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s000844\Desktop\"/>
    </mc:Choice>
  </mc:AlternateContent>
  <bookViews>
    <workbookView xWindow="-90" yWindow="4005" windowWidth="15345" windowHeight="4740" tabRatio="801" firstSheet="1" activeTab="12"/>
  </bookViews>
  <sheets>
    <sheet name="【鑑】経費等内訳書" sheetId="15" r:id="rId1"/>
    <sheet name="設備備品費" sheetId="35" r:id="rId2"/>
    <sheet name="消耗品費" sheetId="13" r:id="rId3"/>
    <sheet name="旅費" sheetId="4" r:id="rId4"/>
    <sheet name="人件費（実績単価）" sheetId="46" r:id="rId5"/>
    <sheet name="人件費（健保等級）" sheetId="47" r:id="rId6"/>
    <sheet name="謝金" sheetId="14" r:id="rId7"/>
    <sheet name="委託費" sheetId="30" r:id="rId8"/>
    <sheet name="その他" sheetId="37" r:id="rId9"/>
    <sheet name="その他（消費税相当額）" sheetId="29" r:id="rId10"/>
    <sheet name="計画書経費欄" sheetId="41" r:id="rId11"/>
    <sheet name="補助金項目シート " sheetId="38" r:id="rId12"/>
    <sheet name="事業名プログラム名、課題管理番号付与ルール" sheetId="48" r:id="rId13"/>
  </sheets>
  <externalReferences>
    <externalReference r:id="rId14"/>
    <externalReference r:id="rId15"/>
  </externalReferences>
  <definedNames>
    <definedName name="_xlnm._FilterDatabase" localSheetId="11" hidden="1">'補助金項目シート '!#REF!</definedName>
    <definedName name="_xlnm.Print_Area" localSheetId="0">【鑑】経費等内訳書!$A$1:$G$60</definedName>
    <definedName name="_xlnm.Print_Area" localSheetId="8">その他!$A$1:$F$27</definedName>
    <definedName name="_xlnm.Print_Area" localSheetId="9">'その他（消費税相当額）'!$A$1:$F$10</definedName>
    <definedName name="_xlnm.Print_Area" localSheetId="7">委託費!$A$1:$F$26</definedName>
    <definedName name="_xlnm.Print_Area" localSheetId="10">計画書経費欄!$A$1:$E$13</definedName>
    <definedName name="_xlnm.Print_Area" localSheetId="6">謝金!$A$1:$E$29</definedName>
    <definedName name="_xlnm.Print_Area" localSheetId="2">消耗品費!$A$1:$F$40</definedName>
    <definedName name="_xlnm.Print_Area" localSheetId="5">'人件費（健保等級）'!$A$1:$I$26</definedName>
    <definedName name="_xlnm.Print_Area" localSheetId="4">'人件費（実績単価）'!$A$1:$I$22</definedName>
    <definedName name="_xlnm.Print_Area" localSheetId="1">設備備品費!$A$1:$G$30</definedName>
    <definedName name="_xlnm.Print_Area" localSheetId="3">旅費!$A$1:$M$22</definedName>
    <definedName name="型_番" localSheetId="10">#REF!</definedName>
    <definedName name="型_番" localSheetId="5">#REF!</definedName>
    <definedName name="型_番" localSheetId="4">#REF!</definedName>
    <definedName name="型_番">#REF!</definedName>
    <definedName name="小計" localSheetId="10">#REF!</definedName>
    <definedName name="小計" localSheetId="5">#REF!</definedName>
    <definedName name="小計" localSheetId="4">#REF!</definedName>
    <definedName name="小計">#REF!</definedName>
    <definedName name="消費税区分">設備備品費!$I$28:$I$28</definedName>
    <definedName name="消費税相当額の有無">設備備品費!$J$28:$J$28</definedName>
    <definedName name="数量" localSheetId="10">#REF!</definedName>
    <definedName name="数量" localSheetId="5">#REF!</definedName>
    <definedName name="数量" localSheetId="4">#REF!</definedName>
    <definedName name="数量">#REF!</definedName>
    <definedName name="税込">設備備品費!$G$33:$G$33</definedName>
    <definedName name="選択してください" localSheetId="10">[1]設備備品費!#REF!</definedName>
    <definedName name="選択してください" localSheetId="4">[2]設備備品費!#REF!</definedName>
    <definedName name="選択してください">設備備品費!#REF!</definedName>
    <definedName name="定価" localSheetId="10">#REF!</definedName>
    <definedName name="定価" localSheetId="5">#REF!</definedName>
    <definedName name="定価" localSheetId="4">#REF!</definedName>
    <definedName name="定価">#REF!</definedName>
    <definedName name="納入価" localSheetId="10">#REF!</definedName>
    <definedName name="納入価" localSheetId="5">#REF!</definedName>
    <definedName name="納入価" localSheetId="4">#REF!</definedName>
    <definedName name="納入価">#REF!</definedName>
    <definedName name="品__名" localSheetId="10">#REF!</definedName>
    <definedName name="品__名" localSheetId="5">#REF!</definedName>
    <definedName name="品__名" localSheetId="4">#REF!</definedName>
    <definedName name="品__名">#REF!</definedName>
  </definedNames>
  <calcPr calcId="152511"/>
</workbook>
</file>

<file path=xl/calcChain.xml><?xml version="1.0" encoding="utf-8"?>
<calcChain xmlns="http://schemas.openxmlformats.org/spreadsheetml/2006/main">
  <c r="I6" i="47" l="1"/>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5" i="46"/>
  <c r="I22" i="46" s="1"/>
  <c r="I26" i="47" l="1"/>
  <c r="E23" i="15" s="1"/>
  <c r="E2" i="41" l="1"/>
  <c r="AD2" i="38"/>
  <c r="AA2" i="38"/>
  <c r="G25" i="15"/>
  <c r="E9" i="41" s="1"/>
  <c r="G20" i="15"/>
  <c r="E4" i="41" l="1"/>
  <c r="X2" i="38" l="1"/>
  <c r="AH2" i="38" l="1"/>
  <c r="Q2" i="38"/>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M5" i="4"/>
  <c r="M6" i="4"/>
  <c r="M7" i="4"/>
  <c r="M8" i="4"/>
  <c r="M9" i="4"/>
  <c r="M10" i="4"/>
  <c r="M11" i="4"/>
  <c r="M12" i="4"/>
  <c r="M13" i="4"/>
  <c r="M14" i="4"/>
  <c r="M15" i="4"/>
  <c r="M16" i="4"/>
  <c r="M17" i="4"/>
  <c r="M18" i="4"/>
  <c r="M19" i="4"/>
  <c r="M20" i="4"/>
  <c r="M21" i="4"/>
  <c r="M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20" i="15"/>
  <c r="M22" i="4"/>
  <c r="E22" i="15" s="1"/>
  <c r="F22" i="15" s="1"/>
  <c r="G22" i="15" s="1"/>
  <c r="F27" i="37"/>
  <c r="E26" i="15"/>
  <c r="C10" i="41" s="1"/>
  <c r="BK2" i="38"/>
  <c r="BJ2" i="38"/>
  <c r="BI2" i="38"/>
  <c r="BH2" i="38"/>
  <c r="BG2" i="38"/>
  <c r="BF2" i="38"/>
  <c r="BE2" i="38"/>
  <c r="BD2" i="38"/>
  <c r="BC2" i="38"/>
  <c r="BB2" i="38"/>
  <c r="O2" i="38"/>
  <c r="K2" i="38"/>
  <c r="BA2" i="38"/>
  <c r="AZ2" i="38"/>
  <c r="AY2" i="38"/>
  <c r="AX2" i="38"/>
  <c r="AW2" i="38"/>
  <c r="AV2" i="38"/>
  <c r="AU2" i="38"/>
  <c r="AT2" i="38"/>
  <c r="AS2" i="38"/>
  <c r="AR2" i="38"/>
  <c r="AQ2" i="38"/>
  <c r="AP2" i="38"/>
  <c r="AO2" i="38"/>
  <c r="AN2" i="38"/>
  <c r="AM2" i="38"/>
  <c r="AL2" i="38"/>
  <c r="AK2" i="38"/>
  <c r="AJ2" i="38"/>
  <c r="AI2" i="38"/>
  <c r="AF2" i="38"/>
  <c r="Z2" i="38"/>
  <c r="Y2" i="38"/>
  <c r="U2" i="38"/>
  <c r="T2" i="38"/>
  <c r="S2" i="38"/>
  <c r="R2" i="38"/>
  <c r="P2" i="38"/>
  <c r="N2" i="38"/>
  <c r="M2" i="38"/>
  <c r="L2" i="38"/>
  <c r="J2" i="38"/>
  <c r="H2" i="38"/>
  <c r="G2" i="38"/>
  <c r="F2" i="38"/>
  <c r="B2" i="38"/>
  <c r="F10" i="29"/>
  <c r="F25" i="30"/>
  <c r="E25" i="15" s="1"/>
  <c r="E29" i="14"/>
  <c r="E24" i="15" s="1"/>
  <c r="C8" i="41" s="1"/>
  <c r="F40" i="13"/>
  <c r="E21" i="15" s="1"/>
  <c r="C5" i="41" s="1"/>
  <c r="E6" i="41" l="1"/>
  <c r="AB2" i="38"/>
  <c r="C6" i="41"/>
  <c r="D6" i="41" s="1"/>
  <c r="F25" i="15"/>
  <c r="C9" i="41"/>
  <c r="D9" i="41" s="1"/>
  <c r="F23" i="15"/>
  <c r="G23" i="15" s="1"/>
  <c r="C7" i="41"/>
  <c r="D7" i="41" s="1"/>
  <c r="E27" i="15"/>
  <c r="F27" i="15" s="1"/>
  <c r="F28" i="15" s="1"/>
  <c r="C4" i="41"/>
  <c r="F20" i="15"/>
  <c r="E7" i="41" l="1"/>
  <c r="AC2" i="38"/>
  <c r="G27" i="15"/>
  <c r="D12" i="41"/>
  <c r="C11" i="41"/>
  <c r="D4" i="41"/>
  <c r="D11" i="41" s="1"/>
  <c r="F29" i="15"/>
  <c r="AE2" i="38" l="1"/>
  <c r="G28" i="15"/>
  <c r="G29" i="15" s="1"/>
  <c r="E11" i="41"/>
  <c r="D13" i="41"/>
  <c r="AG2" i="38" l="1"/>
  <c r="V2" i="38" s="1"/>
  <c r="E12" i="41"/>
  <c r="E13" i="41" s="1"/>
</calcChain>
</file>

<file path=xl/comments1.xml><?xml version="1.0" encoding="utf-8"?>
<comments xmlns="http://schemas.openxmlformats.org/spreadsheetml/2006/main">
  <authors>
    <author>日本医療研究開発機構</author>
  </authors>
  <commentList>
    <comment ref="D17"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<sst xmlns="http://schemas.openxmlformats.org/spreadsheetml/2006/main" count="837" uniqueCount="525">
  <si>
    <t>金額</t>
    <rPh sb="0" eb="2">
      <t>キンガク</t>
    </rPh>
    <phoneticPr fontId="13"/>
  </si>
  <si>
    <t>合　　　　計</t>
    <rPh sb="0" eb="1">
      <t>ゴウ</t>
    </rPh>
    <rPh sb="5" eb="6">
      <t>ケイ</t>
    </rPh>
    <phoneticPr fontId="13"/>
  </si>
  <si>
    <t>件名</t>
    <rPh sb="0" eb="2">
      <t>ケンメイ</t>
    </rPh>
    <phoneticPr fontId="13"/>
  </si>
  <si>
    <t>氏名</t>
    <rPh sb="0" eb="2">
      <t>シメイ</t>
    </rPh>
    <phoneticPr fontId="13"/>
  </si>
  <si>
    <t>合　　　計</t>
    <rPh sb="0" eb="1">
      <t>ゴウ</t>
    </rPh>
    <rPh sb="4" eb="5">
      <t>ケイ</t>
    </rPh>
    <phoneticPr fontId="13"/>
  </si>
  <si>
    <t>品名</t>
    <rPh sb="0" eb="2">
      <t>ヒンメイ</t>
    </rPh>
    <phoneticPr fontId="13"/>
  </si>
  <si>
    <t>＜設備備品費＞</t>
    <rPh sb="1" eb="3">
      <t>セツビ</t>
    </rPh>
    <rPh sb="3" eb="6">
      <t>ビヒンヒ</t>
    </rPh>
    <phoneticPr fontId="13"/>
  </si>
  <si>
    <t>（物品費内訳）</t>
    <rPh sb="1" eb="3">
      <t>ブッピン</t>
    </rPh>
    <rPh sb="3" eb="4">
      <t>ヒ</t>
    </rPh>
    <rPh sb="4" eb="6">
      <t>ウチワケ</t>
    </rPh>
    <phoneticPr fontId="13"/>
  </si>
  <si>
    <t>（物品費内訳）</t>
    <phoneticPr fontId="13"/>
  </si>
  <si>
    <t>消耗品費</t>
    <rPh sb="0" eb="3">
      <t>ショウモウヒン</t>
    </rPh>
    <rPh sb="3" eb="4">
      <t>ヒ</t>
    </rPh>
    <phoneticPr fontId="13"/>
  </si>
  <si>
    <t>人件費</t>
    <phoneticPr fontId="13"/>
  </si>
  <si>
    <t>謝金</t>
    <phoneticPr fontId="13"/>
  </si>
  <si>
    <t>＜消耗品費＞</t>
    <rPh sb="1" eb="4">
      <t>ショウモウヒン</t>
    </rPh>
    <rPh sb="4" eb="5">
      <t>ヒ</t>
    </rPh>
    <phoneticPr fontId="13"/>
  </si>
  <si>
    <t>その他</t>
    <rPh sb="2" eb="3">
      <t>タ</t>
    </rPh>
    <phoneticPr fontId="13"/>
  </si>
  <si>
    <t>旅費</t>
    <phoneticPr fontId="13"/>
  </si>
  <si>
    <t>＜謝金＞</t>
    <rPh sb="1" eb="3">
      <t>シャキン</t>
    </rPh>
    <phoneticPr fontId="13"/>
  </si>
  <si>
    <t>種別
（各機関の雇用の名称）</t>
    <rPh sb="0" eb="2">
      <t>シュベツ</t>
    </rPh>
    <rPh sb="4" eb="5">
      <t>カク</t>
    </rPh>
    <rPh sb="5" eb="7">
      <t>キカン</t>
    </rPh>
    <rPh sb="8" eb="10">
      <t>コヨウ</t>
    </rPh>
    <rPh sb="11" eb="13">
      <t>メイショウ</t>
    </rPh>
    <phoneticPr fontId="13"/>
  </si>
  <si>
    <t>用務・目的</t>
    <rPh sb="0" eb="2">
      <t>ヨウム</t>
    </rPh>
    <rPh sb="3" eb="4">
      <t>メ</t>
    </rPh>
    <rPh sb="4" eb="5">
      <t>マト</t>
    </rPh>
    <phoneticPr fontId="13"/>
  </si>
  <si>
    <t>用務・目的等</t>
    <rPh sb="0" eb="2">
      <t>ヨウム</t>
    </rPh>
    <rPh sb="3" eb="5">
      <t>モクテキ</t>
    </rPh>
    <rPh sb="5" eb="6">
      <t>ナド</t>
    </rPh>
    <phoneticPr fontId="13"/>
  </si>
  <si>
    <t>使途</t>
    <rPh sb="0" eb="2">
      <t>シト</t>
    </rPh>
    <phoneticPr fontId="13"/>
  </si>
  <si>
    <t>購入予定時期
（四半期単位）</t>
    <rPh sb="0" eb="2">
      <t>コウニュウ</t>
    </rPh>
    <rPh sb="2" eb="4">
      <t>ヨテイ</t>
    </rPh>
    <rPh sb="4" eb="6">
      <t>ジキ</t>
    </rPh>
    <rPh sb="8" eb="9">
      <t>シ</t>
    </rPh>
    <rPh sb="9" eb="11">
      <t>ハンキ</t>
    </rPh>
    <rPh sb="11" eb="13">
      <t>タンイ</t>
    </rPh>
    <phoneticPr fontId="13"/>
  </si>
  <si>
    <t>＜その他＞</t>
    <rPh sb="3" eb="4">
      <t>タ</t>
    </rPh>
    <phoneticPr fontId="13"/>
  </si>
  <si>
    <t>目的等</t>
    <rPh sb="0" eb="2">
      <t>モクテキ</t>
    </rPh>
    <rPh sb="2" eb="3">
      <t>ナド</t>
    </rPh>
    <phoneticPr fontId="13"/>
  </si>
  <si>
    <t>項目名</t>
    <rPh sb="0" eb="2">
      <t>コウモク</t>
    </rPh>
    <rPh sb="2" eb="3">
      <t>メイ</t>
    </rPh>
    <phoneticPr fontId="13"/>
  </si>
  <si>
    <t>対象額</t>
    <rPh sb="0" eb="2">
      <t>タイショウ</t>
    </rPh>
    <rPh sb="2" eb="3">
      <t>ガク</t>
    </rPh>
    <phoneticPr fontId="13"/>
  </si>
  <si>
    <t>消費税率</t>
    <rPh sb="0" eb="3">
      <t>ショウヒゼイ</t>
    </rPh>
    <rPh sb="3" eb="4">
      <t>リツ</t>
    </rPh>
    <phoneticPr fontId="13"/>
  </si>
  <si>
    <t>出張先</t>
    <rPh sb="0" eb="2">
      <t>シュッチョウ</t>
    </rPh>
    <rPh sb="2" eb="3">
      <t>サキ</t>
    </rPh>
    <phoneticPr fontId="13"/>
  </si>
  <si>
    <t>＜旅費＞</t>
    <rPh sb="1" eb="3">
      <t>リョヒ</t>
    </rPh>
    <phoneticPr fontId="13"/>
  </si>
  <si>
    <t>物品費</t>
    <rPh sb="0" eb="1">
      <t>モノ</t>
    </rPh>
    <rPh sb="1" eb="2">
      <t>シナ</t>
    </rPh>
    <rPh sb="2" eb="3">
      <t>ヒ</t>
    </rPh>
    <phoneticPr fontId="13"/>
  </si>
  <si>
    <t>人件費・謝金</t>
    <rPh sb="0" eb="1">
      <t>ヒト</t>
    </rPh>
    <rPh sb="1" eb="2">
      <t>ケン</t>
    </rPh>
    <rPh sb="2" eb="3">
      <t>ヒ</t>
    </rPh>
    <rPh sb="4" eb="5">
      <t>シャ</t>
    </rPh>
    <rPh sb="5" eb="6">
      <t>カネ</t>
    </rPh>
    <phoneticPr fontId="13"/>
  </si>
  <si>
    <t>旅費</t>
    <rPh sb="0" eb="1">
      <t>タビ</t>
    </rPh>
    <rPh sb="1" eb="2">
      <t>ヒ</t>
    </rPh>
    <phoneticPr fontId="13"/>
  </si>
  <si>
    <t>氏名</t>
    <rPh sb="0" eb="1">
      <t>シ</t>
    </rPh>
    <rPh sb="1" eb="2">
      <t>メイ</t>
    </rPh>
    <phoneticPr fontId="13"/>
  </si>
  <si>
    <t>出張者</t>
    <rPh sb="0" eb="3">
      <t>シュッチョウシャ</t>
    </rPh>
    <phoneticPr fontId="1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</si>
  <si>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3"/>
  </si>
  <si>
    <t>＜その他（消費税相当額）＞</t>
    <rPh sb="3" eb="4">
      <t>タ</t>
    </rPh>
    <rPh sb="5" eb="8">
      <t>ショウヒゼイ</t>
    </rPh>
    <rPh sb="8" eb="10">
      <t>ソウトウ</t>
    </rPh>
    <rPh sb="10" eb="11">
      <t>ガク</t>
    </rPh>
    <phoneticPr fontId="13"/>
  </si>
  <si>
    <t>（単位：円）</t>
    <phoneticPr fontId="13"/>
  </si>
  <si>
    <t>単位：円</t>
    <rPh sb="0" eb="2">
      <t>タンイ</t>
    </rPh>
    <rPh sb="3" eb="4">
      <t>エン</t>
    </rPh>
    <phoneticPr fontId="13"/>
  </si>
  <si>
    <t>●●分析装置</t>
    <rPh sb="2" eb="4">
      <t>ブンセキ</t>
    </rPh>
    <rPh sb="4" eb="6">
      <t>ソウチ</t>
    </rPh>
    <phoneticPr fontId="13"/>
  </si>
  <si>
    <t>●●分析のため</t>
    <rPh sb="2" eb="4">
      <t>ブンセキ</t>
    </rPh>
    <phoneticPr fontId="1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</si>
  <si>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3"/>
  </si>
  <si>
    <t>試薬（●●●●●、▲▲製）</t>
    <rPh sb="0" eb="2">
      <t>シヤク</t>
    </rPh>
    <rPh sb="11" eb="12">
      <t>セイ</t>
    </rPh>
    <phoneticPr fontId="13"/>
  </si>
  <si>
    <t>＜人件費＞</t>
    <rPh sb="1" eb="2">
      <t>ヒト</t>
    </rPh>
    <rPh sb="2" eb="3">
      <t>ケン</t>
    </rPh>
    <rPh sb="3" eb="4">
      <t>ヒ</t>
    </rPh>
    <phoneticPr fontId="13"/>
  </si>
  <si>
    <t>特任研究員</t>
    <rPh sb="0" eb="2">
      <t>トクニン</t>
    </rPh>
    <rPh sb="2" eb="5">
      <t>ケンキュウイン</t>
    </rPh>
    <phoneticPr fontId="13"/>
  </si>
  <si>
    <t>●●●●</t>
    <phoneticPr fontId="13"/>
  </si>
  <si>
    <t>％</t>
    <phoneticPr fontId="13"/>
  </si>
  <si>
    <t>検査機器レンタル料</t>
    <rPh sb="0" eb="2">
      <t>ケンサ</t>
    </rPh>
    <rPh sb="2" eb="4">
      <t>キキ</t>
    </rPh>
    <rPh sb="8" eb="9">
      <t>リョウ</t>
    </rPh>
    <phoneticPr fontId="13"/>
  </si>
  <si>
    <t>限定された期間で検証データ取得のため。</t>
    <rPh sb="0" eb="2">
      <t>ゲンテイ</t>
    </rPh>
    <rPh sb="5" eb="7">
      <t>キカン</t>
    </rPh>
    <rPh sb="8" eb="10">
      <t>ケンショウ</t>
    </rPh>
    <rPh sb="13" eb="15">
      <t>シュトク</t>
    </rPh>
    <phoneticPr fontId="13"/>
  </si>
  <si>
    <t>AMED入力</t>
    <rPh sb="4" eb="6">
      <t>ニュウリョク</t>
    </rPh>
    <phoneticPr fontId="24"/>
  </si>
  <si>
    <t>No.</t>
    <phoneticPr fontId="24"/>
  </si>
  <si>
    <t>課題管理番号</t>
    <rPh sb="0" eb="2">
      <t>カダイ</t>
    </rPh>
    <rPh sb="2" eb="4">
      <t>カンリ</t>
    </rPh>
    <rPh sb="4" eb="6">
      <t>バンゴウ</t>
    </rPh>
    <phoneticPr fontId="24"/>
  </si>
  <si>
    <t>契約番号</t>
    <rPh sb="0" eb="2">
      <t>ケイヤク</t>
    </rPh>
    <rPh sb="2" eb="4">
      <t>バンゴウ</t>
    </rPh>
    <phoneticPr fontId="24"/>
  </si>
  <si>
    <t>文書番号種別</t>
    <rPh sb="0" eb="2">
      <t>ブンショ</t>
    </rPh>
    <rPh sb="2" eb="4">
      <t>バンゴウ</t>
    </rPh>
    <rPh sb="4" eb="6">
      <t>シュベツ</t>
    </rPh>
    <phoneticPr fontId="24"/>
  </si>
  <si>
    <t>文書番号</t>
    <rPh sb="0" eb="2">
      <t>ブンショ</t>
    </rPh>
    <rPh sb="2" eb="4">
      <t>バンゴウ</t>
    </rPh>
    <phoneticPr fontId="24"/>
  </si>
  <si>
    <t>プログラム名</t>
    <rPh sb="5" eb="6">
      <t>メイ</t>
    </rPh>
    <phoneticPr fontId="24"/>
  </si>
  <si>
    <t>e-Rad課題ID番号</t>
    <phoneticPr fontId="24"/>
  </si>
  <si>
    <t>物品費</t>
    <rPh sb="0" eb="2">
      <t>ブッピン</t>
    </rPh>
    <rPh sb="2" eb="3">
      <t>ヒ</t>
    </rPh>
    <phoneticPr fontId="24"/>
  </si>
  <si>
    <t>旅費</t>
    <rPh sb="0" eb="2">
      <t>リョヒ</t>
    </rPh>
    <phoneticPr fontId="24"/>
  </si>
  <si>
    <t>人件費・謝金</t>
    <rPh sb="0" eb="3">
      <t>ジンケンヒ</t>
    </rPh>
    <rPh sb="4" eb="6">
      <t>シャキン</t>
    </rPh>
    <phoneticPr fontId="24"/>
  </si>
  <si>
    <t>その他</t>
    <rPh sb="2" eb="3">
      <t>タ</t>
    </rPh>
    <phoneticPr fontId="24"/>
  </si>
  <si>
    <t>電話</t>
    <rPh sb="0" eb="2">
      <t>デンワ</t>
    </rPh>
    <phoneticPr fontId="24"/>
  </si>
  <si>
    <t>FAX</t>
    <phoneticPr fontId="24"/>
  </si>
  <si>
    <t>経理担当窓口
郵便番号</t>
    <rPh sb="0" eb="2">
      <t>ケイリ</t>
    </rPh>
    <rPh sb="2" eb="4">
      <t>タントウ</t>
    </rPh>
    <rPh sb="4" eb="6">
      <t>マドグチ</t>
    </rPh>
    <rPh sb="7" eb="9">
      <t>ユウビン</t>
    </rPh>
    <rPh sb="9" eb="11">
      <t>バンゴウ</t>
    </rPh>
    <phoneticPr fontId="24"/>
  </si>
  <si>
    <t>経理担当窓口
住　所</t>
    <rPh sb="0" eb="2">
      <t>ケイリ</t>
    </rPh>
    <rPh sb="2" eb="4">
      <t>タントウ</t>
    </rPh>
    <rPh sb="4" eb="6">
      <t>マドグチ</t>
    </rPh>
    <rPh sb="7" eb="8">
      <t>ジュウ</t>
    </rPh>
    <rPh sb="9" eb="10">
      <t>ショ</t>
    </rPh>
    <phoneticPr fontId="24"/>
  </si>
  <si>
    <t>経理担当者氏名</t>
    <rPh sb="0" eb="2">
      <t>ケイリ</t>
    </rPh>
    <rPh sb="2" eb="5">
      <t>タントウシャ</t>
    </rPh>
    <rPh sb="5" eb="7">
      <t>シメイ</t>
    </rPh>
    <phoneticPr fontId="24"/>
  </si>
  <si>
    <t>経理担当者E-mail</t>
    <rPh sb="0" eb="2">
      <t>ケイリ</t>
    </rPh>
    <rPh sb="2" eb="5">
      <t>タントウシャ</t>
    </rPh>
    <phoneticPr fontId="24"/>
  </si>
  <si>
    <t>知財担当者氏名</t>
    <rPh sb="0" eb="2">
      <t>チザイ</t>
    </rPh>
    <rPh sb="2" eb="5">
      <t>タントウシャ</t>
    </rPh>
    <rPh sb="5" eb="7">
      <t>シメイ</t>
    </rPh>
    <phoneticPr fontId="24"/>
  </si>
  <si>
    <t>知財担当者E-mail</t>
    <rPh sb="0" eb="2">
      <t>チザイ</t>
    </rPh>
    <rPh sb="2" eb="5">
      <t>タントウシャ</t>
    </rPh>
    <phoneticPr fontId="24"/>
  </si>
  <si>
    <t>備考</t>
    <rPh sb="0" eb="2">
      <t>ビコウ</t>
    </rPh>
    <phoneticPr fontId="24"/>
  </si>
  <si>
    <t>所属・役職</t>
    <rPh sb="0" eb="2">
      <t>ショゾク</t>
    </rPh>
    <rPh sb="3" eb="5">
      <t>ヤクショク</t>
    </rPh>
    <phoneticPr fontId="13"/>
  </si>
  <si>
    <t>（E-mailアドレス）</t>
    <phoneticPr fontId="13"/>
  </si>
  <si>
    <t>住所</t>
    <rPh sb="0" eb="2">
      <t>ジュウショ</t>
    </rPh>
    <phoneticPr fontId="13"/>
  </si>
  <si>
    <t>郵便番号</t>
    <rPh sb="0" eb="2">
      <t>ユウビン</t>
    </rPh>
    <rPh sb="2" eb="4">
      <t>バンゴウ</t>
    </rPh>
    <phoneticPr fontId="13"/>
  </si>
  <si>
    <t>電話番号</t>
    <rPh sb="0" eb="2">
      <t>デンワ</t>
    </rPh>
    <rPh sb="2" eb="4">
      <t>バンゴウ</t>
    </rPh>
    <phoneticPr fontId="13"/>
  </si>
  <si>
    <t>FAX番号</t>
    <rPh sb="3" eb="5">
      <t>バンゴウ</t>
    </rPh>
    <phoneticPr fontId="13"/>
  </si>
  <si>
    <t>e-Rad課題ID番号：</t>
    <rPh sb="5" eb="7">
      <t>カダイ</t>
    </rPh>
    <rPh sb="9" eb="11">
      <t>バンゴウ</t>
    </rPh>
    <phoneticPr fontId="13"/>
  </si>
  <si>
    <t>数量</t>
    <rPh sb="0" eb="2">
      <t>スウリョウ</t>
    </rPh>
    <phoneticPr fontId="13"/>
  </si>
  <si>
    <t>積算根拠</t>
    <rPh sb="0" eb="2">
      <t>セキサン</t>
    </rPh>
    <rPh sb="2" eb="4">
      <t>コンキョ</t>
    </rPh>
    <phoneticPr fontId="13"/>
  </si>
  <si>
    <t>回数</t>
    <rPh sb="0" eb="2">
      <t>カイスウ</t>
    </rPh>
    <phoneticPr fontId="13"/>
  </si>
  <si>
    <t>人数</t>
    <rPh sb="0" eb="2">
      <t>ニンズウ</t>
    </rPh>
    <phoneticPr fontId="13"/>
  </si>
  <si>
    <t>直雇用</t>
  </si>
  <si>
    <t>月給</t>
    <rPh sb="0" eb="2">
      <t>ゲッキュウ</t>
    </rPh>
    <phoneticPr fontId="13"/>
  </si>
  <si>
    <t>支払月数</t>
    <rPh sb="0" eb="2">
      <t>シハライ</t>
    </rPh>
    <rPh sb="2" eb="4">
      <t>ツキスウ</t>
    </rPh>
    <phoneticPr fontId="13"/>
  </si>
  <si>
    <t>派遣</t>
  </si>
  <si>
    <t>研究補佐員</t>
    <rPh sb="0" eb="2">
      <t>ケンキュウ</t>
    </rPh>
    <rPh sb="2" eb="5">
      <t>ホサイン</t>
    </rPh>
    <phoneticPr fontId="13"/>
  </si>
  <si>
    <t>積算根拠</t>
    <rPh sb="2" eb="4">
      <t>コンキョ</t>
    </rPh>
    <phoneticPr fontId="13"/>
  </si>
  <si>
    <t>単位</t>
    <rPh sb="0" eb="2">
      <t>タンイ</t>
    </rPh>
    <phoneticPr fontId="13"/>
  </si>
  <si>
    <t>雇用区分</t>
    <rPh sb="0" eb="2">
      <t>コヨウ</t>
    </rPh>
    <rPh sb="2" eb="4">
      <t>クブン</t>
    </rPh>
    <phoneticPr fontId="13"/>
  </si>
  <si>
    <t>種別</t>
    <rPh sb="0" eb="2">
      <t>シュベツ</t>
    </rPh>
    <phoneticPr fontId="13"/>
  </si>
  <si>
    <t>国内</t>
  </si>
  <si>
    <t>式</t>
  </si>
  <si>
    <t>日程</t>
    <rPh sb="0" eb="2">
      <t>ニッテイ</t>
    </rPh>
    <phoneticPr fontId="13"/>
  </si>
  <si>
    <t>件</t>
  </si>
  <si>
    <t>第1四半期</t>
  </si>
  <si>
    <t>細胞培養器具(○○、△△、他）</t>
    <rPh sb="0" eb="2">
      <t>サイボウ</t>
    </rPh>
    <rPh sb="2" eb="4">
      <t>バイヨウ</t>
    </rPh>
    <rPh sb="4" eb="6">
      <t>キグ</t>
    </rPh>
    <rPh sb="13" eb="14">
      <t>ホカ</t>
    </rPh>
    <phoneticPr fontId="12"/>
  </si>
  <si>
    <t>培養細胞の維持のため</t>
    <rPh sb="0" eb="2">
      <t>バイヨウ</t>
    </rPh>
    <rPh sb="2" eb="4">
      <t>サイボウ</t>
    </rPh>
    <rPh sb="5" eb="7">
      <t>イジ</t>
    </rPh>
    <phoneticPr fontId="12"/>
  </si>
  <si>
    <t>DNA合成</t>
    <rPh sb="3" eb="5">
      <t>ゴウセイ</t>
    </rPh>
    <phoneticPr fontId="13"/>
  </si>
  <si>
    <t>PARG阻害剤のバイオマーカー研究</t>
    <phoneticPr fontId="13"/>
  </si>
  <si>
    <t>ヌードマウス</t>
    <phoneticPr fontId="13"/>
  </si>
  <si>
    <t>○○○○についての専門家による指導（講師代）</t>
    <rPh sb="9" eb="12">
      <t>センモンカ</t>
    </rPh>
    <rPh sb="15" eb="17">
      <t>シドウ</t>
    </rPh>
    <rPh sb="18" eb="20">
      <t>コウシ</t>
    </rPh>
    <rPh sb="20" eb="21">
      <t>ダイ</t>
    </rPh>
    <phoneticPr fontId="13"/>
  </si>
  <si>
    <t>○○の評価実験に使用</t>
    <rPh sb="5" eb="7">
      <t>ジッケン</t>
    </rPh>
    <rPh sb="8" eb="10">
      <t>シヨウ</t>
    </rPh>
    <phoneticPr fontId="13"/>
  </si>
  <si>
    <t>課題管理番号：</t>
    <rPh sb="0" eb="2">
      <t>カダイ</t>
    </rPh>
    <rPh sb="2" eb="4">
      <t>カンリ</t>
    </rPh>
    <rPh sb="4" eb="6">
      <t>バンゴウ</t>
    </rPh>
    <phoneticPr fontId="13"/>
  </si>
  <si>
    <t>AMED記入</t>
    <rPh sb="4" eb="6">
      <t>キニュウ</t>
    </rPh>
    <phoneticPr fontId="13"/>
  </si>
  <si>
    <t>プログラム名：</t>
    <rPh sb="5" eb="6">
      <t>メイ</t>
    </rPh>
    <phoneticPr fontId="13"/>
  </si>
  <si>
    <t>～</t>
    <phoneticPr fontId="13"/>
  </si>
  <si>
    <t>＜経費内訳＞</t>
    <rPh sb="1" eb="3">
      <t>ケイヒ</t>
    </rPh>
    <rPh sb="3" eb="5">
      <t>ウチワケ</t>
    </rPh>
    <phoneticPr fontId="13"/>
  </si>
  <si>
    <t>設備備品費</t>
    <rPh sb="0" eb="2">
      <t>セツビ</t>
    </rPh>
    <rPh sb="2" eb="5">
      <t>ビヒンヒ</t>
    </rPh>
    <phoneticPr fontId="13"/>
  </si>
  <si>
    <t>単位</t>
    <rPh sb="0" eb="2">
      <t>タンイ</t>
    </rPh>
    <phoneticPr fontId="13"/>
  </si>
  <si>
    <t>点</t>
    <rPh sb="0" eb="1">
      <t>テン</t>
    </rPh>
    <phoneticPr fontId="13"/>
  </si>
  <si>
    <t>式</t>
    <rPh sb="0" eb="1">
      <t>シキ</t>
    </rPh>
    <phoneticPr fontId="13"/>
  </si>
  <si>
    <t>件</t>
    <rPh sb="0" eb="1">
      <t>ケン</t>
    </rPh>
    <phoneticPr fontId="13"/>
  </si>
  <si>
    <t>匹</t>
    <rPh sb="0" eb="1">
      <t>ヒキ</t>
    </rPh>
    <phoneticPr fontId="13"/>
  </si>
  <si>
    <t>●●検査に必要な消耗品</t>
    <rPh sb="2" eb="4">
      <t>ケンサ</t>
    </rPh>
    <rPh sb="5" eb="7">
      <t>ヒツヨウ</t>
    </rPh>
    <rPh sb="8" eb="11">
      <t>ショウモウヒン</t>
    </rPh>
    <phoneticPr fontId="13"/>
  </si>
  <si>
    <t>検査用消耗品（ピペット等、実験器具類）</t>
    <rPh sb="0" eb="2">
      <t>ケンサ</t>
    </rPh>
    <rPh sb="2" eb="3">
      <t>ヨウ</t>
    </rPh>
    <rPh sb="3" eb="6">
      <t>ショウモウヒン</t>
    </rPh>
    <phoneticPr fontId="13"/>
  </si>
  <si>
    <t>申請機関名</t>
    <rPh sb="0" eb="2">
      <t>シンセイ</t>
    </rPh>
    <rPh sb="2" eb="5">
      <t>キカンメイ</t>
    </rPh>
    <phoneticPr fontId="24"/>
  </si>
  <si>
    <t>補助事業名</t>
    <rPh sb="0" eb="2">
      <t>ホジョ</t>
    </rPh>
    <rPh sb="2" eb="4">
      <t>ジギョウ</t>
    </rPh>
    <rPh sb="4" eb="5">
      <t>メイ</t>
    </rPh>
    <phoneticPr fontId="24"/>
  </si>
  <si>
    <t>補助事業課題名</t>
    <rPh sb="0" eb="2">
      <t>ホジョ</t>
    </rPh>
    <rPh sb="2" eb="4">
      <t>ジギョウ</t>
    </rPh>
    <rPh sb="4" eb="6">
      <t>カダイ</t>
    </rPh>
    <rPh sb="6" eb="7">
      <t>メイ</t>
    </rPh>
    <phoneticPr fontId="24"/>
  </si>
  <si>
    <t>補助事業担当者氏名①</t>
    <rPh sb="0" eb="2">
      <t>ホジョ</t>
    </rPh>
    <rPh sb="2" eb="4">
      <t>ジギョウ</t>
    </rPh>
    <rPh sb="4" eb="7">
      <t>タントウシャ</t>
    </rPh>
    <rPh sb="7" eb="9">
      <t>シメイ</t>
    </rPh>
    <phoneticPr fontId="24"/>
  </si>
  <si>
    <t>補助事業担当者E-mail</t>
    <rPh sb="0" eb="2">
      <t>ホジョ</t>
    </rPh>
    <rPh sb="2" eb="4">
      <t>ジギョウ</t>
    </rPh>
    <rPh sb="4" eb="7">
      <t>タントウシャ</t>
    </rPh>
    <phoneticPr fontId="24"/>
  </si>
  <si>
    <t>補助事業担当
事務連絡担当者氏名</t>
    <rPh sb="0" eb="2">
      <t>ホジョ</t>
    </rPh>
    <rPh sb="2" eb="4">
      <t>ジギョウ</t>
    </rPh>
    <rPh sb="4" eb="6">
      <t>タントウ</t>
    </rPh>
    <rPh sb="7" eb="9">
      <t>ジム</t>
    </rPh>
    <rPh sb="9" eb="11">
      <t>レンラク</t>
    </rPh>
    <rPh sb="11" eb="14">
      <t>タントウシャ</t>
    </rPh>
    <rPh sb="14" eb="16">
      <t>シメイ</t>
    </rPh>
    <phoneticPr fontId="24"/>
  </si>
  <si>
    <t>補助事業担当
事務連絡担当者E-mail</t>
    <rPh sb="0" eb="2">
      <t>ホジョ</t>
    </rPh>
    <rPh sb="2" eb="4">
      <t>ジギョウ</t>
    </rPh>
    <rPh sb="4" eb="6">
      <t>タントウ</t>
    </rPh>
    <rPh sb="7" eb="9">
      <t>ジム</t>
    </rPh>
    <rPh sb="9" eb="11">
      <t>レンラク</t>
    </rPh>
    <rPh sb="11" eb="14">
      <t>タントウシャ</t>
    </rPh>
    <phoneticPr fontId="24"/>
  </si>
  <si>
    <t>全補助事業期間
終了予定日</t>
    <rPh sb="0" eb="1">
      <t>ゼン</t>
    </rPh>
    <rPh sb="1" eb="3">
      <t>ホジョ</t>
    </rPh>
    <rPh sb="3" eb="5">
      <t>ジギョウ</t>
    </rPh>
    <rPh sb="5" eb="7">
      <t>キカン</t>
    </rPh>
    <rPh sb="8" eb="10">
      <t>シュウリョウ</t>
    </rPh>
    <rPh sb="10" eb="13">
      <t>ヨテイビ</t>
    </rPh>
    <phoneticPr fontId="24"/>
  </si>
  <si>
    <t>全補助事業期間
開始日</t>
    <rPh sb="0" eb="1">
      <t>ゼン</t>
    </rPh>
    <rPh sb="1" eb="3">
      <t>ホジョ</t>
    </rPh>
    <rPh sb="3" eb="5">
      <t>ジギョウ</t>
    </rPh>
    <rPh sb="5" eb="7">
      <t>キカン</t>
    </rPh>
    <rPh sb="8" eb="11">
      <t>カイシビ</t>
    </rPh>
    <phoneticPr fontId="24"/>
  </si>
  <si>
    <t>補助の交付を受けようとする額</t>
    <rPh sb="0" eb="2">
      <t>ホジョ</t>
    </rPh>
    <rPh sb="3" eb="5">
      <t>コウフ</t>
    </rPh>
    <rPh sb="6" eb="7">
      <t>ウ</t>
    </rPh>
    <rPh sb="13" eb="14">
      <t>ガク</t>
    </rPh>
    <phoneticPr fontId="24"/>
  </si>
  <si>
    <t>申請者肩書</t>
    <rPh sb="0" eb="3">
      <t>シンセイシャ</t>
    </rPh>
    <rPh sb="3" eb="5">
      <t>カタガ</t>
    </rPh>
    <phoneticPr fontId="24"/>
  </si>
  <si>
    <t>申請者氏名</t>
    <rPh sb="0" eb="3">
      <t>シンセイシャ</t>
    </rPh>
    <rPh sb="3" eb="5">
      <t>シメイ</t>
    </rPh>
    <phoneticPr fontId="24"/>
  </si>
  <si>
    <t>事業費計</t>
    <rPh sb="0" eb="2">
      <t>ジギョウ</t>
    </rPh>
    <rPh sb="2" eb="3">
      <t>ヒ</t>
    </rPh>
    <rPh sb="3" eb="4">
      <t>ケイ</t>
    </rPh>
    <phoneticPr fontId="13"/>
  </si>
  <si>
    <t>間接経費
（一般管理費）</t>
    <rPh sb="0" eb="2">
      <t>カンセツ</t>
    </rPh>
    <rPh sb="2" eb="4">
      <t>ケイヒ</t>
    </rPh>
    <rPh sb="6" eb="8">
      <t>イッパン</t>
    </rPh>
    <rPh sb="8" eb="11">
      <t>カンリヒ</t>
    </rPh>
    <phoneticPr fontId="24"/>
  </si>
  <si>
    <t>事務担当窓口
郵便番号</t>
    <rPh sb="0" eb="2">
      <t>ジム</t>
    </rPh>
    <rPh sb="2" eb="4">
      <t>タントウ</t>
    </rPh>
    <rPh sb="4" eb="6">
      <t>マドグチ</t>
    </rPh>
    <rPh sb="7" eb="9">
      <t>ユウビン</t>
    </rPh>
    <rPh sb="9" eb="11">
      <t>バンゴウ</t>
    </rPh>
    <phoneticPr fontId="24"/>
  </si>
  <si>
    <t>事務担当窓口
住　所</t>
    <rPh sb="0" eb="2">
      <t>ジム</t>
    </rPh>
    <rPh sb="2" eb="4">
      <t>タントウ</t>
    </rPh>
    <rPh sb="4" eb="6">
      <t>マドグチ</t>
    </rPh>
    <rPh sb="7" eb="8">
      <t>ジュウ</t>
    </rPh>
    <rPh sb="9" eb="10">
      <t>ショ</t>
    </rPh>
    <phoneticPr fontId="24"/>
  </si>
  <si>
    <t>事務担当者氏名</t>
    <rPh sb="0" eb="2">
      <t>ジム</t>
    </rPh>
    <rPh sb="2" eb="5">
      <t>タントウシャ</t>
    </rPh>
    <rPh sb="5" eb="7">
      <t>シメイ</t>
    </rPh>
    <phoneticPr fontId="24"/>
  </si>
  <si>
    <t>事務担当者E-mail</t>
    <rPh sb="0" eb="2">
      <t>ジム</t>
    </rPh>
    <rPh sb="2" eb="5">
      <t>タントウシャ</t>
    </rPh>
    <phoneticPr fontId="24"/>
  </si>
  <si>
    <t>補助事業名：</t>
    <rPh sb="0" eb="2">
      <t>ホジョ</t>
    </rPh>
    <rPh sb="2" eb="4">
      <t>ジギョウ</t>
    </rPh>
    <rPh sb="4" eb="5">
      <t>メイ</t>
    </rPh>
    <phoneticPr fontId="13"/>
  </si>
  <si>
    <t>申請機関名：</t>
    <rPh sb="0" eb="2">
      <t>シンセイ</t>
    </rPh>
    <rPh sb="2" eb="4">
      <t>キカン</t>
    </rPh>
    <rPh sb="4" eb="5">
      <t>メイ</t>
    </rPh>
    <phoneticPr fontId="13"/>
  </si>
  <si>
    <t>申請者肩書：</t>
    <rPh sb="0" eb="3">
      <t>シンセイシャ</t>
    </rPh>
    <rPh sb="3" eb="5">
      <t>カタガ</t>
    </rPh>
    <phoneticPr fontId="13"/>
  </si>
  <si>
    <t>申請者氏名：</t>
    <rPh sb="0" eb="3">
      <t>シンセイシャ</t>
    </rPh>
    <rPh sb="3" eb="5">
      <t>シメイ</t>
    </rPh>
    <phoneticPr fontId="13"/>
  </si>
  <si>
    <t>補助事業課題名：</t>
    <rPh sb="0" eb="2">
      <t>ホジョ</t>
    </rPh>
    <rPh sb="2" eb="4">
      <t>ジギョウ</t>
    </rPh>
    <rPh sb="4" eb="5">
      <t>カ</t>
    </rPh>
    <rPh sb="5" eb="6">
      <t>ダイ</t>
    </rPh>
    <rPh sb="6" eb="7">
      <t>ナ</t>
    </rPh>
    <phoneticPr fontId="13"/>
  </si>
  <si>
    <t>全補助事業期間：</t>
    <rPh sb="0" eb="1">
      <t>ゼン</t>
    </rPh>
    <rPh sb="1" eb="3">
      <t>ホジョ</t>
    </rPh>
    <rPh sb="3" eb="5">
      <t>ジギョウ</t>
    </rPh>
    <rPh sb="5" eb="7">
      <t>キカン</t>
    </rPh>
    <phoneticPr fontId="13"/>
  </si>
  <si>
    <t>当年度補助事業期間：</t>
    <rPh sb="0" eb="3">
      <t>トウネンド</t>
    </rPh>
    <rPh sb="3" eb="5">
      <t>ホジョ</t>
    </rPh>
    <rPh sb="5" eb="7">
      <t>ジギョウ</t>
    </rPh>
    <rPh sb="7" eb="9">
      <t>キカン</t>
    </rPh>
    <phoneticPr fontId="13"/>
  </si>
  <si>
    <t>補助事業担当者所属・役職：</t>
    <rPh sb="0" eb="2">
      <t>ホジョ</t>
    </rPh>
    <rPh sb="2" eb="4">
      <t>ジギョウ</t>
    </rPh>
    <rPh sb="4" eb="7">
      <t>タントウシャ</t>
    </rPh>
    <rPh sb="7" eb="9">
      <t>ショゾク</t>
    </rPh>
    <rPh sb="10" eb="12">
      <t>ヤクショク</t>
    </rPh>
    <phoneticPr fontId="13"/>
  </si>
  <si>
    <t>補助事業担当者E-mailアドレス：</t>
    <rPh sb="0" eb="2">
      <t>ホジョ</t>
    </rPh>
    <rPh sb="2" eb="4">
      <t>ジギョウ</t>
    </rPh>
    <rPh sb="4" eb="7">
      <t>タントウシャ</t>
    </rPh>
    <phoneticPr fontId="13"/>
  </si>
  <si>
    <t>補助事業担当事務連絡担当者氏名：</t>
    <rPh sb="0" eb="2">
      <t>ホジョ</t>
    </rPh>
    <rPh sb="2" eb="4">
      <t>ジギョウ</t>
    </rPh>
    <rPh sb="4" eb="6">
      <t>タントウ</t>
    </rPh>
    <rPh sb="6" eb="8">
      <t>ジム</t>
    </rPh>
    <rPh sb="8" eb="10">
      <t>レンラク</t>
    </rPh>
    <rPh sb="10" eb="13">
      <t>タントウシャ</t>
    </rPh>
    <rPh sb="13" eb="15">
      <t>シメイ</t>
    </rPh>
    <phoneticPr fontId="13"/>
  </si>
  <si>
    <t>間接経費/一般管理費</t>
    <rPh sb="0" eb="2">
      <t>カンセツ</t>
    </rPh>
    <rPh sb="2" eb="4">
      <t>ケイヒ</t>
    </rPh>
    <rPh sb="5" eb="7">
      <t>イッパン</t>
    </rPh>
    <rPh sb="7" eb="10">
      <t>カンリヒ</t>
    </rPh>
    <phoneticPr fontId="13"/>
  </si>
  <si>
    <t>補助対象経費区分</t>
    <rPh sb="0" eb="2">
      <t>ホジョ</t>
    </rPh>
    <rPh sb="2" eb="4">
      <t>タイショウ</t>
    </rPh>
    <rPh sb="4" eb="6">
      <t>ケイヒ</t>
    </rPh>
    <rPh sb="6" eb="8">
      <t>クブン</t>
    </rPh>
    <phoneticPr fontId="13"/>
  </si>
  <si>
    <t>委託費</t>
    <rPh sb="0" eb="2">
      <t>イタク</t>
    </rPh>
    <rPh sb="2" eb="3">
      <t>ヒ</t>
    </rPh>
    <phoneticPr fontId="13"/>
  </si>
  <si>
    <t>小計</t>
    <rPh sb="0" eb="2">
      <t>ショウケイ</t>
    </rPh>
    <phoneticPr fontId="13"/>
  </si>
  <si>
    <t>項目</t>
    <rPh sb="0" eb="1">
      <t>コウ</t>
    </rPh>
    <rPh sb="1" eb="2">
      <t>メ</t>
    </rPh>
    <phoneticPr fontId="13"/>
  </si>
  <si>
    <t>項目計</t>
    <rPh sb="0" eb="2">
      <t>コウモク</t>
    </rPh>
    <rPh sb="2" eb="3">
      <t>ケイ</t>
    </rPh>
    <phoneticPr fontId="13"/>
  </si>
  <si>
    <t>区分計</t>
    <rPh sb="0" eb="2">
      <t>クブン</t>
    </rPh>
    <rPh sb="2" eb="3">
      <t>ケイ</t>
    </rPh>
    <phoneticPr fontId="13"/>
  </si>
  <si>
    <t>補助事業担当者名：</t>
    <rPh sb="0" eb="2">
      <t>ホジョ</t>
    </rPh>
    <rPh sb="2" eb="4">
      <t>ジギョウ</t>
    </rPh>
    <rPh sb="4" eb="7">
      <t>タントウシャ</t>
    </rPh>
    <rPh sb="7" eb="8">
      <t>メイ</t>
    </rPh>
    <phoneticPr fontId="13"/>
  </si>
  <si>
    <t>補助事業担当事務連絡担当者E-mailアドレス：</t>
    <rPh sb="0" eb="2">
      <t>ホジョ</t>
    </rPh>
    <rPh sb="2" eb="4">
      <t>ジギョウ</t>
    </rPh>
    <rPh sb="4" eb="6">
      <t>タントウ</t>
    </rPh>
    <rPh sb="6" eb="8">
      <t>ジム</t>
    </rPh>
    <rPh sb="8" eb="10">
      <t>レンラク</t>
    </rPh>
    <rPh sb="10" eb="13">
      <t>タントウシャ</t>
    </rPh>
    <phoneticPr fontId="13"/>
  </si>
  <si>
    <t>＜委託費＞</t>
    <rPh sb="1" eb="3">
      <t>イタク</t>
    </rPh>
    <rPh sb="3" eb="4">
      <t>ヒ</t>
    </rPh>
    <phoneticPr fontId="13"/>
  </si>
  <si>
    <t>単価（税込）</t>
    <rPh sb="0" eb="2">
      <t>タンカ</t>
    </rPh>
    <rPh sb="3" eb="4">
      <t>ゼイ</t>
    </rPh>
    <rPh sb="4" eb="5">
      <t>コ</t>
    </rPh>
    <phoneticPr fontId="13"/>
  </si>
  <si>
    <t>金額（税込）</t>
    <rPh sb="0" eb="2">
      <t>キンガク</t>
    </rPh>
    <rPh sb="3" eb="5">
      <t>ゼイコミ</t>
    </rPh>
    <phoneticPr fontId="13"/>
  </si>
  <si>
    <t>金額（税込）</t>
    <rPh sb="0" eb="2">
      <t>キンガク</t>
    </rPh>
    <rPh sb="3" eb="4">
      <t>ゼイ</t>
    </rPh>
    <rPh sb="4" eb="5">
      <t>コ</t>
    </rPh>
    <phoneticPr fontId="13"/>
  </si>
  <si>
    <t>単価（税込）</t>
    <rPh sb="0" eb="2">
      <t>タンカ</t>
    </rPh>
    <rPh sb="3" eb="4">
      <t>ゼイ</t>
    </rPh>
    <rPh sb="4" eb="5">
      <t>コミ</t>
    </rPh>
    <phoneticPr fontId="13"/>
  </si>
  <si>
    <t>ブランクセル</t>
    <phoneticPr fontId="13"/>
  </si>
  <si>
    <t>ブランクセル</t>
    <phoneticPr fontId="13"/>
  </si>
  <si>
    <t>●●装置試作</t>
    <rPh sb="2" eb="4">
      <t>ソウチ</t>
    </rPh>
    <rPh sb="4" eb="6">
      <t>シサク</t>
    </rPh>
    <phoneticPr fontId="13"/>
  </si>
  <si>
    <t>●●測定装置試作のため</t>
    <rPh sb="2" eb="4">
      <t>ソクテイ</t>
    </rPh>
    <rPh sb="4" eb="6">
      <t>ソウチ</t>
    </rPh>
    <rPh sb="6" eb="8">
      <t>シサク</t>
    </rPh>
    <phoneticPr fontId="13"/>
  </si>
  <si>
    <t>（人件費内訳）</t>
    <rPh sb="1" eb="4">
      <t>ジンケンヒ</t>
    </rPh>
    <phoneticPr fontId="13"/>
  </si>
  <si>
    <t>（その他内訳）</t>
    <rPh sb="3" eb="4">
      <t>タ</t>
    </rPh>
    <rPh sb="4" eb="6">
      <t>ウチワケ</t>
    </rPh>
    <phoneticPr fontId="13"/>
  </si>
  <si>
    <t>栄目戸　太郎</t>
    <rPh sb="0" eb="1">
      <t>エイ</t>
    </rPh>
    <rPh sb="1" eb="3">
      <t>メド</t>
    </rPh>
    <rPh sb="4" eb="6">
      <t>タロウ</t>
    </rPh>
    <phoneticPr fontId="13"/>
  </si>
  <si>
    <t>丸野　内子</t>
    <rPh sb="0" eb="1">
      <t>マル</t>
    </rPh>
    <rPh sb="1" eb="2">
      <t>ノ</t>
    </rPh>
    <rPh sb="3" eb="5">
      <t>ウチコ</t>
    </rPh>
    <phoneticPr fontId="13"/>
  </si>
  <si>
    <t>研究倫理教育責任者</t>
    <rPh sb="0" eb="2">
      <t>ケンキュウ</t>
    </rPh>
    <rPh sb="2" eb="4">
      <t>リンリ</t>
    </rPh>
    <rPh sb="4" eb="6">
      <t>キョウイク</t>
    </rPh>
    <rPh sb="6" eb="9">
      <t>セキニンシャ</t>
    </rPh>
    <phoneticPr fontId="13"/>
  </si>
  <si>
    <t>コンプライアンス推進責任者</t>
    <rPh sb="8" eb="10">
      <t>スイシン</t>
    </rPh>
    <rPh sb="10" eb="13">
      <t>セキニンシャ</t>
    </rPh>
    <phoneticPr fontId="13"/>
  </si>
  <si>
    <t>（E-mailアドレス）</t>
    <phoneticPr fontId="13"/>
  </si>
  <si>
    <t>研究倫理教育責任者
氏名</t>
    <rPh sb="0" eb="2">
      <t>ケンキュウ</t>
    </rPh>
    <rPh sb="2" eb="4">
      <t>リンリ</t>
    </rPh>
    <rPh sb="4" eb="6">
      <t>キョウイク</t>
    </rPh>
    <rPh sb="6" eb="9">
      <t>セキニンシャ</t>
    </rPh>
    <rPh sb="10" eb="12">
      <t>シメイ</t>
    </rPh>
    <phoneticPr fontId="24"/>
  </si>
  <si>
    <t>FAX</t>
    <phoneticPr fontId="24"/>
  </si>
  <si>
    <t>研究倫理教育責任者E-mail</t>
    <phoneticPr fontId="24"/>
  </si>
  <si>
    <t>コンプライアンス推進責任者氏名</t>
    <rPh sb="8" eb="10">
      <t>スイシン</t>
    </rPh>
    <rPh sb="10" eb="13">
      <t>セキニンシャ</t>
    </rPh>
    <rPh sb="13" eb="15">
      <t>シメイ</t>
    </rPh>
    <phoneticPr fontId="24"/>
  </si>
  <si>
    <t>コンプライアンス推進責任者E-mail</t>
    <rPh sb="8" eb="10">
      <t>スイシン</t>
    </rPh>
    <rPh sb="10" eb="13">
      <t>セキニンシャ</t>
    </rPh>
    <phoneticPr fontId="24"/>
  </si>
  <si>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4"/>
  </si>
  <si>
    <t>事務担当者
所属部署・役職</t>
    <rPh sb="0" eb="2">
      <t>ジム</t>
    </rPh>
    <rPh sb="2" eb="4">
      <t>タントウ</t>
    </rPh>
    <rPh sb="4" eb="5">
      <t>シャ</t>
    </rPh>
    <rPh sb="6" eb="8">
      <t>ショゾク</t>
    </rPh>
    <rPh sb="8" eb="10">
      <t>ブショ</t>
    </rPh>
    <rPh sb="11" eb="13">
      <t>ヤクショク</t>
    </rPh>
    <phoneticPr fontId="24"/>
  </si>
  <si>
    <t>経理担当者
所属部署・役職</t>
    <rPh sb="0" eb="2">
      <t>ケイリ</t>
    </rPh>
    <rPh sb="2" eb="4">
      <t>タントウ</t>
    </rPh>
    <rPh sb="4" eb="5">
      <t>シャ</t>
    </rPh>
    <rPh sb="6" eb="8">
      <t>ショゾク</t>
    </rPh>
    <rPh sb="8" eb="10">
      <t>ブショ</t>
    </rPh>
    <rPh sb="11" eb="13">
      <t>ヤクショク</t>
    </rPh>
    <phoneticPr fontId="24"/>
  </si>
  <si>
    <t>知財担当者
所属部署・役職</t>
    <rPh sb="0" eb="2">
      <t>チザイ</t>
    </rPh>
    <rPh sb="2" eb="5">
      <t>タントウシャ</t>
    </rPh>
    <rPh sb="6" eb="8">
      <t>ショゾク</t>
    </rPh>
    <rPh sb="8" eb="10">
      <t>ブショ</t>
    </rPh>
    <rPh sb="11" eb="13">
      <t>ヤクショク</t>
    </rPh>
    <phoneticPr fontId="2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</si>
  <si>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4"/>
  </si>
  <si>
    <t>コンプライアンス推進責任者
所属部署・役職</t>
    <rPh sb="8" eb="10">
      <t>スイシン</t>
    </rPh>
    <rPh sb="10" eb="13">
      <t>セキニンシャ</t>
    </rPh>
    <rPh sb="14" eb="16">
      <t>ショゾク</t>
    </rPh>
    <rPh sb="16" eb="18">
      <t>ブショ</t>
    </rPh>
    <rPh sb="19" eb="21">
      <t>ヤクショク</t>
    </rPh>
    <phoneticPr fontId="24"/>
  </si>
  <si>
    <t>ヶ月</t>
  </si>
  <si>
    <t>提出日（改定日）：</t>
    <rPh sb="0" eb="3">
      <t>テイシュツビ</t>
    </rPh>
    <rPh sb="4" eb="7">
      <t>カイテイビ</t>
    </rPh>
    <phoneticPr fontId="13"/>
  </si>
  <si>
    <t>小計の</t>
    <rPh sb="0" eb="2">
      <t>ショウケイ</t>
    </rPh>
    <phoneticPr fontId="13"/>
  </si>
  <si>
    <t>Ⅲ．所要経費（補助対象経費）</t>
    <phoneticPr fontId="13"/>
  </si>
  <si>
    <t>（単位：円）</t>
  </si>
  <si>
    <t>補助経費対象区分</t>
    <rPh sb="0" eb="2">
      <t>ホジョ</t>
    </rPh>
    <rPh sb="2" eb="4">
      <t>ケイヒ</t>
    </rPh>
    <rPh sb="4" eb="6">
      <t>タイショウ</t>
    </rPh>
    <rPh sb="6" eb="8">
      <t>クブン</t>
    </rPh>
    <phoneticPr fontId="13"/>
  </si>
  <si>
    <t>項目</t>
    <phoneticPr fontId="13"/>
  </si>
  <si>
    <t>項目計</t>
    <phoneticPr fontId="13"/>
  </si>
  <si>
    <t>物品費</t>
    <rPh sb="0" eb="2">
      <t>ブッピン</t>
    </rPh>
    <rPh sb="2" eb="3">
      <t>ヒ</t>
    </rPh>
    <phoneticPr fontId="13"/>
  </si>
  <si>
    <t>設備備品費</t>
  </si>
  <si>
    <t>消耗品費</t>
  </si>
  <si>
    <t>旅費</t>
    <rPh sb="0" eb="2">
      <t>リョヒ</t>
    </rPh>
    <phoneticPr fontId="13"/>
  </si>
  <si>
    <t>旅費</t>
  </si>
  <si>
    <t>人件費・謝金</t>
    <rPh sb="0" eb="3">
      <t>ジンケンヒ</t>
    </rPh>
    <rPh sb="4" eb="6">
      <t>シャキン</t>
    </rPh>
    <phoneticPr fontId="13"/>
  </si>
  <si>
    <t>人件費</t>
  </si>
  <si>
    <t>謝金</t>
  </si>
  <si>
    <t>委託費</t>
    <rPh sb="0" eb="2">
      <t>イタク</t>
    </rPh>
    <phoneticPr fontId="13"/>
  </si>
  <si>
    <t>その他</t>
  </si>
  <si>
    <t>小計</t>
    <phoneticPr fontId="13"/>
  </si>
  <si>
    <t>合計</t>
  </si>
  <si>
    <t>事業名・プログラム名、課題管理番号付与ルール</t>
    <rPh sb="0" eb="2">
      <t>ジギョウ</t>
    </rPh>
    <rPh sb="2" eb="3">
      <t>メイ</t>
    </rPh>
    <rPh sb="9" eb="10">
      <t>メイ</t>
    </rPh>
    <rPh sb="11" eb="13">
      <t>カダイ</t>
    </rPh>
    <rPh sb="13" eb="15">
      <t>カンリ</t>
    </rPh>
    <rPh sb="15" eb="17">
      <t>バンゴウ</t>
    </rPh>
    <rPh sb="17" eb="19">
      <t>フヨ</t>
    </rPh>
    <phoneticPr fontId="24"/>
  </si>
  <si>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4"/>
  </si>
  <si>
    <t>部署名</t>
    <rPh sb="0" eb="3">
      <t>ブショメイ</t>
    </rPh>
    <phoneticPr fontId="24"/>
  </si>
  <si>
    <t>省庁
独法</t>
    <rPh sb="0" eb="2">
      <t>ショウチョウ</t>
    </rPh>
    <rPh sb="3" eb="5">
      <t>ドクホウ</t>
    </rPh>
    <phoneticPr fontId="24"/>
  </si>
  <si>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4"/>
  </si>
  <si>
    <t>プログラム名
※括弧書きの数字はプログラム名の識別コードですので、契約書記入項目入力シートには記載しないでください。</t>
    <rPh sb="5" eb="6">
      <t>メイ</t>
    </rPh>
    <rPh sb="21" eb="22">
      <t>メイ</t>
    </rPh>
    <phoneticPr fontId="24"/>
  </si>
  <si>
    <t>連携分野</t>
    <rPh sb="0" eb="2">
      <t>レンケイ</t>
    </rPh>
    <rPh sb="2" eb="4">
      <t>ブンヤ</t>
    </rPh>
    <phoneticPr fontId="24"/>
  </si>
  <si>
    <t>　　契約単位の連番(xxx：001～999の一連番号)</t>
    <rPh sb="2" eb="4">
      <t>ケイヤク</t>
    </rPh>
    <rPh sb="4" eb="6">
      <t>タンイ</t>
    </rPh>
    <rPh sb="7" eb="9">
      <t>レンバン</t>
    </rPh>
    <rPh sb="22" eb="24">
      <t>イチレン</t>
    </rPh>
    <rPh sb="24" eb="26">
      <t>バンゴウ</t>
    </rPh>
    <phoneticPr fontId="24"/>
  </si>
  <si>
    <t>　　本契約(h)・再委託契約(s)・補助事業（j)の区別</t>
    <rPh sb="12" eb="14">
      <t>ケイヤク</t>
    </rPh>
    <rPh sb="18" eb="20">
      <t>ホジョ</t>
    </rPh>
    <rPh sb="20" eb="22">
      <t>ジギョウ</t>
    </rPh>
    <phoneticPr fontId="24"/>
  </si>
  <si>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4"/>
  </si>
  <si>
    <t>　　事業実施年度（zz：01～99年度目）</t>
    <rPh sb="17" eb="19">
      <t>ネンド</t>
    </rPh>
    <rPh sb="19" eb="20">
      <t>メ</t>
    </rPh>
    <phoneticPr fontId="24"/>
  </si>
  <si>
    <t>課題管理番号付与ルール</t>
    <rPh sb="0" eb="2">
      <t>カダイ</t>
    </rPh>
    <rPh sb="2" eb="4">
      <t>カンリ</t>
    </rPh>
    <rPh sb="4" eb="6">
      <t>バンゴウ</t>
    </rPh>
    <rPh sb="6" eb="8">
      <t>フヨ</t>
    </rPh>
    <phoneticPr fontId="24"/>
  </si>
  <si>
    <t>戦略推進部</t>
  </si>
  <si>
    <t>医薬品研究課(a)</t>
    <rPh sb="0" eb="3">
      <t>イヤクヒン</t>
    </rPh>
    <rPh sb="3" eb="5">
      <t>ケンキュウ</t>
    </rPh>
    <rPh sb="5" eb="6">
      <t>カ</t>
    </rPh>
    <phoneticPr fontId="24"/>
  </si>
  <si>
    <t>文科(m)</t>
    <rPh sb="0" eb="2">
      <t>モンカ</t>
    </rPh>
    <phoneticPr fontId="24"/>
  </si>
  <si>
    <t>革新的先端研究開発支援事業</t>
    <rPh sb="0" eb="3">
      <t>カクシンテキ</t>
    </rPh>
    <rPh sb="3" eb="5">
      <t>センタン</t>
    </rPh>
    <rPh sb="5" eb="7">
      <t>ケンキュウ</t>
    </rPh>
    <rPh sb="7" eb="9">
      <t>カイハツ</t>
    </rPh>
    <rPh sb="9" eb="11">
      <t>シエン</t>
    </rPh>
    <rPh sb="11" eb="13">
      <t>ジギョウ</t>
    </rPh>
    <phoneticPr fontId="24"/>
  </si>
  <si>
    <t>厚労(k)</t>
    <rPh sb="0" eb="2">
      <t>コウロウ</t>
    </rPh>
    <phoneticPr fontId="24"/>
  </si>
  <si>
    <t>経産(e)</t>
    <rPh sb="0" eb="2">
      <t>ケイサン</t>
    </rPh>
    <phoneticPr fontId="24"/>
  </si>
  <si>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4"/>
  </si>
  <si>
    <t>再生医療研究課(b)</t>
    <rPh sb="0" eb="2">
      <t>サイセイ</t>
    </rPh>
    <rPh sb="2" eb="4">
      <t>イリョウ</t>
    </rPh>
    <rPh sb="4" eb="6">
      <t>ケンキュウ</t>
    </rPh>
    <rPh sb="6" eb="7">
      <t>カ</t>
    </rPh>
    <phoneticPr fontId="24"/>
  </si>
  <si>
    <t>再生医療実現拠点ネットワークプログラム</t>
    <rPh sb="0" eb="2">
      <t>サイセイ</t>
    </rPh>
    <rPh sb="2" eb="4">
      <t>イリョウ</t>
    </rPh>
    <rPh sb="4" eb="6">
      <t>ジツゲン</t>
    </rPh>
    <rPh sb="6" eb="8">
      <t>キョテン</t>
    </rPh>
    <phoneticPr fontId="13"/>
  </si>
  <si>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4"/>
  </si>
  <si>
    <t>再生医療実用化研究事業(01)</t>
    <rPh sb="0" eb="2">
      <t>サイセイ</t>
    </rPh>
    <rPh sb="2" eb="4">
      <t>イリョウ</t>
    </rPh>
    <rPh sb="4" eb="7">
      <t>ジツヨウカ</t>
    </rPh>
    <rPh sb="7" eb="9">
      <t>ケンキュウ</t>
    </rPh>
    <rPh sb="9" eb="11">
      <t>ジギョウ</t>
    </rPh>
    <phoneticPr fontId="24"/>
  </si>
  <si>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4"/>
  </si>
  <si>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4"/>
  </si>
  <si>
    <t>がん研究課(c)</t>
    <rPh sb="2" eb="4">
      <t>ケンキュウ</t>
    </rPh>
    <rPh sb="4" eb="5">
      <t>カ</t>
    </rPh>
    <phoneticPr fontId="24"/>
  </si>
  <si>
    <t>革新的がん医療実用化研究事業(01)</t>
    <rPh sb="0" eb="2">
      <t>カクシン</t>
    </rPh>
    <phoneticPr fontId="24"/>
  </si>
  <si>
    <t>脳と心の研究課(d)</t>
    <rPh sb="0" eb="1">
      <t>ノウ</t>
    </rPh>
    <rPh sb="2" eb="3">
      <t>ココロ</t>
    </rPh>
    <rPh sb="4" eb="6">
      <t>ケンキュウ</t>
    </rPh>
    <rPh sb="6" eb="7">
      <t>カ</t>
    </rPh>
    <phoneticPr fontId="24"/>
  </si>
  <si>
    <t>脳科学研究戦略推進プログラム(01)</t>
    <rPh sb="0" eb="1">
      <t>ノウ</t>
    </rPh>
    <rPh sb="1" eb="3">
      <t>カガク</t>
    </rPh>
    <rPh sb="3" eb="5">
      <t>ケンキュウ</t>
    </rPh>
    <rPh sb="5" eb="7">
      <t>センリャク</t>
    </rPh>
    <rPh sb="7" eb="9">
      <t>スイシン</t>
    </rPh>
    <phoneticPr fontId="24"/>
  </si>
  <si>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4"/>
  </si>
  <si>
    <t>長寿・障害総合研究事業</t>
    <rPh sb="0" eb="2">
      <t>チョウジュ</t>
    </rPh>
    <rPh sb="3" eb="5">
      <t>ショウガイ</t>
    </rPh>
    <rPh sb="5" eb="7">
      <t>ソウゴウ</t>
    </rPh>
    <rPh sb="7" eb="9">
      <t>ケンキュウ</t>
    </rPh>
    <rPh sb="9" eb="11">
      <t>ジギョウ</t>
    </rPh>
    <phoneticPr fontId="24"/>
  </si>
  <si>
    <t>障害者対策総合研究開発事業（身体・知的等障害分野）(03)</t>
    <rPh sb="14" eb="16">
      <t>シンタイ</t>
    </rPh>
    <rPh sb="17" eb="19">
      <t>チテキ</t>
    </rPh>
    <rPh sb="19" eb="20">
      <t>トウ</t>
    </rPh>
    <rPh sb="20" eb="22">
      <t>ショウガイ</t>
    </rPh>
    <rPh sb="22" eb="24">
      <t>ブンヤ</t>
    </rPh>
    <phoneticPr fontId="24"/>
  </si>
  <si>
    <t>障害者対策総合研究開発事業（感覚器障害分野）(03)</t>
    <rPh sb="14" eb="17">
      <t>カンカクキ</t>
    </rPh>
    <rPh sb="17" eb="19">
      <t>ショウガイ</t>
    </rPh>
    <rPh sb="19" eb="21">
      <t>ブンヤ</t>
    </rPh>
    <phoneticPr fontId="24"/>
  </si>
  <si>
    <t>障害者対策総合研究開発事業（精神障害分野）（03）</t>
    <rPh sb="14" eb="16">
      <t>セイシン</t>
    </rPh>
    <rPh sb="16" eb="18">
      <t>ショウガイ</t>
    </rPh>
    <rPh sb="18" eb="20">
      <t>ブンヤ</t>
    </rPh>
    <phoneticPr fontId="24"/>
  </si>
  <si>
    <t>障害者対策総合研究開発事業（神経・筋疾患分野）(03)</t>
    <rPh sb="14" eb="16">
      <t>シンケイ</t>
    </rPh>
    <rPh sb="17" eb="18">
      <t>スジ</t>
    </rPh>
    <rPh sb="18" eb="20">
      <t>シッカン</t>
    </rPh>
    <rPh sb="20" eb="22">
      <t>ブンヤ</t>
    </rPh>
    <phoneticPr fontId="24"/>
  </si>
  <si>
    <t>難病研究課(e)</t>
    <rPh sb="0" eb="2">
      <t>ナンビョウ</t>
    </rPh>
    <rPh sb="2" eb="4">
      <t>ケンキュウ</t>
    </rPh>
    <rPh sb="4" eb="5">
      <t>カ</t>
    </rPh>
    <phoneticPr fontId="24"/>
  </si>
  <si>
    <t>難治性疾患実用化研究事業(01)</t>
    <rPh sb="0" eb="3">
      <t>ナンジセイ</t>
    </rPh>
    <rPh sb="3" eb="5">
      <t>シッカン</t>
    </rPh>
    <rPh sb="5" eb="8">
      <t>ジツヨウカ</t>
    </rPh>
    <rPh sb="8" eb="10">
      <t>ケンキュウ</t>
    </rPh>
    <rPh sb="10" eb="12">
      <t>ジギョウ</t>
    </rPh>
    <phoneticPr fontId="24"/>
  </si>
  <si>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4"/>
  </si>
  <si>
    <t>腎疾患実用化研究事業(03)</t>
    <rPh sb="0" eb="3">
      <t>ジンシッカン</t>
    </rPh>
    <rPh sb="3" eb="6">
      <t>ジツヨウカ</t>
    </rPh>
    <rPh sb="6" eb="8">
      <t>ケンキュウ</t>
    </rPh>
    <rPh sb="8" eb="10">
      <t>ジギョウ</t>
    </rPh>
    <phoneticPr fontId="24"/>
  </si>
  <si>
    <t>免疫アレルギー疾患等実用化研究事業</t>
    <rPh sb="0" eb="2">
      <t>メンエキ</t>
    </rPh>
    <rPh sb="7" eb="9">
      <t>シッカン</t>
    </rPh>
    <rPh sb="9" eb="10">
      <t>トウ</t>
    </rPh>
    <rPh sb="10" eb="13">
      <t>ジツヨウカ</t>
    </rPh>
    <rPh sb="13" eb="15">
      <t>ケンキュウ</t>
    </rPh>
    <rPh sb="15" eb="17">
      <t>ジギョウ</t>
    </rPh>
    <phoneticPr fontId="24"/>
  </si>
  <si>
    <t>慢性の痛み解明研究事業(06)</t>
    <rPh sb="0" eb="2">
      <t>マンセイ</t>
    </rPh>
    <rPh sb="3" eb="4">
      <t>イタ</t>
    </rPh>
    <rPh sb="5" eb="7">
      <t>カイメイ</t>
    </rPh>
    <rPh sb="7" eb="9">
      <t>ケンキュウ</t>
    </rPh>
    <rPh sb="9" eb="11">
      <t>ジギョウ</t>
    </rPh>
    <phoneticPr fontId="24"/>
  </si>
  <si>
    <t>感染症研究課(f)</t>
    <rPh sb="0" eb="3">
      <t>カンセンショウ</t>
    </rPh>
    <rPh sb="3" eb="5">
      <t>ケンキュウ</t>
    </rPh>
    <rPh sb="5" eb="6">
      <t>カ</t>
    </rPh>
    <phoneticPr fontId="24"/>
  </si>
  <si>
    <t>感染症研究国際展開戦略プログラム(01)</t>
    <rPh sb="0" eb="3">
      <t>カンセンショウ</t>
    </rPh>
    <rPh sb="3" eb="5">
      <t>ケンキュウ</t>
    </rPh>
    <rPh sb="5" eb="7">
      <t>コクサイ</t>
    </rPh>
    <rPh sb="7" eb="9">
      <t>テンカイ</t>
    </rPh>
    <rPh sb="9" eb="11">
      <t>センリャク</t>
    </rPh>
    <phoneticPr fontId="24"/>
  </si>
  <si>
    <t>感染症実用化研究事業</t>
    <rPh sb="0" eb="3">
      <t>カンセンショウ</t>
    </rPh>
    <rPh sb="3" eb="6">
      <t>ジツヨウカ</t>
    </rPh>
    <rPh sb="6" eb="8">
      <t>ケンキュウ</t>
    </rPh>
    <rPh sb="8" eb="10">
      <t>ジギョウ</t>
    </rPh>
    <phoneticPr fontId="24"/>
  </si>
  <si>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4"/>
  </si>
  <si>
    <t>エイズ対策実用化研究事業(04)</t>
    <rPh sb="5" eb="8">
      <t>ジツヨウカ</t>
    </rPh>
    <phoneticPr fontId="24"/>
  </si>
  <si>
    <t>JST(m)</t>
  </si>
  <si>
    <t>革新的先端研究開発支援事業</t>
    <rPh sb="0" eb="3">
      <t>カクシンテキ</t>
    </rPh>
    <rPh sb="3" eb="5">
      <t>センタン</t>
    </rPh>
    <rPh sb="5" eb="7">
      <t>ケンキュウ</t>
    </rPh>
    <rPh sb="7" eb="9">
      <t>カイハツ</t>
    </rPh>
    <rPh sb="9" eb="11">
      <t>シエン</t>
    </rPh>
    <rPh sb="11" eb="13">
      <t>ジギョウ</t>
    </rPh>
    <phoneticPr fontId="13"/>
  </si>
  <si>
    <t>⑩</t>
  </si>
  <si>
    <t>ユニットタイプ「エピゲノム研究に基づく診断・治療へ向けた新技術の創出」研究開発領域（05）</t>
    <rPh sb="35" eb="37">
      <t>ケンキュウ</t>
    </rPh>
    <rPh sb="39" eb="41">
      <t>リョウイキ</t>
    </rPh>
    <phoneticPr fontId="24"/>
  </si>
  <si>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4"/>
  </si>
  <si>
    <t>ユニットタイプ「疾患における代謝産物の解析および代謝制御に基づく革新的医療基盤技術の創出」研究開発領域（07）</t>
    <rPh sb="45" eb="47">
      <t>ケンキュウ</t>
    </rPh>
    <rPh sb="49" eb="51">
      <t>リョウイキ</t>
    </rPh>
    <phoneticPr fontId="24"/>
  </si>
  <si>
    <t>ユニットタイプ「メカノバイオロジー機構の解明による革新的医療機器及び医療技術の創出」研究開発領域（08）</t>
    <rPh sb="42" eb="44">
      <t>ケンキュウ</t>
    </rPh>
    <rPh sb="44" eb="46">
      <t>カイハツ</t>
    </rPh>
    <rPh sb="46" eb="48">
      <t>リョウイキ</t>
    </rPh>
    <phoneticPr fontId="24"/>
  </si>
  <si>
    <t>ユニットタイプ「画期的医薬品等の創出をめざす脂質の生理活性と機能の解明」研究開発領域（09）</t>
    <rPh sb="36" eb="38">
      <t>ケンキュウ</t>
    </rPh>
    <rPh sb="38" eb="40">
      <t>カイハツ</t>
    </rPh>
    <rPh sb="40" eb="42">
      <t>リョウイキ</t>
    </rPh>
    <phoneticPr fontId="24"/>
  </si>
  <si>
    <t>ソロタイプ「メカノバイオロジー機構の解明による革新的医療機器及び医療技術の創出」研究開発領域（58）</t>
    <rPh sb="40" eb="42">
      <t>ケンキュウ</t>
    </rPh>
    <rPh sb="42" eb="44">
      <t>カイハツ</t>
    </rPh>
    <rPh sb="44" eb="46">
      <t>リョウイキ</t>
    </rPh>
    <phoneticPr fontId="24"/>
  </si>
  <si>
    <t>ソロタイプ「画期的医薬品等の創出をめざす脂質の生理活性と機能の解明」研究開発領域（59）</t>
    <rPh sb="34" eb="36">
      <t>ケンキュウ</t>
    </rPh>
    <rPh sb="36" eb="38">
      <t>カイハツ</t>
    </rPh>
    <rPh sb="38" eb="40">
      <t>リョウイキ</t>
    </rPh>
    <phoneticPr fontId="24"/>
  </si>
  <si>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4"/>
  </si>
  <si>
    <t>産学連携部</t>
    <rPh sb="0" eb="2">
      <t>サンガク</t>
    </rPh>
    <rPh sb="2" eb="5">
      <t>レンケイブ</t>
    </rPh>
    <phoneticPr fontId="24"/>
  </si>
  <si>
    <t>医療機器研究課(h)</t>
    <rPh sb="0" eb="2">
      <t>イリョウ</t>
    </rPh>
    <rPh sb="2" eb="4">
      <t>キキ</t>
    </rPh>
    <rPh sb="4" eb="6">
      <t>ケンキュウ</t>
    </rPh>
    <rPh sb="6" eb="7">
      <t>カ</t>
    </rPh>
    <phoneticPr fontId="24"/>
  </si>
  <si>
    <t>医療分野研究成果展開事業</t>
    <rPh sb="2" eb="4">
      <t>ブンヤ</t>
    </rPh>
    <phoneticPr fontId="24"/>
  </si>
  <si>
    <t>総務(s)</t>
    <rPh sb="0" eb="2">
      <t>ソウム</t>
    </rPh>
    <phoneticPr fontId="37"/>
  </si>
  <si>
    <t>産学連携課(i)</t>
    <rPh sb="0" eb="2">
      <t>サンガク</t>
    </rPh>
    <rPh sb="2" eb="4">
      <t>レンケイ</t>
    </rPh>
    <rPh sb="4" eb="5">
      <t>カ</t>
    </rPh>
    <phoneticPr fontId="24"/>
  </si>
  <si>
    <t>医療分野研究成果展開事業</t>
    <rPh sb="0" eb="2">
      <t>イリョウ</t>
    </rPh>
    <rPh sb="2" eb="4">
      <t>ブンヤ</t>
    </rPh>
    <rPh sb="4" eb="6">
      <t>ケンキュウ</t>
    </rPh>
    <rPh sb="6" eb="8">
      <t>セイカ</t>
    </rPh>
    <rPh sb="8" eb="10">
      <t>テンカイ</t>
    </rPh>
    <rPh sb="10" eb="12">
      <t>ジギョウ</t>
    </rPh>
    <phoneticPr fontId="13"/>
  </si>
  <si>
    <t>国際事業部</t>
    <rPh sb="0" eb="2">
      <t>コクサイ</t>
    </rPh>
    <rPh sb="2" eb="4">
      <t>ジギョウ</t>
    </rPh>
    <rPh sb="4" eb="5">
      <t>ブ</t>
    </rPh>
    <phoneticPr fontId="24"/>
  </si>
  <si>
    <t>国際連携研究課(j)</t>
    <rPh sb="0" eb="2">
      <t>コクサイ</t>
    </rPh>
    <rPh sb="2" eb="4">
      <t>レンケイ</t>
    </rPh>
    <rPh sb="4" eb="6">
      <t>ケンキュウ</t>
    </rPh>
    <rPh sb="6" eb="7">
      <t>カ</t>
    </rPh>
    <phoneticPr fontId="24"/>
  </si>
  <si>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3"/>
  </si>
  <si>
    <t>戦略的国際共同研究プログラム（国名）(02)</t>
    <rPh sb="7" eb="9">
      <t>ケンキュウ</t>
    </rPh>
    <rPh sb="15" eb="17">
      <t>コクメイ</t>
    </rPh>
    <phoneticPr fontId="24"/>
  </si>
  <si>
    <t>地球規模保健課題解決推進のための研究事業(01)</t>
    <rPh sb="0" eb="2">
      <t>チキュウ</t>
    </rPh>
    <phoneticPr fontId="24"/>
  </si>
  <si>
    <t>地球規模保健課題解決推進のための研究事業</t>
    <rPh sb="0" eb="2">
      <t>チキュウ</t>
    </rPh>
    <phoneticPr fontId="24"/>
  </si>
  <si>
    <t>日米医学協力計画(02)</t>
    <rPh sb="0" eb="2">
      <t>ニチベイ</t>
    </rPh>
    <rPh sb="2" eb="4">
      <t>イガク</t>
    </rPh>
    <rPh sb="4" eb="6">
      <t>キョウリョク</t>
    </rPh>
    <rPh sb="6" eb="8">
      <t>ケイカク</t>
    </rPh>
    <phoneticPr fontId="24"/>
  </si>
  <si>
    <t>運営費交付金(a)</t>
    <rPh sb="0" eb="3">
      <t>ウンエイヒ</t>
    </rPh>
    <rPh sb="3" eb="6">
      <t>コウフキン</t>
    </rPh>
    <phoneticPr fontId="24"/>
  </si>
  <si>
    <t>東北メディカル・メガバンク計画(01)</t>
    <rPh sb="0" eb="2">
      <t>トウホク</t>
    </rPh>
    <rPh sb="13" eb="15">
      <t>ケイカク</t>
    </rPh>
    <phoneticPr fontId="24"/>
  </si>
  <si>
    <t>橋渡し研究戦略的推進プログラム(02)</t>
    <rPh sb="0" eb="2">
      <t>ハシワタ</t>
    </rPh>
    <rPh sb="3" eb="5">
      <t>ケンキュウ</t>
    </rPh>
    <rPh sb="5" eb="7">
      <t>センリャク</t>
    </rPh>
    <rPh sb="7" eb="8">
      <t>テキ</t>
    </rPh>
    <rPh sb="8" eb="10">
      <t>スイシン</t>
    </rPh>
    <phoneticPr fontId="24"/>
  </si>
  <si>
    <t>③</t>
  </si>
  <si>
    <t>臨床研究・治験推進研究事業(02)</t>
    <rPh sb="0" eb="2">
      <t>リンショウ</t>
    </rPh>
    <rPh sb="2" eb="4">
      <t>ケンキュウ</t>
    </rPh>
    <rPh sb="5" eb="7">
      <t>チケン</t>
    </rPh>
    <rPh sb="7" eb="9">
      <t>スイシン</t>
    </rPh>
    <rPh sb="9" eb="11">
      <t>ケンキュウ</t>
    </rPh>
    <rPh sb="11" eb="13">
      <t>ジギョウ</t>
    </rPh>
    <phoneticPr fontId="24"/>
  </si>
  <si>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</si>
  <si>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4"/>
  </si>
  <si>
    <t>革新的医療シーズ実用化研究事業(14)</t>
    <rPh sb="0" eb="3">
      <t>カクシンテキ</t>
    </rPh>
    <rPh sb="3" eb="5">
      <t>イリョウ</t>
    </rPh>
    <rPh sb="8" eb="10">
      <t>ジツヨウ</t>
    </rPh>
    <rPh sb="10" eb="11">
      <t>カ</t>
    </rPh>
    <rPh sb="11" eb="13">
      <t>ケンキュウ</t>
    </rPh>
    <rPh sb="13" eb="15">
      <t>ジギョウ</t>
    </rPh>
    <phoneticPr fontId="24"/>
  </si>
  <si>
    <t>厚労(k)</t>
    <rPh sb="0" eb="2">
      <t>コウロウ</t>
    </rPh>
    <phoneticPr fontId="37"/>
  </si>
  <si>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4"/>
  </si>
  <si>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4"/>
  </si>
  <si>
    <t>パーソナル・ヘルス・レコード（PHR)利活用研究事業(01)</t>
    <rPh sb="19" eb="22">
      <t>リカツヨウ</t>
    </rPh>
    <rPh sb="22" eb="24">
      <t>ケンキュウ</t>
    </rPh>
    <rPh sb="24" eb="26">
      <t>ジギョウ</t>
    </rPh>
    <phoneticPr fontId="37"/>
  </si>
  <si>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4"/>
  </si>
  <si>
    <t>創薬総合支援事業</t>
    <rPh sb="0" eb="2">
      <t>ソウヤク</t>
    </rPh>
    <rPh sb="2" eb="4">
      <t>ソウゴウ</t>
    </rPh>
    <rPh sb="4" eb="6">
      <t>シエン</t>
    </rPh>
    <rPh sb="6" eb="8">
      <t>ジギョウ</t>
    </rPh>
    <phoneticPr fontId="24"/>
  </si>
  <si>
    <t>創薬支援インフォマティクス構築</t>
    <rPh sb="0" eb="2">
      <t>ソウヤク</t>
    </rPh>
    <rPh sb="2" eb="4">
      <t>シエン</t>
    </rPh>
    <rPh sb="13" eb="15">
      <t>コウチク</t>
    </rPh>
    <phoneticPr fontId="24"/>
  </si>
  <si>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4"/>
  </si>
  <si>
    <t>研究公正・法務部</t>
    <rPh sb="0" eb="2">
      <t>ケンキュウ</t>
    </rPh>
    <rPh sb="2" eb="4">
      <t>コウセイ</t>
    </rPh>
    <rPh sb="5" eb="7">
      <t>ホウム</t>
    </rPh>
    <rPh sb="7" eb="8">
      <t>ブ</t>
    </rPh>
    <phoneticPr fontId="24"/>
  </si>
  <si>
    <t>研究公正・法務部（o）</t>
    <rPh sb="0" eb="2">
      <t>ケンキュウ</t>
    </rPh>
    <rPh sb="2" eb="4">
      <t>コウセイ</t>
    </rPh>
    <rPh sb="5" eb="7">
      <t>ホウム</t>
    </rPh>
    <rPh sb="7" eb="8">
      <t>ブ</t>
    </rPh>
    <phoneticPr fontId="24"/>
  </si>
  <si>
    <t>研究公正高度化モデル開発支援事業(01)</t>
    <rPh sb="0" eb="2">
      <t>ケンキュウ</t>
    </rPh>
    <rPh sb="2" eb="4">
      <t>コウセイ</t>
    </rPh>
    <rPh sb="4" eb="7">
      <t>コウドカ</t>
    </rPh>
    <rPh sb="10" eb="12">
      <t>カイハツ</t>
    </rPh>
    <rPh sb="12" eb="14">
      <t>シエン</t>
    </rPh>
    <rPh sb="14" eb="16">
      <t>ジギョウ</t>
    </rPh>
    <phoneticPr fontId="24"/>
  </si>
  <si>
    <t>賞与</t>
    <rPh sb="0" eb="2">
      <t>ショウヨ</t>
    </rPh>
    <phoneticPr fontId="13"/>
  </si>
  <si>
    <t>⑤</t>
  </si>
  <si>
    <t>ナショナルバイオリソースプロジェクト(02)</t>
  </si>
  <si>
    <t>ゲノム医療実現推進プラットフォーム事業(04)</t>
  </si>
  <si>
    <t>厚労(k)</t>
  </si>
  <si>
    <t>臨床ゲノム情報統合データベース整備事業(02)</t>
  </si>
  <si>
    <t>ゲノム創薬基盤推進研究事業(03)</t>
  </si>
  <si>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</si>
  <si>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</si>
  <si>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</si>
  <si>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4"/>
  </si>
  <si>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4"/>
  </si>
  <si>
    <t>医薬品等規制科学課(m)</t>
    <rPh sb="0" eb="3">
      <t>イヤクヒン</t>
    </rPh>
    <rPh sb="3" eb="4">
      <t>トウ</t>
    </rPh>
    <rPh sb="4" eb="8">
      <t>キセイカガク</t>
    </rPh>
    <rPh sb="8" eb="9">
      <t>カ</t>
    </rPh>
    <phoneticPr fontId="24"/>
  </si>
  <si>
    <t>創薬戦略部</t>
    <rPh sb="0" eb="2">
      <t>ソウヤク</t>
    </rPh>
    <rPh sb="2" eb="5">
      <t>センリャクブ</t>
    </rPh>
    <phoneticPr fontId="13"/>
  </si>
  <si>
    <t>基盤研究事業部</t>
    <rPh sb="0" eb="2">
      <t>キバン</t>
    </rPh>
    <rPh sb="2" eb="4">
      <t>ケンキュウ</t>
    </rPh>
    <rPh sb="4" eb="7">
      <t>ジギョウブ</t>
    </rPh>
    <phoneticPr fontId="13"/>
  </si>
  <si>
    <t>交付決定日</t>
    <rPh sb="0" eb="2">
      <t>コウフ</t>
    </rPh>
    <rPh sb="2" eb="5">
      <t>ケッテイビ</t>
    </rPh>
    <phoneticPr fontId="24"/>
  </si>
  <si>
    <t>＜経費等内訳書＞平成30年度</t>
    <rPh sb="1" eb="3">
      <t>ケイヒ</t>
    </rPh>
    <rPh sb="3" eb="4">
      <t>ナド</t>
    </rPh>
    <rPh sb="4" eb="7">
      <t>ウチワケショ</t>
    </rPh>
    <rPh sb="8" eb="10">
      <t>ヘイセイ</t>
    </rPh>
    <rPh sb="12" eb="14">
      <t>ネンド</t>
    </rPh>
    <phoneticPr fontId="13"/>
  </si>
  <si>
    <t>交付決定日：</t>
    <rPh sb="0" eb="2">
      <t>コウフ</t>
    </rPh>
    <rPh sb="2" eb="5">
      <t>ケッテイビ</t>
    </rPh>
    <phoneticPr fontId="13"/>
  </si>
  <si>
    <t>当年度目的</t>
    <rPh sb="0" eb="3">
      <t>トウネンド</t>
    </rPh>
    <rPh sb="3" eb="5">
      <t>モクテキ</t>
    </rPh>
    <phoneticPr fontId="13"/>
  </si>
  <si>
    <t>当年度目的（100字程度）：</t>
    <rPh sb="0" eb="3">
      <t>トウネンド</t>
    </rPh>
    <rPh sb="3" eb="5">
      <t>モクテキ</t>
    </rPh>
    <rPh sb="9" eb="10">
      <t>ジ</t>
    </rPh>
    <rPh sb="10" eb="12">
      <t>テイド</t>
    </rPh>
    <phoneticPr fontId="13"/>
  </si>
  <si>
    <t>●●研究の委託</t>
    <rPh sb="2" eb="4">
      <t>ケンキュウ</t>
    </rPh>
    <rPh sb="5" eb="7">
      <t>イタク</t>
    </rPh>
    <phoneticPr fontId="13"/>
  </si>
  <si>
    <t>●●研究を■■に委託するため</t>
    <rPh sb="2" eb="4">
      <t>ケンキュウ</t>
    </rPh>
    <rPh sb="8" eb="10">
      <t>イタク</t>
    </rPh>
    <phoneticPr fontId="13"/>
  </si>
  <si>
    <t>文科(m)</t>
    <rPh sb="0" eb="2">
      <t>モンカ</t>
    </rPh>
    <phoneticPr fontId="13"/>
  </si>
  <si>
    <t>申請者住所</t>
    <rPh sb="0" eb="2">
      <t>シンセイ</t>
    </rPh>
    <rPh sb="2" eb="3">
      <t>シャ</t>
    </rPh>
    <rPh sb="3" eb="5">
      <t>ジュウショ</t>
    </rPh>
    <phoneticPr fontId="13"/>
  </si>
  <si>
    <t>申請者住所：</t>
    <rPh sb="0" eb="2">
      <t>シンセイ</t>
    </rPh>
    <rPh sb="2" eb="3">
      <t>シャ</t>
    </rPh>
    <rPh sb="3" eb="5">
      <t>ジュウショ</t>
    </rPh>
    <phoneticPr fontId="13"/>
  </si>
  <si>
    <t>区分計（補助率）</t>
    <rPh sb="0" eb="2">
      <t>クブン</t>
    </rPh>
    <rPh sb="2" eb="3">
      <t>ケイ</t>
    </rPh>
    <rPh sb="4" eb="7">
      <t>ホジョリツ</t>
    </rPh>
    <phoneticPr fontId="13"/>
  </si>
  <si>
    <t>補助率→</t>
    <rPh sb="0" eb="3">
      <t>ホジョリツ</t>
    </rPh>
    <phoneticPr fontId="13"/>
  </si>
  <si>
    <t>区分</t>
    <rPh sb="0" eb="2">
      <t>クブン</t>
    </rPh>
    <phoneticPr fontId="13"/>
  </si>
  <si>
    <t>国内使用分</t>
  </si>
  <si>
    <t>栄目戸　太郎</t>
    <rPh sb="0" eb="1">
      <t>エイ</t>
    </rPh>
    <rPh sb="1" eb="3">
      <t>メド</t>
    </rPh>
    <rPh sb="4" eb="6">
      <t>タロウ</t>
    </rPh>
    <phoneticPr fontId="10"/>
  </si>
  <si>
    <t>ABC大学</t>
    <rPh sb="3" eb="5">
      <t>ダイガク</t>
    </rPh>
    <phoneticPr fontId="10"/>
  </si>
  <si>
    <t>泊</t>
    <rPh sb="0" eb="1">
      <t>ハク</t>
    </rPh>
    <phoneticPr fontId="10"/>
  </si>
  <si>
    <t>日</t>
    <rPh sb="0" eb="1">
      <t>ヒ</t>
    </rPh>
    <phoneticPr fontId="10"/>
  </si>
  <si>
    <t>四半期報告会のため</t>
    <rPh sb="0" eb="3">
      <t>シハンキ</t>
    </rPh>
    <rPh sb="3" eb="6">
      <t>ホウコクカイ</t>
    </rPh>
    <phoneticPr fontId="10"/>
  </si>
  <si>
    <t>丸野　内子</t>
    <rPh sb="0" eb="1">
      <t>マル</t>
    </rPh>
    <rPh sb="1" eb="2">
      <t>ノ</t>
    </rPh>
    <rPh sb="3" eb="5">
      <t>ウチコ</t>
    </rPh>
    <phoneticPr fontId="10"/>
  </si>
  <si>
    <t>東京都内　会議室</t>
    <rPh sb="0" eb="2">
      <t>トウキョウ</t>
    </rPh>
    <rPh sb="2" eb="4">
      <t>トナイ</t>
    </rPh>
    <rPh sb="5" eb="8">
      <t>カイギシツ</t>
    </rPh>
    <phoneticPr fontId="10"/>
  </si>
  <si>
    <t>○○班　班会議出席</t>
    <rPh sb="2" eb="3">
      <t>ハン</t>
    </rPh>
    <rPh sb="4" eb="5">
      <t>ハン</t>
    </rPh>
    <rPh sb="5" eb="7">
      <t>カイギ</t>
    </rPh>
    <rPh sb="7" eb="9">
      <t>シュッセキ</t>
    </rPh>
    <phoneticPr fontId="10"/>
  </si>
  <si>
    <t>海外</t>
  </si>
  <si>
    <t>海外使用分</t>
  </si>
  <si>
    <t>大手　町子</t>
    <rPh sb="0" eb="2">
      <t>オオテ</t>
    </rPh>
    <rPh sb="3" eb="4">
      <t>マチ</t>
    </rPh>
    <rPh sb="4" eb="5">
      <t>コ</t>
    </rPh>
    <phoneticPr fontId="10"/>
  </si>
  <si>
    <t>シカゴ・DF大学</t>
    <rPh sb="6" eb="8">
      <t>ダイガク</t>
    </rPh>
    <phoneticPr fontId="10"/>
  </si>
  <si>
    <t>ZZZZ学会　発表のため</t>
    <rPh sb="4" eb="6">
      <t>ガッカイ</t>
    </rPh>
    <rPh sb="7" eb="9">
      <t>ハッピョウ</t>
    </rPh>
    <phoneticPr fontId="10"/>
  </si>
  <si>
    <t>年間定期代（税込）</t>
    <rPh sb="0" eb="2">
      <t>ネンカン</t>
    </rPh>
    <rPh sb="2" eb="5">
      <t>テイキダイ</t>
    </rPh>
    <rPh sb="6" eb="8">
      <t>ゼイコミ</t>
    </rPh>
    <phoneticPr fontId="13"/>
  </si>
  <si>
    <t>エフォート率</t>
    <rPh sb="5" eb="6">
      <t>リツ</t>
    </rPh>
    <phoneticPr fontId="13"/>
  </si>
  <si>
    <t>A</t>
    <phoneticPr fontId="13"/>
  </si>
  <si>
    <t>B</t>
    <phoneticPr fontId="13"/>
  </si>
  <si>
    <t>（人件費内訳）</t>
    <rPh sb="1" eb="4">
      <t>ジンケンヒ</t>
    </rPh>
    <rPh sb="4" eb="6">
      <t>ウチワケ</t>
    </rPh>
    <phoneticPr fontId="13"/>
  </si>
  <si>
    <t>時間単価</t>
    <rPh sb="0" eb="2">
      <t>ジカン</t>
    </rPh>
    <rPh sb="2" eb="4">
      <t>タンカ</t>
    </rPh>
    <phoneticPr fontId="13"/>
  </si>
  <si>
    <t>従事時間</t>
    <rPh sb="0" eb="2">
      <t>ジュウジ</t>
    </rPh>
    <rPh sb="2" eb="4">
      <t>ジカン</t>
    </rPh>
    <phoneticPr fontId="13"/>
  </si>
  <si>
    <t>月額単価</t>
    <rPh sb="0" eb="2">
      <t>ゲツガク</t>
    </rPh>
    <rPh sb="2" eb="4">
      <t>タンカ</t>
    </rPh>
    <phoneticPr fontId="13"/>
  </si>
  <si>
    <t>従事月数</t>
    <rPh sb="0" eb="2">
      <t>ジュウジ</t>
    </rPh>
    <rPh sb="2" eb="4">
      <t>ゲッスウ</t>
    </rPh>
    <phoneticPr fontId="13"/>
  </si>
  <si>
    <t>A</t>
    <phoneticPr fontId="13"/>
  </si>
  <si>
    <t>B</t>
    <phoneticPr fontId="1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</si>
  <si>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1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</si>
  <si>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3"/>
  </si>
  <si>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3"/>
  </si>
  <si>
    <t>研究員</t>
    <rPh sb="0" eb="3">
      <t>ケンキュウイン</t>
    </rPh>
    <phoneticPr fontId="13"/>
  </si>
  <si>
    <t>補助事業担当者所属部署・役職①</t>
    <rPh sb="0" eb="2">
      <t>ホジョ</t>
    </rPh>
    <rPh sb="2" eb="4">
      <t>ジギョウ</t>
    </rPh>
    <rPh sb="4" eb="7">
      <t>タントウシャ</t>
    </rPh>
    <rPh sb="7" eb="9">
      <t>ショゾク</t>
    </rPh>
    <rPh sb="9" eb="11">
      <t>ブショ</t>
    </rPh>
    <rPh sb="12" eb="14">
      <t>ヤクショク</t>
    </rPh>
    <phoneticPr fontId="24"/>
  </si>
  <si>
    <t>当年度補助事業開始日</t>
    <rPh sb="0" eb="3">
      <t>トウネンド</t>
    </rPh>
    <rPh sb="3" eb="5">
      <t>ホジョ</t>
    </rPh>
    <rPh sb="5" eb="7">
      <t>ジギョウ</t>
    </rPh>
    <rPh sb="7" eb="10">
      <t>カイシビ</t>
    </rPh>
    <phoneticPr fontId="24"/>
  </si>
  <si>
    <t>当年度補助事業終了日</t>
    <rPh sb="0" eb="3">
      <t>トウネンド</t>
    </rPh>
    <rPh sb="3" eb="5">
      <t>ホジョ</t>
    </rPh>
    <rPh sb="5" eb="7">
      <t>ジギョウ</t>
    </rPh>
    <rPh sb="7" eb="9">
      <t>シュウリョウ</t>
    </rPh>
    <rPh sb="9" eb="10">
      <t>ヒ</t>
    </rPh>
    <phoneticPr fontId="24"/>
  </si>
  <si>
    <t>Interstellar Initiative(06)</t>
  </si>
  <si>
    <t>18jm0610xxx(hまたはs)yyzz</t>
  </si>
  <si>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13"/>
  </si>
  <si>
    <t>感染症研究革新イニシアティブ(02)</t>
    <rPh sb="0" eb="3">
      <t>カンセンショウ</t>
    </rPh>
    <rPh sb="3" eb="5">
      <t>ケンキュウ</t>
    </rPh>
    <rPh sb="5" eb="7">
      <t>カクシン</t>
    </rPh>
    <phoneticPr fontId="24"/>
  </si>
  <si>
    <t>⑧</t>
  </si>
  <si>
    <t>新規領域課題「－」（12）</t>
    <rPh sb="0" eb="2">
      <t>シンキ</t>
    </rPh>
    <rPh sb="2" eb="4">
      <t>リョウイキ</t>
    </rPh>
    <rPh sb="4" eb="6">
      <t>カダイ</t>
    </rPh>
    <phoneticPr fontId="13"/>
  </si>
  <si>
    <t>新規領域課題「－」（62）</t>
    <rPh sb="0" eb="2">
      <t>シンキ</t>
    </rPh>
    <rPh sb="2" eb="4">
      <t>リョウイキ</t>
    </rPh>
    <rPh sb="4" eb="6">
      <t>カダイ</t>
    </rPh>
    <phoneticPr fontId="13"/>
  </si>
  <si>
    <t>医療分野研究成果展開事業</t>
    <rPh sb="2" eb="4">
      <t>ブンヤ</t>
    </rPh>
    <phoneticPr fontId="18"/>
  </si>
  <si>
    <t>先端計測分析技術・機器開発プログラム(01)</t>
  </si>
  <si>
    <t>②</t>
  </si>
  <si>
    <t>18hm0102xxx(hまたはs)yyzz</t>
  </si>
  <si>
    <t>厚労(k)</t>
    <rPh sb="0" eb="2">
      <t>コウロウ</t>
    </rPh>
    <phoneticPr fontId="18"/>
  </si>
  <si>
    <t>医療機器開発推進研究事業(01)</t>
    <rPh sb="0" eb="2">
      <t>イリョウ</t>
    </rPh>
    <rPh sb="2" eb="4">
      <t>キキ</t>
    </rPh>
    <rPh sb="4" eb="6">
      <t>カイハツ</t>
    </rPh>
    <rPh sb="6" eb="8">
      <t>スイシン</t>
    </rPh>
    <rPh sb="8" eb="10">
      <t>ケンキュウ</t>
    </rPh>
    <rPh sb="10" eb="12">
      <t>ジギョウ</t>
    </rPh>
    <phoneticPr fontId="18"/>
  </si>
  <si>
    <t>18hk0102xxx(hまたはs)yyzz</t>
  </si>
  <si>
    <t>国産医療機器創出促進基盤整備等事業(02)</t>
  </si>
  <si>
    <t>18hk0202xxx(hまたはs)yyzz</t>
  </si>
  <si>
    <t>開発途上国・新興国等における医療技術等実用化研究事業事業(03)</t>
  </si>
  <si>
    <t>18hk0302xxx(hまたはs)yyzz</t>
  </si>
  <si>
    <t>総務(s)</t>
    <rPh sb="0" eb="2">
      <t>ソウム</t>
    </rPh>
    <phoneticPr fontId="36"/>
  </si>
  <si>
    <t>8K等高精細映像データ利活用研究事業(01)</t>
    <rPh sb="2" eb="3">
      <t>トウ</t>
    </rPh>
    <rPh sb="3" eb="6">
      <t>コウセイサイ</t>
    </rPh>
    <rPh sb="6" eb="8">
      <t>エイゾウ</t>
    </rPh>
    <rPh sb="11" eb="14">
      <t>リカツヨウ</t>
    </rPh>
    <rPh sb="14" eb="16">
      <t>ケンキュウ</t>
    </rPh>
    <rPh sb="16" eb="18">
      <t>ジギョウ</t>
    </rPh>
    <phoneticPr fontId="18"/>
  </si>
  <si>
    <t>8K等高精細映像データ利活用研究（０１）、高精細映像データの収集・解析を通じて内視鏡診療支援を行う医用人工知能システムの研究（０２）</t>
  </si>
  <si>
    <t>18hs(01か02のいずれか）10xxx(hまたはs)yyzz</t>
  </si>
  <si>
    <t>経産NEDO(e)</t>
    <rPh sb="0" eb="2">
      <t>ケイサン</t>
    </rPh>
    <phoneticPr fontId="18"/>
  </si>
  <si>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18"/>
  </si>
  <si>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術者の技能に依存しない高度かつ精密な手術システムの開発（１６）、術中の迅速な判断・決定を支援するための診断支援機器・システム開発（１７）、臨床現場の医師の暗黙知を利用する医療機器開発システム～『メディカル・デジタル・テストベッド』の構築～（１８）、革新的医療機器創出支援プロジェクト（１９）</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rPh sb="385" eb="388">
      <t>カクシンテキ</t>
    </rPh>
    <rPh sb="388" eb="390">
      <t>イリョウ</t>
    </rPh>
    <rPh sb="390" eb="392">
      <t>キキ</t>
    </rPh>
    <rPh sb="392" eb="394">
      <t>ソウシュツ</t>
    </rPh>
    <rPh sb="394" eb="396">
      <t>シエン</t>
    </rPh>
    <phoneticPr fontId="18"/>
  </si>
  <si>
    <t>18he(01-11, 14-19のいずれか)02xxx(hまたはs)yyzz</t>
  </si>
  <si>
    <t>経産(e)</t>
    <rPh sb="0" eb="2">
      <t>ケイサン</t>
    </rPh>
    <phoneticPr fontId="18"/>
  </si>
  <si>
    <t>ロボット介護機器開発・導入促進事業(12)</t>
    <rPh sb="4" eb="6">
      <t>カイゴ</t>
    </rPh>
    <rPh sb="6" eb="8">
      <t>キキ</t>
    </rPh>
    <rPh sb="8" eb="10">
      <t>カイハツ</t>
    </rPh>
    <rPh sb="11" eb="13">
      <t>ドウニュウ</t>
    </rPh>
    <rPh sb="13" eb="15">
      <t>ソクシン</t>
    </rPh>
    <rPh sb="15" eb="17">
      <t>ジギョウ</t>
    </rPh>
    <phoneticPr fontId="18"/>
  </si>
  <si>
    <t>18he1202xxx(hまたはs)yyzz</t>
  </si>
  <si>
    <t>ロボット介護機器開発・標準化事業(20)</t>
    <rPh sb="4" eb="6">
      <t>カイゴ</t>
    </rPh>
    <rPh sb="6" eb="8">
      <t>キキ</t>
    </rPh>
    <rPh sb="8" eb="10">
      <t>カイハツ</t>
    </rPh>
    <rPh sb="11" eb="14">
      <t>ヒョウジュンカ</t>
    </rPh>
    <rPh sb="14" eb="16">
      <t>ジギョウ</t>
    </rPh>
    <phoneticPr fontId="18"/>
  </si>
  <si>
    <t>18he2002xxx(hまたはs)yyzz</t>
  </si>
  <si>
    <t>医工連携事業化推進事業(13)</t>
    <rPh sb="0" eb="2">
      <t>イコウ</t>
    </rPh>
    <rPh sb="2" eb="4">
      <t>レンケイ</t>
    </rPh>
    <rPh sb="4" eb="7">
      <t>ジギョウカ</t>
    </rPh>
    <rPh sb="7" eb="9">
      <t>スイシン</t>
    </rPh>
    <rPh sb="9" eb="11">
      <t>ジギョウ</t>
    </rPh>
    <phoneticPr fontId="18"/>
  </si>
  <si>
    <t>18he1302xxx(hまたはs)yyzz</t>
  </si>
  <si>
    <t>18lk1903xxx(hまたはs)yyzz</t>
  </si>
  <si>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18"/>
  </si>
  <si>
    <t>④</t>
  </si>
  <si>
    <t>18mk0104xxx(hまたはj)yyzz</t>
  </si>
  <si>
    <t>創薬支援推進事業(01)</t>
    <rPh sb="0" eb="2">
      <t>ソウヤク</t>
    </rPh>
    <rPh sb="2" eb="4">
      <t>シエン</t>
    </rPh>
    <rPh sb="4" eb="6">
      <t>スイシン</t>
    </rPh>
    <rPh sb="6" eb="8">
      <t>ジギョウ</t>
    </rPh>
    <phoneticPr fontId="13"/>
  </si>
  <si>
    <t>18nk0102xxxjyyzz</t>
  </si>
  <si>
    <r>
      <t>創薬等ライフサイエンス研究支援基盤事業</t>
    </r>
    <r>
      <rPr>
        <strike/>
        <sz val="12"/>
        <rFont val="Meiryo UI"/>
        <family val="3"/>
        <charset val="128"/>
      </rPr>
      <t>(01)</t>
    </r>
    <rPh sb="0" eb="3">
      <t>ソウヤクナド</t>
    </rPh>
    <rPh sb="11" eb="13">
      <t>ケンキュウ</t>
    </rPh>
    <rPh sb="13" eb="15">
      <t>シエン</t>
    </rPh>
    <rPh sb="15" eb="17">
      <t>キバン</t>
    </rPh>
    <rPh sb="17" eb="19">
      <t>ジギョウ</t>
    </rPh>
    <phoneticPr fontId="24"/>
  </si>
  <si>
    <t>①</t>
    <phoneticPr fontId="24"/>
  </si>
  <si>
    <t>18am0101xxxｊyyzz</t>
    <phoneticPr fontId="24"/>
  </si>
  <si>
    <r>
      <t>革新的バイオ医薬品創出基盤技術開発</t>
    </r>
    <r>
      <rPr>
        <strike/>
        <sz val="12"/>
        <rFont val="Meiryo UI"/>
        <family val="3"/>
        <charset val="128"/>
      </rPr>
      <t>(03)</t>
    </r>
    <rPh sb="0" eb="3">
      <t>カクシンテキ</t>
    </rPh>
    <rPh sb="6" eb="9">
      <t>イヤクヒン</t>
    </rPh>
    <rPh sb="9" eb="11">
      <t>ソウシュツ</t>
    </rPh>
    <rPh sb="11" eb="13">
      <t>キバン</t>
    </rPh>
    <rPh sb="13" eb="15">
      <t>ギジュツ</t>
    </rPh>
    <rPh sb="15" eb="17">
      <t>カイハツ</t>
    </rPh>
    <phoneticPr fontId="24"/>
  </si>
  <si>
    <t>18am0301xxx(hまたはs)yyzz</t>
    <phoneticPr fontId="24"/>
  </si>
  <si>
    <t>インキュベートタイプ(00)</t>
    <phoneticPr fontId="24"/>
  </si>
  <si>
    <t>18am0001xxx(hまたはs)yyzz</t>
    <phoneticPr fontId="24"/>
  </si>
  <si>
    <r>
      <t>創薬基盤推進研究事業</t>
    </r>
    <r>
      <rPr>
        <strike/>
        <sz val="12"/>
        <rFont val="Meiryo UI"/>
        <family val="3"/>
        <charset val="128"/>
      </rPr>
      <t>(01)</t>
    </r>
    <rPh sb="0" eb="2">
      <t>ソウヤク</t>
    </rPh>
    <rPh sb="2" eb="4">
      <t>キバン</t>
    </rPh>
    <rPh sb="4" eb="6">
      <t>スイシン</t>
    </rPh>
    <rPh sb="6" eb="8">
      <t>ケンキュウ</t>
    </rPh>
    <rPh sb="8" eb="10">
      <t>ジギョウ</t>
    </rPh>
    <phoneticPr fontId="24"/>
  </si>
  <si>
    <t>18ak0101xxx(hまたはs)yyzz</t>
    <phoneticPr fontId="24"/>
  </si>
  <si>
    <r>
      <t>次世代治療・診断実現のための創薬基盤技術開発事業</t>
    </r>
    <r>
      <rPr>
        <strike/>
        <sz val="12"/>
        <rFont val="Meiryo UI"/>
        <family val="3"/>
        <charset val="128"/>
      </rPr>
      <t>(01)</t>
    </r>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4"/>
  </si>
  <si>
    <t>18ae0101xxx(hまたはs)yyzz</t>
    <phoneticPr fontId="24"/>
  </si>
  <si>
    <t>遺伝子・細胞治療研究開発基盤事業</t>
    <phoneticPr fontId="13"/>
  </si>
  <si>
    <t>①</t>
    <phoneticPr fontId="24"/>
  </si>
  <si>
    <t>NEDO(e)</t>
    <phoneticPr fontId="24"/>
  </si>
  <si>
    <t>JST(m)</t>
    <phoneticPr fontId="24"/>
  </si>
  <si>
    <t>④</t>
    <phoneticPr fontId="24"/>
  </si>
  <si>
    <t>18bm(01-05,07,08のいずれか)04xxx(hまたはs)yyzz</t>
    <phoneticPr fontId="24"/>
  </si>
  <si>
    <t>18bk0104xxx(hまたはs)yyzz</t>
    <phoneticPr fontId="24"/>
  </si>
  <si>
    <t>18bk0204xxx(hまたはs)yyzz</t>
    <phoneticPr fontId="24"/>
  </si>
  <si>
    <t>再生医療等の産業化に向けた評価手法等の開発(01)</t>
    <phoneticPr fontId="24"/>
  </si>
  <si>
    <t>18be0104xxx(hまたはs)yyzz</t>
    <phoneticPr fontId="24"/>
  </si>
  <si>
    <t>再生医療の産業化に向けた細胞製造・加工システムの開発(02)</t>
    <phoneticPr fontId="24"/>
  </si>
  <si>
    <t>18be0204xxx(hまたはs)yyzz</t>
    <phoneticPr fontId="24"/>
  </si>
  <si>
    <t>再生医療技術を応用した創薬支援基盤技術の開発（03）</t>
    <phoneticPr fontId="13"/>
  </si>
  <si>
    <t>18be0304xxx(hまたはs)yyzz</t>
    <phoneticPr fontId="24"/>
  </si>
  <si>
    <t>次世代がん医療創生研究事業(01)</t>
    <phoneticPr fontId="24"/>
  </si>
  <si>
    <t>⑥</t>
    <phoneticPr fontId="24"/>
  </si>
  <si>
    <t>18cm0106xxx(hまたはs)yyzz</t>
    <phoneticPr fontId="24"/>
  </si>
  <si>
    <t>18ck0106xxx(hまたはs)yyzz</t>
    <phoneticPr fontId="24"/>
  </si>
  <si>
    <t>⑦</t>
    <phoneticPr fontId="24"/>
  </si>
  <si>
    <t>18dm0107xxx(hまたはs)yyzz</t>
    <phoneticPr fontId="24"/>
  </si>
  <si>
    <t>18dm0207xxx(hまたはs)yyzz</t>
    <phoneticPr fontId="24"/>
  </si>
  <si>
    <t>長寿科学研究開発事業(01)</t>
    <phoneticPr fontId="24"/>
  </si>
  <si>
    <t>⑩</t>
    <phoneticPr fontId="24"/>
  </si>
  <si>
    <t>18dk0110xxx(hまたはs)yyzz</t>
    <phoneticPr fontId="24"/>
  </si>
  <si>
    <t>認知症研究開発事業）(02)</t>
    <phoneticPr fontId="24"/>
  </si>
  <si>
    <t>18dk0207xxx(hまたはs)yyzz</t>
    <phoneticPr fontId="24"/>
  </si>
  <si>
    <t>18dk0310xxx(hまたはs)yyzz</t>
    <phoneticPr fontId="24"/>
  </si>
  <si>
    <t>18dk0307xxx(hまたはs)yyzz</t>
    <phoneticPr fontId="24"/>
  </si>
  <si>
    <t>⑨</t>
    <phoneticPr fontId="24"/>
  </si>
  <si>
    <t>18ek0109xxx(hまたはs)yyzz</t>
    <phoneticPr fontId="24"/>
  </si>
  <si>
    <t>18ek0210xxx(hまたはs)yyzz</t>
    <phoneticPr fontId="24"/>
  </si>
  <si>
    <t>18ek0310xxx(hまたはs)yyzz</t>
    <phoneticPr fontId="24"/>
  </si>
  <si>
    <t>免疫アレルギー疾患実用化研究分野(04)、移植医療技術開発研究分野(05)</t>
    <phoneticPr fontId="24"/>
  </si>
  <si>
    <t>18ek(04または05)10xxx(hまたはs)yyzz</t>
    <phoneticPr fontId="24"/>
  </si>
  <si>
    <t>18ek0610xxx(hまたはs)yyzz</t>
    <phoneticPr fontId="24"/>
  </si>
  <si>
    <t>⑧</t>
    <phoneticPr fontId="24"/>
  </si>
  <si>
    <t>18fm0108xxx(hまたはs)yyzz</t>
    <phoneticPr fontId="24"/>
  </si>
  <si>
    <t>18fm0208xxx(hまたはsまたはｊ)yyzz</t>
    <phoneticPr fontId="13"/>
  </si>
  <si>
    <t>新興・再興感染症に対する革新的医薬品等開発推進研究事業(01)</t>
    <phoneticPr fontId="24"/>
  </si>
  <si>
    <t>18fk0108xxx(hまたはs)yyzz</t>
    <phoneticPr fontId="24"/>
  </si>
  <si>
    <t>18fk(02または03)10xxx(hまたはs)yyzz</t>
    <phoneticPr fontId="24"/>
  </si>
  <si>
    <t>18fk0410xxx(hまたはs)yyzz</t>
    <phoneticPr fontId="24"/>
  </si>
  <si>
    <t>基盤研究事業部</t>
    <phoneticPr fontId="13"/>
  </si>
  <si>
    <t>研究企画課　　(g)</t>
    <phoneticPr fontId="13"/>
  </si>
  <si>
    <t>18gm0510xxx(hまたはs)yyzz</t>
    <phoneticPr fontId="24"/>
  </si>
  <si>
    <t>18gm0610xxx(hまたはs)yyzz</t>
    <phoneticPr fontId="24"/>
  </si>
  <si>
    <t>18gm0710xxx(hまたはs)yyzz</t>
    <phoneticPr fontId="24"/>
  </si>
  <si>
    <t>18gm0810xxx(hまたはs)yyzz</t>
    <phoneticPr fontId="24"/>
  </si>
  <si>
    <t>18gm0910xxx(hまたはs)yyzz</t>
    <phoneticPr fontId="24"/>
  </si>
  <si>
    <t>18gm5810xxx(hまたはs)yyzz</t>
    <phoneticPr fontId="24"/>
  </si>
  <si>
    <t>18gm5910xxx(hまたはs)yyzz</t>
    <phoneticPr fontId="24"/>
  </si>
  <si>
    <t>18gm0010xxx(hまたはs)yyzz</t>
    <phoneticPr fontId="24"/>
  </si>
  <si>
    <t>ユニットタイプ「微生物叢と宿主の相互作用・共生の理解と、それに基づく疾患発症のメカニズム解明」研究開発領域（10）</t>
    <phoneticPr fontId="24"/>
  </si>
  <si>
    <t>18gm1010xxx(hまたはs)yyzz</t>
    <phoneticPr fontId="24"/>
  </si>
  <si>
    <t>ソロタイプ「微生物叢と宿主の相互作用・共生の理解と、それに基づく疾患発症のメカニズム解明」研究開発領域（60）</t>
    <phoneticPr fontId="24"/>
  </si>
  <si>
    <t>18gm6010xxx(hまたはs)yyzz</t>
    <phoneticPr fontId="24"/>
  </si>
  <si>
    <t>18gm1110xxx(hまたはs)yyzz</t>
    <phoneticPr fontId="24"/>
  </si>
  <si>
    <t>18gm6110xxx(hまたはs)yyzz</t>
    <phoneticPr fontId="24"/>
  </si>
  <si>
    <t>18gm1210xxx(hまたはs)yyzz</t>
    <phoneticPr fontId="24"/>
  </si>
  <si>
    <t>18gm6210xxx(hまたはs)yyzz</t>
    <phoneticPr fontId="24"/>
  </si>
  <si>
    <t>18gm5010xxx(hまたはs)yyzz</t>
    <phoneticPr fontId="24"/>
  </si>
  <si>
    <t>⑩</t>
    <phoneticPr fontId="24"/>
  </si>
  <si>
    <t>18gk0110xxx(hまたはs)yyzz</t>
    <phoneticPr fontId="24"/>
  </si>
  <si>
    <t>女性の健康の包括的支援実用化研究事業(02)</t>
    <phoneticPr fontId="24"/>
  </si>
  <si>
    <t>18gk0210xxx(hまたはs)yyzz</t>
    <phoneticPr fontId="24"/>
  </si>
  <si>
    <t>研究成果最適展開支援プログラム(01),(03)</t>
    <phoneticPr fontId="24"/>
  </si>
  <si>
    <t>②または⑩</t>
    <phoneticPr fontId="24"/>
  </si>
  <si>
    <t>18im0110(または0302)xxx(hまたはs)yyzz</t>
    <phoneticPr fontId="24"/>
  </si>
  <si>
    <t>産学連携医療イノベーション創出プログラム(02)</t>
    <phoneticPr fontId="24"/>
  </si>
  <si>
    <t>18im0210xxx(h)yyzz</t>
    <phoneticPr fontId="24"/>
  </si>
  <si>
    <t>戦略的イノベーション創出推進プログラム(05)</t>
    <phoneticPr fontId="24"/>
  </si>
  <si>
    <t>②</t>
    <phoneticPr fontId="24"/>
  </si>
  <si>
    <t>18im0502xxx(h)yyzz</t>
    <phoneticPr fontId="24"/>
  </si>
  <si>
    <t>地球規模課題対応国際科学技術協力プログラム(01)</t>
    <phoneticPr fontId="24"/>
  </si>
  <si>
    <t>18jm0110xxx(hまたはs)yyzz</t>
    <phoneticPr fontId="24"/>
  </si>
  <si>
    <t>医療分野国際科学技術共同研究開発推進事業</t>
    <phoneticPr fontId="13"/>
  </si>
  <si>
    <t>18jm0210xxx(hまたはs)yyzz</t>
    <phoneticPr fontId="24"/>
  </si>
  <si>
    <t>文科(m)</t>
    <phoneticPr fontId="24"/>
  </si>
  <si>
    <t>アフリカにおける顧みられない熱帯病（NTDs）対策のための国際共同研究プログラム(05)</t>
    <phoneticPr fontId="24"/>
  </si>
  <si>
    <t>18jm0510xxx(hまたはs)yyzz</t>
    <phoneticPr fontId="24"/>
  </si>
  <si>
    <t>文科(m)</t>
    <phoneticPr fontId="24"/>
  </si>
  <si>
    <t>医療分野国際科学技術共同研究開発推進事業</t>
    <phoneticPr fontId="13"/>
  </si>
  <si>
    <t>（官房国際課）</t>
    <phoneticPr fontId="24"/>
  </si>
  <si>
    <t>18jk0110xxx(hまたはs)yyzz</t>
    <phoneticPr fontId="24"/>
  </si>
  <si>
    <t>18jk0210xxx(hまたはs)yyzz</t>
    <phoneticPr fontId="24"/>
  </si>
  <si>
    <t>18km0105xxxjyyzz</t>
    <phoneticPr fontId="13"/>
  </si>
  <si>
    <t>18km0210xxxjyyzz</t>
    <phoneticPr fontId="13"/>
  </si>
  <si>
    <t>18km0405xxx(hまたはs)yyzz</t>
    <phoneticPr fontId="13"/>
  </si>
  <si>
    <t>ゲノム研究バイオバンク事業(06)</t>
    <phoneticPr fontId="13"/>
  </si>
  <si>
    <t>18km0605xxxjyyzz</t>
    <phoneticPr fontId="13"/>
  </si>
  <si>
    <t>18kk0205xxx(hまたはs)yyzz</t>
    <phoneticPr fontId="13"/>
  </si>
  <si>
    <t>18kk0305xxx(hまたはs)yyzz</t>
    <phoneticPr fontId="13"/>
  </si>
  <si>
    <t>若手研究者による研究倫理の国民への伝え方に関する研究(02)</t>
    <phoneticPr fontId="13"/>
  </si>
  <si>
    <t>18ka0210xxx(hまたはs)yyzz</t>
    <phoneticPr fontId="13"/>
  </si>
  <si>
    <t>臨床研究・治験基盤事業部</t>
    <phoneticPr fontId="24"/>
  </si>
  <si>
    <t>臨床研究課(l)</t>
    <phoneticPr fontId="24"/>
  </si>
  <si>
    <t>18lm0203xxx(hまたはs)yyzz</t>
    <phoneticPr fontId="24"/>
  </si>
  <si>
    <t>18lm0203xxxjyyzz</t>
    <phoneticPr fontId="24"/>
  </si>
  <si>
    <t>18lk0201xxx(hまたはs)yyzz</t>
    <phoneticPr fontId="24"/>
  </si>
  <si>
    <t>18lk0310xxx(hまたはs)yyzz</t>
    <phoneticPr fontId="24"/>
  </si>
  <si>
    <t>臨床研究等ＩＣＴ基盤構築・人工知能実装研究事業(10)</t>
    <phoneticPr fontId="24"/>
  </si>
  <si>
    <t>18lk1010xxx(hまたはs)yyzz</t>
    <phoneticPr fontId="24"/>
  </si>
  <si>
    <t>18lk1403xxx(hまたはs)yyzz</t>
    <phoneticPr fontId="24"/>
  </si>
  <si>
    <t>ARO機能評価事業(19)</t>
    <phoneticPr fontId="13"/>
  </si>
  <si>
    <t>③</t>
    <phoneticPr fontId="13"/>
  </si>
  <si>
    <t>18lk1503xxxjyyzz</t>
    <phoneticPr fontId="24"/>
  </si>
  <si>
    <t>厚労(k)</t>
    <rPh sb="0" eb="2">
      <t>コウロウ</t>
    </rPh>
    <phoneticPr fontId="1"/>
  </si>
  <si>
    <t>クリニカル・イノベーション・ネットワーク推進支援事業</t>
    <rPh sb="20" eb="22">
      <t>スイシン</t>
    </rPh>
    <rPh sb="22" eb="24">
      <t>シエン</t>
    </rPh>
    <rPh sb="24" eb="26">
      <t>ジギョウ</t>
    </rPh>
    <phoneticPr fontId="1"/>
  </si>
  <si>
    <t>18lk1601xxxjyyzz</t>
    <phoneticPr fontId="13"/>
  </si>
  <si>
    <t>中央治験審査委員会・中央倫理審査委員会基盤整備事業(18)</t>
    <rPh sb="0" eb="2">
      <t>チュウオウ</t>
    </rPh>
    <rPh sb="2" eb="4">
      <t>チケン</t>
    </rPh>
    <rPh sb="4" eb="6">
      <t>シンサ</t>
    </rPh>
    <rPh sb="6" eb="9">
      <t>イインカイ</t>
    </rPh>
    <rPh sb="10" eb="12">
      <t>チュウオウ</t>
    </rPh>
    <rPh sb="12" eb="14">
      <t>リンリ</t>
    </rPh>
    <rPh sb="14" eb="16">
      <t>シンサ</t>
    </rPh>
    <rPh sb="16" eb="19">
      <t>イインカイ</t>
    </rPh>
    <rPh sb="19" eb="21">
      <t>キバン</t>
    </rPh>
    <rPh sb="21" eb="23">
      <t>セイビ</t>
    </rPh>
    <rPh sb="23" eb="25">
      <t>ジギョウ</t>
    </rPh>
    <phoneticPr fontId="1"/>
  </si>
  <si>
    <t>18lk1803xxxjyyzz</t>
    <phoneticPr fontId="13"/>
  </si>
  <si>
    <t>18lk0201xxxtyyzz</t>
    <phoneticPr fontId="24"/>
  </si>
  <si>
    <t>18ls0110xxx(hまたはs)yyzz</t>
    <phoneticPr fontId="24"/>
  </si>
  <si>
    <t>18ls0210xxx(hまたはs)yyzz</t>
    <phoneticPr fontId="13"/>
  </si>
  <si>
    <t>IoT等活用行動変容研究事業(01)</t>
    <phoneticPr fontId="24"/>
  </si>
  <si>
    <t>18le0110xxx(hまたはs)yyzz</t>
    <phoneticPr fontId="13"/>
  </si>
  <si>
    <t>18mk0101xxx(hまたはs)yyzz</t>
    <phoneticPr fontId="24"/>
  </si>
  <si>
    <t>18mk0102xxx(hまたはs)yyzz</t>
    <phoneticPr fontId="24"/>
  </si>
  <si>
    <t>18mk0104xxx(hまたはs)yyzz</t>
    <phoneticPr fontId="24"/>
  </si>
  <si>
    <t>創薬企画・評価課(n)</t>
    <phoneticPr fontId="24"/>
  </si>
  <si>
    <t>創薬支援推進事業(01)</t>
    <phoneticPr fontId="24"/>
  </si>
  <si>
    <t>18nk0101xxx(hまたはs)yyzz</t>
    <phoneticPr fontId="24"/>
  </si>
  <si>
    <t>18nk0101xxxjyyzz</t>
    <phoneticPr fontId="24"/>
  </si>
  <si>
    <t>創薬シーズ実用化支援基盤整備事業</t>
    <phoneticPr fontId="13"/>
  </si>
  <si>
    <t>運営費交付金(a)</t>
    <phoneticPr fontId="13"/>
  </si>
  <si>
    <t>18oa0110xxx(hまたはs)yyzz</t>
    <phoneticPr fontId="24"/>
  </si>
  <si>
    <t>研究データの質向上の指導者育成のためのプログラム開発事業(02)</t>
    <phoneticPr fontId="13"/>
  </si>
  <si>
    <t>⑩</t>
    <phoneticPr fontId="13"/>
  </si>
  <si>
    <t>18oa0210xxxhyyzz</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</si>
</sst>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name val="Century"/>
      <family val="1"/>
    </font>
    <font>
      <sz val="14"/>
      <name val="ＭＳ 明朝"/>
      <family val="1"/>
      <charset val="128"/>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
      <b/>
      <u/>
      <sz val="12"/>
      <name val="ＭＳ 明朝"/>
      <family val="1"/>
      <charset val="128"/>
    </font>
    <font>
      <sz val="8"/>
      <name val="ＭＳ 明朝"/>
      <family val="1"/>
      <charset val="128"/>
    </font>
    <font>
      <b/>
      <sz val="12"/>
      <color theme="1"/>
      <name val="ＭＳ 明朝"/>
      <family val="1"/>
      <charset val="128"/>
    </font>
    <font>
      <sz val="11"/>
      <color theme="1"/>
      <name val="Meiryo UI"/>
      <family val="3"/>
      <charset val="128"/>
    </font>
    <font>
      <b/>
      <sz val="11"/>
      <name val="Meiryo UI"/>
      <family val="3"/>
      <charset val="128"/>
    </font>
    <font>
      <b/>
      <sz val="12"/>
      <name val="Meiryo UI"/>
      <family val="3"/>
      <charset val="128"/>
    </font>
    <font>
      <strike/>
      <sz val="11"/>
      <name val="Meiryo UI"/>
      <family val="3"/>
      <charset val="128"/>
    </font>
  </fonts>
  <fills count="2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
      <patternFill patternType="solid">
        <fgColor theme="0" tint="-0.14999847407452621"/>
        <bgColor indexed="64"/>
      </patternFill>
    </fill>
    <fill>
      <patternFill patternType="solid">
        <fgColor theme="3" tint="0.79998168889431442"/>
        <bgColor indexed="64"/>
      </patternFill>
    </fill>
  </fills>
  <borders count="1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s>
  <cellStyleXfs count="20">
    <xf numFmtId="0" fontId="0" fillId="0" borderId="0"/>
    <xf numFmtId="178" fontId="14" fillId="0" borderId="0" applyFill="0" applyBorder="0" applyAlignment="0"/>
    <xf numFmtId="0" fontId="15" fillId="0" borderId="1" applyNumberFormat="0" applyAlignment="0" applyProtection="0">
      <alignment horizontal="left" vertical="center"/>
    </xf>
    <xf numFmtId="0" fontId="15" fillId="0" borderId="2">
      <alignment horizontal="left" vertical="center"/>
    </xf>
    <xf numFmtId="0" fontId="16" fillId="0" borderId="0"/>
    <xf numFmtId="0" fontId="17" fillId="0" borderId="0"/>
    <xf numFmtId="9" fontId="12" fillId="0" borderId="0" applyFont="0" applyFill="0" applyBorder="0" applyAlignment="0" applyProtection="0"/>
    <xf numFmtId="0" fontId="18" fillId="0" borderId="0"/>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38" fontId="12"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33"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5">
    <xf numFmtId="0" fontId="0" fillId="0" borderId="0" xfId="0"/>
    <xf numFmtId="176" fontId="19" fillId="0" borderId="0" xfId="0" applyNumberFormat="1" applyFont="1" applyAlignment="1">
      <alignment vertical="center"/>
    </xf>
    <xf numFmtId="176" fontId="19" fillId="0" borderId="15" xfId="0" applyNumberFormat="1" applyFont="1" applyBorder="1" applyAlignment="1">
      <alignment horizontal="center" vertical="center"/>
    </xf>
    <xf numFmtId="176" fontId="19" fillId="0" borderId="3" xfId="0" applyNumberFormat="1" applyFont="1" applyBorder="1" applyAlignment="1">
      <alignment horizontal="center" vertical="center"/>
    </xf>
    <xf numFmtId="0" fontId="19" fillId="0" borderId="0" xfId="0" applyFont="1" applyAlignment="1">
      <alignment vertical="center"/>
    </xf>
    <xf numFmtId="177" fontId="19" fillId="0" borderId="0" xfId="0" applyNumberFormat="1" applyFont="1" applyAlignment="1">
      <alignment vertical="center"/>
    </xf>
    <xf numFmtId="0" fontId="19" fillId="0" borderId="0" xfId="0" applyFont="1" applyBorder="1" applyAlignment="1">
      <alignment horizontal="right" vertical="center"/>
    </xf>
    <xf numFmtId="0" fontId="19" fillId="0" borderId="0" xfId="0" applyFont="1" applyAlignment="1">
      <alignment horizontal="center" vertical="center"/>
    </xf>
    <xf numFmtId="0" fontId="21" fillId="0" borderId="0" xfId="0" applyFont="1" applyAlignment="1">
      <alignment vertical="center"/>
    </xf>
    <xf numFmtId="176" fontId="19" fillId="0" borderId="0" xfId="0" applyNumberFormat="1" applyFont="1" applyAlignment="1">
      <alignment horizontal="right" vertical="center"/>
    </xf>
    <xf numFmtId="176" fontId="19" fillId="0" borderId="4" xfId="0" applyNumberFormat="1" applyFont="1" applyBorder="1" applyAlignment="1">
      <alignment horizontal="center" vertical="center"/>
    </xf>
    <xf numFmtId="176" fontId="19" fillId="0" borderId="20" xfId="0" applyNumberFormat="1" applyFont="1" applyBorder="1" applyAlignment="1">
      <alignment horizontal="center" vertical="center"/>
    </xf>
    <xf numFmtId="176" fontId="19" fillId="0" borderId="10" xfId="0" applyNumberFormat="1" applyFont="1" applyBorder="1" applyAlignment="1">
      <alignment horizontal="center" vertical="center"/>
    </xf>
    <xf numFmtId="176" fontId="19" fillId="0" borderId="0" xfId="0" applyNumberFormat="1" applyFont="1" applyAlignment="1">
      <alignment horizontal="center" vertical="center"/>
    </xf>
    <xf numFmtId="176" fontId="22" fillId="0" borderId="33" xfId="0" applyNumberFormat="1" applyFont="1" applyFill="1" applyBorder="1" applyAlignment="1">
      <alignment vertical="center"/>
    </xf>
    <xf numFmtId="176" fontId="22" fillId="0" borderId="12"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4" xfId="0" applyNumberFormat="1" applyFont="1" applyFill="1" applyBorder="1" applyAlignment="1">
      <alignment vertical="center"/>
    </xf>
    <xf numFmtId="176" fontId="22" fillId="0" borderId="0" xfId="0" applyNumberFormat="1" applyFont="1" applyBorder="1" applyAlignment="1">
      <alignment horizontal="center" vertical="center"/>
    </xf>
    <xf numFmtId="176" fontId="22" fillId="0" borderId="0" xfId="0" applyNumberFormat="1" applyFont="1" applyBorder="1" applyAlignment="1">
      <alignment vertical="center"/>
    </xf>
    <xf numFmtId="176" fontId="22" fillId="0" borderId="0" xfId="0" applyNumberFormat="1" applyFont="1" applyBorder="1" applyAlignment="1">
      <alignment horizontal="left" vertical="center"/>
    </xf>
    <xf numFmtId="0" fontId="19" fillId="2" borderId="0" xfId="0" applyFont="1" applyFill="1" applyAlignment="1">
      <alignment vertical="center"/>
    </xf>
    <xf numFmtId="177" fontId="19" fillId="0" borderId="0" xfId="0" applyNumberFormat="1" applyFont="1" applyFill="1" applyAlignment="1">
      <alignment vertical="center"/>
    </xf>
    <xf numFmtId="0" fontId="19" fillId="0" borderId="0" xfId="0" applyFont="1" applyFill="1" applyAlignment="1">
      <alignment vertical="center"/>
    </xf>
    <xf numFmtId="0" fontId="19" fillId="0" borderId="32" xfId="0" applyFont="1" applyFill="1" applyBorder="1" applyAlignment="1">
      <alignment vertical="center"/>
    </xf>
    <xf numFmtId="176" fontId="19" fillId="0" borderId="0" xfId="0" applyNumberFormat="1" applyFont="1" applyAlignment="1">
      <alignment horizontal="left" vertical="center"/>
    </xf>
    <xf numFmtId="176" fontId="22" fillId="0" borderId="36" xfId="0" applyNumberFormat="1" applyFont="1" applyFill="1" applyBorder="1" applyAlignment="1">
      <alignment vertical="center"/>
    </xf>
    <xf numFmtId="176" fontId="22" fillId="0" borderId="21" xfId="0" applyNumberFormat="1" applyFont="1" applyFill="1" applyBorder="1" applyAlignment="1">
      <alignment vertical="center"/>
    </xf>
    <xf numFmtId="176" fontId="22" fillId="0" borderId="25" xfId="0" applyNumberFormat="1" applyFont="1" applyFill="1" applyBorder="1" applyAlignment="1">
      <alignment vertical="center"/>
    </xf>
    <xf numFmtId="176" fontId="22" fillId="0" borderId="9" xfId="0" applyNumberFormat="1" applyFont="1" applyFill="1" applyBorder="1" applyAlignment="1">
      <alignment vertical="center"/>
    </xf>
    <xf numFmtId="176" fontId="22" fillId="0" borderId="27" xfId="0" applyNumberFormat="1" applyFont="1" applyFill="1" applyBorder="1" applyAlignment="1">
      <alignment vertical="center"/>
    </xf>
    <xf numFmtId="176" fontId="19" fillId="0" borderId="21" xfId="0" applyNumberFormat="1" applyFont="1" applyFill="1" applyBorder="1" applyAlignment="1">
      <alignment vertical="center"/>
    </xf>
    <xf numFmtId="0" fontId="19" fillId="0" borderId="0" xfId="0" applyFont="1" applyAlignment="1">
      <alignment vertical="center"/>
    </xf>
    <xf numFmtId="0" fontId="23" fillId="0" borderId="0" xfId="0" applyFont="1" applyAlignment="1">
      <alignment vertical="center"/>
    </xf>
    <xf numFmtId="0" fontId="23" fillId="0" borderId="0" xfId="0" applyFont="1" applyFill="1" applyAlignment="1">
      <alignment vertical="center"/>
    </xf>
    <xf numFmtId="177" fontId="23" fillId="0" borderId="0" xfId="0" applyNumberFormat="1" applyFont="1" applyAlignment="1">
      <alignment vertical="center"/>
    </xf>
    <xf numFmtId="0" fontId="23" fillId="0" borderId="0" xfId="0" applyFont="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xf>
    <xf numFmtId="179" fontId="23" fillId="0" borderId="0" xfId="0" applyNumberFormat="1" applyFont="1" applyAlignment="1">
      <alignment vertical="center"/>
    </xf>
    <xf numFmtId="177" fontId="23" fillId="0" borderId="0" xfId="0" applyNumberFormat="1" applyFont="1" applyFill="1" applyAlignment="1">
      <alignment vertical="center"/>
    </xf>
    <xf numFmtId="0" fontId="19" fillId="0" borderId="0" xfId="0" applyFont="1" applyAlignment="1">
      <alignment horizontal="left" vertical="center"/>
    </xf>
    <xf numFmtId="0" fontId="23" fillId="0" borderId="0" xfId="0" applyFont="1" applyAlignment="1">
      <alignment horizontal="left" vertical="center"/>
    </xf>
    <xf numFmtId="179" fontId="23" fillId="0" borderId="0" xfId="0" applyNumberFormat="1" applyFont="1" applyFill="1" applyAlignment="1">
      <alignment vertical="center"/>
    </xf>
    <xf numFmtId="0" fontId="23" fillId="0" borderId="0" xfId="0" applyFont="1" applyFill="1"/>
    <xf numFmtId="176" fontId="22" fillId="0" borderId="17" xfId="0" applyNumberFormat="1" applyFont="1" applyFill="1" applyBorder="1" applyAlignment="1">
      <alignment vertical="center"/>
    </xf>
    <xf numFmtId="176" fontId="22" fillId="0" borderId="15" xfId="0" applyNumberFormat="1" applyFont="1" applyFill="1" applyBorder="1" applyAlignment="1">
      <alignment vertical="center"/>
    </xf>
    <xf numFmtId="176" fontId="22" fillId="0" borderId="15" xfId="0" applyNumberFormat="1" applyFont="1" applyFill="1" applyBorder="1" applyAlignment="1">
      <alignment horizontal="right" vertical="center"/>
    </xf>
    <xf numFmtId="176" fontId="22" fillId="0" borderId="16" xfId="0" applyNumberFormat="1" applyFont="1" applyFill="1" applyBorder="1" applyAlignment="1">
      <alignment vertical="center"/>
    </xf>
    <xf numFmtId="176" fontId="22" fillId="0" borderId="47" xfId="0" applyNumberFormat="1" applyFont="1" applyBorder="1" applyAlignment="1">
      <alignment horizontal="center" vertical="center"/>
    </xf>
    <xf numFmtId="176" fontId="19" fillId="0" borderId="0" xfId="0" applyNumberFormat="1" applyFont="1" applyAlignment="1">
      <alignment horizontal="left" vertical="center"/>
    </xf>
    <xf numFmtId="177" fontId="22" fillId="0" borderId="10" xfId="0" applyNumberFormat="1" applyFont="1" applyFill="1" applyBorder="1" applyAlignment="1">
      <alignment vertical="center"/>
    </xf>
    <xf numFmtId="177" fontId="22" fillId="0" borderId="9" xfId="0" applyNumberFormat="1" applyFont="1" applyFill="1" applyBorder="1" applyAlignment="1">
      <alignment horizontal="right" vertical="center"/>
    </xf>
    <xf numFmtId="177" fontId="22" fillId="0" borderId="35" xfId="0" applyNumberFormat="1" applyFont="1" applyFill="1" applyBorder="1" applyAlignment="1">
      <alignment horizontal="right" vertical="center"/>
    </xf>
    <xf numFmtId="177" fontId="22" fillId="0" borderId="10" xfId="0" applyNumberFormat="1" applyFont="1" applyFill="1" applyBorder="1" applyAlignment="1">
      <alignment horizontal="right" vertical="center"/>
    </xf>
    <xf numFmtId="176" fontId="22" fillId="0" borderId="28" xfId="0" applyNumberFormat="1" applyFont="1" applyBorder="1" applyAlignment="1">
      <alignment vertical="center"/>
    </xf>
    <xf numFmtId="0" fontId="19" fillId="0" borderId="0" xfId="0" applyFont="1" applyAlignment="1">
      <alignment vertical="center"/>
    </xf>
    <xf numFmtId="38" fontId="19" fillId="0" borderId="1" xfId="0" applyNumberFormat="1" applyFont="1" applyBorder="1" applyAlignment="1">
      <alignment horizontal="center" vertical="center"/>
    </xf>
    <xf numFmtId="0" fontId="10" fillId="0" borderId="0" xfId="9">
      <alignment vertical="center"/>
    </xf>
    <xf numFmtId="176" fontId="19" fillId="10" borderId="3" xfId="0" applyNumberFormat="1" applyFont="1" applyFill="1" applyBorder="1" applyAlignment="1">
      <alignment horizontal="center" vertical="center"/>
    </xf>
    <xf numFmtId="176" fontId="22" fillId="0" borderId="0" xfId="0" applyNumberFormat="1" applyFont="1" applyFill="1" applyBorder="1" applyAlignment="1">
      <alignment horizontal="right" vertical="center"/>
    </xf>
    <xf numFmtId="176" fontId="19" fillId="10" borderId="0" xfId="0" applyNumberFormat="1" applyFont="1" applyFill="1" applyAlignment="1">
      <alignment horizontal="right" vertical="center"/>
    </xf>
    <xf numFmtId="0" fontId="19" fillId="0" borderId="0" xfId="0" applyFont="1" applyAlignment="1">
      <alignment vertical="center"/>
    </xf>
    <xf numFmtId="177" fontId="22" fillId="0" borderId="0" xfId="0" applyNumberFormat="1" applyFont="1" applyFill="1" applyBorder="1" applyAlignment="1">
      <alignment vertical="center"/>
    </xf>
    <xf numFmtId="38" fontId="19" fillId="0" borderId="69" xfId="0" applyNumberFormat="1" applyFont="1" applyBorder="1" applyAlignment="1">
      <alignment horizontal="center" vertical="center"/>
    </xf>
    <xf numFmtId="38" fontId="19" fillId="0" borderId="69" xfId="0" applyNumberFormat="1" applyFont="1" applyBorder="1" applyAlignment="1">
      <alignment horizontal="center" vertical="center" wrapText="1"/>
    </xf>
    <xf numFmtId="0" fontId="19" fillId="0" borderId="0" xfId="0" applyFont="1" applyAlignment="1">
      <alignment vertical="center"/>
    </xf>
    <xf numFmtId="177" fontId="19" fillId="0" borderId="36" xfId="0" applyNumberFormat="1" applyFont="1" applyBorder="1" applyAlignment="1">
      <alignment horizontal="center" vertical="center"/>
    </xf>
    <xf numFmtId="38" fontId="19" fillId="0" borderId="0" xfId="0" applyNumberFormat="1" applyFont="1" applyBorder="1" applyAlignment="1">
      <alignment horizontal="center" vertical="center"/>
    </xf>
    <xf numFmtId="0" fontId="19" fillId="0" borderId="0" xfId="0" applyFont="1" applyAlignment="1">
      <alignment vertical="center"/>
    </xf>
    <xf numFmtId="38" fontId="19" fillId="0" borderId="3" xfId="0" applyNumberFormat="1" applyFont="1" applyBorder="1" applyAlignment="1">
      <alignment horizontal="center" vertical="center" wrapText="1"/>
    </xf>
    <xf numFmtId="0" fontId="19" fillId="0" borderId="0" xfId="0" applyFont="1" applyBorder="1" applyAlignment="1">
      <alignment vertical="center"/>
    </xf>
    <xf numFmtId="177" fontId="23" fillId="0" borderId="0" xfId="0" applyNumberFormat="1" applyFont="1" applyFill="1" applyBorder="1" applyAlignment="1">
      <alignment vertical="center"/>
    </xf>
    <xf numFmtId="177" fontId="19" fillId="0" borderId="0" xfId="0" applyNumberFormat="1" applyFont="1" applyBorder="1" applyAlignment="1">
      <alignment vertical="center"/>
    </xf>
    <xf numFmtId="38" fontId="25" fillId="0" borderId="69" xfId="0" applyNumberFormat="1" applyFont="1" applyBorder="1" applyAlignment="1">
      <alignment horizontal="center" vertical="center"/>
    </xf>
    <xf numFmtId="177" fontId="22" fillId="0" borderId="71" xfId="0" applyNumberFormat="1" applyFont="1" applyFill="1" applyBorder="1" applyAlignment="1">
      <alignment vertical="center"/>
    </xf>
    <xf numFmtId="38" fontId="22" fillId="0" borderId="71" xfId="0" applyNumberFormat="1" applyFont="1" applyFill="1" applyBorder="1" applyAlignment="1">
      <alignment vertical="center"/>
    </xf>
    <xf numFmtId="38" fontId="19" fillId="0" borderId="72" xfId="0" applyNumberFormat="1" applyFont="1" applyBorder="1" applyAlignment="1">
      <alignment horizontal="center" vertical="center"/>
    </xf>
    <xf numFmtId="38" fontId="19" fillId="0" borderId="67" xfId="0" applyNumberFormat="1" applyFont="1" applyBorder="1" applyAlignment="1">
      <alignment horizontal="center" vertical="center"/>
    </xf>
    <xf numFmtId="177" fontId="19" fillId="0" borderId="43" xfId="0" applyNumberFormat="1" applyFont="1" applyBorder="1" applyAlignment="1">
      <alignment horizontal="center" vertical="center"/>
    </xf>
    <xf numFmtId="9" fontId="19" fillId="0" borderId="3" xfId="6" applyFont="1" applyFill="1" applyBorder="1" applyAlignment="1">
      <alignment horizontal="right" vertical="center"/>
    </xf>
    <xf numFmtId="38" fontId="19" fillId="0" borderId="14" xfId="0" applyNumberFormat="1" applyFont="1" applyFill="1" applyBorder="1" applyAlignment="1">
      <alignment vertical="center"/>
    </xf>
    <xf numFmtId="0" fontId="19" fillId="0" borderId="0" xfId="0" applyFont="1" applyAlignment="1">
      <alignment vertical="center"/>
    </xf>
    <xf numFmtId="38" fontId="19" fillId="0" borderId="69" xfId="0" applyNumberFormat="1" applyFont="1" applyBorder="1" applyAlignment="1">
      <alignment horizontal="center" vertical="center"/>
    </xf>
    <xf numFmtId="38" fontId="19" fillId="0" borderId="0" xfId="0" applyNumberFormat="1" applyFont="1" applyBorder="1" applyAlignment="1">
      <alignment horizontal="center" vertical="center"/>
    </xf>
    <xf numFmtId="177" fontId="22" fillId="0" borderId="73" xfId="0" applyNumberFormat="1" applyFont="1" applyFill="1" applyBorder="1" applyAlignment="1">
      <alignment vertical="center"/>
    </xf>
    <xf numFmtId="0" fontId="25"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xf>
    <xf numFmtId="177" fontId="19" fillId="0" borderId="0" xfId="0" applyNumberFormat="1" applyFont="1" applyAlignment="1">
      <alignment horizontal="center" vertical="center"/>
    </xf>
    <xf numFmtId="38" fontId="19" fillId="0" borderId="3" xfId="0" applyNumberFormat="1" applyFont="1" applyFill="1" applyBorder="1" applyAlignment="1">
      <alignment horizontal="right" vertical="center"/>
    </xf>
    <xf numFmtId="177" fontId="23" fillId="0" borderId="21" xfId="0" applyNumberFormat="1" applyFont="1" applyFill="1" applyBorder="1" applyAlignment="1">
      <alignment horizontal="right" vertical="center"/>
    </xf>
    <xf numFmtId="38" fontId="23" fillId="0" borderId="74" xfId="0" applyNumberFormat="1" applyFont="1" applyFill="1" applyBorder="1" applyAlignment="1">
      <alignment horizontal="right" vertical="center"/>
    </xf>
    <xf numFmtId="177" fontId="23" fillId="0" borderId="21" xfId="0" applyNumberFormat="1" applyFont="1" applyFill="1" applyBorder="1" applyAlignment="1">
      <alignment vertical="center"/>
    </xf>
    <xf numFmtId="176" fontId="22" fillId="3" borderId="13" xfId="0" applyNumberFormat="1" applyFont="1" applyFill="1" applyBorder="1" applyAlignment="1">
      <alignment horizontal="left" vertical="center"/>
    </xf>
    <xf numFmtId="176" fontId="19" fillId="0" borderId="37" xfId="0" applyNumberFormat="1" applyFont="1" applyBorder="1" applyAlignment="1">
      <alignment horizontal="right" vertical="center"/>
    </xf>
    <xf numFmtId="176" fontId="22" fillId="0" borderId="0" xfId="0" applyNumberFormat="1" applyFont="1" applyFill="1" applyBorder="1" applyAlignment="1">
      <alignment horizontal="left" vertical="center"/>
    </xf>
    <xf numFmtId="9" fontId="19" fillId="0" borderId="52" xfId="0" applyNumberFormat="1" applyFont="1" applyBorder="1" applyAlignment="1">
      <alignment horizontal="left" vertical="center"/>
    </xf>
    <xf numFmtId="176" fontId="22" fillId="0" borderId="73" xfId="0" applyNumberFormat="1" applyFont="1" applyFill="1" applyBorder="1" applyAlignment="1">
      <alignment horizontal="right" vertical="center"/>
    </xf>
    <xf numFmtId="176" fontId="22" fillId="0" borderId="52" xfId="0" applyNumberFormat="1" applyFont="1" applyFill="1" applyBorder="1" applyAlignment="1">
      <alignment horizontal="right" vertical="center"/>
    </xf>
    <xf numFmtId="176" fontId="22" fillId="0" borderId="47" xfId="0" applyNumberFormat="1" applyFont="1" applyFill="1" applyBorder="1" applyAlignment="1">
      <alignment horizontal="right" vertical="center"/>
    </xf>
    <xf numFmtId="38" fontId="19" fillId="0" borderId="1" xfId="0" applyNumberFormat="1" applyFont="1" applyBorder="1" applyAlignment="1">
      <alignment horizontal="center" vertical="center"/>
    </xf>
    <xf numFmtId="38" fontId="19" fillId="0" borderId="69" xfId="0" applyNumberFormat="1" applyFont="1" applyBorder="1" applyAlignment="1">
      <alignment horizontal="center" vertical="center" wrapText="1"/>
    </xf>
    <xf numFmtId="0" fontId="19" fillId="0" borderId="0" xfId="0" applyFont="1" applyAlignment="1">
      <alignment vertical="center" shrinkToFit="1"/>
    </xf>
    <xf numFmtId="0" fontId="23" fillId="0" borderId="0" xfId="0" applyFont="1" applyAlignment="1">
      <alignment vertical="center" shrinkToFit="1"/>
    </xf>
    <xf numFmtId="0" fontId="23" fillId="0" borderId="0" xfId="0" applyFont="1" applyFill="1" applyAlignment="1">
      <alignment vertical="center" shrinkToFit="1"/>
    </xf>
    <xf numFmtId="49" fontId="19" fillId="0" borderId="0" xfId="0" applyNumberFormat="1" applyFont="1" applyAlignment="1">
      <alignment horizontal="right" vertical="center" shrinkToFit="1"/>
    </xf>
    <xf numFmtId="176" fontId="25" fillId="0" borderId="0" xfId="0" applyNumberFormat="1" applyFont="1" applyAlignment="1">
      <alignment horizontal="right" vertical="center"/>
    </xf>
    <xf numFmtId="49" fontId="26" fillId="0" borderId="0" xfId="0" applyNumberFormat="1" applyFont="1" applyAlignment="1">
      <alignment horizontal="right" vertical="center"/>
    </xf>
    <xf numFmtId="176" fontId="22" fillId="3" borderId="13" xfId="0" applyNumberFormat="1" applyFont="1" applyFill="1" applyBorder="1" applyAlignment="1">
      <alignment horizontal="left" vertical="center"/>
    </xf>
    <xf numFmtId="38" fontId="19" fillId="0" borderId="69" xfId="0" applyNumberFormat="1" applyFont="1" applyBorder="1" applyAlignment="1">
      <alignment horizontal="center" vertical="center" shrinkToFit="1"/>
    </xf>
    <xf numFmtId="38" fontId="25" fillId="0" borderId="69" xfId="0" applyNumberFormat="1" applyFont="1" applyBorder="1" applyAlignment="1">
      <alignment horizontal="center" vertical="center" shrinkToFit="1"/>
    </xf>
    <xf numFmtId="176" fontId="23" fillId="0" borderId="0" xfId="0" applyNumberFormat="1" applyFont="1" applyAlignment="1" applyProtection="1">
      <alignment vertical="center"/>
      <protection locked="0"/>
    </xf>
    <xf numFmtId="176" fontId="22" fillId="3" borderId="13" xfId="0" applyNumberFormat="1" applyFont="1" applyFill="1" applyBorder="1" applyAlignment="1" applyProtection="1">
      <alignment vertical="center"/>
      <protection locked="0"/>
    </xf>
    <xf numFmtId="180" fontId="22" fillId="3" borderId="13" xfId="0" applyNumberFormat="1" applyFont="1" applyFill="1" applyBorder="1" applyAlignment="1" applyProtection="1">
      <alignment horizontal="left" vertical="center"/>
      <protection locked="0"/>
    </xf>
    <xf numFmtId="49" fontId="22" fillId="3" borderId="13" xfId="0" applyNumberFormat="1" applyFont="1" applyFill="1" applyBorder="1" applyAlignment="1" applyProtection="1">
      <alignment horizontal="left" vertical="center"/>
      <protection locked="0"/>
    </xf>
    <xf numFmtId="176" fontId="22" fillId="3" borderId="16" xfId="0" applyNumberFormat="1" applyFont="1" applyFill="1" applyBorder="1" applyAlignment="1" applyProtection="1">
      <alignment horizontal="left" vertical="center"/>
      <protection locked="0"/>
    </xf>
    <xf numFmtId="176" fontId="22" fillId="3" borderId="18" xfId="0" applyNumberFormat="1" applyFont="1" applyFill="1" applyBorder="1" applyAlignment="1" applyProtection="1">
      <alignment horizontal="left" vertical="center"/>
      <protection locked="0"/>
    </xf>
    <xf numFmtId="176" fontId="22" fillId="3" borderId="11" xfId="0" applyNumberFormat="1" applyFont="1" applyFill="1" applyBorder="1" applyAlignment="1" applyProtection="1">
      <alignment horizontal="left" vertical="center"/>
      <protection locked="0"/>
    </xf>
    <xf numFmtId="38" fontId="23" fillId="3" borderId="12" xfId="0" applyNumberFormat="1" applyFont="1" applyFill="1" applyBorder="1" applyAlignment="1" applyProtection="1">
      <alignment vertical="center"/>
      <protection locked="0"/>
    </xf>
    <xf numFmtId="38" fontId="23" fillId="3" borderId="13" xfId="0" applyNumberFormat="1" applyFont="1" applyFill="1" applyBorder="1" applyAlignment="1" applyProtection="1">
      <alignment vertical="center"/>
      <protection locked="0"/>
    </xf>
    <xf numFmtId="38" fontId="23" fillId="3" borderId="17" xfId="0" applyNumberFormat="1" applyFont="1" applyFill="1" applyBorder="1" applyAlignment="1" applyProtection="1">
      <alignment horizontal="center" vertical="center"/>
      <protection locked="0"/>
    </xf>
    <xf numFmtId="38" fontId="23" fillId="3" borderId="17" xfId="11" applyFont="1" applyFill="1" applyBorder="1" applyAlignment="1" applyProtection="1">
      <alignment vertical="center"/>
      <protection locked="0"/>
    </xf>
    <xf numFmtId="176" fontId="23" fillId="3" borderId="3" xfId="0" applyNumberFormat="1" applyFont="1" applyFill="1" applyBorder="1" applyAlignment="1" applyProtection="1">
      <alignment vertical="center"/>
      <protection locked="0"/>
    </xf>
    <xf numFmtId="176" fontId="23" fillId="3" borderId="3" xfId="0" applyNumberFormat="1" applyFont="1" applyFill="1" applyBorder="1" applyAlignment="1" applyProtection="1">
      <alignment horizontal="center" vertical="center"/>
      <protection locked="0"/>
    </xf>
    <xf numFmtId="38" fontId="23" fillId="3" borderId="15" xfId="11" applyFont="1" applyFill="1" applyBorder="1" applyAlignment="1" applyProtection="1">
      <alignment vertical="center"/>
      <protection locked="0"/>
    </xf>
    <xf numFmtId="38" fontId="19" fillId="3" borderId="14" xfId="0" applyNumberFormat="1" applyFont="1" applyFill="1" applyBorder="1" applyAlignment="1" applyProtection="1">
      <alignment vertical="center"/>
      <protection locked="0"/>
    </xf>
    <xf numFmtId="38" fontId="19" fillId="3" borderId="13" xfId="0" applyNumberFormat="1" applyFont="1" applyFill="1" applyBorder="1" applyAlignment="1" applyProtection="1">
      <alignment vertical="center"/>
      <protection locked="0"/>
    </xf>
    <xf numFmtId="38" fontId="19" fillId="3" borderId="15" xfId="11" applyFont="1" applyFill="1" applyBorder="1" applyAlignment="1" applyProtection="1">
      <alignment vertical="center"/>
      <protection locked="0"/>
    </xf>
    <xf numFmtId="176" fontId="19" fillId="3" borderId="3" xfId="0" applyNumberFormat="1" applyFont="1" applyFill="1" applyBorder="1" applyAlignment="1" applyProtection="1">
      <alignment vertical="center"/>
      <protection locked="0"/>
    </xf>
    <xf numFmtId="176" fontId="19" fillId="3" borderId="3" xfId="0" applyNumberFormat="1" applyFont="1" applyFill="1" applyBorder="1" applyAlignment="1" applyProtection="1">
      <alignment horizontal="center" vertical="center"/>
      <protection locked="0"/>
    </xf>
    <xf numFmtId="38" fontId="19" fillId="3" borderId="2" xfId="0" applyNumberFormat="1" applyFont="1" applyFill="1" applyBorder="1" applyAlignment="1" applyProtection="1">
      <alignment vertical="center"/>
      <protection locked="0"/>
    </xf>
    <xf numFmtId="38" fontId="19" fillId="3" borderId="19" xfId="0" applyNumberFormat="1" applyFont="1" applyFill="1" applyBorder="1" applyAlignment="1" applyProtection="1">
      <alignment vertical="center"/>
      <protection locked="0"/>
    </xf>
    <xf numFmtId="38" fontId="19" fillId="3" borderId="31" xfId="0" applyNumberFormat="1" applyFont="1" applyFill="1" applyBorder="1" applyAlignment="1" applyProtection="1">
      <alignment vertical="center"/>
      <protection locked="0"/>
    </xf>
    <xf numFmtId="38" fontId="19" fillId="3" borderId="23" xfId="11" applyFont="1" applyFill="1" applyBorder="1" applyAlignment="1" applyProtection="1">
      <alignment vertical="center"/>
      <protection locked="0"/>
    </xf>
    <xf numFmtId="176" fontId="19" fillId="3" borderId="6" xfId="0" applyNumberFormat="1" applyFont="1" applyFill="1" applyBorder="1" applyAlignment="1" applyProtection="1">
      <alignment vertical="center"/>
      <protection locked="0"/>
    </xf>
    <xf numFmtId="38" fontId="23" fillId="3" borderId="12" xfId="0" applyNumberFormat="1" applyFont="1" applyFill="1" applyBorder="1" applyAlignment="1" applyProtection="1">
      <alignment horizontal="left" vertical="center" shrinkToFit="1"/>
      <protection locked="0"/>
    </xf>
    <xf numFmtId="38" fontId="23" fillId="3" borderId="11" xfId="0" applyNumberFormat="1" applyFont="1" applyFill="1" applyBorder="1" applyAlignment="1" applyProtection="1">
      <alignment horizontal="left" vertical="center" shrinkToFit="1"/>
      <protection locked="0"/>
    </xf>
    <xf numFmtId="38" fontId="23" fillId="3" borderId="11" xfId="0" applyNumberFormat="1" applyFont="1" applyFill="1" applyBorder="1" applyAlignment="1" applyProtection="1">
      <alignment horizontal="right" vertical="center"/>
      <protection locked="0"/>
    </xf>
    <xf numFmtId="38" fontId="23" fillId="3" borderId="11" xfId="0" applyNumberFormat="1" applyFont="1" applyFill="1" applyBorder="1" applyAlignment="1" applyProtection="1">
      <alignment vertical="center"/>
      <protection locked="0"/>
    </xf>
    <xf numFmtId="38" fontId="23" fillId="3" borderId="11"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horizontal="left" vertical="center" shrinkToFit="1"/>
      <protection locked="0"/>
    </xf>
    <xf numFmtId="38" fontId="23" fillId="3" borderId="3" xfId="0" applyNumberFormat="1" applyFont="1" applyFill="1" applyBorder="1" applyAlignment="1" applyProtection="1">
      <alignment horizontal="left" vertical="center" shrinkToFit="1"/>
      <protection locked="0"/>
    </xf>
    <xf numFmtId="38" fontId="28" fillId="3" borderId="12"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right" vertical="center"/>
      <protection locked="0"/>
    </xf>
    <xf numFmtId="38" fontId="28" fillId="3" borderId="11" xfId="0" applyNumberFormat="1" applyFont="1" applyFill="1" applyBorder="1" applyAlignment="1" applyProtection="1">
      <alignment vertical="center"/>
      <protection locked="0"/>
    </xf>
    <xf numFmtId="0" fontId="28" fillId="3" borderId="14" xfId="0"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right" vertical="center"/>
      <protection locked="0"/>
    </xf>
    <xf numFmtId="38" fontId="28"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shrinkToFit="1"/>
      <protection locked="0"/>
    </xf>
    <xf numFmtId="0" fontId="28" fillId="3" borderId="28" xfId="0" applyFont="1" applyFill="1" applyBorder="1" applyAlignment="1" applyProtection="1">
      <alignment horizontal="justify" vertical="center" shrinkToFit="1"/>
      <protection locked="0"/>
    </xf>
    <xf numFmtId="38" fontId="28" fillId="3" borderId="18" xfId="0" applyNumberFormat="1" applyFont="1" applyFill="1" applyBorder="1" applyAlignment="1" applyProtection="1">
      <alignment vertical="center" shrinkToFit="1"/>
      <protection locked="0"/>
    </xf>
    <xf numFmtId="38" fontId="28" fillId="3" borderId="18" xfId="0" applyNumberFormat="1" applyFont="1" applyFill="1" applyBorder="1" applyAlignment="1" applyProtection="1">
      <alignment horizontal="right" vertical="center"/>
      <protection locked="0"/>
    </xf>
    <xf numFmtId="38" fontId="28" fillId="3" borderId="18" xfId="0" applyNumberFormat="1" applyFont="1" applyFill="1" applyBorder="1" applyAlignment="1" applyProtection="1">
      <alignment horizontal="center" vertical="center"/>
      <protection locked="0"/>
    </xf>
    <xf numFmtId="38" fontId="23" fillId="3" borderId="12" xfId="0" applyNumberFormat="1" applyFont="1" applyFill="1" applyBorder="1" applyAlignment="1" applyProtection="1">
      <alignment horizontal="left" vertical="center"/>
      <protection locked="0"/>
    </xf>
    <xf numFmtId="38" fontId="23" fillId="3" borderId="46" xfId="0" applyNumberFormat="1" applyFont="1" applyFill="1" applyBorder="1" applyAlignment="1" applyProtection="1">
      <alignment horizontal="left" vertical="center"/>
      <protection locked="0"/>
    </xf>
    <xf numFmtId="38" fontId="23" fillId="3" borderId="13" xfId="0" applyNumberFormat="1" applyFont="1" applyFill="1" applyBorder="1" applyAlignment="1" applyProtection="1">
      <alignment horizontal="left" vertical="center" wrapText="1"/>
      <protection locked="0"/>
    </xf>
    <xf numFmtId="38" fontId="27" fillId="3" borderId="13" xfId="0" applyNumberFormat="1" applyFont="1" applyFill="1" applyBorder="1" applyAlignment="1" applyProtection="1">
      <alignment horizontal="center" vertical="center"/>
      <protection locked="0"/>
    </xf>
    <xf numFmtId="38" fontId="23" fillId="3" borderId="13" xfId="0" applyNumberFormat="1" applyFont="1" applyFill="1" applyBorder="1" applyAlignment="1" applyProtection="1">
      <alignment horizontal="center" vertical="center"/>
      <protection locked="0"/>
    </xf>
    <xf numFmtId="38" fontId="27" fillId="3" borderId="46" xfId="0" applyNumberFormat="1" applyFont="1" applyFill="1" applyBorder="1" applyAlignment="1" applyProtection="1">
      <alignment horizontal="center" vertical="center"/>
      <protection locked="0"/>
    </xf>
    <xf numFmtId="38" fontId="23" fillId="3" borderId="17" xfId="0" applyNumberFormat="1" applyFont="1" applyFill="1" applyBorder="1" applyAlignment="1" applyProtection="1">
      <alignment horizontal="left" vertical="center" wrapText="1"/>
      <protection locked="0"/>
    </xf>
    <xf numFmtId="38" fontId="23" fillId="3" borderId="17" xfId="0" applyNumberFormat="1" applyFont="1" applyFill="1" applyBorder="1" applyAlignment="1" applyProtection="1">
      <alignment vertical="center"/>
      <protection locked="0"/>
    </xf>
    <xf numFmtId="38" fontId="23" fillId="3" borderId="17" xfId="0" applyNumberFormat="1" applyFont="1" applyFill="1" applyBorder="1" applyAlignment="1" applyProtection="1">
      <alignment horizontal="right" vertical="center"/>
      <protection locked="0"/>
    </xf>
    <xf numFmtId="38" fontId="23" fillId="3" borderId="8" xfId="0" applyNumberFormat="1" applyFont="1" applyFill="1" applyBorder="1" applyAlignment="1" applyProtection="1">
      <alignment horizontal="right" vertical="center"/>
      <protection locked="0"/>
    </xf>
    <xf numFmtId="38" fontId="23" fillId="3" borderId="14" xfId="0" applyNumberFormat="1" applyFont="1" applyFill="1" applyBorder="1" applyAlignment="1" applyProtection="1">
      <alignment horizontal="left" vertical="center"/>
      <protection locked="0"/>
    </xf>
    <xf numFmtId="38" fontId="23" fillId="3" borderId="22" xfId="0" applyNumberFormat="1" applyFont="1" applyFill="1" applyBorder="1" applyAlignment="1" applyProtection="1">
      <alignment horizontal="left" vertical="center"/>
      <protection locked="0"/>
    </xf>
    <xf numFmtId="38" fontId="23" fillId="3" borderId="22" xfId="0" applyNumberFormat="1" applyFont="1" applyFill="1" applyBorder="1" applyAlignment="1" applyProtection="1">
      <alignment horizontal="left" vertical="center" wrapText="1"/>
      <protection locked="0"/>
    </xf>
    <xf numFmtId="38" fontId="23" fillId="3" borderId="15"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23" fillId="3" borderId="2" xfId="0" applyNumberFormat="1" applyFont="1" applyFill="1" applyBorder="1" applyAlignment="1" applyProtection="1">
      <alignment horizontal="center" vertical="center"/>
      <protection locked="0"/>
    </xf>
    <xf numFmtId="38" fontId="27" fillId="3" borderId="22" xfId="0" applyNumberFormat="1" applyFont="1" applyFill="1" applyBorder="1" applyAlignment="1" applyProtection="1">
      <alignment horizontal="center" vertical="center"/>
      <protection locked="0"/>
    </xf>
    <xf numFmtId="38" fontId="23" fillId="3" borderId="15" xfId="0" applyNumberFormat="1" applyFont="1" applyFill="1" applyBorder="1" applyAlignment="1" applyProtection="1">
      <alignment horizontal="left" vertical="center" wrapText="1"/>
      <protection locked="0"/>
    </xf>
    <xf numFmtId="38" fontId="23" fillId="3" borderId="15" xfId="0" applyNumberFormat="1" applyFont="1" applyFill="1" applyBorder="1" applyAlignment="1" applyProtection="1">
      <alignment horizontal="right" vertical="center"/>
      <protection locked="0"/>
    </xf>
    <xf numFmtId="38" fontId="23" fillId="3" borderId="3" xfId="0" applyNumberFormat="1" applyFont="1" applyFill="1" applyBorder="1" applyAlignment="1" applyProtection="1">
      <alignment horizontal="right" vertical="center"/>
      <protection locked="0"/>
    </xf>
    <xf numFmtId="38" fontId="28" fillId="3" borderId="14"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29" fillId="3" borderId="22" xfId="0" applyNumberFormat="1" applyFont="1" applyFill="1" applyBorder="1" applyAlignment="1" applyProtection="1">
      <alignment horizontal="center" vertical="center"/>
      <protection locked="0"/>
    </xf>
    <xf numFmtId="38" fontId="28" fillId="3" borderId="15"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right" vertical="center"/>
      <protection locked="0"/>
    </xf>
    <xf numFmtId="38" fontId="28" fillId="3" borderId="69" xfId="0" applyNumberFormat="1" applyFont="1" applyFill="1" applyBorder="1" applyAlignment="1" applyProtection="1">
      <alignment horizontal="right" vertical="center"/>
      <protection locked="0"/>
    </xf>
    <xf numFmtId="38" fontId="30" fillId="3" borderId="11"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horizontal="left" vertical="center" wrapText="1"/>
      <protection locked="0"/>
    </xf>
    <xf numFmtId="38" fontId="30" fillId="3" borderId="3" xfId="0" applyNumberFormat="1" applyFont="1" applyFill="1" applyBorder="1" applyAlignment="1" applyProtection="1">
      <alignment horizontal="center" vertical="center"/>
      <protection locked="0"/>
    </xf>
    <xf numFmtId="38" fontId="19" fillId="3" borderId="14" xfId="0" applyNumberFormat="1" applyFont="1" applyFill="1" applyBorder="1" applyAlignment="1" applyProtection="1">
      <alignment horizontal="left" vertical="center"/>
      <protection locked="0"/>
    </xf>
    <xf numFmtId="38" fontId="19" fillId="3" borderId="3" xfId="0" applyNumberFormat="1" applyFont="1" applyFill="1" applyBorder="1" applyAlignment="1" applyProtection="1">
      <alignment horizontal="left" vertical="center"/>
      <protection locked="0"/>
    </xf>
    <xf numFmtId="38" fontId="19" fillId="3" borderId="3" xfId="0" applyNumberFormat="1" applyFont="1" applyFill="1" applyBorder="1" applyAlignment="1" applyProtection="1">
      <alignment horizontal="right" vertical="center"/>
      <protection locked="0"/>
    </xf>
    <xf numFmtId="38" fontId="20" fillId="3" borderId="3" xfId="0" applyNumberFormat="1" applyFont="1" applyFill="1" applyBorder="1" applyAlignment="1" applyProtection="1">
      <alignment horizontal="center" vertical="center"/>
      <protection locked="0"/>
    </xf>
    <xf numFmtId="38" fontId="19" fillId="3" borderId="19" xfId="0" applyNumberFormat="1" applyFont="1" applyFill="1" applyBorder="1" applyAlignment="1" applyProtection="1">
      <alignment horizontal="left" vertical="center"/>
      <protection locked="0"/>
    </xf>
    <xf numFmtId="38" fontId="19" fillId="3" borderId="6" xfId="0" applyNumberFormat="1" applyFont="1" applyFill="1" applyBorder="1" applyAlignment="1" applyProtection="1">
      <alignment horizontal="left" vertical="center"/>
      <protection locked="0"/>
    </xf>
    <xf numFmtId="38" fontId="19" fillId="3" borderId="6" xfId="0" applyNumberFormat="1" applyFont="1" applyFill="1" applyBorder="1" applyAlignment="1" applyProtection="1">
      <alignment horizontal="right" vertical="center"/>
      <protection locked="0"/>
    </xf>
    <xf numFmtId="38" fontId="20" fillId="3" borderId="6"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vertical="center"/>
      <protection locked="0"/>
    </xf>
    <xf numFmtId="38" fontId="19" fillId="3" borderId="3" xfId="0" applyNumberFormat="1" applyFont="1" applyFill="1" applyBorder="1" applyAlignment="1" applyProtection="1">
      <alignment vertical="center"/>
      <protection locked="0"/>
    </xf>
    <xf numFmtId="38" fontId="19" fillId="3" borderId="65" xfId="0" applyNumberFormat="1" applyFont="1" applyFill="1" applyBorder="1" applyAlignment="1" applyProtection="1">
      <alignment vertical="center"/>
      <protection locked="0"/>
    </xf>
    <xf numFmtId="38" fontId="19" fillId="3" borderId="69" xfId="0" applyNumberFormat="1" applyFont="1" applyFill="1" applyBorder="1" applyAlignment="1" applyProtection="1">
      <alignment vertical="center"/>
      <protection locked="0"/>
    </xf>
    <xf numFmtId="38" fontId="23" fillId="3" borderId="15" xfId="0" applyNumberFormat="1" applyFont="1" applyFill="1" applyBorder="1" applyAlignment="1" applyProtection="1">
      <alignment horizontal="left" vertical="center"/>
      <protection locked="0"/>
    </xf>
    <xf numFmtId="38" fontId="23" fillId="3" borderId="13" xfId="0" applyNumberFormat="1" applyFont="1" applyFill="1" applyBorder="1" applyAlignment="1" applyProtection="1">
      <alignment horizontal="right" vertical="center"/>
      <protection locked="0"/>
    </xf>
    <xf numFmtId="176" fontId="19" fillId="3" borderId="3" xfId="0" applyNumberFormat="1" applyFont="1" applyFill="1" applyBorder="1" applyAlignment="1" applyProtection="1">
      <alignment horizontal="left" vertical="center"/>
      <protection locked="0"/>
    </xf>
    <xf numFmtId="38" fontId="19" fillId="3" borderId="15" xfId="0" applyNumberFormat="1" applyFont="1" applyFill="1" applyBorder="1" applyAlignment="1" applyProtection="1">
      <alignment vertical="center"/>
      <protection locked="0"/>
    </xf>
    <xf numFmtId="38" fontId="19" fillId="3" borderId="23" xfId="0" applyNumberFormat="1" applyFont="1" applyFill="1" applyBorder="1" applyAlignment="1" applyProtection="1">
      <alignment vertical="center"/>
      <protection locked="0"/>
    </xf>
    <xf numFmtId="38" fontId="23" fillId="3" borderId="13" xfId="0" applyNumberFormat="1" applyFont="1" applyFill="1" applyBorder="1" applyAlignment="1" applyProtection="1">
      <alignment horizontal="left" vertical="center"/>
      <protection locked="0"/>
    </xf>
    <xf numFmtId="176" fontId="23" fillId="3" borderId="11" xfId="0" applyNumberFormat="1" applyFont="1" applyFill="1" applyBorder="1" applyAlignment="1" applyProtection="1">
      <alignment horizontal="center" vertical="center"/>
      <protection locked="0"/>
    </xf>
    <xf numFmtId="38" fontId="23" fillId="3" borderId="15" xfId="0" applyNumberFormat="1" applyFont="1" applyFill="1" applyBorder="1" applyAlignment="1" applyProtection="1">
      <alignment vertical="center"/>
      <protection locked="0"/>
    </xf>
    <xf numFmtId="38" fontId="19" fillId="3" borderId="15" xfId="0" applyNumberFormat="1" applyFont="1" applyFill="1" applyBorder="1" applyAlignment="1" applyProtection="1">
      <alignment horizontal="left" vertical="center"/>
      <protection locked="0"/>
    </xf>
    <xf numFmtId="38" fontId="19" fillId="3" borderId="23" xfId="0" applyNumberFormat="1" applyFont="1" applyFill="1" applyBorder="1" applyAlignment="1" applyProtection="1">
      <alignment horizontal="left" vertical="center"/>
      <protection locked="0"/>
    </xf>
    <xf numFmtId="176" fontId="19" fillId="3" borderId="6" xfId="0" applyNumberFormat="1" applyFont="1" applyFill="1" applyBorder="1" applyAlignment="1" applyProtection="1">
      <alignment horizontal="center" vertical="center"/>
      <protection locked="0"/>
    </xf>
    <xf numFmtId="49" fontId="22" fillId="3" borderId="17" xfId="0" applyNumberFormat="1" applyFont="1" applyFill="1" applyBorder="1" applyAlignment="1" applyProtection="1">
      <alignment horizontal="left" vertical="center"/>
      <protection locked="0"/>
    </xf>
    <xf numFmtId="49" fontId="22" fillId="3" borderId="17" xfId="0" applyNumberFormat="1" applyFont="1" applyFill="1" applyBorder="1" applyAlignment="1" applyProtection="1">
      <alignment horizontal="left" vertical="center"/>
      <protection locked="0"/>
    </xf>
    <xf numFmtId="176" fontId="19" fillId="10" borderId="3" xfId="0" applyNumberFormat="1" applyFont="1" applyFill="1" applyBorder="1" applyAlignment="1">
      <alignment horizontal="center" vertical="center"/>
    </xf>
    <xf numFmtId="176" fontId="19" fillId="0" borderId="15" xfId="0" applyNumberFormat="1" applyFont="1" applyBorder="1" applyAlignment="1">
      <alignment horizontal="center" vertical="center"/>
    </xf>
    <xf numFmtId="38" fontId="23" fillId="3" borderId="3" xfId="0" applyNumberFormat="1" applyFont="1" applyFill="1" applyBorder="1" applyAlignment="1" applyProtection="1">
      <alignment vertical="center"/>
      <protection locked="0"/>
    </xf>
    <xf numFmtId="176" fontId="19" fillId="0" borderId="16" xfId="0" applyNumberFormat="1" applyFont="1" applyBorder="1" applyAlignment="1">
      <alignment horizontal="center" vertical="center"/>
    </xf>
    <xf numFmtId="176" fontId="19" fillId="0" borderId="0" xfId="0" applyNumberFormat="1" applyFont="1" applyBorder="1" applyAlignment="1">
      <alignment horizontal="center" vertical="center"/>
    </xf>
    <xf numFmtId="176" fontId="22" fillId="0" borderId="17" xfId="0" applyNumberFormat="1" applyFont="1" applyFill="1" applyBorder="1" applyAlignment="1" applyProtection="1">
      <alignment horizontal="left" vertical="center"/>
      <protection locked="0"/>
    </xf>
    <xf numFmtId="176" fontId="19" fillId="0" borderId="0" xfId="0" applyNumberFormat="1" applyFont="1" applyFill="1" applyBorder="1" applyAlignment="1">
      <alignment horizontal="center" vertical="center"/>
    </xf>
    <xf numFmtId="0" fontId="6" fillId="0" borderId="15" xfId="9" applyFont="1" applyFill="1" applyBorder="1" applyAlignment="1">
      <alignment horizontal="center" vertical="center"/>
    </xf>
    <xf numFmtId="0" fontId="32" fillId="4" borderId="53" xfId="9" applyFont="1" applyFill="1" applyBorder="1" applyAlignment="1">
      <alignment horizontal="center" vertical="center"/>
    </xf>
    <xf numFmtId="0" fontId="32" fillId="0" borderId="2" xfId="9" applyFont="1" applyFill="1" applyBorder="1" applyAlignment="1">
      <alignment horizontal="center" vertical="center"/>
    </xf>
    <xf numFmtId="0" fontId="32" fillId="4" borderId="54" xfId="9" applyFont="1" applyFill="1" applyBorder="1" applyAlignment="1">
      <alignment horizontal="center" vertical="center"/>
    </xf>
    <xf numFmtId="0" fontId="32" fillId="4" borderId="55" xfId="9" applyFont="1" applyFill="1" applyBorder="1" applyAlignment="1">
      <alignment horizontal="center" vertical="center"/>
    </xf>
    <xf numFmtId="0" fontId="32" fillId="5" borderId="56" xfId="9" applyFont="1" applyFill="1" applyBorder="1" applyAlignment="1">
      <alignment horizontal="center" vertical="center"/>
    </xf>
    <xf numFmtId="0" fontId="32" fillId="5" borderId="55" xfId="9" applyFont="1" applyFill="1" applyBorder="1" applyAlignment="1">
      <alignment horizontal="center" vertical="center" wrapText="1"/>
    </xf>
    <xf numFmtId="0" fontId="32" fillId="5" borderId="56" xfId="9" applyFont="1" applyFill="1" applyBorder="1" applyAlignment="1">
      <alignment horizontal="center" vertical="center" wrapText="1"/>
    </xf>
    <xf numFmtId="0" fontId="32" fillId="0" borderId="56" xfId="9" applyFont="1" applyFill="1" applyBorder="1" applyAlignment="1">
      <alignment horizontal="center" vertical="center" wrapText="1"/>
    </xf>
    <xf numFmtId="0" fontId="32" fillId="5" borderId="55" xfId="9" applyFont="1" applyFill="1" applyBorder="1" applyAlignment="1">
      <alignment horizontal="center" vertical="center"/>
    </xf>
    <xf numFmtId="0" fontId="32" fillId="0" borderId="55" xfId="9" applyFont="1" applyFill="1" applyBorder="1" applyAlignment="1">
      <alignment horizontal="center" vertical="center" wrapText="1"/>
    </xf>
    <xf numFmtId="0" fontId="32" fillId="6" borderId="57" xfId="9" applyFont="1" applyFill="1" applyBorder="1" applyAlignment="1">
      <alignment horizontal="center" vertical="center" wrapText="1"/>
    </xf>
    <xf numFmtId="0" fontId="32" fillId="6" borderId="58" xfId="9" applyFont="1" applyFill="1" applyBorder="1" applyAlignment="1">
      <alignment horizontal="center" vertical="center" wrapText="1"/>
    </xf>
    <xf numFmtId="0" fontId="32" fillId="6" borderId="58" xfId="9" applyFont="1" applyFill="1" applyBorder="1" applyAlignment="1">
      <alignment horizontal="center" vertical="center"/>
    </xf>
    <xf numFmtId="0" fontId="32" fillId="7" borderId="59" xfId="9" applyFont="1" applyFill="1" applyBorder="1" applyAlignment="1">
      <alignment horizontal="center" vertical="center" wrapText="1"/>
    </xf>
    <xf numFmtId="0" fontId="32" fillId="7" borderId="60" xfId="9" applyFont="1" applyFill="1" applyBorder="1" applyAlignment="1">
      <alignment horizontal="center" vertical="center" wrapText="1"/>
    </xf>
    <xf numFmtId="0" fontId="32" fillId="7" borderId="60" xfId="9" applyFont="1" applyFill="1" applyBorder="1" applyAlignment="1">
      <alignment horizontal="center" vertical="center"/>
    </xf>
    <xf numFmtId="0" fontId="32" fillId="8" borderId="3" xfId="9" applyFont="1" applyFill="1" applyBorder="1" applyAlignment="1">
      <alignment horizontal="center" vertical="center"/>
    </xf>
    <xf numFmtId="0" fontId="32" fillId="11" borderId="60" xfId="9" applyFont="1" applyFill="1" applyBorder="1" applyAlignment="1">
      <alignment horizontal="center" vertical="center" wrapText="1"/>
    </xf>
    <xf numFmtId="0" fontId="32" fillId="11" borderId="60" xfId="9" applyFont="1" applyFill="1" applyBorder="1" applyAlignment="1">
      <alignment horizontal="center" vertical="center"/>
    </xf>
    <xf numFmtId="0" fontId="32" fillId="12" borderId="3" xfId="9" applyFont="1" applyFill="1" applyBorder="1" applyAlignment="1">
      <alignment horizontal="center" vertical="center" wrapText="1"/>
    </xf>
    <xf numFmtId="0" fontId="32" fillId="12" borderId="3" xfId="9" applyFont="1" applyFill="1" applyBorder="1" applyAlignment="1">
      <alignment horizontal="center" vertical="center"/>
    </xf>
    <xf numFmtId="0" fontId="32" fillId="9" borderId="3" xfId="9" applyFont="1" applyFill="1" applyBorder="1" applyAlignment="1">
      <alignment horizontal="center" vertical="center"/>
    </xf>
    <xf numFmtId="0" fontId="32" fillId="0" borderId="0" xfId="9" applyFont="1">
      <alignment vertical="center"/>
    </xf>
    <xf numFmtId="0" fontId="32" fillId="8" borderId="3" xfId="9" applyFont="1" applyFill="1" applyBorder="1" applyAlignment="1">
      <alignment horizontal="center" vertical="center" wrapText="1"/>
    </xf>
    <xf numFmtId="180" fontId="19" fillId="3" borderId="13" xfId="0" applyNumberFormat="1" applyFont="1" applyFill="1" applyBorder="1" applyAlignment="1" applyProtection="1">
      <alignment vertical="center"/>
      <protection locked="0"/>
    </xf>
    <xf numFmtId="0" fontId="10" fillId="0" borderId="15" xfId="9" applyBorder="1" applyAlignment="1">
      <alignment horizontal="center" vertical="center" wrapText="1"/>
    </xf>
    <xf numFmtId="0" fontId="10" fillId="0" borderId="61" xfId="9" applyBorder="1" applyAlignment="1" applyProtection="1">
      <alignment vertical="center" wrapText="1"/>
      <protection locked="0"/>
    </xf>
    <xf numFmtId="0" fontId="9" fillId="0" borderId="2" xfId="9" applyFont="1" applyBorder="1" applyAlignment="1" applyProtection="1">
      <alignment vertical="center" wrapText="1"/>
      <protection locked="0"/>
    </xf>
    <xf numFmtId="0" fontId="9" fillId="0" borderId="62" xfId="9" applyFont="1" applyBorder="1" applyAlignment="1" applyProtection="1">
      <alignment vertical="center" wrapText="1"/>
      <protection locked="0"/>
    </xf>
    <xf numFmtId="0" fontId="9" fillId="0" borderId="3" xfId="9" applyFont="1" applyBorder="1" applyAlignment="1" applyProtection="1">
      <alignment vertical="center" wrapText="1"/>
      <protection locked="0"/>
    </xf>
    <xf numFmtId="0" fontId="10" fillId="0" borderId="22" xfId="9" applyBorder="1" applyAlignment="1">
      <alignment horizontal="left" vertical="center" wrapText="1"/>
    </xf>
    <xf numFmtId="0" fontId="10" fillId="0" borderId="3" xfId="9" applyBorder="1" applyAlignment="1">
      <alignment horizontal="left" vertical="center" wrapText="1"/>
    </xf>
    <xf numFmtId="0" fontId="10" fillId="0" borderId="3" xfId="9" applyFill="1" applyBorder="1" applyAlignment="1">
      <alignment horizontal="left" vertical="center" wrapText="1"/>
    </xf>
    <xf numFmtId="0" fontId="10" fillId="0" borderId="63" xfId="9" applyBorder="1" applyAlignment="1">
      <alignment horizontal="left" vertical="center" wrapText="1"/>
    </xf>
    <xf numFmtId="180" fontId="10" fillId="0" borderId="3" xfId="9" applyNumberFormat="1" applyBorder="1" applyAlignment="1">
      <alignment vertical="center" wrapText="1"/>
    </xf>
    <xf numFmtId="38" fontId="0" fillId="0" borderId="3" xfId="10" applyFont="1" applyBorder="1" applyAlignment="1">
      <alignment vertical="center" wrapText="1"/>
    </xf>
    <xf numFmtId="0" fontId="10" fillId="0" borderId="3" xfId="9" applyNumberFormat="1" applyBorder="1" applyAlignment="1">
      <alignment vertical="center" wrapText="1"/>
    </xf>
    <xf numFmtId="181" fontId="0" fillId="0" borderId="3" xfId="10" applyNumberFormat="1" applyFont="1" applyBorder="1" applyAlignment="1">
      <alignment vertical="center" wrapText="1"/>
    </xf>
    <xf numFmtId="0" fontId="10" fillId="0" borderId="57" xfId="9" applyBorder="1" applyAlignment="1">
      <alignment horizontal="left" vertical="center" wrapText="1"/>
    </xf>
    <xf numFmtId="0" fontId="10" fillId="0" borderId="3" xfId="9" applyNumberFormat="1" applyBorder="1" applyAlignment="1">
      <alignment horizontal="left" vertical="center" wrapText="1"/>
    </xf>
    <xf numFmtId="0" fontId="10" fillId="0" borderId="58" xfId="9" applyBorder="1" applyAlignment="1">
      <alignment horizontal="left" vertical="center" wrapText="1"/>
    </xf>
    <xf numFmtId="0" fontId="7" fillId="0" borderId="58" xfId="9" applyNumberFormat="1" applyFont="1" applyBorder="1" applyAlignment="1">
      <alignment horizontal="left" vertical="center" wrapText="1"/>
    </xf>
    <xf numFmtId="0" fontId="7" fillId="0" borderId="63" xfId="9" applyNumberFormat="1" applyFont="1" applyBorder="1" applyAlignment="1">
      <alignment horizontal="left" vertical="center" wrapText="1"/>
    </xf>
    <xf numFmtId="0" fontId="10" fillId="0" borderId="58" xfId="9" applyNumberFormat="1" applyBorder="1" applyAlignment="1">
      <alignment horizontal="left" vertical="center" wrapText="1"/>
    </xf>
    <xf numFmtId="49" fontId="10" fillId="0" borderId="58" xfId="9" applyNumberFormat="1" applyBorder="1" applyAlignment="1">
      <alignment horizontal="left" vertical="center" wrapText="1"/>
    </xf>
    <xf numFmtId="0" fontId="10" fillId="0" borderId="3" xfId="9" applyBorder="1" applyAlignment="1" applyProtection="1">
      <alignment vertical="center" wrapText="1"/>
      <protection locked="0"/>
    </xf>
    <xf numFmtId="0" fontId="10" fillId="0" borderId="0" xfId="9" applyAlignment="1">
      <alignment vertical="center" wrapText="1"/>
    </xf>
    <xf numFmtId="176" fontId="22" fillId="0" borderId="75" xfId="0" applyNumberFormat="1" applyFont="1" applyFill="1" applyBorder="1" applyAlignment="1" applyProtection="1">
      <alignment vertical="center"/>
      <protection locked="0"/>
    </xf>
    <xf numFmtId="0" fontId="33" fillId="0" borderId="0" xfId="14"/>
    <xf numFmtId="0" fontId="33" fillId="0" borderId="0" xfId="14" applyBorder="1"/>
    <xf numFmtId="182" fontId="35" fillId="0" borderId="0" xfId="14" applyNumberFormat="1" applyFont="1" applyBorder="1" applyAlignment="1">
      <alignment vertical="center"/>
    </xf>
    <xf numFmtId="0" fontId="23" fillId="3" borderId="52" xfId="0" applyNumberFormat="1" applyFont="1" applyFill="1" applyBorder="1" applyAlignment="1" applyProtection="1">
      <alignment horizontal="center" vertical="center"/>
      <protection locked="0"/>
    </xf>
    <xf numFmtId="49" fontId="22" fillId="3" borderId="0" xfId="0" applyNumberFormat="1" applyFont="1" applyFill="1" applyBorder="1" applyAlignment="1" applyProtection="1">
      <alignment horizontal="left" vertical="center" wrapText="1"/>
      <protection locked="0"/>
    </xf>
    <xf numFmtId="49" fontId="22" fillId="0" borderId="2" xfId="0" applyNumberFormat="1" applyFont="1" applyFill="1" applyBorder="1" applyAlignment="1" applyProtection="1">
      <alignment horizontal="left" vertical="center" wrapText="1"/>
      <protection locked="0"/>
    </xf>
    <xf numFmtId="49" fontId="22" fillId="0" borderId="13" xfId="0" applyNumberFormat="1" applyFont="1" applyFill="1" applyBorder="1" applyAlignment="1" applyProtection="1">
      <alignment horizontal="left" vertical="center" wrapText="1"/>
      <protection locked="0"/>
    </xf>
    <xf numFmtId="180" fontId="22" fillId="0" borderId="13" xfId="0" applyNumberFormat="1" applyFont="1" applyFill="1" applyBorder="1" applyAlignment="1" applyProtection="1">
      <alignment horizontal="left" vertical="center" wrapText="1"/>
      <protection locked="0"/>
    </xf>
    <xf numFmtId="180" fontId="9" fillId="0" borderId="3" xfId="9" applyNumberFormat="1" applyFont="1" applyBorder="1" applyAlignment="1" applyProtection="1">
      <alignment vertical="center" wrapText="1"/>
      <protection locked="0"/>
    </xf>
    <xf numFmtId="176" fontId="22" fillId="0" borderId="0" xfId="0" applyNumberFormat="1" applyFont="1" applyFill="1" applyBorder="1" applyAlignment="1" applyProtection="1">
      <alignment horizontal="left" vertical="center" wrapText="1"/>
      <protection locked="0"/>
    </xf>
    <xf numFmtId="176" fontId="19" fillId="0" borderId="0" xfId="14" applyNumberFormat="1" applyFont="1" applyFill="1" applyBorder="1" applyAlignment="1" applyProtection="1">
      <alignment vertical="center" wrapText="1"/>
    </xf>
    <xf numFmtId="176" fontId="22" fillId="0" borderId="0" xfId="0" applyNumberFormat="1" applyFont="1" applyFill="1" applyBorder="1" applyAlignment="1">
      <alignment vertical="center"/>
    </xf>
    <xf numFmtId="176" fontId="22" fillId="0" borderId="0" xfId="0" applyNumberFormat="1" applyFont="1" applyFill="1" applyBorder="1" applyAlignment="1" applyProtection="1">
      <alignment vertical="center"/>
      <protection locked="0"/>
    </xf>
    <xf numFmtId="49" fontId="22" fillId="0" borderId="0" xfId="0" applyNumberFormat="1" applyFont="1" applyFill="1" applyBorder="1" applyAlignment="1" applyProtection="1">
      <alignment horizontal="left" vertical="center" wrapText="1"/>
      <protection locked="0"/>
    </xf>
    <xf numFmtId="49" fontId="22" fillId="0" borderId="0" xfId="0" applyNumberFormat="1" applyFont="1" applyFill="1" applyBorder="1" applyAlignment="1" applyProtection="1">
      <alignment horizontal="left" vertical="center"/>
      <protection locked="0"/>
    </xf>
    <xf numFmtId="49" fontId="22" fillId="0" borderId="0" xfId="0" applyNumberFormat="1" applyFont="1" applyFill="1" applyBorder="1" applyAlignment="1" applyProtection="1">
      <alignment vertical="center"/>
      <protection locked="0"/>
    </xf>
    <xf numFmtId="176" fontId="19" fillId="0" borderId="0" xfId="0" applyNumberFormat="1" applyFont="1" applyFill="1" applyAlignment="1">
      <alignment horizontal="right" vertical="center"/>
    </xf>
    <xf numFmtId="176" fontId="19" fillId="0" borderId="10" xfId="0" applyNumberFormat="1" applyFont="1" applyBorder="1" applyAlignment="1">
      <alignment horizontal="center" vertical="center" shrinkToFit="1"/>
    </xf>
    <xf numFmtId="0" fontId="20" fillId="0" borderId="0" xfId="14" applyFont="1" applyBorder="1" applyAlignment="1" applyProtection="1">
      <alignment horizontal="right" vertical="center"/>
    </xf>
    <xf numFmtId="9" fontId="20" fillId="0" borderId="0" xfId="14" applyNumberFormat="1" applyFont="1" applyBorder="1" applyAlignment="1" applyProtection="1">
      <alignment horizontal="right" vertical="center"/>
    </xf>
    <xf numFmtId="38" fontId="44" fillId="0" borderId="69" xfId="0" applyNumberFormat="1" applyFont="1" applyBorder="1" applyAlignment="1">
      <alignment horizontal="center" vertical="center"/>
    </xf>
    <xf numFmtId="38" fontId="25" fillId="0" borderId="105" xfId="0" applyNumberFormat="1" applyFont="1" applyBorder="1" applyAlignment="1">
      <alignment horizontal="center" vertical="center"/>
    </xf>
    <xf numFmtId="38" fontId="25" fillId="0" borderId="101" xfId="0" applyNumberFormat="1" applyFont="1" applyBorder="1" applyAlignment="1">
      <alignment horizontal="center" vertical="center"/>
    </xf>
    <xf numFmtId="38" fontId="25" fillId="0" borderId="105" xfId="0" applyNumberFormat="1" applyFont="1" applyBorder="1" applyAlignment="1" applyProtection="1">
      <alignment horizontal="center" vertical="center"/>
    </xf>
    <xf numFmtId="38" fontId="25" fillId="0" borderId="101" xfId="0" applyNumberFormat="1" applyFont="1" applyBorder="1" applyAlignment="1" applyProtection="1">
      <alignment horizontal="center" vertical="center"/>
    </xf>
    <xf numFmtId="38" fontId="44" fillId="0" borderId="69" xfId="0" applyNumberFormat="1" applyFont="1" applyBorder="1" applyAlignment="1" applyProtection="1">
      <alignment horizontal="center" vertical="center"/>
    </xf>
    <xf numFmtId="38" fontId="23" fillId="3" borderId="106" xfId="0" applyNumberFormat="1" applyFont="1" applyFill="1" applyBorder="1" applyAlignment="1" applyProtection="1">
      <alignment horizontal="right" vertical="center"/>
      <protection locked="0"/>
    </xf>
    <xf numFmtId="38" fontId="23" fillId="3" borderId="46" xfId="0" applyNumberFormat="1" applyFont="1" applyFill="1" applyBorder="1" applyAlignment="1" applyProtection="1">
      <alignment horizontal="right" vertical="center"/>
      <protection locked="0"/>
    </xf>
    <xf numFmtId="38" fontId="23" fillId="3" borderId="108" xfId="0" applyNumberFormat="1" applyFont="1" applyFill="1" applyBorder="1" applyAlignment="1" applyProtection="1">
      <alignment horizontal="right" vertical="center"/>
      <protection locked="0"/>
    </xf>
    <xf numFmtId="38" fontId="23" fillId="3" borderId="22" xfId="0" applyNumberFormat="1" applyFont="1" applyFill="1" applyBorder="1" applyAlignment="1" applyProtection="1">
      <alignment horizontal="right" vertical="center"/>
      <protection locked="0"/>
    </xf>
    <xf numFmtId="38" fontId="19" fillId="3" borderId="108" xfId="0" applyNumberFormat="1" applyFont="1" applyFill="1" applyBorder="1" applyAlignment="1" applyProtection="1">
      <alignment horizontal="right" vertical="center"/>
      <protection locked="0"/>
    </xf>
    <xf numFmtId="38" fontId="19" fillId="3" borderId="22" xfId="0" applyNumberFormat="1" applyFont="1" applyFill="1" applyBorder="1" applyAlignment="1" applyProtection="1">
      <alignment horizontal="right" vertical="center"/>
      <protection locked="0"/>
    </xf>
    <xf numFmtId="38" fontId="19" fillId="3" borderId="105" xfId="0" applyNumberFormat="1" applyFont="1" applyFill="1" applyBorder="1" applyAlignment="1" applyProtection="1">
      <alignment horizontal="right" vertical="center"/>
      <protection locked="0"/>
    </xf>
    <xf numFmtId="38" fontId="19" fillId="3" borderId="24" xfId="0" applyNumberFormat="1" applyFont="1" applyFill="1" applyBorder="1" applyAlignment="1" applyProtection="1">
      <alignment horizontal="right" vertical="center"/>
      <protection locked="0"/>
    </xf>
    <xf numFmtId="38" fontId="19" fillId="0" borderId="0" xfId="0" applyNumberFormat="1" applyFont="1" applyBorder="1" applyAlignment="1">
      <alignment horizontal="left" vertical="center"/>
    </xf>
    <xf numFmtId="177" fontId="19" fillId="0" borderId="0" xfId="0" applyNumberFormat="1" applyFont="1" applyFill="1" applyBorder="1" applyAlignment="1">
      <alignment vertical="center"/>
    </xf>
    <xf numFmtId="177" fontId="45" fillId="0" borderId="0" xfId="0" applyNumberFormat="1" applyFont="1" applyAlignment="1">
      <alignment vertical="center" wrapText="1"/>
    </xf>
    <xf numFmtId="0" fontId="26" fillId="0" borderId="0" xfId="14" applyFont="1" applyBorder="1" applyAlignment="1" applyProtection="1">
      <alignment horizontal="justify" vertical="center"/>
    </xf>
    <xf numFmtId="0" fontId="20" fillId="0" borderId="3" xfId="14" applyFont="1" applyBorder="1" applyAlignment="1" applyProtection="1">
      <alignment horizontal="center" vertical="center"/>
    </xf>
    <xf numFmtId="0" fontId="20" fillId="0" borderId="3" xfId="14" applyFont="1" applyBorder="1" applyAlignment="1" applyProtection="1">
      <alignment horizontal="center" vertical="center" wrapText="1"/>
    </xf>
    <xf numFmtId="0" fontId="20" fillId="0" borderId="3" xfId="14" applyFont="1" applyBorder="1" applyAlignment="1" applyProtection="1">
      <alignment horizontal="justify" vertical="center"/>
    </xf>
    <xf numFmtId="176" fontId="20" fillId="0" borderId="3" xfId="14" applyNumberFormat="1" applyFont="1" applyBorder="1" applyAlignment="1" applyProtection="1">
      <alignment horizontal="right" vertical="center"/>
    </xf>
    <xf numFmtId="0" fontId="20" fillId="0" borderId="3" xfId="14" applyFont="1" applyBorder="1" applyAlignment="1" applyProtection="1">
      <alignment horizontal="left" vertical="center"/>
    </xf>
    <xf numFmtId="0" fontId="20" fillId="0" borderId="3" xfId="14" applyFont="1" applyBorder="1" applyAlignment="1" applyProtection="1">
      <alignment horizontal="justify" vertical="center" wrapText="1"/>
    </xf>
    <xf numFmtId="0" fontId="20" fillId="0" borderId="23" xfId="14" applyFont="1" applyBorder="1" applyAlignment="1" applyProtection="1">
      <alignment horizontal="center" vertical="center"/>
    </xf>
    <xf numFmtId="0" fontId="20" fillId="0" borderId="6" xfId="14" applyFont="1" applyBorder="1" applyAlignment="1" applyProtection="1">
      <alignment horizontal="center" vertical="center"/>
    </xf>
    <xf numFmtId="176" fontId="20" fillId="0" borderId="23" xfId="14" applyNumberFormat="1" applyFont="1" applyBorder="1" applyAlignment="1" applyProtection="1">
      <alignment horizontal="right" vertical="top"/>
    </xf>
    <xf numFmtId="176" fontId="20" fillId="0" borderId="6" xfId="14" applyNumberFormat="1" applyFont="1" applyBorder="1" applyAlignment="1" applyProtection="1">
      <alignment horizontal="right" vertical="top"/>
    </xf>
    <xf numFmtId="176" fontId="12" fillId="0" borderId="17" xfId="0" applyNumberFormat="1" applyFont="1" applyBorder="1" applyAlignment="1" applyProtection="1">
      <alignment horizontal="right" vertical="top"/>
    </xf>
    <xf numFmtId="176" fontId="12" fillId="0" borderId="11" xfId="0" applyNumberFormat="1" applyFont="1" applyBorder="1" applyAlignment="1" applyProtection="1">
      <alignment horizontal="right" vertical="top"/>
    </xf>
    <xf numFmtId="176" fontId="20" fillId="0" borderId="16" xfId="14" applyNumberFormat="1" applyFont="1" applyBorder="1" applyAlignment="1" applyProtection="1">
      <alignment horizontal="right" vertical="center"/>
    </xf>
    <xf numFmtId="176" fontId="20" fillId="0" borderId="18" xfId="14" applyNumberFormat="1" applyFont="1" applyBorder="1" applyAlignment="1" applyProtection="1">
      <alignment horizontal="right" vertical="center"/>
    </xf>
    <xf numFmtId="176" fontId="20" fillId="0" borderId="16" xfId="14" applyNumberFormat="1" applyFont="1" applyBorder="1" applyAlignment="1" applyProtection="1">
      <alignment horizontal="right" vertical="top"/>
    </xf>
    <xf numFmtId="176" fontId="20" fillId="0" borderId="18" xfId="14" applyNumberFormat="1" applyFont="1" applyBorder="1" applyAlignment="1" applyProtection="1">
      <alignment horizontal="right" vertical="top"/>
    </xf>
    <xf numFmtId="176" fontId="12" fillId="0" borderId="16" xfId="0" applyNumberFormat="1" applyFont="1" applyBorder="1" applyAlignment="1" applyProtection="1">
      <alignment horizontal="right" vertical="top"/>
    </xf>
    <xf numFmtId="176" fontId="12" fillId="0" borderId="18" xfId="0" applyNumberFormat="1" applyFont="1" applyBorder="1" applyAlignment="1" applyProtection="1">
      <alignment horizontal="right" vertical="top"/>
    </xf>
    <xf numFmtId="176" fontId="20" fillId="0" borderId="15" xfId="14" applyNumberFormat="1" applyFont="1" applyBorder="1" applyAlignment="1" applyProtection="1">
      <alignment horizontal="right" vertical="center"/>
    </xf>
    <xf numFmtId="9" fontId="43" fillId="3" borderId="64" xfId="0" applyNumberFormat="1" applyFont="1" applyFill="1" applyBorder="1" applyAlignment="1" applyProtection="1">
      <alignment horizontal="right" vertical="center"/>
      <protection locked="0"/>
    </xf>
    <xf numFmtId="38" fontId="23" fillId="3" borderId="107" xfId="0" applyNumberFormat="1" applyFont="1" applyFill="1" applyBorder="1" applyAlignment="1" applyProtection="1">
      <alignment horizontal="right" vertical="center"/>
      <protection locked="0"/>
    </xf>
    <xf numFmtId="38" fontId="23" fillId="3" borderId="49" xfId="0" applyNumberFormat="1" applyFont="1" applyFill="1" applyBorder="1" applyAlignment="1" applyProtection="1">
      <alignment horizontal="right" vertical="center"/>
      <protection locked="0"/>
    </xf>
    <xf numFmtId="38" fontId="23" fillId="0" borderId="8" xfId="0" applyNumberFormat="1" applyFont="1" applyFill="1" applyBorder="1" applyAlignment="1" applyProtection="1">
      <alignment horizontal="right" vertical="center"/>
      <protection locked="0"/>
    </xf>
    <xf numFmtId="38" fontId="23" fillId="0" borderId="3" xfId="0" applyNumberFormat="1" applyFont="1" applyFill="1" applyBorder="1" applyAlignment="1" applyProtection="1">
      <alignment horizontal="right" vertical="center"/>
      <protection locked="0"/>
    </xf>
    <xf numFmtId="38" fontId="19" fillId="0" borderId="3" xfId="0" applyNumberFormat="1" applyFont="1" applyFill="1" applyBorder="1" applyAlignment="1" applyProtection="1">
      <alignment horizontal="right" vertical="center"/>
      <protection locked="0"/>
    </xf>
    <xf numFmtId="38" fontId="19" fillId="3" borderId="101" xfId="0" applyNumberFormat="1" applyFont="1" applyFill="1" applyBorder="1" applyAlignment="1" applyProtection="1">
      <alignment horizontal="right" vertical="center"/>
      <protection locked="0"/>
    </xf>
    <xf numFmtId="38" fontId="19" fillId="0" borderId="69" xfId="0" applyNumberFormat="1" applyFont="1" applyFill="1" applyBorder="1" applyAlignment="1" applyProtection="1">
      <alignment horizontal="right" vertical="center"/>
      <protection locked="0"/>
    </xf>
    <xf numFmtId="38" fontId="23" fillId="3" borderId="109" xfId="0" applyNumberFormat="1" applyFont="1" applyFill="1" applyBorder="1" applyAlignment="1" applyProtection="1">
      <alignment horizontal="right" vertical="center"/>
      <protection locked="0"/>
    </xf>
    <xf numFmtId="38" fontId="23" fillId="3" borderId="24" xfId="0" applyNumberFormat="1" applyFont="1" applyFill="1" applyBorder="1" applyAlignment="1" applyProtection="1">
      <alignment horizontal="right" vertical="center"/>
      <protection locked="0"/>
    </xf>
    <xf numFmtId="49" fontId="22" fillId="3" borderId="2" xfId="0" applyNumberFormat="1" applyFont="1" applyFill="1" applyBorder="1" applyAlignment="1" applyProtection="1">
      <alignment horizontal="left" vertical="center" wrapText="1"/>
      <protection locked="0"/>
    </xf>
    <xf numFmtId="49" fontId="22" fillId="3" borderId="2" xfId="0" applyNumberFormat="1" applyFont="1" applyFill="1" applyBorder="1" applyAlignment="1" applyProtection="1">
      <alignment horizontal="left" vertical="center"/>
      <protection locked="0"/>
    </xf>
    <xf numFmtId="49" fontId="22" fillId="3" borderId="52" xfId="0" applyNumberFormat="1" applyFont="1" applyFill="1" applyBorder="1" applyAlignment="1" applyProtection="1">
      <alignment vertical="center"/>
      <protection locked="0"/>
    </xf>
    <xf numFmtId="176" fontId="22" fillId="3" borderId="13" xfId="0" applyNumberFormat="1" applyFont="1" applyFill="1" applyBorder="1" applyAlignment="1" applyProtection="1">
      <alignment horizontal="left" vertical="center"/>
      <protection locked="0"/>
    </xf>
    <xf numFmtId="180" fontId="22" fillId="3" borderId="2" xfId="0" applyNumberFormat="1" applyFont="1" applyFill="1" applyBorder="1" applyAlignment="1" applyProtection="1">
      <alignment horizontal="left" vertical="center"/>
      <protection locked="0"/>
    </xf>
    <xf numFmtId="49" fontId="22" fillId="3" borderId="13" xfId="0" applyNumberFormat="1" applyFont="1" applyFill="1" applyBorder="1" applyAlignment="1" applyProtection="1">
      <alignment horizontal="left" vertical="center"/>
      <protection locked="0"/>
    </xf>
    <xf numFmtId="176" fontId="22" fillId="3" borderId="2" xfId="0" applyNumberFormat="1" applyFont="1" applyFill="1" applyBorder="1" applyAlignment="1" applyProtection="1">
      <alignment horizontal="left" vertical="center"/>
      <protection locked="0"/>
    </xf>
    <xf numFmtId="0" fontId="0" fillId="0" borderId="2" xfId="0" applyBorder="1" applyAlignment="1">
      <alignment horizontal="left" vertical="center"/>
    </xf>
    <xf numFmtId="176" fontId="21" fillId="0" borderId="0" xfId="0" applyNumberFormat="1" applyFont="1" applyAlignment="1">
      <alignment vertical="top" wrapText="1"/>
    </xf>
    <xf numFmtId="0" fontId="19" fillId="0" borderId="0" xfId="0" applyFont="1" applyAlignment="1">
      <alignment vertical="top"/>
    </xf>
    <xf numFmtId="176" fontId="19" fillId="0" borderId="20"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26" xfId="0" applyNumberFormat="1" applyFont="1" applyBorder="1" applyAlignment="1">
      <alignment horizontal="center" vertical="center"/>
    </xf>
    <xf numFmtId="176" fontId="19" fillId="0" borderId="48" xfId="0" applyNumberFormat="1" applyFont="1" applyBorder="1" applyAlignment="1">
      <alignment horizontal="left" vertical="center"/>
    </xf>
    <xf numFmtId="176" fontId="19" fillId="0" borderId="51" xfId="0" applyNumberFormat="1" applyFont="1" applyBorder="1" applyAlignment="1">
      <alignment horizontal="left" vertical="center"/>
    </xf>
    <xf numFmtId="176" fontId="19" fillId="0" borderId="49" xfId="0" applyNumberFormat="1" applyFont="1" applyBorder="1" applyAlignment="1">
      <alignment horizontal="left" vertical="center"/>
    </xf>
    <xf numFmtId="176" fontId="19" fillId="0" borderId="15" xfId="0" applyNumberFormat="1" applyFont="1" applyBorder="1" applyAlignment="1">
      <alignment horizontal="left" vertical="center"/>
    </xf>
    <xf numFmtId="176" fontId="19" fillId="0" borderId="2" xfId="0" applyNumberFormat="1" applyFont="1" applyBorder="1" applyAlignment="1">
      <alignment horizontal="left" vertical="center"/>
    </xf>
    <xf numFmtId="176" fontId="19" fillId="0" borderId="22" xfId="0" applyNumberFormat="1" applyFont="1" applyBorder="1" applyAlignment="1">
      <alignment horizontal="left" vertical="center"/>
    </xf>
    <xf numFmtId="176" fontId="22" fillId="0" borderId="50"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2" xfId="0" applyNumberFormat="1" applyFont="1" applyBorder="1" applyAlignment="1">
      <alignment horizontal="left" vertical="center"/>
    </xf>
    <xf numFmtId="176" fontId="19" fillId="0" borderId="15"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22" xfId="0" applyNumberFormat="1" applyFont="1" applyBorder="1" applyAlignment="1">
      <alignment horizontal="center" vertical="center"/>
    </xf>
    <xf numFmtId="0" fontId="28" fillId="0" borderId="0" xfId="0" applyNumberFormat="1" applyFont="1" applyAlignment="1">
      <alignment horizontal="right" vertical="top" wrapText="1"/>
    </xf>
    <xf numFmtId="176" fontId="19" fillId="10" borderId="3" xfId="0" applyNumberFormat="1" applyFont="1" applyFill="1" applyBorder="1" applyAlignment="1">
      <alignment horizontal="center" vertical="center"/>
    </xf>
    <xf numFmtId="49" fontId="22" fillId="3" borderId="17" xfId="0" applyNumberFormat="1" applyFont="1" applyFill="1" applyBorder="1" applyAlignment="1" applyProtection="1">
      <alignment horizontal="left" vertical="center"/>
      <protection locked="0"/>
    </xf>
    <xf numFmtId="49" fontId="22" fillId="3" borderId="46" xfId="0" applyNumberFormat="1" applyFont="1" applyFill="1" applyBorder="1" applyAlignment="1" applyProtection="1">
      <alignment horizontal="left" vertical="center"/>
      <protection locked="0"/>
    </xf>
    <xf numFmtId="176" fontId="22" fillId="3" borderId="23" xfId="0" applyNumberFormat="1" applyFont="1" applyFill="1" applyBorder="1" applyAlignment="1" applyProtection="1">
      <alignment horizontal="left" vertical="center"/>
      <protection locked="0"/>
    </xf>
    <xf numFmtId="176" fontId="22" fillId="3" borderId="31" xfId="0" applyNumberFormat="1" applyFont="1" applyFill="1" applyBorder="1" applyAlignment="1" applyProtection="1">
      <alignment horizontal="left" vertical="center"/>
      <protection locked="0"/>
    </xf>
    <xf numFmtId="176" fontId="22" fillId="3" borderId="24" xfId="0" applyNumberFormat="1" applyFont="1" applyFill="1" applyBorder="1" applyAlignment="1" applyProtection="1">
      <alignment horizontal="left" vertical="center"/>
      <protection locked="0"/>
    </xf>
    <xf numFmtId="176" fontId="22" fillId="3" borderId="6" xfId="0" applyNumberFormat="1" applyFont="1" applyFill="1" applyBorder="1" applyAlignment="1" applyProtection="1">
      <alignment horizontal="left" vertical="center" wrapText="1"/>
      <protection locked="0"/>
    </xf>
    <xf numFmtId="176" fontId="22" fillId="3" borderId="18" xfId="0" applyNumberFormat="1" applyFont="1" applyFill="1" applyBorder="1" applyAlignment="1" applyProtection="1">
      <alignment horizontal="left" vertical="center" wrapText="1"/>
      <protection locked="0"/>
    </xf>
    <xf numFmtId="176" fontId="22" fillId="3" borderId="11" xfId="0" applyNumberFormat="1" applyFont="1" applyFill="1" applyBorder="1" applyAlignment="1" applyProtection="1">
      <alignment horizontal="left" vertical="center" wrapText="1"/>
      <protection locked="0"/>
    </xf>
    <xf numFmtId="176" fontId="22" fillId="0" borderId="38"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22" fillId="0" borderId="0" xfId="0" applyNumberFormat="1" applyFont="1" applyFill="1" applyBorder="1" applyAlignment="1" applyProtection="1">
      <alignment horizontal="left" vertical="center" wrapText="1"/>
      <protection locked="0"/>
    </xf>
    <xf numFmtId="176" fontId="22" fillId="0" borderId="16" xfId="0" applyNumberFormat="1" applyFont="1" applyFill="1" applyBorder="1" applyAlignment="1" applyProtection="1">
      <alignment horizontal="left" vertical="center" wrapText="1"/>
      <protection locked="0"/>
    </xf>
    <xf numFmtId="176" fontId="22" fillId="3" borderId="13" xfId="0" applyNumberFormat="1" applyFont="1" applyFill="1" applyBorder="1" applyAlignment="1" applyProtection="1">
      <alignment horizontal="left" vertical="center" wrapText="1"/>
      <protection locked="0"/>
    </xf>
    <xf numFmtId="38" fontId="19" fillId="0" borderId="30" xfId="0" applyNumberFormat="1" applyFont="1" applyFill="1" applyBorder="1" applyAlignment="1">
      <alignment horizontal="center" vertical="center"/>
    </xf>
    <xf numFmtId="38" fontId="19" fillId="0" borderId="1" xfId="0" applyNumberFormat="1" applyFont="1" applyFill="1" applyBorder="1" applyAlignment="1">
      <alignment horizontal="center" vertical="center"/>
    </xf>
    <xf numFmtId="177" fontId="19" fillId="0" borderId="36" xfId="0" applyNumberFormat="1" applyFont="1" applyBorder="1" applyAlignment="1">
      <alignment horizontal="center" vertical="center"/>
    </xf>
    <xf numFmtId="177" fontId="19" fillId="0" borderId="21" xfId="0" applyNumberFormat="1" applyFont="1" applyBorder="1" applyAlignment="1">
      <alignment horizontal="center" vertical="center"/>
    </xf>
    <xf numFmtId="38" fontId="19" fillId="0" borderId="33" xfId="0" applyNumberFormat="1" applyFont="1" applyBorder="1" applyAlignment="1">
      <alignment horizontal="center" vertical="center"/>
    </xf>
    <xf numFmtId="38" fontId="19" fillId="0" borderId="12" xfId="0" applyNumberFormat="1" applyFont="1" applyBorder="1" applyAlignment="1">
      <alignment horizontal="center" vertical="center"/>
    </xf>
    <xf numFmtId="38" fontId="19" fillId="0" borderId="43" xfId="0" applyNumberFormat="1" applyFont="1" applyBorder="1" applyAlignment="1">
      <alignment horizontal="center" vertical="center"/>
    </xf>
    <xf numFmtId="38" fontId="19" fillId="0" borderId="11" xfId="0" applyNumberFormat="1" applyFont="1" applyBorder="1" applyAlignment="1">
      <alignment horizontal="center" vertical="center"/>
    </xf>
    <xf numFmtId="38" fontId="19" fillId="0" borderId="43" xfId="0" applyNumberFormat="1" applyFont="1" applyBorder="1" applyAlignment="1">
      <alignment horizontal="center" vertical="center" wrapText="1"/>
    </xf>
    <xf numFmtId="38" fontId="19" fillId="0" borderId="11" xfId="0" applyNumberFormat="1" applyFont="1" applyBorder="1" applyAlignment="1">
      <alignment horizontal="center" vertical="center" wrapText="1"/>
    </xf>
    <xf numFmtId="38" fontId="19" fillId="0" borderId="3" xfId="0" applyNumberFormat="1" applyFont="1" applyBorder="1" applyAlignment="1">
      <alignment horizontal="center" vertical="center" wrapText="1"/>
    </xf>
    <xf numFmtId="38" fontId="19" fillId="0" borderId="8" xfId="0" applyNumberFormat="1" applyFont="1" applyBorder="1" applyAlignment="1">
      <alignment horizontal="center" vertical="center" wrapText="1"/>
    </xf>
    <xf numFmtId="38" fontId="19" fillId="0" borderId="30" xfId="0" applyNumberFormat="1" applyFont="1" applyBorder="1" applyAlignment="1">
      <alignment horizontal="center" vertical="center"/>
    </xf>
    <xf numFmtId="38" fontId="19" fillId="0" borderId="1" xfId="0" applyNumberFormat="1" applyFont="1" applyBorder="1" applyAlignment="1">
      <alignment horizontal="center" vertical="center"/>
    </xf>
    <xf numFmtId="177" fontId="19" fillId="0" borderId="35" xfId="0" applyNumberFormat="1" applyFont="1" applyBorder="1" applyAlignment="1">
      <alignment horizontal="center" vertical="center"/>
    </xf>
    <xf numFmtId="38" fontId="19" fillId="0" borderId="43" xfId="0" applyNumberFormat="1" applyFont="1" applyBorder="1" applyAlignment="1">
      <alignment horizontal="center" vertical="center" shrinkToFit="1"/>
    </xf>
    <xf numFmtId="38" fontId="19" fillId="0" borderId="44" xfId="0" applyNumberFormat="1" applyFont="1" applyBorder="1" applyAlignment="1">
      <alignment horizontal="center" vertical="center" shrinkToFit="1"/>
    </xf>
    <xf numFmtId="38" fontId="19" fillId="0" borderId="33" xfId="0" applyNumberFormat="1" applyFont="1" applyBorder="1" applyAlignment="1">
      <alignment horizontal="center" vertical="center" shrinkToFit="1"/>
    </xf>
    <xf numFmtId="38" fontId="19" fillId="0" borderId="42" xfId="0" applyNumberFormat="1" applyFont="1" applyBorder="1" applyAlignment="1">
      <alignment horizontal="center" vertical="center" shrinkToFit="1"/>
    </xf>
    <xf numFmtId="38" fontId="19" fillId="0" borderId="67" xfId="0" applyNumberFormat="1" applyFont="1" applyBorder="1" applyAlignment="1">
      <alignment horizontal="center" vertical="center" wrapText="1"/>
    </xf>
    <xf numFmtId="38" fontId="19" fillId="0" borderId="64" xfId="0" applyNumberFormat="1" applyFont="1" applyBorder="1" applyAlignment="1">
      <alignment horizontal="center" vertical="center" wrapText="1"/>
    </xf>
    <xf numFmtId="38" fontId="19" fillId="0" borderId="68" xfId="0" applyNumberFormat="1" applyFont="1" applyBorder="1" applyAlignment="1">
      <alignment horizontal="center" vertical="center" wrapText="1"/>
    </xf>
    <xf numFmtId="177" fontId="19" fillId="0" borderId="29" xfId="0" applyNumberFormat="1" applyFont="1" applyBorder="1" applyAlignment="1">
      <alignment horizontal="center" vertical="center"/>
    </xf>
    <xf numFmtId="177" fontId="19" fillId="0" borderId="66" xfId="0" applyNumberFormat="1" applyFont="1" applyBorder="1" applyAlignment="1">
      <alignment horizontal="center" vertical="center"/>
    </xf>
    <xf numFmtId="38" fontId="19" fillId="0" borderId="103" xfId="0" applyNumberFormat="1" applyFont="1" applyBorder="1" applyAlignment="1">
      <alignment horizontal="center" vertical="center" wrapText="1"/>
    </xf>
    <xf numFmtId="38" fontId="19" fillId="0" borderId="104" xfId="0" applyNumberFormat="1" applyFont="1" applyBorder="1" applyAlignment="1">
      <alignment horizontal="center" vertical="center" wrapText="1"/>
    </xf>
    <xf numFmtId="38" fontId="19" fillId="0" borderId="69" xfId="0" applyNumberFormat="1" applyFont="1" applyBorder="1" applyAlignment="1">
      <alignment horizontal="center" vertical="center" wrapText="1"/>
    </xf>
    <xf numFmtId="38" fontId="19" fillId="0" borderId="8" xfId="0" applyNumberFormat="1" applyFont="1" applyBorder="1" applyAlignment="1">
      <alignment horizontal="center" vertical="center"/>
    </xf>
    <xf numFmtId="38" fontId="19" fillId="0" borderId="69" xfId="0" applyNumberFormat="1" applyFont="1" applyBorder="1" applyAlignment="1">
      <alignment horizontal="center" vertical="center"/>
    </xf>
    <xf numFmtId="38" fontId="19" fillId="0" borderId="67" xfId="0" applyNumberFormat="1" applyFont="1" applyBorder="1" applyAlignment="1">
      <alignment horizontal="center" vertical="center"/>
    </xf>
    <xf numFmtId="38" fontId="19" fillId="0" borderId="64" xfId="0" applyNumberFormat="1" applyFont="1" applyBorder="1" applyAlignment="1">
      <alignment horizontal="center" vertical="center"/>
    </xf>
    <xf numFmtId="38" fontId="19" fillId="0" borderId="68" xfId="0" applyNumberFormat="1" applyFont="1" applyBorder="1" applyAlignment="1">
      <alignment horizontal="center" vertical="center"/>
    </xf>
    <xf numFmtId="38" fontId="19" fillId="0" borderId="34" xfId="0" applyNumberFormat="1" applyFont="1" applyBorder="1" applyAlignment="1">
      <alignment horizontal="center" vertical="center"/>
    </xf>
    <xf numFmtId="38" fontId="19" fillId="0" borderId="47" xfId="0" applyNumberFormat="1" applyFont="1" applyBorder="1" applyAlignment="1">
      <alignment horizontal="center" vertical="center"/>
    </xf>
    <xf numFmtId="38" fontId="19" fillId="0" borderId="45" xfId="0" applyNumberFormat="1" applyFont="1" applyBorder="1" applyAlignment="1">
      <alignment horizontal="center" vertical="center"/>
    </xf>
    <xf numFmtId="38" fontId="19" fillId="0" borderId="7" xfId="0" applyNumberFormat="1" applyFont="1" applyBorder="1" applyAlignment="1">
      <alignment horizontal="center" vertical="center" wrapText="1"/>
    </xf>
    <xf numFmtId="38" fontId="19" fillId="0" borderId="65" xfId="0" applyNumberFormat="1" applyFont="1" applyBorder="1" applyAlignment="1">
      <alignment horizontal="center" vertical="center"/>
    </xf>
    <xf numFmtId="38" fontId="20" fillId="0" borderId="8" xfId="0" applyNumberFormat="1" applyFont="1" applyBorder="1" applyAlignment="1">
      <alignment horizontal="center" vertical="center" wrapText="1"/>
    </xf>
    <xf numFmtId="38" fontId="20" fillId="0" borderId="69" xfId="0" applyNumberFormat="1" applyFont="1" applyBorder="1" applyAlignment="1">
      <alignment horizontal="center" vertical="center"/>
    </xf>
    <xf numFmtId="177" fontId="19" fillId="0" borderId="29" xfId="0" applyNumberFormat="1" applyFont="1" applyFill="1" applyBorder="1" applyAlignment="1">
      <alignment horizontal="center" vertical="center"/>
    </xf>
    <xf numFmtId="177" fontId="19" fillId="0" borderId="66" xfId="0" applyNumberFormat="1" applyFont="1" applyFill="1" applyBorder="1" applyAlignment="1">
      <alignment horizontal="center" vertical="center"/>
    </xf>
    <xf numFmtId="38" fontId="19" fillId="0" borderId="7" xfId="0" applyNumberFormat="1" applyFont="1" applyBorder="1" applyAlignment="1">
      <alignment horizontal="center" vertical="center"/>
    </xf>
    <xf numFmtId="38" fontId="19" fillId="0" borderId="4" xfId="0" applyNumberFormat="1" applyFont="1" applyBorder="1" applyAlignment="1">
      <alignment horizontal="center" vertical="center"/>
    </xf>
    <xf numFmtId="38" fontId="19" fillId="0" borderId="5" xfId="0" applyNumberFormat="1" applyFont="1" applyBorder="1" applyAlignment="1">
      <alignment horizontal="center" vertical="center"/>
    </xf>
    <xf numFmtId="38" fontId="19" fillId="0" borderId="42" xfId="0" applyNumberFormat="1" applyFont="1" applyBorder="1" applyAlignment="1">
      <alignment horizontal="center" vertical="center"/>
    </xf>
    <xf numFmtId="38" fontId="19" fillId="0" borderId="44" xfId="0" applyNumberFormat="1" applyFont="1" applyBorder="1" applyAlignment="1">
      <alignment horizontal="center" vertical="center"/>
    </xf>
    <xf numFmtId="177" fontId="19" fillId="0" borderId="36" xfId="0" applyNumberFormat="1" applyFont="1" applyFill="1" applyBorder="1" applyAlignment="1">
      <alignment horizontal="center" vertical="center"/>
    </xf>
    <xf numFmtId="177" fontId="19" fillId="0" borderId="35" xfId="0" applyNumberFormat="1" applyFont="1" applyFill="1" applyBorder="1" applyAlignment="1">
      <alignment horizontal="center" vertical="center"/>
    </xf>
    <xf numFmtId="38" fontId="19" fillId="0" borderId="45" xfId="0" applyNumberFormat="1" applyFont="1" applyFill="1" applyBorder="1" applyAlignment="1">
      <alignment horizontal="center" vertical="center"/>
    </xf>
    <xf numFmtId="38" fontId="19" fillId="0" borderId="44" xfId="0" applyNumberFormat="1" applyFont="1" applyFill="1" applyBorder="1" applyAlignment="1">
      <alignment horizontal="center" vertical="center"/>
    </xf>
    <xf numFmtId="38" fontId="19" fillId="0" borderId="48" xfId="0" applyNumberFormat="1" applyFont="1" applyBorder="1" applyAlignment="1">
      <alignment horizontal="center" vertical="center"/>
    </xf>
    <xf numFmtId="38" fontId="19" fillId="0" borderId="49" xfId="0" applyNumberFormat="1" applyFont="1" applyBorder="1" applyAlignment="1">
      <alignment horizontal="center" vertical="center"/>
    </xf>
    <xf numFmtId="38" fontId="19" fillId="0" borderId="15" xfId="0" applyNumberFormat="1" applyFont="1" applyFill="1" applyBorder="1" applyAlignment="1">
      <alignment horizontal="left" vertical="center"/>
    </xf>
    <xf numFmtId="38" fontId="19" fillId="0" borderId="22" xfId="0" applyNumberFormat="1" applyFont="1" applyFill="1" applyBorder="1" applyAlignment="1">
      <alignment horizontal="left" vertical="center"/>
    </xf>
    <xf numFmtId="0" fontId="20" fillId="0" borderId="3" xfId="14" applyFont="1" applyBorder="1" applyAlignment="1" applyProtection="1">
      <alignment vertical="center" wrapText="1"/>
    </xf>
    <xf numFmtId="0" fontId="0" fillId="0" borderId="3" xfId="0" applyBorder="1" applyAlignment="1">
      <alignment vertical="center"/>
    </xf>
    <xf numFmtId="0" fontId="20" fillId="0" borderId="3" xfId="14" applyFont="1" applyBorder="1" applyAlignment="1" applyProtection="1">
      <alignment horizontal="right" vertical="center"/>
    </xf>
    <xf numFmtId="0" fontId="0" fillId="0" borderId="3" xfId="0" applyBorder="1" applyAlignment="1">
      <alignment horizontal="right" vertical="center"/>
    </xf>
    <xf numFmtId="176" fontId="19" fillId="0" borderId="0" xfId="14" applyNumberFormat="1" applyFont="1" applyFill="1" applyBorder="1" applyAlignment="1" applyProtection="1">
      <alignment vertical="center" wrapText="1"/>
    </xf>
    <xf numFmtId="0" fontId="34" fillId="0" borderId="0" xfId="14" applyFont="1" applyBorder="1" applyAlignment="1" applyProtection="1">
      <alignment vertical="top"/>
    </xf>
    <xf numFmtId="0" fontId="20" fillId="0" borderId="3" xfId="14" applyFont="1" applyBorder="1" applyAlignment="1" applyProtection="1">
      <alignment horizontal="left" vertical="center"/>
    </xf>
    <xf numFmtId="0" fontId="0" fillId="0" borderId="3" xfId="0" applyBorder="1" applyAlignment="1">
      <alignment horizontal="left" vertical="center"/>
    </xf>
    <xf numFmtId="0" fontId="12" fillId="0" borderId="41" xfId="0" applyFont="1" applyBorder="1" applyAlignment="1">
      <alignment horizontal="center" vertical="center" wrapText="1"/>
    </xf>
    <xf numFmtId="0" fontId="12" fillId="0" borderId="41" xfId="0" applyFont="1" applyBorder="1" applyAlignment="1"/>
    <xf numFmtId="0" fontId="12" fillId="0" borderId="89" xfId="0" applyFont="1" applyBorder="1" applyAlignment="1">
      <alignment horizontal="center" vertical="center" wrapText="1"/>
    </xf>
    <xf numFmtId="0" fontId="12" fillId="0" borderId="47" xfId="0" applyFont="1" applyBorder="1" applyAlignment="1">
      <alignment vertical="center"/>
    </xf>
    <xf numFmtId="0" fontId="12" fillId="5" borderId="41" xfId="0" applyFont="1" applyFill="1" applyBorder="1" applyAlignment="1">
      <alignment vertical="center"/>
    </xf>
    <xf numFmtId="0" fontId="12" fillId="0" borderId="42" xfId="0" applyFont="1" applyBorder="1" applyAlignment="1">
      <alignment horizontal="center" vertical="center"/>
    </xf>
    <xf numFmtId="0" fontId="42" fillId="0" borderId="0" xfId="19" applyFont="1" applyBorder="1" applyAlignment="1">
      <alignment horizontal="left" vertical="center"/>
    </xf>
    <xf numFmtId="0" fontId="36" fillId="0" borderId="0" xfId="19" applyFont="1" applyBorder="1" applyAlignment="1">
      <alignment horizontal="center" vertical="center" wrapText="1"/>
    </xf>
    <xf numFmtId="14" fontId="37" fillId="0" borderId="0" xfId="19" applyNumberFormat="1" applyFont="1" applyBorder="1" applyAlignment="1">
      <alignment horizontal="center" vertical="center" wrapText="1"/>
    </xf>
    <xf numFmtId="49" fontId="37" fillId="0" borderId="0" xfId="19" applyNumberFormat="1" applyFont="1" applyBorder="1" applyAlignment="1">
      <alignment horizontal="right" vertical="center" wrapText="1"/>
    </xf>
    <xf numFmtId="0" fontId="36" fillId="0" borderId="0" xfId="19" applyFont="1" applyAlignment="1">
      <alignment horizontal="center" vertical="center" wrapText="1"/>
    </xf>
    <xf numFmtId="0" fontId="36" fillId="13" borderId="0" xfId="19" applyFont="1" applyFill="1" applyBorder="1" applyAlignment="1">
      <alignment horizontal="center" vertical="center"/>
    </xf>
    <xf numFmtId="0" fontId="38" fillId="0" borderId="0" xfId="19" applyFont="1" applyAlignment="1">
      <alignment vertical="center"/>
    </xf>
    <xf numFmtId="0" fontId="36" fillId="0" borderId="72" xfId="19" applyFont="1" applyBorder="1" applyAlignment="1">
      <alignment horizontal="center" vertical="center" wrapText="1"/>
    </xf>
    <xf numFmtId="0" fontId="36" fillId="0" borderId="76" xfId="19" applyFont="1" applyBorder="1" applyAlignment="1">
      <alignment horizontal="center" vertical="center" wrapText="1"/>
    </xf>
    <xf numFmtId="0" fontId="36" fillId="0" borderId="33" xfId="19" applyFont="1" applyBorder="1" applyAlignment="1">
      <alignment horizontal="center" vertical="center" wrapText="1"/>
    </xf>
    <xf numFmtId="0" fontId="36" fillId="0" borderId="36" xfId="19" applyFont="1" applyBorder="1" applyAlignment="1">
      <alignment horizontal="center" vertical="center" wrapText="1"/>
    </xf>
    <xf numFmtId="0" fontId="36" fillId="0" borderId="67" xfId="19" applyFont="1" applyBorder="1" applyAlignment="1">
      <alignment horizontal="center" vertical="center" wrapText="1"/>
    </xf>
    <xf numFmtId="0" fontId="36" fillId="0" borderId="40" xfId="19" applyFont="1" applyBorder="1" applyAlignment="1">
      <alignment horizontal="center" vertical="top" textRotation="255" wrapText="1"/>
    </xf>
    <xf numFmtId="49" fontId="36" fillId="13" borderId="40" xfId="19" applyNumberFormat="1" applyFont="1" applyFill="1" applyBorder="1" applyAlignment="1">
      <alignment horizontal="center" vertical="center" wrapText="1"/>
    </xf>
    <xf numFmtId="0" fontId="39" fillId="0" borderId="0" xfId="19" applyFont="1" applyAlignment="1">
      <alignment horizontal="center" vertical="center" wrapText="1"/>
    </xf>
    <xf numFmtId="0" fontId="36" fillId="0" borderId="78" xfId="19" applyFont="1" applyBorder="1" applyAlignment="1">
      <alignment horizontal="center" vertical="center" wrapText="1"/>
    </xf>
    <xf numFmtId="0" fontId="36" fillId="5" borderId="78" xfId="19" applyFont="1" applyFill="1" applyBorder="1" applyAlignment="1">
      <alignment horizontal="center" vertical="center" wrapText="1"/>
    </xf>
    <xf numFmtId="0" fontId="39" fillId="14" borderId="79" xfId="19" applyFont="1" applyFill="1" applyBorder="1" applyAlignment="1">
      <alignment horizontal="center" vertical="center"/>
    </xf>
    <xf numFmtId="0" fontId="37" fillId="14" borderId="80" xfId="19" applyFont="1" applyFill="1" applyBorder="1" applyAlignment="1">
      <alignment horizontal="left" vertical="center"/>
    </xf>
    <xf numFmtId="0" fontId="40" fillId="14" borderId="79" xfId="19" applyFont="1" applyFill="1" applyBorder="1" applyAlignment="1">
      <alignment horizontal="left" vertical="center" wrapText="1"/>
    </xf>
    <xf numFmtId="0" fontId="37" fillId="14" borderId="80" xfId="19" applyFont="1" applyFill="1" applyBorder="1" applyAlignment="1">
      <alignment horizontal="center" vertical="center"/>
    </xf>
    <xf numFmtId="0" fontId="36" fillId="0" borderId="81" xfId="19" applyFont="1" applyBorder="1" applyAlignment="1">
      <alignment horizontal="center" vertical="top" textRotation="255" wrapText="1"/>
    </xf>
    <xf numFmtId="49" fontId="37" fillId="14" borderId="78" xfId="19" applyNumberFormat="1" applyFont="1" applyFill="1" applyBorder="1" applyAlignment="1">
      <alignment horizontal="right" vertical="center" wrapText="1"/>
    </xf>
    <xf numFmtId="0" fontId="39" fillId="0" borderId="0" xfId="19" applyFont="1" applyAlignment="1">
      <alignment horizontal="center" vertical="center"/>
    </xf>
    <xf numFmtId="0" fontId="36" fillId="0" borderId="81" xfId="19" applyFont="1" applyBorder="1" applyAlignment="1">
      <alignment horizontal="center" vertical="center" wrapText="1"/>
    </xf>
    <xf numFmtId="0" fontId="36" fillId="5" borderId="81" xfId="19" applyFont="1" applyFill="1" applyBorder="1" applyAlignment="1">
      <alignment horizontal="center" vertical="center" wrapText="1"/>
    </xf>
    <xf numFmtId="0" fontId="39" fillId="14" borderId="22" xfId="19" applyFont="1" applyFill="1" applyBorder="1" applyAlignment="1">
      <alignment horizontal="center" vertical="center"/>
    </xf>
    <xf numFmtId="0" fontId="37" fillId="14" borderId="9" xfId="19" applyFont="1" applyFill="1" applyBorder="1" applyAlignment="1">
      <alignment horizontal="left" vertical="center"/>
    </xf>
    <xf numFmtId="0" fontId="37" fillId="14" borderId="22" xfId="19" applyFont="1" applyFill="1" applyBorder="1" applyAlignment="1">
      <alignment horizontal="left" vertical="center" wrapText="1"/>
    </xf>
    <xf numFmtId="0" fontId="37" fillId="14" borderId="9" xfId="19" applyFont="1" applyFill="1" applyBorder="1" applyAlignment="1">
      <alignment horizontal="center" vertical="center"/>
    </xf>
    <xf numFmtId="49" fontId="37" fillId="14" borderId="82" xfId="19" applyNumberFormat="1" applyFont="1" applyFill="1" applyBorder="1" applyAlignment="1">
      <alignment horizontal="right" vertical="center" wrapText="1"/>
    </xf>
    <xf numFmtId="0" fontId="39" fillId="14" borderId="46" xfId="19" applyFont="1" applyFill="1" applyBorder="1" applyAlignment="1">
      <alignment horizontal="center" vertical="center"/>
    </xf>
    <xf numFmtId="0" fontId="37" fillId="15" borderId="21" xfId="19" applyFont="1" applyFill="1" applyBorder="1" applyAlignment="1">
      <alignment horizontal="left" vertical="center"/>
    </xf>
    <xf numFmtId="0" fontId="37" fillId="15" borderId="46" xfId="19" applyFont="1" applyFill="1" applyBorder="1" applyAlignment="1">
      <alignment horizontal="left" vertical="center" wrapText="1"/>
    </xf>
    <xf numFmtId="0" fontId="37" fillId="15" borderId="21" xfId="19" applyFont="1" applyFill="1" applyBorder="1" applyAlignment="1">
      <alignment horizontal="center" vertical="center"/>
    </xf>
    <xf numFmtId="49" fontId="37" fillId="15" borderId="83" xfId="19" applyNumberFormat="1" applyFont="1" applyFill="1" applyBorder="1" applyAlignment="1">
      <alignment horizontal="right" vertical="center" wrapText="1"/>
    </xf>
    <xf numFmtId="0" fontId="39" fillId="16" borderId="22" xfId="19" applyFont="1" applyFill="1" applyBorder="1" applyAlignment="1">
      <alignment horizontal="center" vertical="center"/>
    </xf>
    <xf numFmtId="0" fontId="37" fillId="16" borderId="9" xfId="19" applyFont="1" applyFill="1" applyBorder="1" applyAlignment="1">
      <alignment vertical="center"/>
    </xf>
    <xf numFmtId="0" fontId="37" fillId="16" borderId="22" xfId="19" applyFont="1" applyFill="1" applyBorder="1" applyAlignment="1">
      <alignment vertical="center" wrapText="1"/>
    </xf>
    <xf numFmtId="0" fontId="37" fillId="16" borderId="9" xfId="19" applyFont="1" applyFill="1" applyBorder="1" applyAlignment="1">
      <alignment horizontal="center" vertical="center"/>
    </xf>
    <xf numFmtId="49" fontId="37" fillId="16" borderId="82" xfId="19" applyNumberFormat="1" applyFont="1" applyFill="1" applyBorder="1" applyAlignment="1">
      <alignment horizontal="right" vertical="center" wrapText="1"/>
    </xf>
    <xf numFmtId="0" fontId="39" fillId="7" borderId="22" xfId="19" applyFont="1" applyFill="1" applyBorder="1" applyAlignment="1">
      <alignment horizontal="center" vertical="center"/>
    </xf>
    <xf numFmtId="0" fontId="37" fillId="7" borderId="9" xfId="19" applyFont="1" applyFill="1" applyBorder="1" applyAlignment="1">
      <alignment vertical="center"/>
    </xf>
    <xf numFmtId="0" fontId="37" fillId="7" borderId="22" xfId="19" applyFont="1" applyFill="1" applyBorder="1" applyAlignment="1">
      <alignment vertical="center" wrapText="1"/>
    </xf>
    <xf numFmtId="0" fontId="37" fillId="7" borderId="9" xfId="19" applyFont="1" applyFill="1" applyBorder="1" applyAlignment="1">
      <alignment horizontal="center" vertical="center"/>
    </xf>
    <xf numFmtId="49" fontId="37" fillId="7" borderId="84" xfId="19" applyNumberFormat="1" applyFont="1" applyFill="1" applyBorder="1" applyAlignment="1">
      <alignment horizontal="right" vertical="center" wrapText="1"/>
    </xf>
    <xf numFmtId="0" fontId="37" fillId="7" borderId="27" xfId="19" applyFont="1" applyFill="1" applyBorder="1" applyAlignment="1">
      <alignment vertical="center"/>
    </xf>
    <xf numFmtId="0" fontId="37" fillId="7" borderId="86" xfId="19" applyFont="1" applyFill="1" applyBorder="1" applyAlignment="1">
      <alignment vertical="center" wrapText="1"/>
    </xf>
    <xf numFmtId="49" fontId="37" fillId="7" borderId="81" xfId="19" applyNumberFormat="1" applyFont="1" applyFill="1" applyBorder="1" applyAlignment="1">
      <alignment horizontal="right" vertical="center" wrapText="1"/>
    </xf>
    <xf numFmtId="0" fontId="36" fillId="0" borderId="89" xfId="19" applyFont="1" applyBorder="1" applyAlignment="1">
      <alignment horizontal="center" vertical="center" wrapText="1"/>
    </xf>
    <xf numFmtId="0" fontId="36" fillId="5" borderId="89" xfId="19" applyFont="1" applyFill="1" applyBorder="1" applyAlignment="1">
      <alignment horizontal="center" vertical="center" wrapText="1"/>
    </xf>
    <xf numFmtId="0" fontId="49" fillId="5" borderId="90" xfId="19" applyFont="1" applyFill="1" applyBorder="1" applyAlignment="1">
      <alignment horizontal="center" vertical="center"/>
    </xf>
    <xf numFmtId="0" fontId="40" fillId="5" borderId="91" xfId="19" applyFont="1" applyFill="1" applyBorder="1" applyAlignment="1">
      <alignment vertical="center"/>
    </xf>
    <xf numFmtId="0" fontId="37" fillId="5" borderId="90" xfId="19" applyFont="1" applyFill="1" applyBorder="1" applyAlignment="1">
      <alignment vertical="center" wrapText="1"/>
    </xf>
    <xf numFmtId="0" fontId="40" fillId="5" borderId="91" xfId="19" applyFont="1" applyFill="1" applyBorder="1" applyAlignment="1">
      <alignment horizontal="center" vertical="center"/>
    </xf>
    <xf numFmtId="0" fontId="36" fillId="0" borderId="78" xfId="19" applyFont="1" applyBorder="1" applyAlignment="1">
      <alignment horizontal="center" vertical="center"/>
    </xf>
    <xf numFmtId="0" fontId="39" fillId="15" borderId="93" xfId="19" applyFont="1" applyFill="1" applyBorder="1" applyAlignment="1">
      <alignment horizontal="center" vertical="center"/>
    </xf>
    <xf numFmtId="0" fontId="37" fillId="15" borderId="94" xfId="19" applyFont="1" applyFill="1" applyBorder="1" applyAlignment="1">
      <alignment horizontal="left" vertical="center"/>
    </xf>
    <xf numFmtId="0" fontId="37" fillId="15" borderId="93" xfId="19" applyFont="1" applyFill="1" applyBorder="1" applyAlignment="1">
      <alignment horizontal="left" vertical="center" wrapText="1"/>
    </xf>
    <xf numFmtId="0" fontId="38" fillId="0" borderId="81" xfId="19" applyFont="1" applyBorder="1" applyAlignment="1">
      <alignment horizontal="center" vertical="top" textRotation="255" wrapText="1"/>
    </xf>
    <xf numFmtId="49" fontId="37" fillId="15" borderId="99" xfId="19" applyNumberFormat="1" applyFont="1" applyFill="1" applyBorder="1" applyAlignment="1">
      <alignment horizontal="right" vertical="center" wrapText="1"/>
    </xf>
    <xf numFmtId="0" fontId="36" fillId="0" borderId="81" xfId="19" applyFont="1" applyBorder="1" applyAlignment="1">
      <alignment horizontal="center" vertical="center"/>
    </xf>
    <xf numFmtId="0" fontId="39" fillId="16" borderId="24" xfId="19" applyFont="1" applyFill="1" applyBorder="1" applyAlignment="1">
      <alignment horizontal="center" vertical="center"/>
    </xf>
    <xf numFmtId="0" fontId="39" fillId="16" borderId="86" xfId="19" applyFont="1" applyFill="1" applyBorder="1" applyAlignment="1">
      <alignment horizontal="center" vertical="center"/>
    </xf>
    <xf numFmtId="0" fontId="37" fillId="7" borderId="14" xfId="19" applyFont="1" applyFill="1" applyBorder="1" applyAlignment="1">
      <alignment vertical="center" wrapText="1"/>
    </xf>
    <xf numFmtId="49" fontId="37" fillId="7" borderId="82" xfId="19" applyNumberFormat="1" applyFont="1" applyFill="1" applyBorder="1" applyAlignment="1">
      <alignment horizontal="right" vertical="center" wrapText="1"/>
    </xf>
    <xf numFmtId="0" fontId="39" fillId="0" borderId="0" xfId="19" applyFont="1" applyAlignment="1">
      <alignment vertical="center"/>
    </xf>
    <xf numFmtId="0" fontId="39" fillId="5" borderId="86" xfId="19" applyFont="1" applyFill="1" applyBorder="1" applyAlignment="1">
      <alignment horizontal="center" vertical="center"/>
    </xf>
    <xf numFmtId="0" fontId="37" fillId="5" borderId="27" xfId="19" applyFont="1" applyFill="1" applyBorder="1" applyAlignment="1">
      <alignment vertical="center"/>
    </xf>
    <xf numFmtId="0" fontId="37" fillId="5" borderId="86" xfId="19" applyFont="1" applyFill="1" applyBorder="1" applyAlignment="1">
      <alignment vertical="center" wrapText="1"/>
    </xf>
    <xf numFmtId="0" fontId="37" fillId="5" borderId="27" xfId="19" applyFont="1" applyFill="1" applyBorder="1" applyAlignment="1">
      <alignment horizontal="center" vertical="center"/>
    </xf>
    <xf numFmtId="49" fontId="37" fillId="7" borderId="81" xfId="19" applyNumberFormat="1" applyFont="1" applyFill="1" applyBorder="1" applyAlignment="1">
      <alignment horizontal="right" vertical="center" wrapText="1"/>
    </xf>
    <xf numFmtId="0" fontId="39" fillId="4" borderId="65" xfId="19" applyFont="1" applyFill="1" applyBorder="1" applyAlignment="1">
      <alignment horizontal="center" vertical="center"/>
    </xf>
    <xf numFmtId="0" fontId="37" fillId="4" borderId="66" xfId="19" applyFont="1" applyFill="1" applyBorder="1" applyAlignment="1">
      <alignment vertical="center"/>
    </xf>
    <xf numFmtId="0" fontId="37" fillId="4" borderId="101" xfId="19" applyFont="1" applyFill="1" applyBorder="1" applyAlignment="1">
      <alignment vertical="center" wrapText="1"/>
    </xf>
    <xf numFmtId="0" fontId="37" fillId="4" borderId="66" xfId="19" applyFont="1" applyFill="1" applyBorder="1" applyAlignment="1">
      <alignment horizontal="center" vertical="center"/>
    </xf>
    <xf numFmtId="49" fontId="37" fillId="4" borderId="88" xfId="19" applyNumberFormat="1" applyFont="1" applyFill="1" applyBorder="1" applyAlignment="1">
      <alignment horizontal="right" vertical="center" wrapText="1"/>
    </xf>
    <xf numFmtId="0" fontId="36" fillId="5" borderId="40" xfId="19" applyFont="1" applyFill="1" applyBorder="1" applyAlignment="1">
      <alignment horizontal="center" vertical="center" wrapText="1"/>
    </xf>
    <xf numFmtId="0" fontId="39" fillId="17" borderId="7" xfId="19" applyFont="1" applyFill="1" applyBorder="1" applyAlignment="1">
      <alignment horizontal="center" vertical="center"/>
    </xf>
    <xf numFmtId="0" fontId="37" fillId="18" borderId="36" xfId="19" applyFont="1" applyFill="1" applyBorder="1" applyAlignment="1">
      <alignment horizontal="left" vertical="center"/>
    </xf>
    <xf numFmtId="0" fontId="37" fillId="18" borderId="68" xfId="19" applyFont="1" applyFill="1" applyBorder="1" applyAlignment="1">
      <alignment horizontal="left" vertical="center" wrapText="1"/>
    </xf>
    <xf numFmtId="0" fontId="37" fillId="19" borderId="36" xfId="19" applyFont="1" applyFill="1" applyBorder="1" applyAlignment="1">
      <alignment horizontal="center" vertical="center"/>
    </xf>
    <xf numFmtId="49" fontId="37" fillId="18" borderId="85" xfId="19" applyNumberFormat="1" applyFont="1" applyFill="1" applyBorder="1" applyAlignment="1">
      <alignment horizontal="right" vertical="center" wrapText="1"/>
    </xf>
    <xf numFmtId="0" fontId="36" fillId="5" borderId="41" xfId="19" applyFont="1" applyFill="1" applyBorder="1" applyAlignment="1">
      <alignment horizontal="center" vertical="center" wrapText="1"/>
    </xf>
    <xf numFmtId="0" fontId="39" fillId="16" borderId="65" xfId="19" applyFont="1" applyFill="1" applyBorder="1" applyAlignment="1">
      <alignment horizontal="center" vertical="center"/>
    </xf>
    <xf numFmtId="0" fontId="37" fillId="16" borderId="66" xfId="19" applyFont="1" applyFill="1" applyBorder="1" applyAlignment="1">
      <alignment vertical="center"/>
    </xf>
    <xf numFmtId="0" fontId="37" fillId="16" borderId="101" xfId="19" applyFont="1" applyFill="1" applyBorder="1" applyAlignment="1">
      <alignment vertical="center" wrapText="1"/>
    </xf>
    <xf numFmtId="0" fontId="37" fillId="16" borderId="66" xfId="19" applyFont="1" applyFill="1" applyBorder="1" applyAlignment="1">
      <alignment horizontal="center" vertical="center"/>
    </xf>
    <xf numFmtId="49" fontId="37" fillId="16" borderId="88" xfId="19" applyNumberFormat="1" applyFont="1" applyFill="1" applyBorder="1" applyAlignment="1">
      <alignment horizontal="right" vertical="center" wrapText="1"/>
    </xf>
    <xf numFmtId="0" fontId="39" fillId="14" borderId="49" xfId="19" applyFont="1" applyFill="1" applyBorder="1" applyAlignment="1">
      <alignment horizontal="center" vertical="center"/>
    </xf>
    <xf numFmtId="0" fontId="37" fillId="15" borderId="29" xfId="19" applyFont="1" applyFill="1" applyBorder="1" applyAlignment="1">
      <alignment horizontal="left" vertical="center"/>
    </xf>
    <xf numFmtId="0" fontId="37" fillId="15" borderId="49" xfId="19" applyFont="1" applyFill="1" applyBorder="1" applyAlignment="1">
      <alignment horizontal="left" vertical="center" wrapText="1"/>
    </xf>
    <xf numFmtId="0" fontId="37" fillId="15" borderId="29" xfId="19" applyFont="1" applyFill="1" applyBorder="1" applyAlignment="1">
      <alignment horizontal="center" vertical="center"/>
    </xf>
    <xf numFmtId="49" fontId="37" fillId="15" borderId="85" xfId="19" applyNumberFormat="1" applyFont="1" applyFill="1" applyBorder="1" applyAlignment="1">
      <alignment horizontal="right" vertical="center" wrapText="1"/>
    </xf>
    <xf numFmtId="0" fontId="37" fillId="15" borderId="27" xfId="19" applyFont="1" applyFill="1" applyBorder="1" applyAlignment="1">
      <alignment horizontal="left" vertical="center"/>
    </xf>
    <xf numFmtId="0" fontId="37" fillId="15" borderId="86" xfId="19" applyFont="1" applyFill="1" applyBorder="1" applyAlignment="1">
      <alignment horizontal="left" vertical="center" wrapText="1"/>
    </xf>
    <xf numFmtId="0" fontId="37" fillId="15" borderId="27" xfId="19" applyFont="1" applyFill="1" applyBorder="1" applyAlignment="1">
      <alignment horizontal="center" vertical="center"/>
    </xf>
    <xf numFmtId="0" fontId="37" fillId="16" borderId="14" xfId="19" applyFont="1" applyFill="1" applyBorder="1" applyAlignment="1">
      <alignment vertical="center" wrapText="1"/>
    </xf>
    <xf numFmtId="49" fontId="37" fillId="16" borderId="84" xfId="19" applyNumberFormat="1" applyFont="1" applyFill="1" applyBorder="1" applyAlignment="1">
      <alignment horizontal="right" vertical="center" wrapText="1"/>
    </xf>
    <xf numFmtId="0" fontId="39" fillId="16" borderId="24" xfId="19" applyFont="1" applyFill="1" applyBorder="1" applyAlignment="1">
      <alignment horizontal="center" vertical="center"/>
    </xf>
    <xf numFmtId="0" fontId="37" fillId="16" borderId="65" xfId="19" applyFont="1" applyFill="1" applyBorder="1" applyAlignment="1">
      <alignment vertical="center" wrapText="1"/>
    </xf>
    <xf numFmtId="0" fontId="39" fillId="16" borderId="49" xfId="19" applyFont="1" applyFill="1" applyBorder="1" applyAlignment="1">
      <alignment horizontal="center" vertical="center"/>
    </xf>
    <xf numFmtId="0" fontId="37" fillId="16" borderId="21" xfId="19" applyFont="1" applyFill="1" applyBorder="1" applyAlignment="1">
      <alignment vertical="center"/>
    </xf>
    <xf numFmtId="0" fontId="37" fillId="16" borderId="46" xfId="19" applyFont="1" applyFill="1" applyBorder="1" applyAlignment="1">
      <alignment vertical="center" wrapText="1"/>
    </xf>
    <xf numFmtId="0" fontId="37" fillId="16" borderId="21" xfId="19" applyFont="1" applyFill="1" applyBorder="1" applyAlignment="1">
      <alignment horizontal="center" vertical="center"/>
    </xf>
    <xf numFmtId="49" fontId="37" fillId="16" borderId="85" xfId="19" applyNumberFormat="1" applyFont="1" applyFill="1" applyBorder="1" applyAlignment="1">
      <alignment horizontal="right" vertical="center" wrapText="1"/>
    </xf>
    <xf numFmtId="49" fontId="37" fillId="16" borderId="83" xfId="19" applyNumberFormat="1" applyFont="1" applyFill="1" applyBorder="1" applyAlignment="1">
      <alignment horizontal="right" vertical="center" wrapText="1"/>
    </xf>
    <xf numFmtId="0" fontId="37" fillId="16" borderId="25" xfId="19" applyFont="1" applyFill="1" applyBorder="1" applyAlignment="1">
      <alignment vertical="center"/>
    </xf>
    <xf numFmtId="0" fontId="37" fillId="16" borderId="24" xfId="19" applyFont="1" applyFill="1" applyBorder="1" applyAlignment="1">
      <alignment vertical="center" wrapText="1"/>
    </xf>
    <xf numFmtId="0" fontId="37" fillId="16" borderId="25" xfId="19" applyFont="1" applyFill="1" applyBorder="1" applyAlignment="1">
      <alignment horizontal="center" vertical="center"/>
    </xf>
    <xf numFmtId="0" fontId="37" fillId="20" borderId="29" xfId="19" applyFont="1" applyFill="1" applyBorder="1" applyAlignment="1">
      <alignment horizontal="left" vertical="center"/>
    </xf>
    <xf numFmtId="0" fontId="37" fillId="20" borderId="49" xfId="19" applyFont="1" applyFill="1" applyBorder="1" applyAlignment="1">
      <alignment horizontal="left" vertical="center" wrapText="1"/>
    </xf>
    <xf numFmtId="0" fontId="37" fillId="20" borderId="29" xfId="19" applyFont="1" applyFill="1" applyBorder="1" applyAlignment="1">
      <alignment horizontal="center" vertical="center"/>
    </xf>
    <xf numFmtId="49" fontId="37" fillId="20" borderId="85" xfId="19" applyNumberFormat="1" applyFont="1" applyFill="1" applyBorder="1" applyAlignment="1">
      <alignment horizontal="right" vertical="center" wrapText="1"/>
    </xf>
    <xf numFmtId="0" fontId="39" fillId="17" borderId="12" xfId="19" applyFont="1" applyFill="1" applyBorder="1" applyAlignment="1">
      <alignment horizontal="center" vertical="center"/>
    </xf>
    <xf numFmtId="0" fontId="37" fillId="20" borderId="21" xfId="19" applyFont="1" applyFill="1" applyBorder="1" applyAlignment="1">
      <alignment horizontal="left" vertical="center"/>
    </xf>
    <xf numFmtId="0" fontId="37" fillId="20" borderId="46" xfId="19" applyFont="1" applyFill="1" applyBorder="1" applyAlignment="1">
      <alignment horizontal="left" vertical="center" wrapText="1"/>
    </xf>
    <xf numFmtId="0" fontId="37" fillId="20" borderId="21" xfId="19" applyFont="1" applyFill="1" applyBorder="1" applyAlignment="1">
      <alignment horizontal="center" vertical="center"/>
    </xf>
    <xf numFmtId="49" fontId="37" fillId="20" borderId="83" xfId="19" applyNumberFormat="1" applyFont="1" applyFill="1" applyBorder="1" applyAlignment="1">
      <alignment horizontal="right" vertical="center" wrapText="1"/>
    </xf>
    <xf numFmtId="0" fontId="39" fillId="16" borderId="14" xfId="19" applyFont="1" applyFill="1" applyBorder="1" applyAlignment="1">
      <alignment horizontal="center" vertical="center"/>
    </xf>
    <xf numFmtId="0" fontId="36" fillId="0" borderId="89" xfId="19" applyFont="1" applyBorder="1" applyAlignment="1">
      <alignment horizontal="center" vertical="center"/>
    </xf>
    <xf numFmtId="0" fontId="39" fillId="16" borderId="97" xfId="19" applyFont="1" applyFill="1" applyBorder="1" applyAlignment="1">
      <alignment horizontal="center" vertical="center"/>
    </xf>
    <xf numFmtId="0" fontId="37" fillId="16" borderId="91" xfId="19" applyFont="1" applyFill="1" applyBorder="1" applyAlignment="1">
      <alignment vertical="center"/>
    </xf>
    <xf numFmtId="0" fontId="37" fillId="16" borderId="90" xfId="19" applyFont="1" applyFill="1" applyBorder="1" applyAlignment="1">
      <alignment vertical="center" wrapText="1"/>
    </xf>
    <xf numFmtId="0" fontId="37" fillId="16" borderId="27" xfId="19" applyFont="1" applyFill="1" applyBorder="1" applyAlignment="1">
      <alignment horizontal="center" vertical="center"/>
    </xf>
    <xf numFmtId="49" fontId="37" fillId="16" borderId="89" xfId="19" applyNumberFormat="1" applyFont="1" applyFill="1" applyBorder="1" applyAlignment="1">
      <alignment horizontal="right" vertical="center" wrapText="1"/>
    </xf>
    <xf numFmtId="0" fontId="39" fillId="15" borderId="46" xfId="19" applyFont="1" applyFill="1" applyBorder="1" applyAlignment="1">
      <alignment horizontal="center" vertical="center"/>
    </xf>
    <xf numFmtId="0" fontId="37" fillId="15" borderId="21" xfId="19" applyFont="1" applyFill="1" applyBorder="1" applyAlignment="1">
      <alignment vertical="center"/>
    </xf>
    <xf numFmtId="0" fontId="37" fillId="15" borderId="13" xfId="19" applyFont="1" applyFill="1" applyBorder="1" applyAlignment="1">
      <alignment vertical="center" wrapText="1"/>
    </xf>
    <xf numFmtId="0" fontId="37" fillId="15" borderId="94" xfId="19" applyFont="1" applyFill="1" applyBorder="1" applyAlignment="1">
      <alignment horizontal="center" vertical="center"/>
    </xf>
    <xf numFmtId="0" fontId="46" fillId="0" borderId="0" xfId="19" applyFont="1" applyAlignment="1">
      <alignment vertical="center"/>
    </xf>
    <xf numFmtId="0" fontId="37" fillId="16" borderId="9" xfId="19" applyFont="1" applyFill="1" applyBorder="1" applyAlignment="1">
      <alignment horizontal="left" vertical="center"/>
    </xf>
    <xf numFmtId="0" fontId="37" fillId="16" borderId="2" xfId="19" applyFont="1" applyFill="1" applyBorder="1" applyAlignment="1">
      <alignment horizontal="left" vertical="center" wrapText="1"/>
    </xf>
    <xf numFmtId="0" fontId="39" fillId="16" borderId="102" xfId="19" applyFont="1" applyFill="1" applyBorder="1" applyAlignment="1">
      <alignment horizontal="center" vertical="center"/>
    </xf>
    <xf numFmtId="0" fontId="37" fillId="16" borderId="91" xfId="19" applyFont="1" applyFill="1" applyBorder="1" applyAlignment="1">
      <alignment horizontal="left" vertical="center"/>
    </xf>
    <xf numFmtId="0" fontId="37" fillId="16" borderId="97" xfId="19" applyFont="1" applyFill="1" applyBorder="1" applyAlignment="1">
      <alignment horizontal="left" vertical="center" wrapText="1"/>
    </xf>
    <xf numFmtId="0" fontId="37" fillId="16" borderId="98" xfId="19" applyFont="1" applyFill="1" applyBorder="1" applyAlignment="1">
      <alignment horizontal="center" vertical="center"/>
    </xf>
    <xf numFmtId="49" fontId="37" fillId="16" borderId="100" xfId="19" applyNumberFormat="1" applyFont="1" applyFill="1" applyBorder="1" applyAlignment="1">
      <alignment horizontal="right" vertical="center" wrapText="1"/>
    </xf>
    <xf numFmtId="0" fontId="37" fillId="15" borderId="13" xfId="19" applyFont="1" applyFill="1" applyBorder="1" applyAlignment="1">
      <alignment horizontal="left" vertical="center" wrapText="1"/>
    </xf>
    <xf numFmtId="49" fontId="37" fillId="15" borderId="81" xfId="19" applyNumberFormat="1" applyFont="1" applyFill="1" applyBorder="1" applyAlignment="1">
      <alignment horizontal="right" vertical="center" wrapText="1"/>
    </xf>
    <xf numFmtId="0" fontId="36" fillId="0" borderId="77" xfId="19" applyFont="1" applyBorder="1" applyAlignment="1">
      <alignment horizontal="center" vertical="center" wrapText="1"/>
    </xf>
    <xf numFmtId="0" fontId="37" fillId="16" borderId="2" xfId="19" applyFont="1" applyFill="1" applyBorder="1" applyAlignment="1">
      <alignment vertical="center" wrapText="1"/>
    </xf>
    <xf numFmtId="0" fontId="39" fillId="24" borderId="22" xfId="19" applyFont="1" applyFill="1" applyBorder="1" applyAlignment="1">
      <alignment horizontal="center" vertical="center"/>
    </xf>
    <xf numFmtId="0" fontId="37" fillId="24" borderId="9" xfId="19" applyFont="1" applyFill="1" applyBorder="1" applyAlignment="1">
      <alignment vertical="center"/>
    </xf>
    <xf numFmtId="0" fontId="37" fillId="24" borderId="2" xfId="19" applyFont="1" applyFill="1" applyBorder="1" applyAlignment="1">
      <alignment vertical="center" wrapText="1"/>
    </xf>
    <xf numFmtId="0" fontId="37" fillId="24" borderId="9" xfId="19" applyFont="1" applyFill="1" applyBorder="1" applyAlignment="1">
      <alignment horizontal="center" vertical="center"/>
    </xf>
    <xf numFmtId="49" fontId="37" fillId="24" borderId="82" xfId="19" applyNumberFormat="1" applyFont="1" applyFill="1" applyBorder="1" applyAlignment="1">
      <alignment horizontal="right" vertical="center" wrapText="1"/>
    </xf>
    <xf numFmtId="0" fontId="39" fillId="5" borderId="22" xfId="19" applyFont="1" applyFill="1" applyBorder="1" applyAlignment="1">
      <alignment horizontal="center" vertical="center"/>
    </xf>
    <xf numFmtId="0" fontId="37" fillId="5" borderId="9" xfId="19" applyFont="1" applyFill="1" applyBorder="1" applyAlignment="1">
      <alignment vertical="center"/>
    </xf>
    <xf numFmtId="0" fontId="37" fillId="5" borderId="2" xfId="19" applyFont="1" applyFill="1" applyBorder="1" applyAlignment="1">
      <alignment vertical="center" wrapText="1"/>
    </xf>
    <xf numFmtId="0" fontId="37" fillId="5" borderId="9" xfId="19" applyFont="1" applyFill="1" applyBorder="1" applyAlignment="1">
      <alignment horizontal="center" vertical="center"/>
    </xf>
    <xf numFmtId="49" fontId="37" fillId="5" borderId="82" xfId="19" applyNumberFormat="1" applyFont="1" applyFill="1" applyBorder="1" applyAlignment="1">
      <alignment horizontal="right" vertical="center" wrapText="1"/>
    </xf>
    <xf numFmtId="0" fontId="37" fillId="7" borderId="2" xfId="19" applyFont="1" applyFill="1" applyBorder="1" applyAlignment="1">
      <alignment vertical="center" wrapText="1"/>
    </xf>
    <xf numFmtId="0" fontId="37" fillId="7" borderId="0" xfId="19" applyFont="1" applyFill="1" applyBorder="1" applyAlignment="1">
      <alignment vertical="center" wrapText="1"/>
    </xf>
    <xf numFmtId="0" fontId="37" fillId="7" borderId="27" xfId="19" applyFont="1" applyFill="1" applyBorder="1" applyAlignment="1">
      <alignment horizontal="center" vertical="center"/>
    </xf>
    <xf numFmtId="0" fontId="37" fillId="7" borderId="66" xfId="19" applyFont="1" applyFill="1" applyBorder="1" applyAlignment="1">
      <alignment vertical="center"/>
    </xf>
    <xf numFmtId="0" fontId="37" fillId="7" borderId="87" xfId="19" applyFont="1" applyFill="1" applyBorder="1" applyAlignment="1">
      <alignment vertical="center" wrapText="1"/>
    </xf>
    <xf numFmtId="0" fontId="37" fillId="7" borderId="66" xfId="19" applyFont="1" applyFill="1" applyBorder="1" applyAlignment="1">
      <alignment horizontal="center" vertical="center"/>
    </xf>
    <xf numFmtId="49" fontId="37" fillId="7" borderId="41" xfId="19" applyNumberFormat="1" applyFont="1" applyFill="1" applyBorder="1" applyAlignment="1">
      <alignment horizontal="right" vertical="center" wrapText="1"/>
    </xf>
    <xf numFmtId="0" fontId="39" fillId="15" borderId="68" xfId="19" applyFont="1" applyFill="1" applyBorder="1" applyAlignment="1">
      <alignment horizontal="center" vertical="center"/>
    </xf>
    <xf numFmtId="0" fontId="37" fillId="15" borderId="36" xfId="19" applyFont="1" applyFill="1" applyBorder="1" applyAlignment="1">
      <alignment horizontal="left" vertical="center"/>
    </xf>
    <xf numFmtId="0" fontId="37" fillId="15" borderId="64" xfId="19" applyFont="1" applyFill="1" applyBorder="1" applyAlignment="1">
      <alignment horizontal="left" vertical="center" wrapText="1"/>
    </xf>
    <xf numFmtId="0" fontId="39" fillId="15" borderId="22" xfId="19" applyFont="1" applyFill="1" applyBorder="1" applyAlignment="1">
      <alignment horizontal="center" vertical="center"/>
    </xf>
    <xf numFmtId="0" fontId="37" fillId="15" borderId="9" xfId="19" applyFont="1" applyFill="1" applyBorder="1" applyAlignment="1">
      <alignment horizontal="left" vertical="center"/>
    </xf>
    <xf numFmtId="0" fontId="37" fillId="15" borderId="14" xfId="19" applyFont="1" applyFill="1" applyBorder="1" applyAlignment="1">
      <alignment horizontal="left" vertical="center" wrapText="1"/>
    </xf>
    <xf numFmtId="0" fontId="39" fillId="15" borderId="90" xfId="19" applyFont="1" applyFill="1" applyBorder="1" applyAlignment="1">
      <alignment horizontal="center" vertical="center"/>
    </xf>
    <xf numFmtId="0" fontId="37" fillId="15" borderId="91" xfId="19" applyFont="1" applyFill="1" applyBorder="1" applyAlignment="1">
      <alignment horizontal="left" vertical="center"/>
    </xf>
    <xf numFmtId="0" fontId="37" fillId="15" borderId="92" xfId="19" applyFont="1" applyFill="1" applyBorder="1" applyAlignment="1">
      <alignment horizontal="left" vertical="center" wrapText="1"/>
    </xf>
    <xf numFmtId="0" fontId="37" fillId="15" borderId="91" xfId="19" applyFont="1" applyFill="1" applyBorder="1" applyAlignment="1">
      <alignment horizontal="center" vertical="center"/>
    </xf>
    <xf numFmtId="49" fontId="37" fillId="15" borderId="89" xfId="19" applyNumberFormat="1" applyFont="1" applyFill="1" applyBorder="1" applyAlignment="1">
      <alignment horizontal="right" vertical="center" wrapText="1"/>
    </xf>
    <xf numFmtId="0" fontId="37" fillId="15" borderId="95" xfId="19" applyFont="1" applyFill="1" applyBorder="1" applyAlignment="1">
      <alignment horizontal="left" vertical="center" wrapText="1"/>
    </xf>
    <xf numFmtId="49" fontId="37" fillId="15" borderId="82" xfId="19" applyNumberFormat="1" applyFont="1" applyFill="1" applyBorder="1" applyAlignment="1">
      <alignment horizontal="right" vertical="center" wrapText="1"/>
    </xf>
    <xf numFmtId="0" fontId="39" fillId="21" borderId="46" xfId="19" applyFont="1" applyFill="1" applyBorder="1" applyAlignment="1">
      <alignment horizontal="center" vertical="center"/>
    </xf>
    <xf numFmtId="0" fontId="37" fillId="21" borderId="21" xfId="19" applyFont="1" applyFill="1" applyBorder="1" applyAlignment="1">
      <alignment horizontal="left" vertical="center"/>
    </xf>
    <xf numFmtId="0" fontId="37" fillId="21" borderId="13" xfId="19" applyFont="1" applyFill="1" applyBorder="1" applyAlignment="1">
      <alignment horizontal="left" vertical="center" wrapText="1"/>
    </xf>
    <xf numFmtId="0" fontId="37" fillId="21" borderId="21" xfId="19" applyFont="1" applyFill="1" applyBorder="1" applyAlignment="1">
      <alignment horizontal="center" vertical="center"/>
    </xf>
    <xf numFmtId="0" fontId="39" fillId="22" borderId="93" xfId="19" applyFont="1" applyFill="1" applyBorder="1" applyAlignment="1">
      <alignment horizontal="center" vertical="center"/>
    </xf>
    <xf numFmtId="0" fontId="37" fillId="21" borderId="94" xfId="19" applyFont="1" applyFill="1" applyBorder="1" applyAlignment="1">
      <alignment horizontal="left" vertical="center"/>
    </xf>
    <xf numFmtId="0" fontId="37" fillId="21" borderId="95" xfId="19" applyFont="1" applyFill="1" applyBorder="1" applyAlignment="1">
      <alignment horizontal="left" vertical="center" wrapText="1"/>
    </xf>
    <xf numFmtId="0" fontId="37" fillId="21" borderId="94" xfId="19" applyFont="1" applyFill="1" applyBorder="1" applyAlignment="1">
      <alignment horizontal="center" vertical="center"/>
    </xf>
    <xf numFmtId="49" fontId="37" fillId="21" borderId="99" xfId="19" applyNumberFormat="1" applyFont="1" applyFill="1" applyBorder="1" applyAlignment="1">
      <alignment horizontal="right" vertical="center" wrapText="1"/>
    </xf>
    <xf numFmtId="0" fontId="39" fillId="22" borderId="22" xfId="19" applyFont="1" applyFill="1" applyBorder="1" applyAlignment="1">
      <alignment horizontal="center" vertical="center"/>
    </xf>
    <xf numFmtId="49" fontId="37" fillId="21" borderId="82" xfId="19" applyNumberFormat="1" applyFont="1" applyFill="1" applyBorder="1" applyAlignment="1">
      <alignment horizontal="right" vertical="center" wrapText="1"/>
    </xf>
    <xf numFmtId="0" fontId="39" fillId="22" borderId="13" xfId="19" applyFont="1" applyFill="1" applyBorder="1" applyAlignment="1">
      <alignment horizontal="center" vertical="center"/>
    </xf>
    <xf numFmtId="0" fontId="37" fillId="21" borderId="15" xfId="19" applyFont="1" applyFill="1" applyBorder="1" applyAlignment="1">
      <alignment horizontal="left" vertical="center" wrapText="1"/>
    </xf>
    <xf numFmtId="0" fontId="37" fillId="21" borderId="14" xfId="19" applyFont="1" applyFill="1" applyBorder="1" applyAlignment="1">
      <alignment horizontal="left" vertical="center" wrapText="1"/>
    </xf>
    <xf numFmtId="0" fontId="37" fillId="21" borderId="9" xfId="19" applyFont="1" applyFill="1" applyBorder="1" applyAlignment="1">
      <alignment horizontal="center" vertical="center"/>
    </xf>
    <xf numFmtId="0" fontId="47" fillId="22" borderId="24" xfId="19" applyFont="1" applyFill="1" applyBorder="1" applyAlignment="1">
      <alignment horizontal="center" vertical="center"/>
    </xf>
    <xf numFmtId="0" fontId="37" fillId="21" borderId="24" xfId="19" applyFont="1" applyFill="1" applyBorder="1" applyAlignment="1">
      <alignment horizontal="left" vertical="center" wrapText="1"/>
    </xf>
    <xf numFmtId="0" fontId="37" fillId="21" borderId="19" xfId="19" applyFont="1" applyFill="1" applyBorder="1" applyAlignment="1">
      <alignment horizontal="left" vertical="center" wrapText="1"/>
    </xf>
    <xf numFmtId="0" fontId="48" fillId="21" borderId="25" xfId="19" applyFont="1" applyFill="1" applyBorder="1" applyAlignment="1">
      <alignment horizontal="center" vertical="center"/>
    </xf>
    <xf numFmtId="0" fontId="37" fillId="16" borderId="6" xfId="19" applyFont="1" applyFill="1" applyBorder="1" applyAlignment="1">
      <alignment horizontal="left" vertical="center" wrapText="1"/>
    </xf>
    <xf numFmtId="0" fontId="37" fillId="16" borderId="19" xfId="19" applyFont="1" applyFill="1" applyBorder="1" applyAlignment="1">
      <alignment horizontal="left" vertical="center" wrapText="1"/>
    </xf>
    <xf numFmtId="49" fontId="37" fillId="16" borderId="81" xfId="19" applyNumberFormat="1" applyFont="1" applyFill="1" applyBorder="1" applyAlignment="1">
      <alignment horizontal="right" vertical="center" wrapText="1"/>
    </xf>
    <xf numFmtId="0" fontId="37" fillId="16" borderId="15" xfId="19" applyFont="1" applyFill="1" applyBorder="1" applyAlignment="1">
      <alignment horizontal="left" vertical="center" wrapText="1"/>
    </xf>
    <xf numFmtId="0" fontId="37" fillId="16" borderId="14" xfId="19" applyFont="1" applyFill="1" applyBorder="1" applyAlignment="1">
      <alignment horizontal="left" vertical="center" wrapText="1"/>
    </xf>
    <xf numFmtId="0" fontId="39" fillId="23" borderId="97" xfId="19" applyFont="1" applyFill="1" applyBorder="1" applyAlignment="1">
      <alignment horizontal="center" vertical="center"/>
    </xf>
    <xf numFmtId="0" fontId="37" fillId="23" borderId="98" xfId="19" applyFont="1" applyFill="1" applyBorder="1" applyAlignment="1">
      <alignment horizontal="left" vertical="center" wrapText="1"/>
    </xf>
    <xf numFmtId="0" fontId="37" fillId="23" borderId="52" xfId="19" applyFont="1" applyFill="1" applyBorder="1" applyAlignment="1">
      <alignment horizontal="left" vertical="center" wrapText="1"/>
    </xf>
    <xf numFmtId="0" fontId="37" fillId="23" borderId="98" xfId="19" applyFont="1" applyFill="1" applyBorder="1" applyAlignment="1">
      <alignment horizontal="center" vertical="center"/>
    </xf>
    <xf numFmtId="49" fontId="37" fillId="23" borderId="100" xfId="19" applyNumberFormat="1" applyFont="1" applyFill="1" applyBorder="1" applyAlignment="1">
      <alignment horizontal="right" vertical="center" wrapText="1"/>
    </xf>
    <xf numFmtId="0" fontId="39" fillId="25" borderId="96" xfId="19" applyFont="1" applyFill="1" applyBorder="1" applyAlignment="1">
      <alignment horizontal="center" vertical="center"/>
    </xf>
    <xf numFmtId="0" fontId="37" fillId="25" borderId="94" xfId="19" applyFont="1" applyFill="1" applyBorder="1" applyAlignment="1">
      <alignment vertical="center"/>
    </xf>
    <xf numFmtId="0" fontId="37" fillId="25" borderId="95" xfId="19" applyFont="1" applyFill="1" applyBorder="1" applyAlignment="1">
      <alignment vertical="center" wrapText="1"/>
    </xf>
    <xf numFmtId="0" fontId="37" fillId="25" borderId="94" xfId="19" applyFont="1" applyFill="1" applyBorder="1" applyAlignment="1">
      <alignment horizontal="center" vertical="center"/>
    </xf>
    <xf numFmtId="49" fontId="37" fillId="25" borderId="99" xfId="19" applyNumberFormat="1" applyFont="1" applyFill="1" applyBorder="1" applyAlignment="1">
      <alignment horizontal="right" vertical="center" wrapText="1"/>
    </xf>
    <xf numFmtId="0" fontId="39" fillId="25" borderId="14" xfId="19" applyFont="1" applyFill="1" applyBorder="1" applyAlignment="1">
      <alignment horizontal="center" vertical="center"/>
    </xf>
    <xf numFmtId="0" fontId="37" fillId="25" borderId="9" xfId="19" applyFont="1" applyFill="1" applyBorder="1" applyAlignment="1">
      <alignment vertical="center"/>
    </xf>
    <xf numFmtId="0" fontId="37" fillId="25" borderId="2" xfId="19" applyFont="1" applyFill="1" applyBorder="1" applyAlignment="1">
      <alignment vertical="center" wrapText="1"/>
    </xf>
    <xf numFmtId="0" fontId="37" fillId="25" borderId="9" xfId="19" applyFont="1" applyFill="1" applyBorder="1" applyAlignment="1">
      <alignment horizontal="center" vertical="center"/>
    </xf>
    <xf numFmtId="49" fontId="37" fillId="25" borderId="82" xfId="19" applyNumberFormat="1" applyFont="1" applyFill="1" applyBorder="1" applyAlignment="1">
      <alignment horizontal="right" vertical="center" wrapText="1"/>
    </xf>
    <xf numFmtId="0" fontId="39" fillId="24" borderId="14" xfId="19" applyFont="1" applyFill="1" applyBorder="1" applyAlignment="1">
      <alignment horizontal="center" vertical="center"/>
    </xf>
    <xf numFmtId="0" fontId="39" fillId="7" borderId="97" xfId="19" applyFont="1" applyFill="1" applyBorder="1" applyAlignment="1">
      <alignment horizontal="center" vertical="center"/>
    </xf>
    <xf numFmtId="0" fontId="37" fillId="7" borderId="98" xfId="19" applyFont="1" applyFill="1" applyBorder="1" applyAlignment="1">
      <alignment vertical="center"/>
    </xf>
    <xf numFmtId="0" fontId="37" fillId="7" borderId="52" xfId="19" applyFont="1" applyFill="1" applyBorder="1" applyAlignment="1">
      <alignment vertical="center" wrapText="1"/>
    </xf>
    <xf numFmtId="0" fontId="37" fillId="7" borderId="98" xfId="19" applyFont="1" applyFill="1" applyBorder="1" applyAlignment="1">
      <alignment horizontal="center" vertical="center"/>
    </xf>
    <xf numFmtId="49" fontId="37" fillId="7" borderId="100" xfId="19" applyNumberFormat="1" applyFont="1" applyFill="1" applyBorder="1" applyAlignment="1">
      <alignment horizontal="right" vertical="center" wrapText="1"/>
    </xf>
    <xf numFmtId="0" fontId="37" fillId="16" borderId="29" xfId="19" applyFont="1" applyFill="1" applyBorder="1" applyAlignment="1">
      <alignment vertical="center"/>
    </xf>
    <xf numFmtId="0" fontId="37" fillId="16" borderId="51" xfId="19" applyFont="1" applyFill="1" applyBorder="1" applyAlignment="1">
      <alignment vertical="center" wrapText="1"/>
    </xf>
    <xf numFmtId="0" fontId="37" fillId="16" borderId="29" xfId="19" applyFont="1" applyFill="1" applyBorder="1" applyAlignment="1">
      <alignment horizontal="center" vertical="center"/>
    </xf>
    <xf numFmtId="49" fontId="37" fillId="16" borderId="40" xfId="19" applyNumberFormat="1" applyFont="1" applyFill="1" applyBorder="1" applyAlignment="1">
      <alignment horizontal="right" vertical="center" wrapText="1"/>
    </xf>
    <xf numFmtId="0" fontId="37" fillId="16" borderId="13" xfId="19" applyFont="1" applyFill="1" applyBorder="1" applyAlignment="1">
      <alignment vertical="center" wrapText="1"/>
    </xf>
    <xf numFmtId="0" fontId="39" fillId="16" borderId="101" xfId="19" applyFont="1" applyFill="1" applyBorder="1" applyAlignment="1">
      <alignment horizontal="center" vertical="center"/>
    </xf>
    <xf numFmtId="0" fontId="37" fillId="16" borderId="87" xfId="19" applyFont="1" applyFill="1" applyBorder="1" applyAlignment="1">
      <alignment vertical="center" wrapText="1"/>
    </xf>
    <xf numFmtId="0" fontId="37" fillId="5" borderId="40" xfId="19" applyFont="1" applyFill="1" applyBorder="1" applyAlignment="1">
      <alignment horizontal="center" vertical="center" wrapText="1"/>
    </xf>
    <xf numFmtId="0" fontId="39" fillId="16" borderId="12" xfId="19" applyFont="1" applyFill="1" applyBorder="1" applyAlignment="1">
      <alignment horizontal="center" vertical="center"/>
    </xf>
    <xf numFmtId="0" fontId="37" fillId="16" borderId="17" xfId="19" applyFont="1" applyFill="1" applyBorder="1" applyAlignment="1">
      <alignment horizontal="center" vertical="center"/>
    </xf>
    <xf numFmtId="0" fontId="38" fillId="0" borderId="81" xfId="19" applyFont="1" applyBorder="1" applyAlignment="1">
      <alignment vertical="center"/>
    </xf>
    <xf numFmtId="49" fontId="37" fillId="16" borderId="74" xfId="19" applyNumberFormat="1" applyFont="1" applyFill="1" applyBorder="1" applyAlignment="1">
      <alignment horizontal="right" vertical="center" wrapText="1"/>
    </xf>
    <xf numFmtId="0" fontId="37" fillId="5" borderId="81" xfId="19" applyFont="1" applyFill="1" applyBorder="1" applyAlignment="1">
      <alignment horizontal="center" vertical="center" wrapText="1"/>
    </xf>
    <xf numFmtId="0" fontId="37" fillId="16" borderId="15" xfId="19" applyFont="1" applyFill="1" applyBorder="1" applyAlignment="1">
      <alignment horizontal="center" vertical="center"/>
    </xf>
    <xf numFmtId="49" fontId="37" fillId="16" borderId="70" xfId="19" applyNumberFormat="1" applyFont="1" applyFill="1" applyBorder="1" applyAlignment="1">
      <alignment horizontal="right" vertical="center" wrapText="1"/>
    </xf>
    <xf numFmtId="0" fontId="39" fillId="16" borderId="86" xfId="19" applyFont="1" applyFill="1" applyBorder="1" applyAlignment="1">
      <alignment horizontal="center" vertical="center"/>
    </xf>
    <xf numFmtId="0" fontId="37" fillId="16" borderId="27" xfId="19" applyFont="1" applyFill="1" applyBorder="1" applyAlignment="1">
      <alignment vertical="center"/>
    </xf>
    <xf numFmtId="0" fontId="37" fillId="16" borderId="28" xfId="19" applyFont="1" applyFill="1" applyBorder="1" applyAlignment="1">
      <alignment horizontal="left" vertical="center" wrapText="1"/>
    </xf>
    <xf numFmtId="0" fontId="37" fillId="16" borderId="98" xfId="19" applyFont="1" applyFill="1" applyBorder="1" applyAlignment="1">
      <alignment vertical="center"/>
    </xf>
    <xf numFmtId="0" fontId="36" fillId="0" borderId="110" xfId="19" applyFont="1" applyFill="1" applyBorder="1" applyAlignment="1">
      <alignment horizontal="center" vertical="center" wrapText="1"/>
    </xf>
    <xf numFmtId="0" fontId="39" fillId="23" borderId="111" xfId="19" applyFont="1" applyFill="1" applyBorder="1" applyAlignment="1">
      <alignment horizontal="center" vertical="center"/>
    </xf>
    <xf numFmtId="0" fontId="37" fillId="23" borderId="80" xfId="19" applyFont="1" applyFill="1" applyBorder="1">
      <alignment vertical="center"/>
    </xf>
    <xf numFmtId="0" fontId="37" fillId="23" borderId="111" xfId="19" applyFont="1" applyFill="1" applyBorder="1">
      <alignment vertical="center"/>
    </xf>
    <xf numFmtId="0" fontId="37" fillId="23" borderId="112" xfId="19" applyFont="1" applyFill="1" applyBorder="1" applyAlignment="1">
      <alignment horizontal="center" vertical="center"/>
    </xf>
    <xf numFmtId="0" fontId="37" fillId="23" borderId="78" xfId="19" applyFont="1" applyFill="1" applyBorder="1" applyAlignment="1">
      <alignment horizontal="right" vertical="center"/>
    </xf>
    <xf numFmtId="0" fontId="37" fillId="0" borderId="0" xfId="19" applyFont="1" applyBorder="1" applyAlignment="1">
      <alignment vertical="center"/>
    </xf>
    <xf numFmtId="0" fontId="37" fillId="0" borderId="0" xfId="19" applyFont="1" applyAlignment="1">
      <alignment vertical="center"/>
    </xf>
    <xf numFmtId="0" fontId="37" fillId="23" borderId="66" xfId="19" applyFont="1" applyFill="1" applyBorder="1">
      <alignment vertical="center"/>
    </xf>
    <xf numFmtId="0" fontId="37" fillId="23" borderId="87" xfId="19" applyFont="1" applyFill="1" applyBorder="1">
      <alignment vertical="center"/>
    </xf>
    <xf numFmtId="0" fontId="37" fillId="23" borderId="66" xfId="19" applyFont="1" applyFill="1" applyBorder="1" applyAlignment="1">
      <alignment horizontal="center" vertical="center"/>
    </xf>
    <xf numFmtId="0" fontId="37" fillId="23" borderId="88" xfId="19" applyFont="1" applyFill="1" applyBorder="1" applyAlignment="1">
      <alignment horizontal="right" vertical="center"/>
    </xf>
    <xf numFmtId="0" fontId="38" fillId="0" borderId="0" xfId="19" applyFont="1">
      <alignment vertical="center"/>
    </xf>
  </cellXfs>
  <cellStyles count="20">
    <cellStyle name="Calc Currency (0)" xfId="1"/>
    <cellStyle name="Header1" xfId="2"/>
    <cellStyle name="Header2" xfId="3"/>
    <cellStyle name="Normal_#18-Internet" xfId="4"/>
    <cellStyle name="subhead" xfId="5"/>
    <cellStyle name="パーセント" xfId="6" builtinId="5"/>
    <cellStyle name="桁区切り" xfId="11" builtinId="6"/>
    <cellStyle name="桁区切り 2" xfId="10"/>
    <cellStyle name="桁区切り 3" xfId="13"/>
    <cellStyle name="標準" xfId="0" builtinId="0"/>
    <cellStyle name="標準 2" xfId="8"/>
    <cellStyle name="標準 3" xfId="9"/>
    <cellStyle name="標準 4" xfId="12"/>
    <cellStyle name="標準 4 2" xfId="14"/>
    <cellStyle name="標準 5" xfId="15"/>
    <cellStyle name="標準 5 2" xfId="16"/>
    <cellStyle name="標準 5 3" xfId="17"/>
    <cellStyle name="標準 5 3 2" xfId="19"/>
    <cellStyle name="標準 5 4" xfId="18"/>
    <cellStyle name="未定義" xfId="7"/>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50</xdr:row>
      <xdr:rowOff>200024</xdr:rowOff>
    </xdr:to>
    <xdr:sp macro="" textlink="">
      <xdr:nvSpPr>
        <xdr:cNvPr id="4" name="正方形/長方形 3"/>
        <xdr:cNvSpPr/>
      </xdr:nvSpPr>
      <xdr:spPr>
        <a:xfrm>
          <a:off x="8296274" y="171448"/>
          <a:ext cx="7191375" cy="11925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smtClean="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「申請者住所」：</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「補助事業担当者所属・役職」：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「補助事業担当者名」：</a:t>
          </a:r>
          <a:r>
            <a:rPr lang="ja-JP" altLang="en-US" sz="1200" u="sng">
              <a:effectLst/>
            </a:rPr>
            <a:t>名字とお名前の間に１文字分のスペースを入れてください。</a:t>
          </a:r>
          <a:endParaRPr lang="en-US" altLang="ja-JP" sz="1200" u="sng">
            <a:effectLst/>
          </a:endParaRPr>
        </a:p>
        <a:p>
          <a:pPr marL="285750" indent="-285750" algn="l">
            <a:buFont typeface="Arial" panose="020B0604020202020204" pitchFamily="34" charset="0"/>
            <a:buChar char="•"/>
          </a:pPr>
          <a:r>
            <a:rPr lang="ja-JP" altLang="en-US" sz="1200">
              <a:effectLst/>
            </a:rPr>
            <a:t>「補助事業事務連絡担当者</a:t>
          </a:r>
          <a:r>
            <a:rPr lang="en-US" altLang="ja-JP" sz="1200">
              <a:effectLst/>
            </a:rPr>
            <a:t>E-mail</a:t>
          </a:r>
          <a:r>
            <a:rPr lang="ja-JP" altLang="en-US" sz="1200">
              <a:effectLst/>
            </a:rPr>
            <a:t>アドレス」：ｃｃメール送信すべき研究室秘書等の事務連絡ご担当者がいらっしゃる場合に記載してください。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「研究担当者事務連絡担当者氏名」：上記にて記入した場合に、差し支えなければご記入願います。</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番号」：</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番号を記入してください。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effectLst/>
            </a:rPr>
            <a:t>「当年度目的」：当年度の補助事業目的を</a:t>
          </a:r>
          <a:r>
            <a:rPr lang="en-US" altLang="ja-JP" sz="1200">
              <a:effectLst/>
            </a:rPr>
            <a:t>100</a:t>
          </a:r>
          <a:r>
            <a:rPr lang="ja-JP" altLang="en-US" sz="1200">
              <a:effectLst/>
            </a:rPr>
            <a:t>字程度でご記入ください。</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・・・契約に関するご担当窓口の情報をご入力ください（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323850</xdr:colOff>
      <xdr:row>2</xdr:row>
      <xdr:rowOff>200024</xdr:rowOff>
    </xdr:from>
    <xdr:to>
      <xdr:col>3</xdr:col>
      <xdr:colOff>1133475</xdr:colOff>
      <xdr:row>8</xdr:row>
      <xdr:rowOff>76200</xdr:rowOff>
    </xdr:to>
    <xdr:sp macro="" textlink="">
      <xdr:nvSpPr>
        <xdr:cNvPr id="2" name="正方形/長方形 1"/>
        <xdr:cNvSpPr/>
      </xdr:nvSpPr>
      <xdr:spPr>
        <a:xfrm>
          <a:off x="1476375" y="638174"/>
          <a:ext cx="4714875"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補助事業では対象外費目のため、</a:t>
          </a:r>
          <a:endParaRPr kumimoji="1" lang="en-US" altLang="ja-JP" sz="1600"/>
        </a:p>
        <a:p>
          <a:pPr algn="l"/>
          <a:r>
            <a:rPr kumimoji="1" lang="ja-JP" altLang="en-US" sz="1600"/>
            <a:t>作成不要です。</a:t>
          </a:r>
          <a:endParaRPr kumimoji="1" lang="en-US" altLang="ja-JP" sz="1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95250</xdr:rowOff>
    </xdr:to>
    <xdr:sp macro="" textlink="">
      <xdr:nvSpPr>
        <xdr:cNvPr id="2" name="テキスト ボックス 1"/>
        <xdr:cNvSpPr txBox="1"/>
      </xdr:nvSpPr>
      <xdr:spPr>
        <a:xfrm>
          <a:off x="4703884" y="87923"/>
          <a:ext cx="4257093" cy="1392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104775</xdr:colOff>
      <xdr:row>4</xdr:row>
      <xdr:rowOff>9524</xdr:rowOff>
    </xdr:from>
    <xdr:to>
      <xdr:col>26</xdr:col>
      <xdr:colOff>485775</xdr:colOff>
      <xdr:row>20</xdr:row>
      <xdr:rowOff>171450</xdr:rowOff>
    </xdr:to>
    <xdr:sp macro="" textlink="">
      <xdr:nvSpPr>
        <xdr:cNvPr id="2" name="正方形/長方形 1"/>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xdr:row>
      <xdr:rowOff>142874</xdr:rowOff>
    </xdr:from>
    <xdr:to>
      <xdr:col>17</xdr:col>
      <xdr:colOff>76200</xdr:colOff>
      <xdr:row>22</xdr:row>
      <xdr:rowOff>123825</xdr:rowOff>
    </xdr:to>
    <xdr:sp macro="" textlink="">
      <xdr:nvSpPr>
        <xdr:cNvPr id="2" name="正方形/長方形 1"/>
        <xdr:cNvSpPr/>
      </xdr:nvSpPr>
      <xdr:spPr>
        <a:xfrm>
          <a:off x="9372600" y="390524"/>
          <a:ext cx="9305925" cy="45815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社会保険事業主負担等などを含めた１ヶ月分の支給総額を入力してください。時給制の場合は１ヶ月分に換算して入力してください。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支払月数分の通勤費の総額（税込）を入力してください。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xdr:row>
      <xdr:rowOff>142876</xdr:rowOff>
    </xdr:from>
    <xdr:to>
      <xdr:col>17</xdr:col>
      <xdr:colOff>238125</xdr:colOff>
      <xdr:row>18</xdr:row>
      <xdr:rowOff>133351</xdr:rowOff>
    </xdr:to>
    <xdr:sp macro="" textlink="">
      <xdr:nvSpPr>
        <xdr:cNvPr id="2" name="正方形/長方形 1"/>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健保等級時間単価、健保等級月額単価または派遣契約単価を入力してください。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雇用区分／「直雇用」を選択してください。出向者についても、「直雇用」を選択してください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190500</xdr:rowOff>
    </xdr:to>
    <xdr:sp macro="" textlink="">
      <xdr:nvSpPr>
        <xdr:cNvPr id="2" name="正方形/長方形 1"/>
        <xdr:cNvSpPr/>
      </xdr:nvSpPr>
      <xdr:spPr>
        <a:xfrm>
          <a:off x="9391650" y="657224"/>
          <a:ext cx="7905750" cy="30003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14</xdr:row>
      <xdr:rowOff>190500</xdr:rowOff>
    </xdr:to>
    <xdr:sp macro="" textlink="">
      <xdr:nvSpPr>
        <xdr:cNvPr id="4" name="正方形/長方形 3"/>
        <xdr:cNvSpPr/>
      </xdr:nvSpPr>
      <xdr:spPr>
        <a:xfrm>
          <a:off x="9734550" y="552450"/>
          <a:ext cx="8267700" cy="2628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学会参加費を計上する場合は「補助事業参加者リスト」にも必ず記載してください。「補助事業参加者リスト」に記載が無い場合は計上できません。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d.go.jp\fs\Users\ya000567\Desktop\160113&#35506;&#23460;&#38263;&#20250;&#35696;&#36039;&#26009;\&#35036;&#21161;&#29992;\&#12304;&#35336;&#30011;&#27096;&#24335;&#65298;&#12305;&#32076;&#36027;&#31561;&#20869;&#35379;&#12539;&#35036;&#21161;&#37329;&#38917;&#30446;&#12471;&#12540;&#12488;&#65288;&#20225;&#26989;&#31561;&#65289;17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a000567/Desktop/H30&#32076;&#36027;&#31561;&#20869;&#35379;&#12539;&#35036;&#21161;&#37329;&#38917;&#30446;&#12471;&#12540;&#12488;&#65288;&#22823;&#23398;&#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計画書経費欄"/>
      <sheetName val="補助金項目シート "/>
      <sheetName val="事業名プログラム名、課題管理番号付与ルール"/>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FF"/>
    <pageSetUpPr fitToPage="1"/>
  </sheetPr>
  <dimension ref="A1:H62"/>
  <sheetViews>
    <sheetView view="pageBreakPreview" zoomScaleNormal="85" zoomScaleSheetLayoutView="100" workbookViewId="0"/>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7" width="14.5" style="1" hidden="1" customWidth="1"/>
    <col min="8" max="16384" width="9.375" style="1"/>
  </cols>
  <sheetData>
    <row r="1" spans="1:7" ht="18" customHeight="1" x14ac:dyDescent="0.15">
      <c r="A1" s="9" t="s">
        <v>178</v>
      </c>
      <c r="B1" s="247"/>
      <c r="E1" s="9" t="s">
        <v>100</v>
      </c>
      <c r="F1" s="113" t="s">
        <v>101</v>
      </c>
      <c r="G1" s="113"/>
    </row>
    <row r="2" spans="1:7" ht="18" customHeight="1" x14ac:dyDescent="0.15">
      <c r="A2" s="1" t="s">
        <v>302</v>
      </c>
    </row>
    <row r="3" spans="1:7" ht="18" customHeight="1" x14ac:dyDescent="0.15">
      <c r="A3" s="9" t="s">
        <v>132</v>
      </c>
      <c r="B3" s="341"/>
      <c r="C3" s="341"/>
      <c r="D3" s="341"/>
      <c r="E3" s="341"/>
      <c r="F3" s="114"/>
      <c r="G3" s="283"/>
    </row>
    <row r="4" spans="1:7" ht="18" customHeight="1" x14ac:dyDescent="0.15">
      <c r="A4" s="9" t="s">
        <v>310</v>
      </c>
      <c r="B4" s="344"/>
      <c r="C4" s="345"/>
      <c r="D4" s="345"/>
      <c r="E4" s="345"/>
      <c r="F4" s="114"/>
      <c r="G4" s="283"/>
    </row>
    <row r="5" spans="1:7" ht="18" customHeight="1" x14ac:dyDescent="0.15">
      <c r="A5" s="9" t="s">
        <v>133</v>
      </c>
      <c r="B5" s="338"/>
      <c r="C5" s="338"/>
      <c r="D5" s="338"/>
      <c r="E5" s="338"/>
      <c r="F5" s="338"/>
      <c r="G5" s="284"/>
    </row>
    <row r="6" spans="1:7" ht="18" customHeight="1" x14ac:dyDescent="0.15">
      <c r="A6" s="9" t="s">
        <v>134</v>
      </c>
      <c r="B6" s="338"/>
      <c r="C6" s="338"/>
      <c r="D6" s="338"/>
      <c r="E6" s="338"/>
      <c r="F6" s="338"/>
      <c r="G6" s="284"/>
    </row>
    <row r="7" spans="1:7" ht="18" customHeight="1" x14ac:dyDescent="0.15">
      <c r="A7" s="9" t="s">
        <v>131</v>
      </c>
      <c r="B7" s="338"/>
      <c r="C7" s="338"/>
      <c r="D7" s="338"/>
      <c r="E7" s="338"/>
      <c r="F7" s="338"/>
      <c r="G7" s="284"/>
    </row>
    <row r="8" spans="1:7" ht="18" customHeight="1" x14ac:dyDescent="0.15">
      <c r="A8" s="9" t="s">
        <v>102</v>
      </c>
      <c r="B8" s="338"/>
      <c r="C8" s="338"/>
      <c r="D8" s="338"/>
      <c r="E8" s="338"/>
      <c r="F8" s="338"/>
      <c r="G8" s="284"/>
    </row>
    <row r="9" spans="1:7" ht="18" customHeight="1" x14ac:dyDescent="0.15">
      <c r="A9" s="9" t="s">
        <v>135</v>
      </c>
      <c r="B9" s="338"/>
      <c r="C9" s="338"/>
      <c r="D9" s="338"/>
      <c r="E9" s="338"/>
      <c r="F9" s="338"/>
      <c r="G9" s="284"/>
    </row>
    <row r="10" spans="1:7" ht="18" customHeight="1" x14ac:dyDescent="0.15">
      <c r="A10" s="9" t="s">
        <v>303</v>
      </c>
      <c r="B10" s="278">
        <v>43191</v>
      </c>
      <c r="C10" s="276"/>
      <c r="D10" s="277"/>
      <c r="E10" s="277"/>
      <c r="F10" s="275"/>
      <c r="G10" s="284"/>
    </row>
    <row r="11" spans="1:7" ht="18" customHeight="1" x14ac:dyDescent="0.15">
      <c r="A11" s="9" t="s">
        <v>136</v>
      </c>
      <c r="B11" s="342"/>
      <c r="C11" s="342"/>
      <c r="D11" s="110" t="s">
        <v>103</v>
      </c>
      <c r="E11" s="115"/>
      <c r="F11" s="97"/>
      <c r="G11" s="97"/>
    </row>
    <row r="12" spans="1:7" ht="18" customHeight="1" x14ac:dyDescent="0.15">
      <c r="A12" s="9" t="s">
        <v>137</v>
      </c>
      <c r="B12" s="342"/>
      <c r="C12" s="342"/>
      <c r="D12" s="95" t="s">
        <v>103</v>
      </c>
      <c r="E12" s="115"/>
      <c r="F12" s="97"/>
      <c r="G12" s="97"/>
    </row>
    <row r="13" spans="1:7" ht="18" customHeight="1" x14ac:dyDescent="0.15">
      <c r="A13" s="9" t="s">
        <v>138</v>
      </c>
      <c r="B13" s="343"/>
      <c r="C13" s="343"/>
      <c r="D13" s="343"/>
      <c r="E13" s="343"/>
      <c r="F13" s="343"/>
      <c r="G13" s="285"/>
    </row>
    <row r="14" spans="1:7" ht="18" customHeight="1" thickBot="1" x14ac:dyDescent="0.2">
      <c r="A14" s="9" t="s">
        <v>148</v>
      </c>
      <c r="B14" s="340"/>
      <c r="C14" s="340"/>
      <c r="D14" s="340"/>
      <c r="E14" s="340"/>
      <c r="F14" s="340"/>
      <c r="G14" s="286"/>
    </row>
    <row r="15" spans="1:7" ht="18" customHeight="1" thickTop="1" x14ac:dyDescent="0.15">
      <c r="A15" s="108" t="s">
        <v>139</v>
      </c>
      <c r="B15" s="343"/>
      <c r="C15" s="343"/>
      <c r="D15" s="343"/>
      <c r="E15" s="109" t="s">
        <v>149</v>
      </c>
      <c r="F15" s="116"/>
      <c r="G15" s="285"/>
    </row>
    <row r="16" spans="1:7" ht="18" customHeight="1" x14ac:dyDescent="0.15">
      <c r="A16" s="62" t="s">
        <v>74</v>
      </c>
      <c r="B16" s="339"/>
      <c r="C16" s="339"/>
      <c r="D16" s="339"/>
      <c r="E16" s="107" t="s">
        <v>140</v>
      </c>
      <c r="F16" s="116"/>
      <c r="G16" s="285"/>
    </row>
    <row r="17" spans="1:8" ht="54.75" customHeight="1" x14ac:dyDescent="0.15">
      <c r="A17" s="9" t="s">
        <v>305</v>
      </c>
      <c r="B17" s="377"/>
      <c r="C17" s="377"/>
      <c r="D17" s="377"/>
      <c r="E17" s="377"/>
      <c r="F17" s="377"/>
      <c r="G17" s="280"/>
    </row>
    <row r="18" spans="1:8" ht="18" customHeight="1" thickBot="1" x14ac:dyDescent="0.2">
      <c r="A18" s="1" t="s">
        <v>104</v>
      </c>
      <c r="E18" s="9"/>
      <c r="F18" s="9" t="s">
        <v>35</v>
      </c>
      <c r="G18" s="287"/>
    </row>
    <row r="19" spans="1:8" s="13" customFormat="1" ht="18" customHeight="1" thickBot="1" x14ac:dyDescent="0.2">
      <c r="A19" s="10" t="s">
        <v>142</v>
      </c>
      <c r="B19" s="348" t="s">
        <v>145</v>
      </c>
      <c r="C19" s="349"/>
      <c r="D19" s="350"/>
      <c r="E19" s="11" t="s">
        <v>146</v>
      </c>
      <c r="F19" s="12" t="s">
        <v>147</v>
      </c>
      <c r="G19" s="288" t="s">
        <v>311</v>
      </c>
      <c r="H19" s="26"/>
    </row>
    <row r="20" spans="1:8" ht="18" customHeight="1" x14ac:dyDescent="0.15">
      <c r="A20" s="14" t="s">
        <v>28</v>
      </c>
      <c r="B20" s="351" t="s">
        <v>105</v>
      </c>
      <c r="C20" s="352"/>
      <c r="D20" s="353"/>
      <c r="E20" s="46">
        <f>設備備品費!G30</f>
        <v>1500000</v>
      </c>
      <c r="F20" s="27">
        <f>SUM(E20:E21)</f>
        <v>2349000</v>
      </c>
      <c r="G20" s="27">
        <f>ROUNDDOWN(SUM(F20:F21)*G30,0)</f>
        <v>2349000</v>
      </c>
    </row>
    <row r="21" spans="1:8" ht="18" customHeight="1" x14ac:dyDescent="0.15">
      <c r="A21" s="15"/>
      <c r="B21" s="354" t="s">
        <v>9</v>
      </c>
      <c r="C21" s="355"/>
      <c r="D21" s="356"/>
      <c r="E21" s="47">
        <f>消耗品費!F40</f>
        <v>849000</v>
      </c>
      <c r="F21" s="28"/>
      <c r="G21" s="28"/>
    </row>
    <row r="22" spans="1:8" ht="18" customHeight="1" x14ac:dyDescent="0.15">
      <c r="A22" s="17" t="s">
        <v>30</v>
      </c>
      <c r="B22" s="354" t="s">
        <v>14</v>
      </c>
      <c r="C22" s="355"/>
      <c r="D22" s="356"/>
      <c r="E22" s="47">
        <f>旅費!M22</f>
        <v>410000</v>
      </c>
      <c r="F22" s="30">
        <f>E22</f>
        <v>410000</v>
      </c>
      <c r="G22" s="30">
        <f>ROUNDDOWN(F22*G30,0)</f>
        <v>410000</v>
      </c>
    </row>
    <row r="23" spans="1:8" ht="18" customHeight="1" x14ac:dyDescent="0.15">
      <c r="A23" s="16" t="s">
        <v>29</v>
      </c>
      <c r="B23" s="354" t="s">
        <v>10</v>
      </c>
      <c r="C23" s="355"/>
      <c r="D23" s="356"/>
      <c r="E23" s="48">
        <f>'人件費（実績単価）'!I22+'人件費（健保等級）'!I26</f>
        <v>14716792</v>
      </c>
      <c r="F23" s="29">
        <f>SUM(E23:E24)</f>
        <v>14728792</v>
      </c>
      <c r="G23" s="29">
        <f>ROUNDDOWN(SUM(F23:F24)*G30,0)</f>
        <v>14728792</v>
      </c>
    </row>
    <row r="24" spans="1:8" ht="18" customHeight="1" x14ac:dyDescent="0.15">
      <c r="A24" s="15"/>
      <c r="B24" s="354" t="s">
        <v>11</v>
      </c>
      <c r="C24" s="355"/>
      <c r="D24" s="356"/>
      <c r="E24" s="48">
        <f>謝金!E29</f>
        <v>12000</v>
      </c>
      <c r="F24" s="28"/>
      <c r="G24" s="28"/>
    </row>
    <row r="25" spans="1:8" ht="18" customHeight="1" x14ac:dyDescent="0.15">
      <c r="A25" s="16" t="s">
        <v>13</v>
      </c>
      <c r="B25" s="354" t="s">
        <v>143</v>
      </c>
      <c r="C25" s="355"/>
      <c r="D25" s="356"/>
      <c r="E25" s="48">
        <f>委託費!F25</f>
        <v>3000000</v>
      </c>
      <c r="F25" s="29">
        <f>SUM(E25:E26)</f>
        <v>4570000</v>
      </c>
      <c r="G25" s="29">
        <f>ROUNDDOWN(SUM(F25:F26)*G30,0)</f>
        <v>4570000</v>
      </c>
    </row>
    <row r="26" spans="1:8" ht="18" customHeight="1" x14ac:dyDescent="0.15">
      <c r="A26" s="56"/>
      <c r="B26" s="354" t="s">
        <v>13</v>
      </c>
      <c r="C26" s="355"/>
      <c r="D26" s="356"/>
      <c r="E26" s="47">
        <f>SUM(その他!F27)</f>
        <v>1570000</v>
      </c>
      <c r="F26" s="32"/>
      <c r="G26" s="32"/>
    </row>
    <row r="27" spans="1:8" ht="18" customHeight="1" x14ac:dyDescent="0.15">
      <c r="A27" s="357" t="s">
        <v>144</v>
      </c>
      <c r="B27" s="358"/>
      <c r="C27" s="358"/>
      <c r="D27" s="359"/>
      <c r="E27" s="49">
        <f>SUM(E20:E26)</f>
        <v>22057792</v>
      </c>
      <c r="F27" s="31">
        <f>E27</f>
        <v>22057792</v>
      </c>
      <c r="G27" s="31">
        <f>G20+G22+G23+G25</f>
        <v>22057792</v>
      </c>
    </row>
    <row r="28" spans="1:8" ht="18" customHeight="1" thickBot="1" x14ac:dyDescent="0.2">
      <c r="A28" s="18" t="s">
        <v>141</v>
      </c>
      <c r="B28" s="96" t="s">
        <v>179</v>
      </c>
      <c r="C28" s="274">
        <v>30</v>
      </c>
      <c r="D28" s="98" t="s">
        <v>44</v>
      </c>
      <c r="E28" s="100"/>
      <c r="F28" s="270">
        <f>ROUNDDOWN(F27*C28/100,0)</f>
        <v>6617337</v>
      </c>
      <c r="G28" s="270">
        <f>ROUNDDOWN(G27*C28/100,0)</f>
        <v>6617337</v>
      </c>
    </row>
    <row r="29" spans="1:8" ht="18" customHeight="1" thickTop="1" thickBot="1" x14ac:dyDescent="0.2">
      <c r="A29" s="373" t="s">
        <v>4</v>
      </c>
      <c r="B29" s="374"/>
      <c r="C29" s="50"/>
      <c r="D29" s="50"/>
      <c r="E29" s="101"/>
      <c r="F29" s="99">
        <f>F27+F28</f>
        <v>28675129</v>
      </c>
      <c r="G29" s="99">
        <f>G27+G28</f>
        <v>28675129</v>
      </c>
    </row>
    <row r="30" spans="1:8" ht="18" customHeight="1" x14ac:dyDescent="0.15">
      <c r="A30" s="19"/>
      <c r="B30" s="19"/>
      <c r="C30" s="19"/>
      <c r="D30" s="19"/>
      <c r="E30" s="61"/>
      <c r="F30" s="61" t="s">
        <v>312</v>
      </c>
      <c r="G30" s="328">
        <v>1</v>
      </c>
    </row>
    <row r="31" spans="1:8" ht="18" customHeight="1" x14ac:dyDescent="0.15">
      <c r="A31" s="21" t="s">
        <v>339</v>
      </c>
      <c r="B31" s="19"/>
      <c r="C31" s="19"/>
      <c r="D31" s="19"/>
      <c r="E31" s="20"/>
      <c r="F31" s="20"/>
      <c r="G31" s="282"/>
    </row>
    <row r="32" spans="1:8" ht="18" customHeight="1" x14ac:dyDescent="0.15">
      <c r="A32" s="2" t="s">
        <v>31</v>
      </c>
      <c r="B32" s="360" t="s">
        <v>68</v>
      </c>
      <c r="C32" s="361"/>
      <c r="D32" s="362"/>
      <c r="E32" s="3" t="s">
        <v>71</v>
      </c>
      <c r="F32" s="3" t="s">
        <v>70</v>
      </c>
      <c r="G32" s="221"/>
    </row>
    <row r="33" spans="1:7" ht="18" customHeight="1" x14ac:dyDescent="0.15">
      <c r="A33" s="117"/>
      <c r="B33" s="367"/>
      <c r="C33" s="368"/>
      <c r="D33" s="369"/>
      <c r="E33" s="118"/>
      <c r="F33" s="370"/>
      <c r="G33" s="280"/>
    </row>
    <row r="34" spans="1:7" ht="18" customHeight="1" x14ac:dyDescent="0.15">
      <c r="A34" s="60" t="s">
        <v>72</v>
      </c>
      <c r="B34" s="364" t="s">
        <v>73</v>
      </c>
      <c r="C34" s="364"/>
      <c r="D34" s="364"/>
      <c r="E34" s="60" t="s">
        <v>69</v>
      </c>
      <c r="F34" s="371"/>
      <c r="G34" s="280"/>
    </row>
    <row r="35" spans="1:7" ht="18" customHeight="1" x14ac:dyDescent="0.15">
      <c r="A35" s="213"/>
      <c r="B35" s="365"/>
      <c r="C35" s="343"/>
      <c r="D35" s="366"/>
      <c r="E35" s="119"/>
      <c r="F35" s="372"/>
      <c r="G35" s="280"/>
    </row>
    <row r="36" spans="1:7" ht="18" customHeight="1" x14ac:dyDescent="0.15">
      <c r="A36" s="19"/>
      <c r="B36" s="19"/>
      <c r="C36" s="19"/>
      <c r="D36" s="19"/>
      <c r="E36" s="20"/>
      <c r="F36" s="20"/>
      <c r="G36" s="282"/>
    </row>
    <row r="37" spans="1:7" ht="18" customHeight="1" x14ac:dyDescent="0.15">
      <c r="A37" s="21" t="s">
        <v>340</v>
      </c>
      <c r="B37" s="19"/>
      <c r="C37" s="19"/>
      <c r="D37" s="19"/>
      <c r="E37" s="20"/>
      <c r="F37" s="20"/>
      <c r="G37" s="282"/>
    </row>
    <row r="38" spans="1:7" ht="18" customHeight="1" x14ac:dyDescent="0.15">
      <c r="A38" s="2" t="s">
        <v>31</v>
      </c>
      <c r="B38" s="360" t="s">
        <v>68</v>
      </c>
      <c r="C38" s="361"/>
      <c r="D38" s="362"/>
      <c r="E38" s="3" t="s">
        <v>71</v>
      </c>
      <c r="F38" s="3" t="s">
        <v>70</v>
      </c>
      <c r="G38" s="221"/>
    </row>
    <row r="39" spans="1:7" ht="18" customHeight="1" x14ac:dyDescent="0.15">
      <c r="A39" s="117"/>
      <c r="B39" s="367"/>
      <c r="C39" s="368"/>
      <c r="D39" s="369"/>
      <c r="E39" s="118"/>
      <c r="F39" s="370"/>
      <c r="G39" s="280"/>
    </row>
    <row r="40" spans="1:7" ht="18" customHeight="1" x14ac:dyDescent="0.15">
      <c r="A40" s="60" t="s">
        <v>72</v>
      </c>
      <c r="B40" s="364" t="s">
        <v>73</v>
      </c>
      <c r="C40" s="364"/>
      <c r="D40" s="364"/>
      <c r="E40" s="60" t="s">
        <v>69</v>
      </c>
      <c r="F40" s="371"/>
      <c r="G40" s="280"/>
    </row>
    <row r="41" spans="1:7" ht="18" customHeight="1" x14ac:dyDescent="0.15">
      <c r="A41" s="213"/>
      <c r="B41" s="365"/>
      <c r="C41" s="343"/>
      <c r="D41" s="366"/>
      <c r="E41" s="119"/>
      <c r="F41" s="372"/>
      <c r="G41" s="280"/>
    </row>
    <row r="42" spans="1:7" ht="18" customHeight="1" x14ac:dyDescent="0.15">
      <c r="A42" s="19"/>
      <c r="B42" s="19"/>
      <c r="C42" s="19"/>
      <c r="D42" s="19"/>
      <c r="E42" s="20"/>
      <c r="F42" s="20"/>
      <c r="G42" s="282"/>
    </row>
    <row r="43" spans="1:7" ht="18" customHeight="1" x14ac:dyDescent="0.15">
      <c r="A43" s="21" t="s">
        <v>341</v>
      </c>
      <c r="B43" s="19"/>
      <c r="C43" s="19"/>
      <c r="D43" s="19"/>
      <c r="E43" s="20"/>
      <c r="F43" s="20"/>
      <c r="G43" s="282"/>
    </row>
    <row r="44" spans="1:7" ht="18" customHeight="1" x14ac:dyDescent="0.15">
      <c r="A44" s="2" t="s">
        <v>31</v>
      </c>
      <c r="B44" s="360" t="s">
        <v>68</v>
      </c>
      <c r="C44" s="361"/>
      <c r="D44" s="362"/>
      <c r="E44" s="218"/>
      <c r="F44" s="221"/>
      <c r="G44" s="221"/>
    </row>
    <row r="45" spans="1:7" ht="18" customHeight="1" x14ac:dyDescent="0.15">
      <c r="A45" s="117"/>
      <c r="B45" s="367"/>
      <c r="C45" s="368"/>
      <c r="D45" s="369"/>
      <c r="E45" s="220"/>
      <c r="F45" s="375"/>
      <c r="G45" s="280"/>
    </row>
    <row r="46" spans="1:7" ht="18" customHeight="1" x14ac:dyDescent="0.15">
      <c r="A46" s="60" t="s">
        <v>72</v>
      </c>
      <c r="B46" s="364" t="s">
        <v>73</v>
      </c>
      <c r="C46" s="364"/>
      <c r="D46" s="364"/>
      <c r="E46" s="60" t="s">
        <v>69</v>
      </c>
      <c r="F46" s="376"/>
      <c r="G46" s="280"/>
    </row>
    <row r="47" spans="1:7" ht="18" customHeight="1" x14ac:dyDescent="0.15">
      <c r="A47" s="213"/>
      <c r="B47" s="365"/>
      <c r="C47" s="343"/>
      <c r="D47" s="366"/>
      <c r="E47" s="119"/>
      <c r="F47" s="376"/>
      <c r="G47" s="280"/>
    </row>
    <row r="48" spans="1:7" ht="18" customHeight="1" x14ac:dyDescent="0.15">
      <c r="A48" s="19"/>
      <c r="B48" s="19"/>
      <c r="C48" s="19"/>
      <c r="D48" s="19"/>
      <c r="E48" s="20"/>
      <c r="F48" s="20"/>
      <c r="G48" s="282"/>
    </row>
    <row r="49" spans="1:7" ht="18" customHeight="1" x14ac:dyDescent="0.15">
      <c r="A49" s="21" t="s">
        <v>163</v>
      </c>
      <c r="B49" s="19"/>
      <c r="C49" s="19"/>
      <c r="D49" s="19"/>
      <c r="E49" s="20"/>
      <c r="F49" s="20"/>
      <c r="G49" s="282"/>
    </row>
    <row r="50" spans="1:7" ht="18" customHeight="1" x14ac:dyDescent="0.15">
      <c r="A50" s="216" t="s">
        <v>31</v>
      </c>
      <c r="B50" s="360" t="s">
        <v>68</v>
      </c>
      <c r="C50" s="361"/>
      <c r="D50" s="362"/>
      <c r="E50" s="218"/>
      <c r="F50" s="219"/>
      <c r="G50" s="221"/>
    </row>
    <row r="51" spans="1:7" ht="18" customHeight="1" x14ac:dyDescent="0.15">
      <c r="A51" s="117"/>
      <c r="B51" s="367"/>
      <c r="C51" s="368"/>
      <c r="D51" s="369"/>
      <c r="E51" s="220"/>
      <c r="F51" s="375"/>
      <c r="G51" s="280"/>
    </row>
    <row r="52" spans="1:7" ht="18" customHeight="1" x14ac:dyDescent="0.15">
      <c r="A52" s="215" t="s">
        <v>72</v>
      </c>
      <c r="B52" s="364" t="s">
        <v>73</v>
      </c>
      <c r="C52" s="364"/>
      <c r="D52" s="364"/>
      <c r="E52" s="215" t="s">
        <v>165</v>
      </c>
      <c r="F52" s="376"/>
      <c r="G52" s="280"/>
    </row>
    <row r="53" spans="1:7" ht="18" customHeight="1" x14ac:dyDescent="0.15">
      <c r="A53" s="214"/>
      <c r="B53" s="365"/>
      <c r="C53" s="343"/>
      <c r="D53" s="366"/>
      <c r="E53" s="119"/>
      <c r="F53" s="376"/>
      <c r="G53" s="280"/>
    </row>
    <row r="54" spans="1:7" ht="18" customHeight="1" x14ac:dyDescent="0.15">
      <c r="A54" s="19"/>
      <c r="B54" s="19"/>
      <c r="C54" s="19"/>
      <c r="D54" s="19"/>
      <c r="E54" s="20"/>
      <c r="F54" s="20"/>
      <c r="G54" s="282"/>
    </row>
    <row r="55" spans="1:7" ht="18" customHeight="1" x14ac:dyDescent="0.15">
      <c r="A55" s="21" t="s">
        <v>164</v>
      </c>
      <c r="B55" s="19"/>
      <c r="C55" s="19"/>
      <c r="D55" s="19"/>
      <c r="E55" s="20"/>
      <c r="F55" s="20"/>
      <c r="G55" s="282"/>
    </row>
    <row r="56" spans="1:7" ht="18" customHeight="1" x14ac:dyDescent="0.15">
      <c r="A56" s="216" t="s">
        <v>31</v>
      </c>
      <c r="B56" s="360" t="s">
        <v>68</v>
      </c>
      <c r="C56" s="361"/>
      <c r="D56" s="362"/>
      <c r="E56" s="218"/>
      <c r="F56" s="219"/>
      <c r="G56" s="221"/>
    </row>
    <row r="57" spans="1:7" ht="18" customHeight="1" x14ac:dyDescent="0.15">
      <c r="A57" s="117"/>
      <c r="B57" s="367"/>
      <c r="C57" s="368"/>
      <c r="D57" s="369"/>
      <c r="E57" s="220"/>
      <c r="F57" s="375"/>
      <c r="G57" s="280"/>
    </row>
    <row r="58" spans="1:7" ht="18" customHeight="1" x14ac:dyDescent="0.15">
      <c r="A58" s="215" t="s">
        <v>72</v>
      </c>
      <c r="B58" s="364" t="s">
        <v>73</v>
      </c>
      <c r="C58" s="364"/>
      <c r="D58" s="364"/>
      <c r="E58" s="215" t="s">
        <v>165</v>
      </c>
      <c r="F58" s="376"/>
      <c r="G58" s="280"/>
    </row>
    <row r="59" spans="1:7" ht="18" customHeight="1" x14ac:dyDescent="0.15">
      <c r="A59" s="214"/>
      <c r="B59" s="365"/>
      <c r="C59" s="343"/>
      <c r="D59" s="366"/>
      <c r="E59" s="119"/>
      <c r="F59" s="376"/>
      <c r="G59" s="280"/>
    </row>
    <row r="60" spans="1:7" ht="18" customHeight="1" x14ac:dyDescent="0.15">
      <c r="A60" s="19"/>
      <c r="B60" s="19"/>
      <c r="C60" s="19"/>
      <c r="D60" s="19"/>
      <c r="E60" s="20"/>
      <c r="F60" s="20"/>
      <c r="G60" s="282"/>
    </row>
    <row r="61" spans="1:7" ht="18" customHeight="1" x14ac:dyDescent="0.15">
      <c r="A61" s="363"/>
      <c r="B61" s="363"/>
      <c r="C61" s="363"/>
      <c r="D61" s="363"/>
      <c r="E61" s="363"/>
      <c r="F61" s="20"/>
      <c r="G61" s="20"/>
    </row>
    <row r="62" spans="1:7" ht="18" customHeight="1" x14ac:dyDescent="0.15">
      <c r="A62" s="346"/>
      <c r="B62" s="347"/>
      <c r="C62" s="347"/>
      <c r="D62" s="347"/>
      <c r="E62" s="347"/>
    </row>
  </sheetData>
  <sheetProtection algorithmName="SHA-512" hashValue="MiJgYZraML+JbkVlOLd5X11dQuvcwGb4m5R5bXCNICNQwAANhWbRLZuUYALAgLu6MLZGGF7jROswQM/ZVwAstQ==" saltValue="ekqe30D+8lVGPr5rvfpeJQ==" spinCount="100000" sheet="1" objects="1" scenarios="1" formatCells="0" formatColumns="0" formatRows="0"/>
  <mergeCells count="51">
    <mergeCell ref="B50:D50"/>
    <mergeCell ref="F51:F53"/>
    <mergeCell ref="B56:D56"/>
    <mergeCell ref="F57:F59"/>
    <mergeCell ref="B57:D57"/>
    <mergeCell ref="B58:D58"/>
    <mergeCell ref="B59:D59"/>
    <mergeCell ref="B51:D51"/>
    <mergeCell ref="B52:D52"/>
    <mergeCell ref="B53:D53"/>
    <mergeCell ref="B35:D35"/>
    <mergeCell ref="B45:D45"/>
    <mergeCell ref="B34:D34"/>
    <mergeCell ref="B7:F7"/>
    <mergeCell ref="B9:F9"/>
    <mergeCell ref="B15:D15"/>
    <mergeCell ref="B33:D33"/>
    <mergeCell ref="F33:F35"/>
    <mergeCell ref="A29:B29"/>
    <mergeCell ref="F45:F47"/>
    <mergeCell ref="B39:D39"/>
    <mergeCell ref="F39:F41"/>
    <mergeCell ref="B40:D40"/>
    <mergeCell ref="B41:D41"/>
    <mergeCell ref="B17:F17"/>
    <mergeCell ref="A62:E62"/>
    <mergeCell ref="B19:D19"/>
    <mergeCell ref="B20:D20"/>
    <mergeCell ref="B21:D21"/>
    <mergeCell ref="B22:D22"/>
    <mergeCell ref="B23:D23"/>
    <mergeCell ref="B24:D24"/>
    <mergeCell ref="B25:D25"/>
    <mergeCell ref="A27:D27"/>
    <mergeCell ref="B44:D44"/>
    <mergeCell ref="B38:D38"/>
    <mergeCell ref="A61:E61"/>
    <mergeCell ref="B46:D46"/>
    <mergeCell ref="B26:D26"/>
    <mergeCell ref="B32:D32"/>
    <mergeCell ref="B47:D47"/>
    <mergeCell ref="B5:F5"/>
    <mergeCell ref="B6:F6"/>
    <mergeCell ref="B16:D16"/>
    <mergeCell ref="B14:F14"/>
    <mergeCell ref="B3:E3"/>
    <mergeCell ref="B8:F8"/>
    <mergeCell ref="B11:C11"/>
    <mergeCell ref="B12:C12"/>
    <mergeCell ref="B13:F13"/>
    <mergeCell ref="B4:E4"/>
  </mergeCells>
  <phoneticPr fontId="13"/>
  <printOptions horizontalCentered="1"/>
  <pageMargins left="0.70866141732283472" right="0.70866141732283472" top="0.74803149606299213" bottom="0.74803149606299213" header="0.31496062992125984" footer="0.31496062992125984"/>
  <pageSetup paperSize="9" scale="72" orientation="portrait" blackAndWhite="1" cellComments="asDisplayed" r:id="rId1"/>
  <headerFooter alignWithMargins="0"/>
  <ignoredErrors>
    <ignoredError sqref="D12 C11 F11 F12"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1:G29"/>
  <sheetViews>
    <sheetView view="pageBreakPreview" zoomScaleNormal="100" workbookViewId="0"/>
  </sheetViews>
  <sheetFormatPr defaultRowHeight="14.25" x14ac:dyDescent="0.15"/>
  <cols>
    <col min="1" max="1" width="15.125" style="4" customWidth="1"/>
    <col min="2" max="3" width="25.625" style="4" customWidth="1"/>
    <col min="4" max="4" width="18" style="4" customWidth="1"/>
    <col min="5" max="5" width="10.125" style="5" customWidth="1"/>
    <col min="6" max="6" width="18" style="5" customWidth="1"/>
    <col min="7" max="7" width="8.125" style="4" bestFit="1" customWidth="1"/>
    <col min="8" max="16384" width="9" style="4"/>
  </cols>
  <sheetData>
    <row r="1" spans="1:7" ht="17.25" customHeight="1" thickBot="1" x14ac:dyDescent="0.2">
      <c r="A1" s="4" t="s">
        <v>34</v>
      </c>
      <c r="F1" s="6" t="s">
        <v>36</v>
      </c>
    </row>
    <row r="2" spans="1:7" ht="17.25" customHeight="1" x14ac:dyDescent="0.15">
      <c r="A2" s="78" t="s">
        <v>23</v>
      </c>
      <c r="B2" s="428" t="s">
        <v>2</v>
      </c>
      <c r="C2" s="429"/>
      <c r="D2" s="79" t="s">
        <v>24</v>
      </c>
      <c r="E2" s="80" t="s">
        <v>25</v>
      </c>
      <c r="F2" s="68" t="s">
        <v>0</v>
      </c>
    </row>
    <row r="3" spans="1:7" s="24" customFormat="1" ht="17.25" customHeight="1" x14ac:dyDescent="0.15">
      <c r="A3" s="82"/>
      <c r="B3" s="430"/>
      <c r="C3" s="431"/>
      <c r="D3" s="91"/>
      <c r="E3" s="81"/>
      <c r="F3" s="53"/>
      <c r="G3" s="51"/>
    </row>
    <row r="4" spans="1:7" s="24" customFormat="1" ht="17.25" customHeight="1" x14ac:dyDescent="0.15">
      <c r="A4" s="82"/>
      <c r="B4" s="430"/>
      <c r="C4" s="431"/>
      <c r="D4" s="91"/>
      <c r="E4" s="81"/>
      <c r="F4" s="53"/>
    </row>
    <row r="5" spans="1:7" s="24" customFormat="1" ht="17.25" customHeight="1" x14ac:dyDescent="0.15">
      <c r="A5" s="82"/>
      <c r="B5" s="430"/>
      <c r="C5" s="431"/>
      <c r="D5" s="91"/>
      <c r="E5" s="81"/>
      <c r="F5" s="53"/>
    </row>
    <row r="6" spans="1:7" s="24" customFormat="1" ht="17.25" customHeight="1" x14ac:dyDescent="0.15">
      <c r="A6" s="82"/>
      <c r="B6" s="430"/>
      <c r="C6" s="431"/>
      <c r="D6" s="91"/>
      <c r="E6" s="81"/>
      <c r="F6" s="53"/>
    </row>
    <row r="7" spans="1:7" s="24" customFormat="1" ht="17.25" customHeight="1" x14ac:dyDescent="0.15">
      <c r="A7" s="82"/>
      <c r="B7" s="430"/>
      <c r="C7" s="431"/>
      <c r="D7" s="91"/>
      <c r="E7" s="81"/>
      <c r="F7" s="53"/>
    </row>
    <row r="8" spans="1:7" s="24" customFormat="1" ht="17.25" customHeight="1" x14ac:dyDescent="0.15">
      <c r="A8" s="82"/>
      <c r="B8" s="430"/>
      <c r="C8" s="431"/>
      <c r="D8" s="91"/>
      <c r="E8" s="81"/>
      <c r="F8" s="53"/>
    </row>
    <row r="9" spans="1:7" s="24" customFormat="1" ht="17.25" customHeight="1" x14ac:dyDescent="0.15">
      <c r="A9" s="82"/>
      <c r="B9" s="430"/>
      <c r="C9" s="431"/>
      <c r="D9" s="91"/>
      <c r="E9" s="81"/>
      <c r="F9" s="53"/>
    </row>
    <row r="10" spans="1:7" s="24" customFormat="1" ht="17.25" customHeight="1" thickBot="1" x14ac:dyDescent="0.2">
      <c r="A10" s="25"/>
      <c r="B10" s="426" t="s">
        <v>1</v>
      </c>
      <c r="C10" s="427"/>
      <c r="D10" s="427"/>
      <c r="E10" s="427"/>
      <c r="F10" s="54">
        <f>SUM(F3:F9)</f>
        <v>0</v>
      </c>
    </row>
    <row r="11" spans="1:7" s="35" customFormat="1" ht="17.25" customHeight="1" x14ac:dyDescent="0.15">
      <c r="A11" s="45"/>
      <c r="B11" s="45"/>
      <c r="E11" s="41"/>
      <c r="F11" s="44"/>
    </row>
    <row r="12" spans="1:7" s="34" customFormat="1" ht="17.25" customHeight="1" x14ac:dyDescent="0.15">
      <c r="A12" s="35"/>
      <c r="D12" s="41"/>
    </row>
    <row r="13" spans="1:7" ht="17.25" customHeight="1" x14ac:dyDescent="0.15">
      <c r="F13" s="4"/>
    </row>
    <row r="14" spans="1:7" ht="17.25" customHeight="1" x14ac:dyDescent="0.15"/>
    <row r="15" spans="1:7" ht="17.25" customHeight="1" x14ac:dyDescent="0.15"/>
    <row r="16" spans="1:7" ht="17.25" customHeight="1" x14ac:dyDescent="0.15"/>
    <row r="17" ht="17.25" customHeight="1" x14ac:dyDescent="0.15"/>
    <row r="18" ht="17.25" customHeight="1" x14ac:dyDescent="0.15"/>
    <row r="19" ht="17.25" customHeight="1" x14ac:dyDescent="0.15"/>
    <row r="20" ht="17.25" customHeight="1" x14ac:dyDescent="0.15"/>
    <row r="21" ht="17.25" customHeight="1" x14ac:dyDescent="0.15"/>
    <row r="22" ht="17.25" customHeight="1" x14ac:dyDescent="0.15"/>
    <row r="23" ht="17.25" customHeight="1" x14ac:dyDescent="0.15"/>
    <row r="24" ht="17.25" customHeight="1" x14ac:dyDescent="0.15"/>
    <row r="25" ht="17.25" customHeight="1" x14ac:dyDescent="0.15"/>
    <row r="26" ht="17.25" customHeight="1" x14ac:dyDescent="0.15"/>
    <row r="27" ht="17.25" customHeight="1" x14ac:dyDescent="0.15"/>
    <row r="28" ht="17.25" customHeight="1" x14ac:dyDescent="0.15"/>
    <row r="29" ht="17.25" customHeight="1" x14ac:dyDescent="0.15"/>
  </sheetData>
  <sheetProtection algorithmName="SHA-512" hashValue="BChVVuNoveSfb5/rI+2yRvJaoAJiKnCLERp8+x3s8vB7aX2bzeLXi7w/OPnKTtEklKtIEQA9cuOGTfvHexa8ow==" saltValue="XC9z2aOmHWcq3MaNeJzuVQ==" spinCount="100000" sheet="1" objects="1" scenarios="1"/>
  <mergeCells count="9">
    <mergeCell ref="B10:E10"/>
    <mergeCell ref="B2:C2"/>
    <mergeCell ref="B3:C3"/>
    <mergeCell ref="B4:C4"/>
    <mergeCell ref="B5:C5"/>
    <mergeCell ref="B6:C6"/>
    <mergeCell ref="B7:C7"/>
    <mergeCell ref="B8:C8"/>
    <mergeCell ref="B9:C9"/>
  </mergeCells>
  <phoneticPr fontId="13"/>
  <printOptions horizontalCentered="1"/>
  <pageMargins left="0.70866141732283472" right="0.70866141732283472" top="0.74803149606299213" bottom="0.74803149606299213" header="0.31496062992125984" footer="0.31496062992125984"/>
  <pageSetup paperSize="9" scale="7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F16"/>
  <sheetViews>
    <sheetView view="pageBreakPreview" zoomScale="130" zoomScaleNormal="100" zoomScaleSheetLayoutView="130" workbookViewId="0">
      <selection sqref="A1:D1"/>
    </sheetView>
  </sheetViews>
  <sheetFormatPr defaultRowHeight="13.5" x14ac:dyDescent="0.15"/>
  <cols>
    <col min="1" max="1" width="17.375" style="271" customWidth="1"/>
    <col min="2" max="2" width="12.75" style="271" customWidth="1"/>
    <col min="3" max="3" width="14.125" style="271" customWidth="1"/>
    <col min="4" max="4" width="16.375" style="271" customWidth="1"/>
    <col min="5" max="5" width="16.375" style="271" hidden="1" customWidth="1"/>
    <col min="6" max="6" width="13.75" style="271" customWidth="1"/>
    <col min="7" max="16384" width="9" style="271"/>
  </cols>
  <sheetData>
    <row r="1" spans="1:6" ht="14.25" x14ac:dyDescent="0.15">
      <c r="A1" s="436"/>
      <c r="B1" s="436"/>
      <c r="C1" s="436"/>
      <c r="D1" s="436"/>
      <c r="E1" s="281"/>
    </row>
    <row r="2" spans="1:6" ht="15" customHeight="1" x14ac:dyDescent="0.15">
      <c r="A2" s="308" t="s">
        <v>180</v>
      </c>
      <c r="B2" s="437"/>
      <c r="C2" s="437"/>
      <c r="D2" s="289" t="s">
        <v>181</v>
      </c>
      <c r="E2" s="290">
        <f>【鑑】経費等内訳書!G30</f>
        <v>1</v>
      </c>
    </row>
    <row r="3" spans="1:6" x14ac:dyDescent="0.15">
      <c r="A3" s="309" t="s">
        <v>182</v>
      </c>
      <c r="B3" s="309" t="s">
        <v>183</v>
      </c>
      <c r="C3" s="310" t="s">
        <v>184</v>
      </c>
      <c r="D3" s="315" t="s">
        <v>147</v>
      </c>
      <c r="E3" s="316" t="s">
        <v>311</v>
      </c>
    </row>
    <row r="4" spans="1:6" x14ac:dyDescent="0.15">
      <c r="A4" s="438" t="s">
        <v>185</v>
      </c>
      <c r="B4" s="311" t="s">
        <v>186</v>
      </c>
      <c r="C4" s="312">
        <f>【鑑】経費等内訳書!E20</f>
        <v>1500000</v>
      </c>
      <c r="D4" s="317">
        <f>C4+C5</f>
        <v>2349000</v>
      </c>
      <c r="E4" s="318">
        <f>【鑑】経費等内訳書!G20</f>
        <v>2349000</v>
      </c>
    </row>
    <row r="5" spans="1:6" x14ac:dyDescent="0.15">
      <c r="A5" s="439"/>
      <c r="B5" s="311" t="s">
        <v>187</v>
      </c>
      <c r="C5" s="312">
        <f>【鑑】経費等内訳書!E21</f>
        <v>849000</v>
      </c>
      <c r="D5" s="319"/>
      <c r="E5" s="320"/>
    </row>
    <row r="6" spans="1:6" x14ac:dyDescent="0.15">
      <c r="A6" s="313" t="s">
        <v>188</v>
      </c>
      <c r="B6" s="314" t="s">
        <v>189</v>
      </c>
      <c r="C6" s="312">
        <f>【鑑】経費等内訳書!E22</f>
        <v>410000</v>
      </c>
      <c r="D6" s="321">
        <f>C6</f>
        <v>410000</v>
      </c>
      <c r="E6" s="322">
        <f>【鑑】経費等内訳書!G22</f>
        <v>410000</v>
      </c>
    </row>
    <row r="7" spans="1:6" x14ac:dyDescent="0.15">
      <c r="A7" s="438" t="s">
        <v>190</v>
      </c>
      <c r="B7" s="311" t="s">
        <v>191</v>
      </c>
      <c r="C7" s="312">
        <f>【鑑】経費等内訳書!E23</f>
        <v>14716792</v>
      </c>
      <c r="D7" s="317">
        <f>C7+C8</f>
        <v>14728792</v>
      </c>
      <c r="E7" s="318">
        <f>【鑑】経費等内訳書!G23</f>
        <v>14728792</v>
      </c>
    </row>
    <row r="8" spans="1:6" x14ac:dyDescent="0.15">
      <c r="A8" s="439"/>
      <c r="B8" s="311" t="s">
        <v>192</v>
      </c>
      <c r="C8" s="312">
        <f>【鑑】経費等内訳書!E24</f>
        <v>12000</v>
      </c>
      <c r="D8" s="319"/>
      <c r="E8" s="320"/>
    </row>
    <row r="9" spans="1:6" x14ac:dyDescent="0.15">
      <c r="A9" s="438" t="s">
        <v>13</v>
      </c>
      <c r="B9" s="311" t="s">
        <v>193</v>
      </c>
      <c r="C9" s="312">
        <f>【鑑】経費等内訳書!E25</f>
        <v>3000000</v>
      </c>
      <c r="D9" s="323">
        <f>C9+C10</f>
        <v>4570000</v>
      </c>
      <c r="E9" s="324">
        <f>【鑑】経費等内訳書!G25</f>
        <v>4570000</v>
      </c>
    </row>
    <row r="10" spans="1:6" x14ac:dyDescent="0.15">
      <c r="A10" s="439"/>
      <c r="B10" s="311" t="s">
        <v>194</v>
      </c>
      <c r="C10" s="312">
        <f>【鑑】経費等内訳書!E26</f>
        <v>1570000</v>
      </c>
      <c r="D10" s="325"/>
      <c r="E10" s="326"/>
    </row>
    <row r="11" spans="1:6" x14ac:dyDescent="0.15">
      <c r="A11" s="434" t="s">
        <v>195</v>
      </c>
      <c r="B11" s="434"/>
      <c r="C11" s="312">
        <f>SUM(C4:C10)</f>
        <v>22057792</v>
      </c>
      <c r="D11" s="327">
        <f>SUM(D4:D10)</f>
        <v>22057792</v>
      </c>
      <c r="E11" s="312">
        <f>【鑑】経費等内訳書!G27</f>
        <v>22057792</v>
      </c>
    </row>
    <row r="12" spans="1:6" x14ac:dyDescent="0.15">
      <c r="A12" s="432" t="str">
        <f>CONCATENATE("間接経費/一般管理費（小計の",【鑑】経費等内訳書!C28,"％）")</f>
        <v>間接経費/一般管理費（小計の30％）</v>
      </c>
      <c r="B12" s="433"/>
      <c r="C12" s="433"/>
      <c r="D12" s="327">
        <f>【鑑】経費等内訳書!F28</f>
        <v>6617337</v>
      </c>
      <c r="E12" s="312">
        <f>【鑑】経費等内訳書!G28</f>
        <v>6617337</v>
      </c>
    </row>
    <row r="13" spans="1:6" x14ac:dyDescent="0.15">
      <c r="A13" s="434" t="s">
        <v>196</v>
      </c>
      <c r="B13" s="434"/>
      <c r="C13" s="435"/>
      <c r="D13" s="327">
        <f>SUM(D11:D12)</f>
        <v>28675129</v>
      </c>
      <c r="E13" s="312">
        <f>SUM(E11:E12)</f>
        <v>28675129</v>
      </c>
    </row>
    <row r="14" spans="1:6" x14ac:dyDescent="0.15">
      <c r="F14" s="272"/>
    </row>
    <row r="15" spans="1:6" ht="17.25" x14ac:dyDescent="0.15">
      <c r="F15" s="273"/>
    </row>
    <row r="16" spans="1:6" x14ac:dyDescent="0.15">
      <c r="F16" s="272"/>
    </row>
  </sheetData>
  <sheetProtection algorithmName="SHA-512" hashValue="WUFZOuzUp/cEncq6djlKTLBAMgBw9A5grD5IqDneakaJKiNNQ0wjlef90sEsw8PVv13DDsFdnHwONx4kQ3c5YQ==" saltValue="CnRfHOdSz0+daZ9y/LbgEQ==" spinCount="100000" sheet="1" objects="1" scenarios="1" formatCells="0" formatColumns="0" formatRows="0"/>
  <mergeCells count="8">
    <mergeCell ref="A12:C12"/>
    <mergeCell ref="A13:C13"/>
    <mergeCell ref="A1:D1"/>
    <mergeCell ref="B2:C2"/>
    <mergeCell ref="A4:A5"/>
    <mergeCell ref="A7:A8"/>
    <mergeCell ref="A9:A10"/>
    <mergeCell ref="A11:B11"/>
  </mergeCells>
  <phoneticPr fontId="13"/>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3"/>
  <sheetViews>
    <sheetView zoomScaleNormal="100" workbookViewId="0"/>
  </sheetViews>
  <sheetFormatPr defaultRowHeight="13.5" x14ac:dyDescent="0.15"/>
  <cols>
    <col min="1" max="1" width="5.5" style="59" customWidth="1"/>
    <col min="2" max="2" width="20.25" style="59" customWidth="1"/>
    <col min="3" max="3" width="15.125" style="59" customWidth="1"/>
    <col min="4" max="4" width="13.125" style="59" customWidth="1"/>
    <col min="5" max="5" width="15.75" style="59" customWidth="1"/>
    <col min="6" max="6" width="23" style="59" customWidth="1"/>
    <col min="7" max="9" width="42.875" style="59" customWidth="1"/>
    <col min="10" max="10" width="29.25" style="59" customWidth="1"/>
    <col min="11" max="11" width="18.375" style="59" customWidth="1"/>
    <col min="12" max="12" width="22" style="59" customWidth="1"/>
    <col min="13" max="13" width="25.5" style="59" customWidth="1"/>
    <col min="14" max="15" width="20.75" style="59" customWidth="1"/>
    <col min="16" max="17" width="22.25" style="59" customWidth="1"/>
    <col min="18" max="18" width="17" style="59" customWidth="1"/>
    <col min="19" max="19" width="15.75" style="59" customWidth="1"/>
    <col min="20" max="21" width="16.375" style="59" customWidth="1"/>
    <col min="22" max="22" width="15.5" style="59" customWidth="1"/>
    <col min="23" max="23" width="15.5" style="59" hidden="1" customWidth="1"/>
    <col min="24" max="25" width="15.5" style="59" customWidth="1"/>
    <col min="26" max="26" width="22.5" style="59" customWidth="1"/>
    <col min="27" max="27" width="12.125" style="59" customWidth="1"/>
    <col min="28" max="28" width="13.25" style="59" customWidth="1"/>
    <col min="29" max="29" width="13" style="59" customWidth="1"/>
    <col min="30" max="31" width="12.25" style="59" customWidth="1"/>
    <col min="32" max="32" width="9.5" style="59" customWidth="1"/>
    <col min="33" max="33" width="12.25" style="59" customWidth="1"/>
    <col min="34" max="34" width="24.75" style="59" customWidth="1"/>
    <col min="35" max="35" width="12.5" style="59" customWidth="1"/>
    <col min="36" max="36" width="36.5" style="59" customWidth="1"/>
    <col min="37" max="37" width="16.375" style="59" customWidth="1"/>
    <col min="38" max="38" width="17.25" style="59" customWidth="1"/>
    <col min="39" max="39" width="17.5" style="59" customWidth="1"/>
    <col min="40" max="40" width="17.25" style="59" customWidth="1"/>
    <col min="41" max="41" width="26.375" style="59" customWidth="1"/>
    <col min="42" max="42" width="14.125" style="59" customWidth="1"/>
    <col min="43" max="43" width="33.625" style="59" customWidth="1"/>
    <col min="44" max="44" width="20.75" style="59" customWidth="1"/>
    <col min="45" max="45" width="21" style="59" customWidth="1"/>
    <col min="46" max="46" width="20.375" style="59" customWidth="1"/>
    <col min="47" max="47" width="16.125" style="59" customWidth="1"/>
    <col min="48" max="48" width="23.125" style="59" customWidth="1"/>
    <col min="49" max="49" width="28.375" style="59" customWidth="1"/>
    <col min="50" max="50" width="19.625" style="59" customWidth="1"/>
    <col min="51" max="51" width="17.25" style="59" customWidth="1"/>
    <col min="52" max="52" width="16.375" style="59" customWidth="1"/>
    <col min="53" max="53" width="20.125" style="59" customWidth="1"/>
    <col min="54" max="54" width="20.75" style="59" customWidth="1"/>
    <col min="55" max="55" width="21" style="59" customWidth="1"/>
    <col min="56" max="56" width="20.375" style="59" customWidth="1"/>
    <col min="57" max="57" width="16.125" style="59" customWidth="1"/>
    <col min="58" max="58" width="23.125" style="59" customWidth="1"/>
    <col min="59" max="59" width="28.375" style="59" customWidth="1"/>
    <col min="60" max="60" width="19.625" style="59" customWidth="1"/>
    <col min="61" max="61" width="17.25" style="59" customWidth="1"/>
    <col min="62" max="62" width="16.375" style="59" customWidth="1"/>
    <col min="63" max="63" width="20.125" style="59" customWidth="1"/>
    <col min="64" max="64" width="22.875" style="59" customWidth="1"/>
    <col min="65" max="65" width="3.75" style="59" customWidth="1"/>
    <col min="66" max="16384" width="9" style="59"/>
  </cols>
  <sheetData>
    <row r="1" spans="1:64" s="245" customFormat="1" ht="39" customHeight="1" thickTop="1" x14ac:dyDescent="0.15">
      <c r="A1" s="222" t="s">
        <v>48</v>
      </c>
      <c r="B1" s="223" t="s">
        <v>49</v>
      </c>
      <c r="C1" s="224" t="s">
        <v>50</v>
      </c>
      <c r="D1" s="225" t="s">
        <v>51</v>
      </c>
      <c r="E1" s="226" t="s">
        <v>52</v>
      </c>
      <c r="F1" s="227" t="s">
        <v>113</v>
      </c>
      <c r="G1" s="228" t="s">
        <v>114</v>
      </c>
      <c r="H1" s="229" t="s">
        <v>53</v>
      </c>
      <c r="I1" s="230" t="s">
        <v>155</v>
      </c>
      <c r="J1" s="231" t="s">
        <v>115</v>
      </c>
      <c r="K1" s="231" t="s">
        <v>54</v>
      </c>
      <c r="L1" s="231" t="s">
        <v>116</v>
      </c>
      <c r="M1" s="228" t="s">
        <v>343</v>
      </c>
      <c r="N1" s="231" t="s">
        <v>117</v>
      </c>
      <c r="O1" s="228" t="s">
        <v>118</v>
      </c>
      <c r="P1" s="228" t="s">
        <v>119</v>
      </c>
      <c r="Q1" s="231" t="s">
        <v>301</v>
      </c>
      <c r="R1" s="228" t="s">
        <v>121</v>
      </c>
      <c r="S1" s="228" t="s">
        <v>344</v>
      </c>
      <c r="T1" s="228" t="s">
        <v>345</v>
      </c>
      <c r="U1" s="228" t="s">
        <v>120</v>
      </c>
      <c r="V1" s="228" t="s">
        <v>122</v>
      </c>
      <c r="W1" s="232" t="s">
        <v>156</v>
      </c>
      <c r="X1" s="228" t="s">
        <v>309</v>
      </c>
      <c r="Y1" s="231" t="s">
        <v>123</v>
      </c>
      <c r="Z1" s="231" t="s">
        <v>124</v>
      </c>
      <c r="AA1" s="227" t="s">
        <v>55</v>
      </c>
      <c r="AB1" s="231" t="s">
        <v>56</v>
      </c>
      <c r="AC1" s="231" t="s">
        <v>57</v>
      </c>
      <c r="AD1" s="231" t="s">
        <v>58</v>
      </c>
      <c r="AE1" s="231" t="s">
        <v>125</v>
      </c>
      <c r="AF1" s="228" t="s">
        <v>171</v>
      </c>
      <c r="AG1" s="228" t="s">
        <v>126</v>
      </c>
      <c r="AH1" s="228" t="s">
        <v>304</v>
      </c>
      <c r="AI1" s="233" t="s">
        <v>127</v>
      </c>
      <c r="AJ1" s="234" t="s">
        <v>128</v>
      </c>
      <c r="AK1" s="234" t="s">
        <v>172</v>
      </c>
      <c r="AL1" s="235" t="s">
        <v>129</v>
      </c>
      <c r="AM1" s="235" t="s">
        <v>59</v>
      </c>
      <c r="AN1" s="235" t="s">
        <v>60</v>
      </c>
      <c r="AO1" s="235" t="s">
        <v>130</v>
      </c>
      <c r="AP1" s="236" t="s">
        <v>61</v>
      </c>
      <c r="AQ1" s="237" t="s">
        <v>62</v>
      </c>
      <c r="AR1" s="237" t="s">
        <v>173</v>
      </c>
      <c r="AS1" s="238" t="s">
        <v>63</v>
      </c>
      <c r="AT1" s="238" t="s">
        <v>59</v>
      </c>
      <c r="AU1" s="238" t="s">
        <v>60</v>
      </c>
      <c r="AV1" s="238" t="s">
        <v>64</v>
      </c>
      <c r="AW1" s="246" t="s">
        <v>174</v>
      </c>
      <c r="AX1" s="239" t="s">
        <v>65</v>
      </c>
      <c r="AY1" s="239" t="s">
        <v>59</v>
      </c>
      <c r="AZ1" s="239" t="s">
        <v>60</v>
      </c>
      <c r="BA1" s="239" t="s">
        <v>66</v>
      </c>
      <c r="BB1" s="240" t="s">
        <v>175</v>
      </c>
      <c r="BC1" s="240" t="s">
        <v>166</v>
      </c>
      <c r="BD1" s="241" t="s">
        <v>59</v>
      </c>
      <c r="BE1" s="241" t="s">
        <v>167</v>
      </c>
      <c r="BF1" s="241" t="s">
        <v>168</v>
      </c>
      <c r="BG1" s="242" t="s">
        <v>176</v>
      </c>
      <c r="BH1" s="242" t="s">
        <v>169</v>
      </c>
      <c r="BI1" s="243" t="s">
        <v>59</v>
      </c>
      <c r="BJ1" s="243" t="s">
        <v>167</v>
      </c>
      <c r="BK1" s="242" t="s">
        <v>170</v>
      </c>
      <c r="BL1" s="244" t="s">
        <v>67</v>
      </c>
    </row>
    <row r="2" spans="1:64" s="269" customFormat="1" ht="17.25" customHeight="1" x14ac:dyDescent="0.15">
      <c r="A2" s="248">
        <v>1</v>
      </c>
      <c r="B2" s="249" t="str">
        <f>【鑑】経費等内訳書!F1</f>
        <v>AMED記入</v>
      </c>
      <c r="C2" s="250" t="s">
        <v>47</v>
      </c>
      <c r="D2" s="251" t="s">
        <v>47</v>
      </c>
      <c r="E2" s="252" t="s">
        <v>47</v>
      </c>
      <c r="F2" s="253">
        <f>【鑑】経費等内訳書!B3</f>
        <v>0</v>
      </c>
      <c r="G2" s="254">
        <f>【鑑】経費等内訳書!B7</f>
        <v>0</v>
      </c>
      <c r="H2" s="253">
        <f>【鑑】経費等内訳書!B8</f>
        <v>0</v>
      </c>
      <c r="I2" s="253"/>
      <c r="J2" s="254">
        <f>【鑑】経費等内訳書!B9</f>
        <v>0</v>
      </c>
      <c r="K2" s="255">
        <f>【鑑】経費等内訳書!B16</f>
        <v>0</v>
      </c>
      <c r="L2" s="254">
        <f>【鑑】経費等内訳書!B14</f>
        <v>0</v>
      </c>
      <c r="M2" s="254">
        <f>【鑑】経費等内訳書!B13</f>
        <v>0</v>
      </c>
      <c r="N2" s="256">
        <f>【鑑】経費等内訳書!B15</f>
        <v>0</v>
      </c>
      <c r="O2" s="256">
        <f>【鑑】経費等内訳書!F16</f>
        <v>0</v>
      </c>
      <c r="P2" s="256">
        <f>【鑑】経費等内訳書!F15</f>
        <v>0</v>
      </c>
      <c r="Q2" s="279">
        <f>【鑑】経費等内訳書!B10</f>
        <v>43191</v>
      </c>
      <c r="R2" s="257">
        <f>【鑑】経費等内訳書!B11</f>
        <v>0</v>
      </c>
      <c r="S2" s="257">
        <f>【鑑】経費等内訳書!B12</f>
        <v>0</v>
      </c>
      <c r="T2" s="257">
        <f>【鑑】経費等内訳書!E12</f>
        <v>0</v>
      </c>
      <c r="U2" s="257">
        <f>【鑑】経費等内訳書!E11</f>
        <v>0</v>
      </c>
      <c r="V2" s="258">
        <f t="shared" ref="V2" si="0">SUM(AA2:AD2,AG2)</f>
        <v>28675129</v>
      </c>
      <c r="W2" s="258"/>
      <c r="X2" s="258">
        <f>【鑑】経費等内訳書!B4</f>
        <v>0</v>
      </c>
      <c r="Y2" s="259">
        <f>【鑑】経費等内訳書!B5</f>
        <v>0</v>
      </c>
      <c r="Z2" s="259">
        <f>【鑑】経費等内訳書!B6</f>
        <v>0</v>
      </c>
      <c r="AA2" s="260">
        <f>【鑑】経費等内訳書!G20</f>
        <v>2349000</v>
      </c>
      <c r="AB2" s="260">
        <f>【鑑】経費等内訳書!G22</f>
        <v>410000</v>
      </c>
      <c r="AC2" s="260">
        <f>【鑑】経費等内訳書!G23</f>
        <v>14728792</v>
      </c>
      <c r="AD2" s="260">
        <f>【鑑】経費等内訳書!G25</f>
        <v>4570000</v>
      </c>
      <c r="AE2" s="260">
        <f>【鑑】経費等内訳書!G27</f>
        <v>22057792</v>
      </c>
      <c r="AF2" s="260">
        <f>【鑑】経費等内訳書!C28</f>
        <v>30</v>
      </c>
      <c r="AG2" s="258">
        <f>【鑑】経費等内訳書!G28</f>
        <v>6617337</v>
      </c>
      <c r="AH2" s="258">
        <f>【鑑】経費等内訳書!B17</f>
        <v>0</v>
      </c>
      <c r="AI2" s="261">
        <f>【鑑】経費等内訳書!E33</f>
        <v>0</v>
      </c>
      <c r="AJ2" s="262">
        <f>【鑑】経費等内訳書!F33</f>
        <v>0</v>
      </c>
      <c r="AK2" s="263">
        <f>【鑑】経費等内訳書!B33</f>
        <v>0</v>
      </c>
      <c r="AL2" s="263">
        <f>【鑑】経費等内訳書!A33</f>
        <v>0</v>
      </c>
      <c r="AM2" s="263">
        <f>【鑑】経費等内訳書!A35</f>
        <v>0</v>
      </c>
      <c r="AN2" s="263">
        <f>【鑑】経費等内訳書!B35</f>
        <v>0</v>
      </c>
      <c r="AO2" s="256">
        <f>【鑑】経費等内訳書!E35</f>
        <v>0</v>
      </c>
      <c r="AP2" s="262">
        <f>【鑑】経費等内訳書!E39</f>
        <v>0</v>
      </c>
      <c r="AQ2" s="262">
        <f>【鑑】経費等内訳書!F39</f>
        <v>0</v>
      </c>
      <c r="AR2" s="263">
        <f>【鑑】経費等内訳書!B39</f>
        <v>0</v>
      </c>
      <c r="AS2" s="263">
        <f>【鑑】経費等内訳書!A39</f>
        <v>0</v>
      </c>
      <c r="AT2" s="263">
        <f>【鑑】経費等内訳書!A41</f>
        <v>0</v>
      </c>
      <c r="AU2" s="256">
        <f>【鑑】経費等内訳書!B41</f>
        <v>0</v>
      </c>
      <c r="AV2" s="254">
        <f>【鑑】経費等内訳書!E41</f>
        <v>0</v>
      </c>
      <c r="AW2" s="263">
        <f>【鑑】経費等内訳書!B45</f>
        <v>0</v>
      </c>
      <c r="AX2" s="263">
        <f>【鑑】経費等内訳書!A45</f>
        <v>0</v>
      </c>
      <c r="AY2" s="263">
        <f>【鑑】経費等内訳書!A47</f>
        <v>0</v>
      </c>
      <c r="AZ2" s="263">
        <f>【鑑】経費等内訳書!B47</f>
        <v>0</v>
      </c>
      <c r="BA2" s="254">
        <f>【鑑】経費等内訳書!E47</f>
        <v>0</v>
      </c>
      <c r="BB2" s="263">
        <f>【鑑】経費等内訳書!B51</f>
        <v>0</v>
      </c>
      <c r="BC2" s="263">
        <f>【鑑】経費等内訳書!A51</f>
        <v>0</v>
      </c>
      <c r="BD2" s="264">
        <f>【鑑】経費等内訳書!A53</f>
        <v>0</v>
      </c>
      <c r="BE2" s="265">
        <f>【鑑】経費等内訳書!B53</f>
        <v>0</v>
      </c>
      <c r="BF2" s="254">
        <f>【鑑】経費等内訳書!E53</f>
        <v>0</v>
      </c>
      <c r="BG2" s="266">
        <f>【鑑】経費等内訳書!B57</f>
        <v>0</v>
      </c>
      <c r="BH2" s="266">
        <f>【鑑】経費等内訳書!A57</f>
        <v>0</v>
      </c>
      <c r="BI2" s="267">
        <f>【鑑】経費等内訳書!A59</f>
        <v>0</v>
      </c>
      <c r="BJ2" s="267">
        <f>【鑑】経費等内訳書!B59</f>
        <v>0</v>
      </c>
      <c r="BK2" s="262">
        <f>【鑑】経費等内訳書!E59</f>
        <v>0</v>
      </c>
      <c r="BL2" s="268"/>
    </row>
    <row r="3" spans="1:64" ht="17.25" customHeight="1" x14ac:dyDescent="0.15"/>
  </sheetData>
  <sheetProtection algorithmName="SHA-512" hashValue="R4WJp4jt+ZfAiAecVTsKUdrC0D9X+N5REyYjXCH8HqqCUaOWtpY1ekQFU3RzYFD0q7cXc05gwFuhPOMJpJtZ6g==" saltValue="qXiq4fDRUAuin2ngkwl3UA==" spinCount="100000" sheet="1" objects="1" scenarios="1" formatCells="0" formatColumns="0" formatRows="0"/>
  <phoneticPr fontId="13"/>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ignoredErrors>
    <ignoredError sqref="Q2"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87"/>
  <sheetViews>
    <sheetView tabSelected="1" topLeftCell="E66" zoomScale="86" zoomScaleNormal="86" workbookViewId="0">
      <selection activeCell="N80" sqref="N80"/>
    </sheetView>
  </sheetViews>
  <sheetFormatPr defaultColWidth="9" defaultRowHeight="13.5" x14ac:dyDescent="0.15"/>
  <cols>
    <col min="1" max="1" width="18" style="694" customWidth="1"/>
    <col min="2" max="2" width="15.5" style="694" customWidth="1"/>
    <col min="3" max="3" width="21.5" style="694" customWidth="1"/>
    <col min="4" max="4" width="93.5" style="694" bestFit="1" customWidth="1"/>
    <col min="5" max="5" width="79.875" style="694" customWidth="1"/>
    <col min="6" max="10" width="6.75" style="694" customWidth="1"/>
    <col min="11" max="11" width="44.625" style="694" customWidth="1"/>
    <col min="12" max="16384" width="9" style="694"/>
  </cols>
  <sheetData>
    <row r="1" spans="1:11" s="450" customFormat="1" ht="52.5" customHeight="1" x14ac:dyDescent="0.15">
      <c r="A1" s="446" t="s">
        <v>197</v>
      </c>
      <c r="B1" s="447"/>
      <c r="C1" s="447"/>
      <c r="D1" s="448"/>
      <c r="E1" s="448"/>
      <c r="F1" s="447"/>
      <c r="G1" s="447"/>
      <c r="H1" s="447"/>
      <c r="I1" s="447"/>
      <c r="J1" s="447"/>
      <c r="K1" s="449"/>
    </row>
    <row r="2" spans="1:11" s="450" customFormat="1" ht="65.25" customHeight="1" thickBot="1" x14ac:dyDescent="0.2">
      <c r="A2" s="451" t="s">
        <v>198</v>
      </c>
      <c r="B2" s="452"/>
      <c r="C2" s="452"/>
      <c r="D2" s="452"/>
      <c r="E2" s="452"/>
      <c r="F2" s="452"/>
      <c r="G2" s="452"/>
      <c r="H2" s="452"/>
      <c r="I2" s="452"/>
      <c r="J2" s="452"/>
      <c r="K2" s="452"/>
    </row>
    <row r="3" spans="1:11" s="460" customFormat="1" ht="99" customHeight="1" thickBot="1" x14ac:dyDescent="0.2">
      <c r="A3" s="453" t="s">
        <v>199</v>
      </c>
      <c r="B3" s="454"/>
      <c r="C3" s="455" t="s">
        <v>200</v>
      </c>
      <c r="D3" s="456" t="s">
        <v>201</v>
      </c>
      <c r="E3" s="457" t="s">
        <v>202</v>
      </c>
      <c r="F3" s="456" t="s">
        <v>203</v>
      </c>
      <c r="G3" s="458" t="s">
        <v>204</v>
      </c>
      <c r="H3" s="458" t="s">
        <v>205</v>
      </c>
      <c r="I3" s="458" t="s">
        <v>206</v>
      </c>
      <c r="J3" s="458" t="s">
        <v>207</v>
      </c>
      <c r="K3" s="459" t="s">
        <v>208</v>
      </c>
    </row>
    <row r="4" spans="1:11" s="469" customFormat="1" ht="17.25" customHeight="1" thickTop="1" x14ac:dyDescent="0.15">
      <c r="A4" s="461" t="s">
        <v>299</v>
      </c>
      <c r="B4" s="462" t="s">
        <v>210</v>
      </c>
      <c r="C4" s="463" t="s">
        <v>211</v>
      </c>
      <c r="D4" s="464" t="s">
        <v>385</v>
      </c>
      <c r="E4" s="465"/>
      <c r="F4" s="466" t="s">
        <v>386</v>
      </c>
      <c r="G4" s="467"/>
      <c r="H4" s="467"/>
      <c r="I4" s="467"/>
      <c r="J4" s="467"/>
      <c r="K4" s="468" t="s">
        <v>387</v>
      </c>
    </row>
    <row r="5" spans="1:11" s="469" customFormat="1" ht="17.25" customHeight="1" x14ac:dyDescent="0.15">
      <c r="A5" s="470"/>
      <c r="B5" s="471"/>
      <c r="C5" s="472" t="s">
        <v>211</v>
      </c>
      <c r="D5" s="473" t="s">
        <v>388</v>
      </c>
      <c r="E5" s="474"/>
      <c r="F5" s="475" t="s">
        <v>386</v>
      </c>
      <c r="G5" s="467"/>
      <c r="H5" s="467"/>
      <c r="I5" s="467"/>
      <c r="J5" s="467"/>
      <c r="K5" s="476" t="s">
        <v>389</v>
      </c>
    </row>
    <row r="6" spans="1:11" s="469" customFormat="1" ht="17.25" customHeight="1" x14ac:dyDescent="0.15">
      <c r="A6" s="470"/>
      <c r="B6" s="471"/>
      <c r="C6" s="477" t="s">
        <v>211</v>
      </c>
      <c r="D6" s="478" t="s">
        <v>212</v>
      </c>
      <c r="E6" s="479" t="s">
        <v>390</v>
      </c>
      <c r="F6" s="480" t="s">
        <v>386</v>
      </c>
      <c r="G6" s="467"/>
      <c r="H6" s="467"/>
      <c r="I6" s="467"/>
      <c r="J6" s="467"/>
      <c r="K6" s="481" t="s">
        <v>391</v>
      </c>
    </row>
    <row r="7" spans="1:11" s="469" customFormat="1" ht="17.25" customHeight="1" x14ac:dyDescent="0.15">
      <c r="A7" s="470"/>
      <c r="B7" s="471"/>
      <c r="C7" s="482" t="s">
        <v>213</v>
      </c>
      <c r="D7" s="483" t="s">
        <v>392</v>
      </c>
      <c r="E7" s="484"/>
      <c r="F7" s="485" t="s">
        <v>386</v>
      </c>
      <c r="G7" s="467"/>
      <c r="H7" s="467"/>
      <c r="I7" s="467"/>
      <c r="J7" s="467"/>
      <c r="K7" s="486" t="s">
        <v>393</v>
      </c>
    </row>
    <row r="8" spans="1:11" s="469" customFormat="1" ht="17.25" customHeight="1" x14ac:dyDescent="0.15">
      <c r="A8" s="470"/>
      <c r="B8" s="471"/>
      <c r="C8" s="487" t="s">
        <v>214</v>
      </c>
      <c r="D8" s="488" t="s">
        <v>394</v>
      </c>
      <c r="E8" s="489"/>
      <c r="F8" s="490" t="s">
        <v>386</v>
      </c>
      <c r="G8" s="467"/>
      <c r="H8" s="467"/>
      <c r="I8" s="467"/>
      <c r="J8" s="467"/>
      <c r="K8" s="491" t="s">
        <v>395</v>
      </c>
    </row>
    <row r="9" spans="1:11" s="469" customFormat="1" ht="17.25" customHeight="1" x14ac:dyDescent="0.15">
      <c r="A9" s="470"/>
      <c r="B9" s="471"/>
      <c r="C9" s="487" t="s">
        <v>214</v>
      </c>
      <c r="D9" s="492" t="s">
        <v>396</v>
      </c>
      <c r="E9" s="493"/>
      <c r="F9" s="490" t="s">
        <v>397</v>
      </c>
      <c r="G9" s="467"/>
      <c r="H9" s="467"/>
      <c r="I9" s="467"/>
      <c r="J9" s="467"/>
      <c r="K9" s="494"/>
    </row>
    <row r="10" spans="1:11" s="469" customFormat="1" ht="17.25" customHeight="1" thickBot="1" x14ac:dyDescent="0.2">
      <c r="A10" s="495"/>
      <c r="B10" s="496"/>
      <c r="C10" s="497" t="s">
        <v>398</v>
      </c>
      <c r="D10" s="498" t="s">
        <v>215</v>
      </c>
      <c r="E10" s="499"/>
      <c r="F10" s="500" t="s">
        <v>397</v>
      </c>
      <c r="G10" s="467"/>
      <c r="H10" s="467"/>
      <c r="I10" s="467"/>
      <c r="J10" s="467"/>
      <c r="K10" s="494"/>
    </row>
    <row r="11" spans="1:11" s="469" customFormat="1" ht="85.5" customHeight="1" thickTop="1" x14ac:dyDescent="0.15">
      <c r="A11" s="501" t="s">
        <v>209</v>
      </c>
      <c r="B11" s="462" t="s">
        <v>216</v>
      </c>
      <c r="C11" s="502" t="s">
        <v>399</v>
      </c>
      <c r="D11" s="503" t="s">
        <v>217</v>
      </c>
      <c r="E11" s="504" t="s">
        <v>218</v>
      </c>
      <c r="F11" s="480" t="s">
        <v>400</v>
      </c>
      <c r="G11" s="505"/>
      <c r="H11" s="505"/>
      <c r="I11" s="505"/>
      <c r="J11" s="505"/>
      <c r="K11" s="506" t="s">
        <v>401</v>
      </c>
    </row>
    <row r="12" spans="1:11" s="469" customFormat="1" ht="17.25" customHeight="1" x14ac:dyDescent="0.15">
      <c r="A12" s="507"/>
      <c r="B12" s="471"/>
      <c r="C12" s="508" t="s">
        <v>213</v>
      </c>
      <c r="D12" s="483" t="s">
        <v>219</v>
      </c>
      <c r="E12" s="484"/>
      <c r="F12" s="485" t="s">
        <v>400</v>
      </c>
      <c r="G12" s="505"/>
      <c r="H12" s="505"/>
      <c r="I12" s="505"/>
      <c r="J12" s="505"/>
      <c r="K12" s="486" t="s">
        <v>402</v>
      </c>
    </row>
    <row r="13" spans="1:11" s="469" customFormat="1" ht="17.25" customHeight="1" x14ac:dyDescent="0.15">
      <c r="A13" s="507"/>
      <c r="B13" s="471"/>
      <c r="C13" s="509"/>
      <c r="D13" s="483" t="s">
        <v>220</v>
      </c>
      <c r="E13" s="484"/>
      <c r="F13" s="485" t="s">
        <v>400</v>
      </c>
      <c r="G13" s="505"/>
      <c r="H13" s="505"/>
      <c r="I13" s="505"/>
      <c r="J13" s="505"/>
      <c r="K13" s="486" t="s">
        <v>403</v>
      </c>
    </row>
    <row r="14" spans="1:11" s="512" customFormat="1" ht="17.25" customHeight="1" x14ac:dyDescent="0.15">
      <c r="A14" s="507"/>
      <c r="B14" s="471"/>
      <c r="C14" s="487" t="s">
        <v>214</v>
      </c>
      <c r="D14" s="488" t="s">
        <v>221</v>
      </c>
      <c r="E14" s="510" t="s">
        <v>404</v>
      </c>
      <c r="F14" s="490" t="s">
        <v>400</v>
      </c>
      <c r="G14" s="505"/>
      <c r="H14" s="505"/>
      <c r="I14" s="505"/>
      <c r="J14" s="505"/>
      <c r="K14" s="511" t="s">
        <v>405</v>
      </c>
    </row>
    <row r="15" spans="1:11" s="512" customFormat="1" ht="17.25" customHeight="1" x14ac:dyDescent="0.15">
      <c r="A15" s="507"/>
      <c r="B15" s="471"/>
      <c r="C15" s="513" t="s">
        <v>398</v>
      </c>
      <c r="D15" s="514" t="s">
        <v>221</v>
      </c>
      <c r="E15" s="515" t="s">
        <v>406</v>
      </c>
      <c r="F15" s="516" t="s">
        <v>400</v>
      </c>
      <c r="G15" s="505"/>
      <c r="H15" s="505"/>
      <c r="I15" s="505"/>
      <c r="J15" s="505"/>
      <c r="K15" s="517" t="s">
        <v>407</v>
      </c>
    </row>
    <row r="16" spans="1:11" s="512" customFormat="1" ht="17.25" customHeight="1" thickBot="1" x14ac:dyDescent="0.2">
      <c r="A16" s="507"/>
      <c r="B16" s="440"/>
      <c r="C16" s="518" t="s">
        <v>214</v>
      </c>
      <c r="D16" s="519" t="s">
        <v>348</v>
      </c>
      <c r="E16" s="520" t="s">
        <v>408</v>
      </c>
      <c r="F16" s="521" t="s">
        <v>400</v>
      </c>
      <c r="G16" s="505"/>
      <c r="H16" s="505"/>
      <c r="I16" s="505"/>
      <c r="J16" s="505"/>
      <c r="K16" s="522" t="s">
        <v>409</v>
      </c>
    </row>
    <row r="17" spans="1:11" s="512" customFormat="1" ht="19.5" customHeight="1" x14ac:dyDescent="0.15">
      <c r="A17" s="507"/>
      <c r="B17" s="523" t="s">
        <v>222</v>
      </c>
      <c r="C17" s="524" t="s">
        <v>211</v>
      </c>
      <c r="D17" s="525" t="s">
        <v>410</v>
      </c>
      <c r="E17" s="526"/>
      <c r="F17" s="527" t="s">
        <v>411</v>
      </c>
      <c r="G17" s="505"/>
      <c r="H17" s="505"/>
      <c r="I17" s="505"/>
      <c r="J17" s="505"/>
      <c r="K17" s="528" t="s">
        <v>412</v>
      </c>
    </row>
    <row r="18" spans="1:11" s="512" customFormat="1" ht="19.5" customHeight="1" thickBot="1" x14ac:dyDescent="0.2">
      <c r="A18" s="507"/>
      <c r="B18" s="529"/>
      <c r="C18" s="530" t="s">
        <v>213</v>
      </c>
      <c r="D18" s="531" t="s">
        <v>223</v>
      </c>
      <c r="E18" s="532"/>
      <c r="F18" s="533" t="s">
        <v>411</v>
      </c>
      <c r="G18" s="505"/>
      <c r="H18" s="505"/>
      <c r="I18" s="505"/>
      <c r="J18" s="505"/>
      <c r="K18" s="534" t="s">
        <v>413</v>
      </c>
    </row>
    <row r="19" spans="1:11" s="512" customFormat="1" ht="15.75" customHeight="1" x14ac:dyDescent="0.15">
      <c r="A19" s="507"/>
      <c r="B19" s="471" t="s">
        <v>224</v>
      </c>
      <c r="C19" s="535" t="s">
        <v>211</v>
      </c>
      <c r="D19" s="536" t="s">
        <v>225</v>
      </c>
      <c r="E19" s="537"/>
      <c r="F19" s="538" t="s">
        <v>414</v>
      </c>
      <c r="G19" s="505"/>
      <c r="H19" s="505"/>
      <c r="I19" s="505"/>
      <c r="J19" s="505"/>
      <c r="K19" s="539" t="s">
        <v>415</v>
      </c>
    </row>
    <row r="20" spans="1:11" s="512" customFormat="1" ht="16.5" customHeight="1" x14ac:dyDescent="0.15">
      <c r="A20" s="507"/>
      <c r="B20" s="471"/>
      <c r="C20" s="477" t="s">
        <v>211</v>
      </c>
      <c r="D20" s="540" t="s">
        <v>226</v>
      </c>
      <c r="E20" s="541"/>
      <c r="F20" s="542" t="s">
        <v>414</v>
      </c>
      <c r="G20" s="505"/>
      <c r="H20" s="505"/>
      <c r="I20" s="505"/>
      <c r="J20" s="505"/>
      <c r="K20" s="481" t="s">
        <v>416</v>
      </c>
    </row>
    <row r="21" spans="1:11" s="512" customFormat="1" ht="16.5" customHeight="1" x14ac:dyDescent="0.15">
      <c r="A21" s="507"/>
      <c r="B21" s="471"/>
      <c r="C21" s="482" t="s">
        <v>213</v>
      </c>
      <c r="D21" s="483" t="s">
        <v>227</v>
      </c>
      <c r="E21" s="543" t="s">
        <v>417</v>
      </c>
      <c r="F21" s="485" t="s">
        <v>418</v>
      </c>
      <c r="G21" s="505"/>
      <c r="H21" s="505"/>
      <c r="I21" s="505"/>
      <c r="J21" s="505"/>
      <c r="K21" s="486" t="s">
        <v>419</v>
      </c>
    </row>
    <row r="22" spans="1:11" s="512" customFormat="1" ht="16.5" customHeight="1" x14ac:dyDescent="0.15">
      <c r="A22" s="507"/>
      <c r="B22" s="471"/>
      <c r="C22" s="482" t="s">
        <v>213</v>
      </c>
      <c r="D22" s="483" t="s">
        <v>227</v>
      </c>
      <c r="E22" s="543" t="s">
        <v>420</v>
      </c>
      <c r="F22" s="485" t="s">
        <v>414</v>
      </c>
      <c r="G22" s="505"/>
      <c r="H22" s="505"/>
      <c r="I22" s="505"/>
      <c r="J22" s="505"/>
      <c r="K22" s="486" t="s">
        <v>421</v>
      </c>
    </row>
    <row r="23" spans="1:11" s="512" customFormat="1" ht="16.5" customHeight="1" x14ac:dyDescent="0.15">
      <c r="A23" s="507"/>
      <c r="B23" s="471"/>
      <c r="C23" s="482" t="s">
        <v>213</v>
      </c>
      <c r="D23" s="483" t="s">
        <v>227</v>
      </c>
      <c r="E23" s="543" t="s">
        <v>228</v>
      </c>
      <c r="F23" s="485" t="s">
        <v>418</v>
      </c>
      <c r="G23" s="505"/>
      <c r="H23" s="505"/>
      <c r="I23" s="505"/>
      <c r="J23" s="505"/>
      <c r="K23" s="544" t="s">
        <v>422</v>
      </c>
    </row>
    <row r="24" spans="1:11" s="512" customFormat="1" ht="16.5" customHeight="1" x14ac:dyDescent="0.15">
      <c r="A24" s="507"/>
      <c r="B24" s="471"/>
      <c r="C24" s="482" t="s">
        <v>213</v>
      </c>
      <c r="D24" s="483" t="s">
        <v>227</v>
      </c>
      <c r="E24" s="543" t="s">
        <v>229</v>
      </c>
      <c r="F24" s="485" t="s">
        <v>418</v>
      </c>
      <c r="G24" s="505"/>
      <c r="H24" s="505"/>
      <c r="I24" s="505"/>
      <c r="J24" s="505"/>
      <c r="K24" s="544" t="s">
        <v>422</v>
      </c>
    </row>
    <row r="25" spans="1:11" s="512" customFormat="1" ht="16.5" customHeight="1" x14ac:dyDescent="0.15">
      <c r="A25" s="507"/>
      <c r="B25" s="471"/>
      <c r="C25" s="482" t="s">
        <v>213</v>
      </c>
      <c r="D25" s="483" t="s">
        <v>227</v>
      </c>
      <c r="E25" s="543" t="s">
        <v>230</v>
      </c>
      <c r="F25" s="485" t="s">
        <v>414</v>
      </c>
      <c r="G25" s="505"/>
      <c r="H25" s="505"/>
      <c r="I25" s="505"/>
      <c r="J25" s="505"/>
      <c r="K25" s="544" t="s">
        <v>423</v>
      </c>
    </row>
    <row r="26" spans="1:11" s="512" customFormat="1" ht="17.25" customHeight="1" thickBot="1" x14ac:dyDescent="0.2">
      <c r="A26" s="507"/>
      <c r="B26" s="471"/>
      <c r="C26" s="545" t="s">
        <v>213</v>
      </c>
      <c r="D26" s="531" t="s">
        <v>227</v>
      </c>
      <c r="E26" s="546" t="s">
        <v>231</v>
      </c>
      <c r="F26" s="533" t="s">
        <v>418</v>
      </c>
      <c r="G26" s="505"/>
      <c r="H26" s="505"/>
      <c r="I26" s="505"/>
      <c r="J26" s="505"/>
      <c r="K26" s="544" t="s">
        <v>422</v>
      </c>
    </row>
    <row r="27" spans="1:11" s="512" customFormat="1" ht="16.5" customHeight="1" x14ac:dyDescent="0.15">
      <c r="A27" s="507"/>
      <c r="B27" s="523" t="s">
        <v>232</v>
      </c>
      <c r="C27" s="547" t="s">
        <v>213</v>
      </c>
      <c r="D27" s="548" t="s">
        <v>233</v>
      </c>
      <c r="E27" s="549"/>
      <c r="F27" s="550" t="s">
        <v>424</v>
      </c>
      <c r="G27" s="505"/>
      <c r="H27" s="505"/>
      <c r="I27" s="505"/>
      <c r="J27" s="505"/>
      <c r="K27" s="551" t="s">
        <v>425</v>
      </c>
    </row>
    <row r="28" spans="1:11" s="512" customFormat="1" ht="16.5" customHeight="1" x14ac:dyDescent="0.15">
      <c r="A28" s="507"/>
      <c r="B28" s="471"/>
      <c r="C28" s="482" t="s">
        <v>213</v>
      </c>
      <c r="D28" s="483" t="s">
        <v>234</v>
      </c>
      <c r="E28" s="484"/>
      <c r="F28" s="485" t="s">
        <v>418</v>
      </c>
      <c r="G28" s="505"/>
      <c r="H28" s="505"/>
      <c r="I28" s="505"/>
      <c r="J28" s="505"/>
      <c r="K28" s="486" t="s">
        <v>426</v>
      </c>
    </row>
    <row r="29" spans="1:11" s="512" customFormat="1" ht="16.5" customHeight="1" x14ac:dyDescent="0.15">
      <c r="A29" s="507"/>
      <c r="B29" s="471"/>
      <c r="C29" s="482" t="s">
        <v>213</v>
      </c>
      <c r="D29" s="548" t="s">
        <v>235</v>
      </c>
      <c r="E29" s="549"/>
      <c r="F29" s="485" t="s">
        <v>418</v>
      </c>
      <c r="G29" s="505"/>
      <c r="H29" s="505"/>
      <c r="I29" s="505"/>
      <c r="J29" s="505"/>
      <c r="K29" s="552" t="s">
        <v>427</v>
      </c>
    </row>
    <row r="30" spans="1:11" s="512" customFormat="1" ht="16.5" customHeight="1" x14ac:dyDescent="0.15">
      <c r="A30" s="507"/>
      <c r="B30" s="471"/>
      <c r="C30" s="482" t="s">
        <v>213</v>
      </c>
      <c r="D30" s="483" t="s">
        <v>236</v>
      </c>
      <c r="E30" s="484" t="s">
        <v>428</v>
      </c>
      <c r="F30" s="485" t="s">
        <v>418</v>
      </c>
      <c r="G30" s="505"/>
      <c r="H30" s="505"/>
      <c r="I30" s="505"/>
      <c r="J30" s="505"/>
      <c r="K30" s="486" t="s">
        <v>429</v>
      </c>
    </row>
    <row r="31" spans="1:11" s="512" customFormat="1" ht="17.25" customHeight="1" thickBot="1" x14ac:dyDescent="0.2">
      <c r="A31" s="507"/>
      <c r="B31" s="471"/>
      <c r="C31" s="482" t="s">
        <v>213</v>
      </c>
      <c r="D31" s="553" t="s">
        <v>237</v>
      </c>
      <c r="E31" s="554"/>
      <c r="F31" s="555" t="s">
        <v>418</v>
      </c>
      <c r="G31" s="505"/>
      <c r="H31" s="505"/>
      <c r="I31" s="505"/>
      <c r="J31" s="505"/>
      <c r="K31" s="486" t="s">
        <v>430</v>
      </c>
    </row>
    <row r="32" spans="1:11" s="512" customFormat="1" ht="16.5" customHeight="1" x14ac:dyDescent="0.15">
      <c r="A32" s="507"/>
      <c r="B32" s="523" t="s">
        <v>238</v>
      </c>
      <c r="C32" s="524" t="s">
        <v>211</v>
      </c>
      <c r="D32" s="556" t="s">
        <v>239</v>
      </c>
      <c r="E32" s="557"/>
      <c r="F32" s="558" t="s">
        <v>431</v>
      </c>
      <c r="G32" s="505"/>
      <c r="H32" s="505"/>
      <c r="I32" s="505"/>
      <c r="J32" s="505"/>
      <c r="K32" s="559" t="s">
        <v>432</v>
      </c>
    </row>
    <row r="33" spans="1:11" s="512" customFormat="1" ht="16.5" customHeight="1" x14ac:dyDescent="0.15">
      <c r="A33" s="507"/>
      <c r="B33" s="471"/>
      <c r="C33" s="560" t="s">
        <v>211</v>
      </c>
      <c r="D33" s="561" t="s">
        <v>349</v>
      </c>
      <c r="E33" s="562"/>
      <c r="F33" s="563" t="s">
        <v>350</v>
      </c>
      <c r="G33" s="505"/>
      <c r="H33" s="505"/>
      <c r="I33" s="505"/>
      <c r="J33" s="505"/>
      <c r="K33" s="564" t="s">
        <v>433</v>
      </c>
    </row>
    <row r="34" spans="1:11" s="512" customFormat="1" ht="16.5" customHeight="1" x14ac:dyDescent="0.15">
      <c r="A34" s="507"/>
      <c r="B34" s="471"/>
      <c r="C34" s="565" t="s">
        <v>213</v>
      </c>
      <c r="D34" s="483" t="s">
        <v>240</v>
      </c>
      <c r="E34" s="484" t="s">
        <v>434</v>
      </c>
      <c r="F34" s="485" t="s">
        <v>431</v>
      </c>
      <c r="G34" s="505"/>
      <c r="H34" s="505"/>
      <c r="I34" s="505"/>
      <c r="J34" s="505"/>
      <c r="K34" s="486" t="s">
        <v>435</v>
      </c>
    </row>
    <row r="35" spans="1:11" s="512" customFormat="1" ht="33" x14ac:dyDescent="0.15">
      <c r="A35" s="507"/>
      <c r="B35" s="471"/>
      <c r="C35" s="565" t="s">
        <v>213</v>
      </c>
      <c r="D35" s="483" t="s">
        <v>240</v>
      </c>
      <c r="E35" s="484" t="s">
        <v>241</v>
      </c>
      <c r="F35" s="485" t="s">
        <v>418</v>
      </c>
      <c r="G35" s="505"/>
      <c r="H35" s="505"/>
      <c r="I35" s="505"/>
      <c r="J35" s="505"/>
      <c r="K35" s="486" t="s">
        <v>436</v>
      </c>
    </row>
    <row r="36" spans="1:11" s="512" customFormat="1" ht="17.25" customHeight="1" thickBot="1" x14ac:dyDescent="0.2">
      <c r="A36" s="566"/>
      <c r="B36" s="496"/>
      <c r="C36" s="567" t="s">
        <v>213</v>
      </c>
      <c r="D36" s="568" t="s">
        <v>240</v>
      </c>
      <c r="E36" s="569" t="s">
        <v>242</v>
      </c>
      <c r="F36" s="570" t="s">
        <v>418</v>
      </c>
      <c r="G36" s="505"/>
      <c r="H36" s="505"/>
      <c r="I36" s="505"/>
      <c r="J36" s="505"/>
      <c r="K36" s="571" t="s">
        <v>437</v>
      </c>
    </row>
    <row r="37" spans="1:11" s="512" customFormat="1" ht="19.5" customHeight="1" thickTop="1" x14ac:dyDescent="0.15">
      <c r="A37" s="507" t="s">
        <v>438</v>
      </c>
      <c r="B37" s="471" t="s">
        <v>439</v>
      </c>
      <c r="C37" s="572" t="s">
        <v>243</v>
      </c>
      <c r="D37" s="573" t="s">
        <v>244</v>
      </c>
      <c r="E37" s="574" t="s">
        <v>246</v>
      </c>
      <c r="F37" s="575" t="s">
        <v>245</v>
      </c>
      <c r="G37" s="505"/>
      <c r="H37" s="505"/>
      <c r="I37" s="505"/>
      <c r="J37" s="505"/>
      <c r="K37" s="481" t="s">
        <v>440</v>
      </c>
    </row>
    <row r="38" spans="1:11" s="512" customFormat="1" ht="33.75" customHeight="1" x14ac:dyDescent="0.15">
      <c r="A38" s="507"/>
      <c r="B38" s="471"/>
      <c r="C38" s="572" t="s">
        <v>243</v>
      </c>
      <c r="D38" s="573" t="s">
        <v>244</v>
      </c>
      <c r="E38" s="574" t="s">
        <v>247</v>
      </c>
      <c r="F38" s="480" t="s">
        <v>245</v>
      </c>
      <c r="G38" s="505"/>
      <c r="H38" s="505"/>
      <c r="I38" s="505"/>
      <c r="J38" s="505"/>
      <c r="K38" s="481" t="s">
        <v>441</v>
      </c>
    </row>
    <row r="39" spans="1:11" s="512" customFormat="1" ht="33.75" customHeight="1" x14ac:dyDescent="0.15">
      <c r="A39" s="507"/>
      <c r="B39" s="471"/>
      <c r="C39" s="572" t="s">
        <v>243</v>
      </c>
      <c r="D39" s="573" t="s">
        <v>244</v>
      </c>
      <c r="E39" s="574" t="s">
        <v>248</v>
      </c>
      <c r="F39" s="480" t="s">
        <v>245</v>
      </c>
      <c r="G39" s="505"/>
      <c r="H39" s="505"/>
      <c r="I39" s="505"/>
      <c r="J39" s="505"/>
      <c r="K39" s="481" t="s">
        <v>442</v>
      </c>
    </row>
    <row r="40" spans="1:11" s="512" customFormat="1" ht="33.75" customHeight="1" x14ac:dyDescent="0.15">
      <c r="A40" s="507"/>
      <c r="B40" s="471"/>
      <c r="C40" s="572" t="s">
        <v>243</v>
      </c>
      <c r="D40" s="573" t="s">
        <v>244</v>
      </c>
      <c r="E40" s="574" t="s">
        <v>249</v>
      </c>
      <c r="F40" s="480" t="s">
        <v>245</v>
      </c>
      <c r="G40" s="505"/>
      <c r="H40" s="505"/>
      <c r="I40" s="505"/>
      <c r="J40" s="505"/>
      <c r="K40" s="481" t="s">
        <v>443</v>
      </c>
    </row>
    <row r="41" spans="1:11" s="512" customFormat="1" ht="33.75" customHeight="1" x14ac:dyDescent="0.15">
      <c r="A41" s="507"/>
      <c r="B41" s="471"/>
      <c r="C41" s="572" t="s">
        <v>243</v>
      </c>
      <c r="D41" s="573" t="s">
        <v>244</v>
      </c>
      <c r="E41" s="574" t="s">
        <v>250</v>
      </c>
      <c r="F41" s="480" t="s">
        <v>245</v>
      </c>
      <c r="G41" s="505"/>
      <c r="H41" s="505"/>
      <c r="I41" s="505"/>
      <c r="J41" s="505"/>
      <c r="K41" s="481" t="s">
        <v>444</v>
      </c>
    </row>
    <row r="42" spans="1:11" s="512" customFormat="1" ht="30.75" customHeight="1" x14ac:dyDescent="0.15">
      <c r="A42" s="507"/>
      <c r="B42" s="471"/>
      <c r="C42" s="572" t="s">
        <v>243</v>
      </c>
      <c r="D42" s="573" t="s">
        <v>244</v>
      </c>
      <c r="E42" s="574" t="s">
        <v>251</v>
      </c>
      <c r="F42" s="480" t="s">
        <v>245</v>
      </c>
      <c r="G42" s="505"/>
      <c r="H42" s="505"/>
      <c r="I42" s="505"/>
      <c r="J42" s="505"/>
      <c r="K42" s="481" t="s">
        <v>445</v>
      </c>
    </row>
    <row r="43" spans="1:11" s="512" customFormat="1" ht="37.5" customHeight="1" x14ac:dyDescent="0.15">
      <c r="A43" s="507"/>
      <c r="B43" s="471"/>
      <c r="C43" s="572" t="s">
        <v>243</v>
      </c>
      <c r="D43" s="573" t="s">
        <v>244</v>
      </c>
      <c r="E43" s="574" t="s">
        <v>252</v>
      </c>
      <c r="F43" s="480" t="s">
        <v>245</v>
      </c>
      <c r="G43" s="505"/>
      <c r="H43" s="505"/>
      <c r="I43" s="505"/>
      <c r="J43" s="505"/>
      <c r="K43" s="481" t="s">
        <v>446</v>
      </c>
    </row>
    <row r="44" spans="1:11" s="512" customFormat="1" ht="20.25" customHeight="1" x14ac:dyDescent="0.15">
      <c r="A44" s="507"/>
      <c r="B44" s="471"/>
      <c r="C44" s="572" t="s">
        <v>243</v>
      </c>
      <c r="D44" s="573" t="s">
        <v>244</v>
      </c>
      <c r="E44" s="574" t="s">
        <v>390</v>
      </c>
      <c r="F44" s="480" t="s">
        <v>245</v>
      </c>
      <c r="G44" s="505"/>
      <c r="H44" s="505"/>
      <c r="I44" s="505"/>
      <c r="J44" s="505"/>
      <c r="K44" s="481" t="s">
        <v>447</v>
      </c>
    </row>
    <row r="45" spans="1:11" s="512" customFormat="1" ht="32.25" customHeight="1" x14ac:dyDescent="0.15">
      <c r="A45" s="507"/>
      <c r="B45" s="471"/>
      <c r="C45" s="572" t="s">
        <v>243</v>
      </c>
      <c r="D45" s="573" t="s">
        <v>244</v>
      </c>
      <c r="E45" s="574" t="s">
        <v>448</v>
      </c>
      <c r="F45" s="480" t="s">
        <v>245</v>
      </c>
      <c r="G45" s="505"/>
      <c r="H45" s="505"/>
      <c r="I45" s="505"/>
      <c r="J45" s="505"/>
      <c r="K45" s="481" t="s">
        <v>449</v>
      </c>
    </row>
    <row r="46" spans="1:11" s="512" customFormat="1" ht="32.25" customHeight="1" x14ac:dyDescent="0.15">
      <c r="A46" s="507"/>
      <c r="B46" s="471"/>
      <c r="C46" s="572" t="s">
        <v>243</v>
      </c>
      <c r="D46" s="573" t="s">
        <v>244</v>
      </c>
      <c r="E46" s="574" t="s">
        <v>450</v>
      </c>
      <c r="F46" s="480" t="s">
        <v>245</v>
      </c>
      <c r="G46" s="505"/>
      <c r="H46" s="505"/>
      <c r="I46" s="505"/>
      <c r="J46" s="505"/>
      <c r="K46" s="481" t="s">
        <v>451</v>
      </c>
    </row>
    <row r="47" spans="1:11" s="512" customFormat="1" ht="32.25" customHeight="1" x14ac:dyDescent="0.15">
      <c r="A47" s="507"/>
      <c r="B47" s="471"/>
      <c r="C47" s="572" t="s">
        <v>243</v>
      </c>
      <c r="D47" s="573" t="s">
        <v>244</v>
      </c>
      <c r="E47" s="574" t="s">
        <v>293</v>
      </c>
      <c r="F47" s="480" t="s">
        <v>245</v>
      </c>
      <c r="G47" s="505"/>
      <c r="H47" s="505"/>
      <c r="I47" s="505"/>
      <c r="J47" s="505"/>
      <c r="K47" s="481" t="s">
        <v>452</v>
      </c>
    </row>
    <row r="48" spans="1:11" s="512" customFormat="1" ht="32.25" customHeight="1" x14ac:dyDescent="0.15">
      <c r="A48" s="507"/>
      <c r="B48" s="471"/>
      <c r="C48" s="572" t="s">
        <v>243</v>
      </c>
      <c r="D48" s="573" t="s">
        <v>244</v>
      </c>
      <c r="E48" s="574" t="s">
        <v>294</v>
      </c>
      <c r="F48" s="480" t="s">
        <v>245</v>
      </c>
      <c r="G48" s="505"/>
      <c r="H48" s="505"/>
      <c r="I48" s="505"/>
      <c r="J48" s="505"/>
      <c r="K48" s="481" t="s">
        <v>453</v>
      </c>
    </row>
    <row r="49" spans="1:11" s="576" customFormat="1" ht="32.25" customHeight="1" x14ac:dyDescent="0.15">
      <c r="A49" s="507"/>
      <c r="B49" s="471"/>
      <c r="C49" s="572" t="s">
        <v>243</v>
      </c>
      <c r="D49" s="573" t="s">
        <v>244</v>
      </c>
      <c r="E49" s="574" t="s">
        <v>351</v>
      </c>
      <c r="F49" s="480" t="s">
        <v>245</v>
      </c>
      <c r="G49" s="505"/>
      <c r="H49" s="505"/>
      <c r="I49" s="505"/>
      <c r="J49" s="505"/>
      <c r="K49" s="481" t="s">
        <v>454</v>
      </c>
    </row>
    <row r="50" spans="1:11" s="576" customFormat="1" ht="32.25" customHeight="1" x14ac:dyDescent="0.15">
      <c r="A50" s="507"/>
      <c r="B50" s="471"/>
      <c r="C50" s="572" t="s">
        <v>243</v>
      </c>
      <c r="D50" s="573" t="s">
        <v>244</v>
      </c>
      <c r="E50" s="574" t="s">
        <v>352</v>
      </c>
      <c r="F50" s="480" t="s">
        <v>245</v>
      </c>
      <c r="G50" s="505"/>
      <c r="H50" s="505"/>
      <c r="I50" s="505"/>
      <c r="J50" s="505"/>
      <c r="K50" s="481" t="s">
        <v>455</v>
      </c>
    </row>
    <row r="51" spans="1:11" s="512" customFormat="1" ht="32.25" customHeight="1" x14ac:dyDescent="0.15">
      <c r="A51" s="507"/>
      <c r="B51" s="471"/>
      <c r="C51" s="572" t="s">
        <v>243</v>
      </c>
      <c r="D51" s="573" t="s">
        <v>295</v>
      </c>
      <c r="E51" s="574"/>
      <c r="F51" s="480" t="s">
        <v>245</v>
      </c>
      <c r="G51" s="505"/>
      <c r="H51" s="505"/>
      <c r="I51" s="505"/>
      <c r="J51" s="505"/>
      <c r="K51" s="481" t="s">
        <v>456</v>
      </c>
    </row>
    <row r="52" spans="1:11" s="512" customFormat="1" ht="16.5" customHeight="1" x14ac:dyDescent="0.15">
      <c r="A52" s="507"/>
      <c r="B52" s="471"/>
      <c r="C52" s="482" t="s">
        <v>213</v>
      </c>
      <c r="D52" s="577" t="s">
        <v>253</v>
      </c>
      <c r="E52" s="578"/>
      <c r="F52" s="485" t="s">
        <v>457</v>
      </c>
      <c r="G52" s="505"/>
      <c r="H52" s="505"/>
      <c r="I52" s="505"/>
      <c r="J52" s="505"/>
      <c r="K52" s="486" t="s">
        <v>458</v>
      </c>
    </row>
    <row r="53" spans="1:11" s="512" customFormat="1" ht="17.25" customHeight="1" thickBot="1" x14ac:dyDescent="0.2">
      <c r="A53" s="566"/>
      <c r="B53" s="496"/>
      <c r="C53" s="579" t="s">
        <v>213</v>
      </c>
      <c r="D53" s="580" t="s">
        <v>459</v>
      </c>
      <c r="E53" s="581"/>
      <c r="F53" s="582" t="s">
        <v>457</v>
      </c>
      <c r="G53" s="505"/>
      <c r="H53" s="505"/>
      <c r="I53" s="505"/>
      <c r="J53" s="505"/>
      <c r="K53" s="583" t="s">
        <v>460</v>
      </c>
    </row>
    <row r="54" spans="1:11" s="512" customFormat="1" ht="17.25" customHeight="1" thickTop="1" thickBot="1" x14ac:dyDescent="0.2">
      <c r="A54" s="495" t="s">
        <v>254</v>
      </c>
      <c r="B54" s="471" t="s">
        <v>255</v>
      </c>
      <c r="C54" s="572" t="s">
        <v>243</v>
      </c>
      <c r="D54" s="478" t="s">
        <v>353</v>
      </c>
      <c r="E54" s="584" t="s">
        <v>354</v>
      </c>
      <c r="F54" s="480" t="s">
        <v>355</v>
      </c>
      <c r="G54" s="505"/>
      <c r="H54" s="505"/>
      <c r="I54" s="505"/>
      <c r="J54" s="505"/>
      <c r="K54" s="585" t="s">
        <v>356</v>
      </c>
    </row>
    <row r="55" spans="1:11" s="512" customFormat="1" ht="17.25" customHeight="1" thickTop="1" thickBot="1" x14ac:dyDescent="0.2">
      <c r="A55" s="586"/>
      <c r="B55" s="471"/>
      <c r="C55" s="482" t="s">
        <v>357</v>
      </c>
      <c r="D55" s="483" t="s">
        <v>358</v>
      </c>
      <c r="E55" s="587"/>
      <c r="F55" s="485" t="s">
        <v>355</v>
      </c>
      <c r="G55" s="505"/>
      <c r="H55" s="505"/>
      <c r="I55" s="505"/>
      <c r="J55" s="505"/>
      <c r="K55" s="486" t="s">
        <v>359</v>
      </c>
    </row>
    <row r="56" spans="1:11" s="512" customFormat="1" ht="17.25" customHeight="1" thickTop="1" thickBot="1" x14ac:dyDescent="0.2">
      <c r="A56" s="586"/>
      <c r="B56" s="471"/>
      <c r="C56" s="482" t="s">
        <v>357</v>
      </c>
      <c r="D56" s="483" t="s">
        <v>360</v>
      </c>
      <c r="E56" s="587"/>
      <c r="F56" s="485" t="s">
        <v>355</v>
      </c>
      <c r="G56" s="505"/>
      <c r="H56" s="505"/>
      <c r="I56" s="505"/>
      <c r="J56" s="505"/>
      <c r="K56" s="486" t="s">
        <v>361</v>
      </c>
    </row>
    <row r="57" spans="1:11" s="512" customFormat="1" ht="17.25" customHeight="1" thickTop="1" thickBot="1" x14ac:dyDescent="0.2">
      <c r="A57" s="586"/>
      <c r="B57" s="471"/>
      <c r="C57" s="482" t="s">
        <v>357</v>
      </c>
      <c r="D57" s="483" t="s">
        <v>362</v>
      </c>
      <c r="E57" s="587"/>
      <c r="F57" s="485" t="s">
        <v>355</v>
      </c>
      <c r="G57" s="505"/>
      <c r="H57" s="505"/>
      <c r="I57" s="505"/>
      <c r="J57" s="505"/>
      <c r="K57" s="486" t="s">
        <v>363</v>
      </c>
    </row>
    <row r="58" spans="1:11" s="512" customFormat="1" ht="33.75" customHeight="1" thickTop="1" thickBot="1" x14ac:dyDescent="0.2">
      <c r="A58" s="586"/>
      <c r="B58" s="471"/>
      <c r="C58" s="588" t="s">
        <v>364</v>
      </c>
      <c r="D58" s="589" t="s">
        <v>365</v>
      </c>
      <c r="E58" s="590" t="s">
        <v>366</v>
      </c>
      <c r="F58" s="591" t="s">
        <v>245</v>
      </c>
      <c r="G58" s="505"/>
      <c r="H58" s="505"/>
      <c r="I58" s="505"/>
      <c r="J58" s="505"/>
      <c r="K58" s="592" t="s">
        <v>367</v>
      </c>
    </row>
    <row r="59" spans="1:11" s="512" customFormat="1" ht="163.5" customHeight="1" thickTop="1" thickBot="1" x14ac:dyDescent="0.2">
      <c r="A59" s="586"/>
      <c r="B59" s="471"/>
      <c r="C59" s="593" t="s">
        <v>368</v>
      </c>
      <c r="D59" s="594" t="s">
        <v>369</v>
      </c>
      <c r="E59" s="595" t="s">
        <v>370</v>
      </c>
      <c r="F59" s="596" t="s">
        <v>355</v>
      </c>
      <c r="G59" s="505"/>
      <c r="H59" s="505"/>
      <c r="I59" s="505"/>
      <c r="J59" s="505"/>
      <c r="K59" s="597" t="s">
        <v>371</v>
      </c>
    </row>
    <row r="60" spans="1:11" s="512" customFormat="1" ht="17.25" customHeight="1" thickTop="1" thickBot="1" x14ac:dyDescent="0.2">
      <c r="A60" s="586"/>
      <c r="B60" s="471"/>
      <c r="C60" s="487" t="s">
        <v>372</v>
      </c>
      <c r="D60" s="488" t="s">
        <v>373</v>
      </c>
      <c r="E60" s="598"/>
      <c r="F60" s="490" t="s">
        <v>355</v>
      </c>
      <c r="G60" s="505"/>
      <c r="H60" s="505"/>
      <c r="I60" s="505"/>
      <c r="J60" s="505"/>
      <c r="K60" s="511" t="s">
        <v>374</v>
      </c>
    </row>
    <row r="61" spans="1:11" s="512" customFormat="1" ht="17.25" customHeight="1" thickTop="1" thickBot="1" x14ac:dyDescent="0.2">
      <c r="A61" s="586"/>
      <c r="B61" s="471"/>
      <c r="C61" s="487" t="s">
        <v>372</v>
      </c>
      <c r="D61" s="492" t="s">
        <v>375</v>
      </c>
      <c r="E61" s="599"/>
      <c r="F61" s="600" t="s">
        <v>355</v>
      </c>
      <c r="G61" s="505"/>
      <c r="H61" s="505"/>
      <c r="I61" s="505"/>
      <c r="J61" s="505"/>
      <c r="K61" s="517" t="s">
        <v>376</v>
      </c>
    </row>
    <row r="62" spans="1:11" s="512" customFormat="1" ht="17.25" customHeight="1" thickTop="1" thickBot="1" x14ac:dyDescent="0.2">
      <c r="A62" s="586"/>
      <c r="B62" s="471"/>
      <c r="C62" s="487" t="s">
        <v>372</v>
      </c>
      <c r="D62" s="601" t="s">
        <v>377</v>
      </c>
      <c r="E62" s="602"/>
      <c r="F62" s="603" t="s">
        <v>355</v>
      </c>
      <c r="G62" s="505"/>
      <c r="H62" s="505"/>
      <c r="I62" s="505"/>
      <c r="J62" s="505"/>
      <c r="K62" s="604" t="s">
        <v>378</v>
      </c>
    </row>
    <row r="63" spans="1:11" s="512" customFormat="1" ht="19.5" customHeight="1" thickTop="1" thickBot="1" x14ac:dyDescent="0.2">
      <c r="A63" s="586"/>
      <c r="B63" s="523" t="s">
        <v>258</v>
      </c>
      <c r="C63" s="605" t="s">
        <v>243</v>
      </c>
      <c r="D63" s="606" t="s">
        <v>259</v>
      </c>
      <c r="E63" s="607" t="s">
        <v>461</v>
      </c>
      <c r="F63" s="538" t="s">
        <v>462</v>
      </c>
      <c r="G63" s="505"/>
      <c r="H63" s="505"/>
      <c r="I63" s="505"/>
      <c r="J63" s="505"/>
      <c r="K63" s="539" t="s">
        <v>463</v>
      </c>
    </row>
    <row r="64" spans="1:11" s="512" customFormat="1" ht="17.25" customHeight="1" thickTop="1" thickBot="1" x14ac:dyDescent="0.2">
      <c r="A64" s="586"/>
      <c r="B64" s="471"/>
      <c r="C64" s="608" t="s">
        <v>308</v>
      </c>
      <c r="D64" s="609" t="s">
        <v>259</v>
      </c>
      <c r="E64" s="610" t="s">
        <v>464</v>
      </c>
      <c r="F64" s="542" t="s">
        <v>457</v>
      </c>
      <c r="G64" s="505"/>
      <c r="H64" s="505"/>
      <c r="I64" s="505"/>
      <c r="J64" s="505"/>
      <c r="K64" s="481" t="s">
        <v>465</v>
      </c>
    </row>
    <row r="65" spans="1:11" s="512" customFormat="1" ht="17.25" customHeight="1" thickTop="1" thickBot="1" x14ac:dyDescent="0.2">
      <c r="A65" s="586"/>
      <c r="B65" s="496"/>
      <c r="C65" s="611" t="s">
        <v>243</v>
      </c>
      <c r="D65" s="612" t="s">
        <v>256</v>
      </c>
      <c r="E65" s="613" t="s">
        <v>466</v>
      </c>
      <c r="F65" s="614" t="s">
        <v>467</v>
      </c>
      <c r="G65" s="505"/>
      <c r="H65" s="505"/>
      <c r="I65" s="505"/>
      <c r="J65" s="505"/>
      <c r="K65" s="615" t="s">
        <v>468</v>
      </c>
    </row>
    <row r="66" spans="1:11" s="512" customFormat="1" ht="17.25" customHeight="1" thickTop="1" thickBot="1" x14ac:dyDescent="0.2">
      <c r="A66" s="586" t="s">
        <v>260</v>
      </c>
      <c r="B66" s="462" t="s">
        <v>261</v>
      </c>
      <c r="C66" s="502" t="s">
        <v>243</v>
      </c>
      <c r="D66" s="503" t="s">
        <v>262</v>
      </c>
      <c r="E66" s="616" t="s">
        <v>469</v>
      </c>
      <c r="F66" s="575" t="s">
        <v>418</v>
      </c>
      <c r="G66" s="505"/>
      <c r="H66" s="505"/>
      <c r="I66" s="505"/>
      <c r="J66" s="505"/>
      <c r="K66" s="506" t="s">
        <v>470</v>
      </c>
    </row>
    <row r="67" spans="1:11" s="512" customFormat="1" ht="17.25" customHeight="1" thickTop="1" thickBot="1" x14ac:dyDescent="0.2">
      <c r="A67" s="586"/>
      <c r="B67" s="471"/>
      <c r="C67" s="572" t="s">
        <v>243</v>
      </c>
      <c r="D67" s="478" t="s">
        <v>471</v>
      </c>
      <c r="E67" s="584" t="s">
        <v>263</v>
      </c>
      <c r="F67" s="480" t="s">
        <v>418</v>
      </c>
      <c r="G67" s="505"/>
      <c r="H67" s="505"/>
      <c r="I67" s="505"/>
      <c r="J67" s="505"/>
      <c r="K67" s="617" t="s">
        <v>472</v>
      </c>
    </row>
    <row r="68" spans="1:11" s="512" customFormat="1" ht="17.25" customHeight="1" thickTop="1" thickBot="1" x14ac:dyDescent="0.2">
      <c r="A68" s="586"/>
      <c r="B68" s="471"/>
      <c r="C68" s="618" t="s">
        <v>473</v>
      </c>
      <c r="D68" s="619" t="s">
        <v>471</v>
      </c>
      <c r="E68" s="620" t="s">
        <v>474</v>
      </c>
      <c r="F68" s="621" t="s">
        <v>418</v>
      </c>
      <c r="G68" s="505"/>
      <c r="H68" s="505"/>
      <c r="I68" s="505"/>
      <c r="J68" s="505"/>
      <c r="K68" s="617" t="s">
        <v>475</v>
      </c>
    </row>
    <row r="69" spans="1:11" s="512" customFormat="1" ht="17.25" customHeight="1" thickTop="1" thickBot="1" x14ac:dyDescent="0.2">
      <c r="A69" s="586"/>
      <c r="B69" s="471"/>
      <c r="C69" s="618" t="s">
        <v>476</v>
      </c>
      <c r="D69" s="619" t="s">
        <v>477</v>
      </c>
      <c r="E69" s="620" t="s">
        <v>346</v>
      </c>
      <c r="F69" s="621" t="s">
        <v>457</v>
      </c>
      <c r="G69" s="505"/>
      <c r="H69" s="505"/>
      <c r="I69" s="505"/>
      <c r="J69" s="505"/>
      <c r="K69" s="617" t="s">
        <v>347</v>
      </c>
    </row>
    <row r="70" spans="1:11" s="512" customFormat="1" ht="17.25" customHeight="1" thickTop="1" thickBot="1" x14ac:dyDescent="0.2">
      <c r="A70" s="586"/>
      <c r="B70" s="471"/>
      <c r="C70" s="482" t="s">
        <v>213</v>
      </c>
      <c r="D70" s="483" t="s">
        <v>264</v>
      </c>
      <c r="E70" s="587" t="s">
        <v>478</v>
      </c>
      <c r="F70" s="485" t="s">
        <v>457</v>
      </c>
      <c r="G70" s="505"/>
      <c r="H70" s="505"/>
      <c r="I70" s="505"/>
      <c r="J70" s="505"/>
      <c r="K70" s="486" t="s">
        <v>479</v>
      </c>
    </row>
    <row r="71" spans="1:11" s="512" customFormat="1" ht="17.25" customHeight="1" thickTop="1" thickBot="1" x14ac:dyDescent="0.2">
      <c r="A71" s="586"/>
      <c r="B71" s="471"/>
      <c r="C71" s="482" t="s">
        <v>213</v>
      </c>
      <c r="D71" s="483" t="s">
        <v>265</v>
      </c>
      <c r="E71" s="587" t="s">
        <v>266</v>
      </c>
      <c r="F71" s="485" t="s">
        <v>457</v>
      </c>
      <c r="G71" s="505"/>
      <c r="H71" s="505"/>
      <c r="I71" s="505"/>
      <c r="J71" s="505"/>
      <c r="K71" s="544" t="s">
        <v>480</v>
      </c>
    </row>
    <row r="72" spans="1:11" s="512" customFormat="1" ht="17.25" customHeight="1" thickTop="1" x14ac:dyDescent="0.15">
      <c r="A72" s="461" t="s">
        <v>300</v>
      </c>
      <c r="B72" s="462" t="s">
        <v>296</v>
      </c>
      <c r="C72" s="622" t="s">
        <v>211</v>
      </c>
      <c r="D72" s="623" t="s">
        <v>268</v>
      </c>
      <c r="E72" s="624"/>
      <c r="F72" s="625" t="s">
        <v>287</v>
      </c>
      <c r="G72" s="505"/>
      <c r="H72" s="505"/>
      <c r="I72" s="505"/>
      <c r="J72" s="505"/>
      <c r="K72" s="626" t="s">
        <v>481</v>
      </c>
    </row>
    <row r="73" spans="1:11" s="512" customFormat="1" ht="17.25" customHeight="1" x14ac:dyDescent="0.15">
      <c r="A73" s="470"/>
      <c r="B73" s="471"/>
      <c r="C73" s="627" t="s">
        <v>211</v>
      </c>
      <c r="D73" s="619" t="s">
        <v>288</v>
      </c>
      <c r="E73" s="620"/>
      <c r="F73" s="621" t="s">
        <v>245</v>
      </c>
      <c r="G73" s="505"/>
      <c r="H73" s="505"/>
      <c r="I73" s="505"/>
      <c r="J73" s="505"/>
      <c r="K73" s="628" t="s">
        <v>482</v>
      </c>
    </row>
    <row r="74" spans="1:11" s="512" customFormat="1" ht="17.25" customHeight="1" x14ac:dyDescent="0.15">
      <c r="A74" s="470"/>
      <c r="B74" s="471"/>
      <c r="C74" s="629" t="s">
        <v>211</v>
      </c>
      <c r="D74" s="630" t="s">
        <v>289</v>
      </c>
      <c r="E74" s="631"/>
      <c r="F74" s="632" t="s">
        <v>287</v>
      </c>
      <c r="G74" s="505"/>
      <c r="H74" s="505"/>
      <c r="I74" s="505"/>
      <c r="J74" s="505"/>
      <c r="K74" s="628" t="s">
        <v>483</v>
      </c>
    </row>
    <row r="75" spans="1:11" s="512" customFormat="1" ht="17.25" customHeight="1" x14ac:dyDescent="0.15">
      <c r="A75" s="470"/>
      <c r="B75" s="471"/>
      <c r="C75" s="633" t="s">
        <v>211</v>
      </c>
      <c r="D75" s="634" t="s">
        <v>484</v>
      </c>
      <c r="E75" s="635"/>
      <c r="F75" s="636" t="s">
        <v>287</v>
      </c>
      <c r="G75" s="505"/>
      <c r="H75" s="505"/>
      <c r="I75" s="505"/>
      <c r="J75" s="505"/>
      <c r="K75" s="628" t="s">
        <v>485</v>
      </c>
    </row>
    <row r="76" spans="1:11" s="512" customFormat="1" ht="17.25" customHeight="1" x14ac:dyDescent="0.15">
      <c r="A76" s="470"/>
      <c r="B76" s="471"/>
      <c r="C76" s="545" t="s">
        <v>290</v>
      </c>
      <c r="D76" s="637" t="s">
        <v>291</v>
      </c>
      <c r="E76" s="638"/>
      <c r="F76" s="555" t="s">
        <v>287</v>
      </c>
      <c r="G76" s="505"/>
      <c r="H76" s="505"/>
      <c r="I76" s="505"/>
      <c r="J76" s="505"/>
      <c r="K76" s="639" t="s">
        <v>486</v>
      </c>
    </row>
    <row r="77" spans="1:11" s="512" customFormat="1" ht="17.25" customHeight="1" x14ac:dyDescent="0.15">
      <c r="A77" s="470"/>
      <c r="B77" s="471"/>
      <c r="C77" s="565" t="s">
        <v>290</v>
      </c>
      <c r="D77" s="640" t="s">
        <v>292</v>
      </c>
      <c r="E77" s="641"/>
      <c r="F77" s="485" t="s">
        <v>287</v>
      </c>
      <c r="G77" s="505"/>
      <c r="H77" s="505"/>
      <c r="I77" s="505"/>
      <c r="J77" s="505"/>
      <c r="K77" s="486" t="s">
        <v>487</v>
      </c>
    </row>
    <row r="78" spans="1:11" s="512" customFormat="1" ht="19.5" customHeight="1" thickBot="1" x14ac:dyDescent="0.2">
      <c r="A78" s="442"/>
      <c r="B78" s="442"/>
      <c r="C78" s="642" t="s">
        <v>267</v>
      </c>
      <c r="D78" s="643" t="s">
        <v>488</v>
      </c>
      <c r="E78" s="644"/>
      <c r="F78" s="645" t="s">
        <v>245</v>
      </c>
      <c r="G78" s="505"/>
      <c r="H78" s="505"/>
      <c r="I78" s="505"/>
      <c r="J78" s="505"/>
      <c r="K78" s="646" t="s">
        <v>489</v>
      </c>
    </row>
    <row r="79" spans="1:11" s="512" customFormat="1" ht="17.25" customHeight="1" thickTop="1" x14ac:dyDescent="0.15">
      <c r="A79" s="461" t="s">
        <v>490</v>
      </c>
      <c r="B79" s="462" t="s">
        <v>491</v>
      </c>
      <c r="C79" s="647" t="s">
        <v>211</v>
      </c>
      <c r="D79" s="648" t="s">
        <v>269</v>
      </c>
      <c r="E79" s="649"/>
      <c r="F79" s="650" t="s">
        <v>270</v>
      </c>
      <c r="G79" s="505"/>
      <c r="H79" s="505"/>
      <c r="I79" s="505"/>
      <c r="J79" s="505"/>
      <c r="K79" s="651" t="s">
        <v>492</v>
      </c>
    </row>
    <row r="80" spans="1:11" s="512" customFormat="1" ht="17.25" customHeight="1" x14ac:dyDescent="0.15">
      <c r="A80" s="470"/>
      <c r="B80" s="471"/>
      <c r="C80" s="652" t="s">
        <v>211</v>
      </c>
      <c r="D80" s="653" t="s">
        <v>269</v>
      </c>
      <c r="E80" s="654"/>
      <c r="F80" s="655" t="s">
        <v>270</v>
      </c>
      <c r="G80" s="505"/>
      <c r="H80" s="505"/>
      <c r="I80" s="505"/>
      <c r="J80" s="505"/>
      <c r="K80" s="656" t="s">
        <v>493</v>
      </c>
    </row>
    <row r="81" spans="1:11" s="512" customFormat="1" ht="17.25" customHeight="1" x14ac:dyDescent="0.15">
      <c r="A81" s="470"/>
      <c r="B81" s="471"/>
      <c r="C81" s="565" t="s">
        <v>213</v>
      </c>
      <c r="D81" s="483" t="s">
        <v>271</v>
      </c>
      <c r="E81" s="587"/>
      <c r="F81" s="485" t="s">
        <v>272</v>
      </c>
      <c r="G81" s="505"/>
      <c r="H81" s="505"/>
      <c r="I81" s="505"/>
      <c r="J81" s="505"/>
      <c r="K81" s="486" t="s">
        <v>494</v>
      </c>
    </row>
    <row r="82" spans="1:11" s="512" customFormat="1" ht="17.25" customHeight="1" x14ac:dyDescent="0.15">
      <c r="A82" s="470"/>
      <c r="B82" s="471"/>
      <c r="C82" s="565" t="s">
        <v>213</v>
      </c>
      <c r="D82" s="483" t="s">
        <v>273</v>
      </c>
      <c r="E82" s="587"/>
      <c r="F82" s="485" t="s">
        <v>245</v>
      </c>
      <c r="G82" s="505"/>
      <c r="H82" s="505"/>
      <c r="I82" s="505"/>
      <c r="J82" s="505"/>
      <c r="K82" s="486" t="s">
        <v>495</v>
      </c>
    </row>
    <row r="83" spans="1:11" s="512" customFormat="1" ht="17.25" customHeight="1" x14ac:dyDescent="0.15">
      <c r="A83" s="470"/>
      <c r="B83" s="471"/>
      <c r="C83" s="565" t="s">
        <v>213</v>
      </c>
      <c r="D83" s="483" t="s">
        <v>496</v>
      </c>
      <c r="E83" s="587"/>
      <c r="F83" s="485" t="s">
        <v>245</v>
      </c>
      <c r="G83" s="505"/>
      <c r="H83" s="505"/>
      <c r="I83" s="505"/>
      <c r="J83" s="505"/>
      <c r="K83" s="486" t="s">
        <v>497</v>
      </c>
    </row>
    <row r="84" spans="1:11" s="512" customFormat="1" ht="17.25" customHeight="1" x14ac:dyDescent="0.15">
      <c r="A84" s="470"/>
      <c r="B84" s="471"/>
      <c r="C84" s="565" t="s">
        <v>213</v>
      </c>
      <c r="D84" s="483" t="s">
        <v>274</v>
      </c>
      <c r="E84" s="587"/>
      <c r="F84" s="485" t="s">
        <v>270</v>
      </c>
      <c r="G84" s="505"/>
      <c r="H84" s="505"/>
      <c r="I84" s="505"/>
      <c r="J84" s="505"/>
      <c r="K84" s="486" t="s">
        <v>498</v>
      </c>
    </row>
    <row r="85" spans="1:11" s="512" customFormat="1" ht="17.25" customHeight="1" x14ac:dyDescent="0.15">
      <c r="A85" s="470"/>
      <c r="B85" s="471"/>
      <c r="C85" s="565" t="s">
        <v>357</v>
      </c>
      <c r="D85" s="483" t="s">
        <v>499</v>
      </c>
      <c r="E85" s="587"/>
      <c r="F85" s="485" t="s">
        <v>500</v>
      </c>
      <c r="G85" s="505"/>
      <c r="H85" s="505"/>
      <c r="I85" s="505"/>
      <c r="J85" s="505"/>
      <c r="K85" s="486" t="s">
        <v>379</v>
      </c>
    </row>
    <row r="86" spans="1:11" s="512" customFormat="1" ht="17.25" customHeight="1" x14ac:dyDescent="0.15">
      <c r="A86" s="470"/>
      <c r="B86" s="471"/>
      <c r="C86" s="565" t="s">
        <v>275</v>
      </c>
      <c r="D86" s="483" t="s">
        <v>276</v>
      </c>
      <c r="E86" s="587"/>
      <c r="F86" s="485" t="s">
        <v>270</v>
      </c>
      <c r="G86" s="505"/>
      <c r="H86" s="505"/>
      <c r="I86" s="505"/>
      <c r="J86" s="505"/>
      <c r="K86" s="486" t="s">
        <v>501</v>
      </c>
    </row>
    <row r="87" spans="1:11" s="512" customFormat="1" ht="17.25" customHeight="1" x14ac:dyDescent="0.15">
      <c r="A87" s="470"/>
      <c r="B87" s="471"/>
      <c r="C87" s="565" t="s">
        <v>502</v>
      </c>
      <c r="D87" s="483" t="s">
        <v>503</v>
      </c>
      <c r="E87" s="587"/>
      <c r="F87" s="485" t="s">
        <v>272</v>
      </c>
      <c r="G87" s="505"/>
      <c r="H87" s="505"/>
      <c r="I87" s="505"/>
      <c r="J87" s="505"/>
      <c r="K87" s="486" t="s">
        <v>504</v>
      </c>
    </row>
    <row r="88" spans="1:11" s="512" customFormat="1" ht="17.25" customHeight="1" x14ac:dyDescent="0.15">
      <c r="A88" s="470"/>
      <c r="B88" s="471"/>
      <c r="C88" s="565" t="s">
        <v>502</v>
      </c>
      <c r="D88" s="483" t="s">
        <v>505</v>
      </c>
      <c r="E88" s="587"/>
      <c r="F88" s="485" t="s">
        <v>270</v>
      </c>
      <c r="G88" s="505"/>
      <c r="H88" s="505"/>
      <c r="I88" s="505"/>
      <c r="J88" s="505"/>
      <c r="K88" s="486" t="s">
        <v>506</v>
      </c>
    </row>
    <row r="89" spans="1:11" s="512" customFormat="1" ht="17.25" customHeight="1" x14ac:dyDescent="0.15">
      <c r="A89" s="470"/>
      <c r="B89" s="471"/>
      <c r="C89" s="565" t="s">
        <v>213</v>
      </c>
      <c r="D89" s="483" t="s">
        <v>277</v>
      </c>
      <c r="E89" s="587"/>
      <c r="F89" s="485" t="s">
        <v>272</v>
      </c>
      <c r="G89" s="505"/>
      <c r="H89" s="505"/>
      <c r="I89" s="505"/>
      <c r="J89" s="505"/>
      <c r="K89" s="486" t="s">
        <v>507</v>
      </c>
    </row>
    <row r="90" spans="1:11" s="512" customFormat="1" ht="17.25" customHeight="1" x14ac:dyDescent="0.15">
      <c r="A90" s="470"/>
      <c r="B90" s="471"/>
      <c r="C90" s="657" t="s">
        <v>257</v>
      </c>
      <c r="D90" s="589" t="s">
        <v>278</v>
      </c>
      <c r="E90" s="590"/>
      <c r="F90" s="591" t="s">
        <v>245</v>
      </c>
      <c r="G90" s="505"/>
      <c r="H90" s="505"/>
      <c r="I90" s="505"/>
      <c r="J90" s="505"/>
      <c r="K90" s="592" t="s">
        <v>508</v>
      </c>
    </row>
    <row r="91" spans="1:11" s="512" customFormat="1" ht="17.25" customHeight="1" x14ac:dyDescent="0.15">
      <c r="A91" s="470"/>
      <c r="B91" s="471"/>
      <c r="C91" s="657" t="s">
        <v>257</v>
      </c>
      <c r="D91" s="589" t="s">
        <v>297</v>
      </c>
      <c r="E91" s="590"/>
      <c r="F91" s="591" t="s">
        <v>245</v>
      </c>
      <c r="G91" s="505"/>
      <c r="H91" s="505"/>
      <c r="I91" s="505"/>
      <c r="J91" s="505"/>
      <c r="K91" s="592" t="s">
        <v>509</v>
      </c>
    </row>
    <row r="92" spans="1:11" s="512" customFormat="1" ht="17.25" customHeight="1" thickBot="1" x14ac:dyDescent="0.2">
      <c r="A92" s="495"/>
      <c r="B92" s="496"/>
      <c r="C92" s="658" t="s">
        <v>214</v>
      </c>
      <c r="D92" s="659" t="s">
        <v>510</v>
      </c>
      <c r="E92" s="660"/>
      <c r="F92" s="661" t="s">
        <v>245</v>
      </c>
      <c r="G92" s="505"/>
      <c r="H92" s="505"/>
      <c r="I92" s="505"/>
      <c r="J92" s="505"/>
      <c r="K92" s="662" t="s">
        <v>511</v>
      </c>
    </row>
    <row r="93" spans="1:11" s="512" customFormat="1" ht="17.25" customHeight="1" thickTop="1" x14ac:dyDescent="0.15">
      <c r="A93" s="461" t="s">
        <v>299</v>
      </c>
      <c r="B93" s="523" t="s">
        <v>298</v>
      </c>
      <c r="C93" s="547" t="s">
        <v>213</v>
      </c>
      <c r="D93" s="663" t="s">
        <v>279</v>
      </c>
      <c r="E93" s="664"/>
      <c r="F93" s="665" t="s">
        <v>397</v>
      </c>
      <c r="G93" s="505"/>
      <c r="H93" s="505"/>
      <c r="I93" s="505"/>
      <c r="J93" s="505"/>
      <c r="K93" s="666" t="s">
        <v>512</v>
      </c>
    </row>
    <row r="94" spans="1:11" s="512" customFormat="1" ht="17.25" customHeight="1" x14ac:dyDescent="0.15">
      <c r="A94" s="470"/>
      <c r="B94" s="471"/>
      <c r="C94" s="482" t="s">
        <v>213</v>
      </c>
      <c r="D94" s="548" t="s">
        <v>279</v>
      </c>
      <c r="E94" s="667"/>
      <c r="F94" s="550" t="s">
        <v>467</v>
      </c>
      <c r="G94" s="505"/>
      <c r="H94" s="505"/>
      <c r="I94" s="505"/>
      <c r="J94" s="505"/>
      <c r="K94" s="486" t="s">
        <v>513</v>
      </c>
    </row>
    <row r="95" spans="1:11" s="512" customFormat="1" ht="17.25" customHeight="1" x14ac:dyDescent="0.15">
      <c r="A95" s="470"/>
      <c r="B95" s="471"/>
      <c r="C95" s="482" t="s">
        <v>213</v>
      </c>
      <c r="D95" s="548" t="s">
        <v>279</v>
      </c>
      <c r="E95" s="667"/>
      <c r="F95" s="550" t="s">
        <v>400</v>
      </c>
      <c r="G95" s="505"/>
      <c r="H95" s="505"/>
      <c r="I95" s="505"/>
      <c r="J95" s="505"/>
      <c r="K95" s="639" t="s">
        <v>514</v>
      </c>
    </row>
    <row r="96" spans="1:11" s="512" customFormat="1" ht="17.25" customHeight="1" thickBot="1" x14ac:dyDescent="0.2">
      <c r="A96" s="470"/>
      <c r="B96" s="529"/>
      <c r="C96" s="668" t="s">
        <v>357</v>
      </c>
      <c r="D96" s="531" t="s">
        <v>380</v>
      </c>
      <c r="E96" s="669"/>
      <c r="F96" s="533" t="s">
        <v>381</v>
      </c>
      <c r="G96" s="505"/>
      <c r="H96" s="505"/>
      <c r="I96" s="505"/>
      <c r="J96" s="505"/>
      <c r="K96" s="534" t="s">
        <v>382</v>
      </c>
    </row>
    <row r="97" spans="1:12" s="512" customFormat="1" ht="26.25" customHeight="1" x14ac:dyDescent="0.15">
      <c r="A97" s="470"/>
      <c r="B97" s="670" t="s">
        <v>515</v>
      </c>
      <c r="C97" s="671" t="s">
        <v>213</v>
      </c>
      <c r="D97" s="548" t="s">
        <v>516</v>
      </c>
      <c r="E97" s="667" t="s">
        <v>280</v>
      </c>
      <c r="F97" s="672" t="s">
        <v>397</v>
      </c>
      <c r="G97" s="673"/>
      <c r="H97" s="673"/>
      <c r="I97" s="673"/>
      <c r="J97" s="673"/>
      <c r="K97" s="674" t="s">
        <v>517</v>
      </c>
    </row>
    <row r="98" spans="1:12" s="512" customFormat="1" ht="26.25" customHeight="1" x14ac:dyDescent="0.15">
      <c r="A98" s="470"/>
      <c r="B98" s="675"/>
      <c r="C98" s="565" t="s">
        <v>213</v>
      </c>
      <c r="D98" s="483" t="s">
        <v>516</v>
      </c>
      <c r="E98" s="587" t="s">
        <v>281</v>
      </c>
      <c r="F98" s="676" t="s">
        <v>397</v>
      </c>
      <c r="G98" s="673"/>
      <c r="H98" s="673"/>
      <c r="I98" s="673"/>
      <c r="J98" s="673"/>
      <c r="K98" s="677" t="s">
        <v>517</v>
      </c>
    </row>
    <row r="99" spans="1:12" s="512" customFormat="1" ht="26.25" customHeight="1" x14ac:dyDescent="0.15">
      <c r="A99" s="470"/>
      <c r="B99" s="675"/>
      <c r="C99" s="678" t="s">
        <v>213</v>
      </c>
      <c r="D99" s="679" t="s">
        <v>516</v>
      </c>
      <c r="E99" s="680" t="s">
        <v>282</v>
      </c>
      <c r="F99" s="570" t="s">
        <v>397</v>
      </c>
      <c r="G99" s="673"/>
      <c r="H99" s="673"/>
      <c r="I99" s="673"/>
      <c r="J99" s="673"/>
      <c r="K99" s="639" t="s">
        <v>518</v>
      </c>
    </row>
    <row r="100" spans="1:12" s="512" customFormat="1" ht="26.25" customHeight="1" thickBot="1" x14ac:dyDescent="0.2">
      <c r="A100" s="442"/>
      <c r="B100" s="442"/>
      <c r="C100" s="567" t="s">
        <v>213</v>
      </c>
      <c r="D100" s="681" t="s">
        <v>383</v>
      </c>
      <c r="E100" s="581" t="s">
        <v>519</v>
      </c>
      <c r="F100" s="582" t="s">
        <v>397</v>
      </c>
      <c r="G100" s="673"/>
      <c r="H100" s="673"/>
      <c r="I100" s="673"/>
      <c r="J100" s="673"/>
      <c r="K100" s="583" t="s">
        <v>384</v>
      </c>
    </row>
    <row r="101" spans="1:12" s="689" customFormat="1" ht="61.5" customHeight="1" thickTop="1" x14ac:dyDescent="0.15">
      <c r="A101" s="682" t="s">
        <v>283</v>
      </c>
      <c r="B101" s="462" t="s">
        <v>284</v>
      </c>
      <c r="C101" s="683" t="s">
        <v>520</v>
      </c>
      <c r="D101" s="684" t="s">
        <v>285</v>
      </c>
      <c r="E101" s="685"/>
      <c r="F101" s="686" t="s">
        <v>418</v>
      </c>
      <c r="G101" s="673"/>
      <c r="H101" s="673"/>
      <c r="I101" s="673"/>
      <c r="J101" s="673"/>
      <c r="K101" s="687" t="s">
        <v>521</v>
      </c>
      <c r="L101" s="688"/>
    </row>
    <row r="102" spans="1:12" s="512" customFormat="1" ht="33.75" customHeight="1" thickBot="1" x14ac:dyDescent="0.2">
      <c r="A102" s="443"/>
      <c r="B102" s="444"/>
      <c r="C102" s="445"/>
      <c r="D102" s="690" t="s">
        <v>522</v>
      </c>
      <c r="E102" s="691"/>
      <c r="F102" s="692" t="s">
        <v>523</v>
      </c>
      <c r="G102" s="441"/>
      <c r="H102" s="441"/>
      <c r="I102" s="441"/>
      <c r="J102" s="441"/>
      <c r="K102" s="693" t="s">
        <v>524</v>
      </c>
    </row>
    <row r="103" spans="1:12" s="512" customFormat="1" ht="33.75" customHeight="1" x14ac:dyDescent="0.15">
      <c r="A103" s="694"/>
      <c r="B103" s="694"/>
      <c r="C103" s="694"/>
      <c r="D103" s="694"/>
      <c r="E103" s="694"/>
      <c r="F103" s="694"/>
      <c r="G103" s="694"/>
      <c r="H103" s="694"/>
      <c r="I103" s="694"/>
      <c r="J103" s="694"/>
      <c r="K103" s="694"/>
    </row>
    <row r="104" spans="1:12" s="512" customFormat="1" ht="17.25" customHeight="1" x14ac:dyDescent="0.15">
      <c r="A104" s="694"/>
      <c r="B104" s="694"/>
      <c r="C104" s="694"/>
      <c r="D104" s="694"/>
      <c r="E104" s="694"/>
      <c r="F104" s="694"/>
      <c r="G104" s="694"/>
      <c r="H104" s="694"/>
      <c r="I104" s="694"/>
      <c r="J104" s="694"/>
      <c r="K104" s="694"/>
    </row>
    <row r="105" spans="1:12" s="512" customFormat="1" ht="17.25" customHeight="1" x14ac:dyDescent="0.15">
      <c r="A105" s="694"/>
      <c r="B105" s="694"/>
      <c r="C105" s="694"/>
      <c r="D105" s="694"/>
      <c r="E105" s="694"/>
      <c r="F105" s="694"/>
      <c r="G105" s="694"/>
      <c r="H105" s="694"/>
      <c r="I105" s="694"/>
      <c r="J105" s="694"/>
      <c r="K105" s="694"/>
    </row>
    <row r="106" spans="1:12" s="512" customFormat="1" ht="17.25" customHeight="1" x14ac:dyDescent="0.15">
      <c r="A106" s="694"/>
      <c r="B106" s="694"/>
      <c r="C106" s="694"/>
      <c r="D106" s="694"/>
      <c r="E106" s="694"/>
      <c r="F106" s="694"/>
      <c r="G106" s="694"/>
      <c r="H106" s="694"/>
      <c r="I106" s="694"/>
      <c r="J106" s="694"/>
      <c r="K106" s="694"/>
    </row>
    <row r="107" spans="1:12" s="512" customFormat="1" ht="17.25" customHeight="1" x14ac:dyDescent="0.15">
      <c r="A107" s="694"/>
      <c r="B107" s="694"/>
      <c r="C107" s="694"/>
      <c r="D107" s="694"/>
      <c r="E107" s="694"/>
      <c r="F107" s="694"/>
      <c r="G107" s="694"/>
      <c r="H107" s="694"/>
      <c r="I107" s="694"/>
      <c r="J107" s="694"/>
      <c r="K107" s="694"/>
    </row>
    <row r="108" spans="1:12" s="512" customFormat="1" ht="17.25" customHeight="1" x14ac:dyDescent="0.15">
      <c r="A108" s="694"/>
      <c r="B108" s="694"/>
      <c r="C108" s="694"/>
      <c r="D108" s="694"/>
      <c r="E108" s="694"/>
      <c r="F108" s="694"/>
      <c r="G108" s="694"/>
      <c r="H108" s="694"/>
      <c r="I108" s="694"/>
      <c r="J108" s="694"/>
      <c r="K108" s="694"/>
    </row>
    <row r="109" spans="1:12" s="512" customFormat="1" ht="17.25" customHeight="1" x14ac:dyDescent="0.15">
      <c r="A109" s="694"/>
      <c r="B109" s="694"/>
      <c r="C109" s="694"/>
      <c r="D109" s="694"/>
      <c r="E109" s="694"/>
      <c r="F109" s="694"/>
      <c r="G109" s="694"/>
      <c r="H109" s="694"/>
      <c r="I109" s="694"/>
      <c r="J109" s="694"/>
      <c r="K109" s="694"/>
    </row>
    <row r="110" spans="1:12" s="512" customFormat="1" ht="17.25" customHeight="1" x14ac:dyDescent="0.15">
      <c r="A110" s="694"/>
      <c r="B110" s="694"/>
      <c r="C110" s="694"/>
      <c r="D110" s="694"/>
      <c r="E110" s="694"/>
      <c r="F110" s="694"/>
      <c r="G110" s="694"/>
      <c r="H110" s="694"/>
      <c r="I110" s="694"/>
      <c r="J110" s="694"/>
      <c r="K110" s="694"/>
    </row>
    <row r="111" spans="1:12" s="512" customFormat="1" ht="17.25" customHeight="1" x14ac:dyDescent="0.15">
      <c r="A111" s="694"/>
      <c r="B111" s="694"/>
      <c r="C111" s="694"/>
      <c r="D111" s="694"/>
      <c r="E111" s="694"/>
      <c r="F111" s="694"/>
      <c r="G111" s="694"/>
      <c r="H111" s="694"/>
      <c r="I111" s="694"/>
      <c r="J111" s="694"/>
      <c r="K111" s="694"/>
    </row>
    <row r="112" spans="1:12" s="512" customFormat="1" ht="17.25" customHeight="1" x14ac:dyDescent="0.15">
      <c r="A112" s="694"/>
      <c r="B112" s="694"/>
      <c r="C112" s="694"/>
      <c r="D112" s="694"/>
      <c r="E112" s="694"/>
      <c r="F112" s="694"/>
      <c r="G112" s="694"/>
      <c r="H112" s="694"/>
      <c r="I112" s="694"/>
      <c r="J112" s="694"/>
      <c r="K112" s="694"/>
    </row>
    <row r="113" spans="1:11" s="512" customFormat="1" ht="17.25" customHeight="1" x14ac:dyDescent="0.15">
      <c r="A113" s="694"/>
      <c r="B113" s="694"/>
      <c r="C113" s="694"/>
      <c r="D113" s="694"/>
      <c r="E113" s="694"/>
      <c r="F113" s="694"/>
      <c r="G113" s="694"/>
      <c r="H113" s="694"/>
      <c r="I113" s="694"/>
      <c r="J113" s="694"/>
      <c r="K113" s="694"/>
    </row>
    <row r="114" spans="1:11" s="512" customFormat="1" ht="17.25" customHeight="1" x14ac:dyDescent="0.15">
      <c r="A114" s="694"/>
      <c r="B114" s="694"/>
      <c r="C114" s="694"/>
      <c r="D114" s="694"/>
      <c r="E114" s="694"/>
      <c r="F114" s="694"/>
      <c r="G114" s="694"/>
      <c r="H114" s="694"/>
      <c r="I114" s="694"/>
      <c r="J114" s="694"/>
      <c r="K114" s="694"/>
    </row>
    <row r="115" spans="1:11" s="512" customFormat="1" ht="17.25" customHeight="1" x14ac:dyDescent="0.15">
      <c r="A115" s="694"/>
      <c r="B115" s="694"/>
      <c r="C115" s="694"/>
      <c r="D115" s="694"/>
      <c r="E115" s="694"/>
      <c r="F115" s="694"/>
      <c r="G115" s="694"/>
      <c r="H115" s="694"/>
      <c r="I115" s="694"/>
      <c r="J115" s="694"/>
      <c r="K115" s="694"/>
    </row>
    <row r="116" spans="1:11" s="512" customFormat="1" ht="17.25" customHeight="1" x14ac:dyDescent="0.15">
      <c r="A116" s="694"/>
      <c r="B116" s="694"/>
      <c r="C116" s="694"/>
      <c r="D116" s="694"/>
      <c r="E116" s="694"/>
      <c r="F116" s="694"/>
      <c r="G116" s="694"/>
      <c r="H116" s="694"/>
      <c r="I116" s="694"/>
      <c r="J116" s="694"/>
      <c r="K116" s="694"/>
    </row>
    <row r="117" spans="1:11" s="512" customFormat="1" ht="17.25" customHeight="1" x14ac:dyDescent="0.15">
      <c r="A117" s="694"/>
      <c r="B117" s="694"/>
      <c r="C117" s="694"/>
      <c r="D117" s="694"/>
      <c r="E117" s="694"/>
      <c r="F117" s="694"/>
      <c r="G117" s="694"/>
      <c r="H117" s="694"/>
      <c r="I117" s="694"/>
      <c r="J117" s="694"/>
      <c r="K117" s="694"/>
    </row>
    <row r="118" spans="1:11" s="512" customFormat="1" ht="17.25" customHeight="1" x14ac:dyDescent="0.15">
      <c r="A118" s="694"/>
      <c r="B118" s="694"/>
      <c r="C118" s="694"/>
      <c r="D118" s="694"/>
      <c r="E118" s="694"/>
      <c r="F118" s="694"/>
      <c r="G118" s="694"/>
      <c r="H118" s="694"/>
      <c r="I118" s="694"/>
      <c r="J118" s="694"/>
      <c r="K118" s="694"/>
    </row>
    <row r="119" spans="1:11" s="512" customFormat="1" ht="17.25" customHeight="1" x14ac:dyDescent="0.15">
      <c r="A119" s="694"/>
      <c r="B119" s="694"/>
      <c r="C119" s="694"/>
      <c r="D119" s="694"/>
      <c r="E119" s="694"/>
      <c r="F119" s="694"/>
      <c r="G119" s="694"/>
      <c r="H119" s="694"/>
      <c r="I119" s="694"/>
      <c r="J119" s="694"/>
      <c r="K119" s="694"/>
    </row>
    <row r="120" spans="1:11" s="512" customFormat="1" ht="17.25" customHeight="1" x14ac:dyDescent="0.15">
      <c r="A120" s="694"/>
      <c r="B120" s="694"/>
      <c r="C120" s="694"/>
      <c r="D120" s="694"/>
      <c r="E120" s="694"/>
      <c r="F120" s="694"/>
      <c r="G120" s="694"/>
      <c r="H120" s="694"/>
      <c r="I120" s="694"/>
      <c r="J120" s="694"/>
      <c r="K120" s="694"/>
    </row>
    <row r="121" spans="1:11" s="512" customFormat="1" ht="17.25" customHeight="1" x14ac:dyDescent="0.15">
      <c r="A121" s="694"/>
      <c r="B121" s="694"/>
      <c r="C121" s="694"/>
      <c r="D121" s="694"/>
      <c r="E121" s="694"/>
      <c r="F121" s="694"/>
      <c r="G121" s="694"/>
      <c r="H121" s="694"/>
      <c r="I121" s="694"/>
      <c r="J121" s="694"/>
      <c r="K121" s="694"/>
    </row>
    <row r="122" spans="1:11" s="512" customFormat="1" ht="17.25" customHeight="1" x14ac:dyDescent="0.15">
      <c r="A122" s="694"/>
      <c r="B122" s="694"/>
      <c r="C122" s="694"/>
      <c r="D122" s="694"/>
      <c r="E122" s="694"/>
      <c r="F122" s="694"/>
      <c r="G122" s="694"/>
      <c r="H122" s="694"/>
      <c r="I122" s="694"/>
      <c r="J122" s="694"/>
      <c r="K122" s="694"/>
    </row>
    <row r="123" spans="1:11" s="512" customFormat="1" ht="17.25" customHeight="1" x14ac:dyDescent="0.15">
      <c r="A123" s="694"/>
      <c r="B123" s="694"/>
      <c r="C123" s="694"/>
      <c r="D123" s="694"/>
      <c r="E123" s="694"/>
      <c r="F123" s="694"/>
      <c r="G123" s="694"/>
      <c r="H123" s="694"/>
      <c r="I123" s="694"/>
      <c r="J123" s="694"/>
      <c r="K123" s="694"/>
    </row>
    <row r="124" spans="1:11" s="512" customFormat="1" ht="17.25" customHeight="1" x14ac:dyDescent="0.15">
      <c r="A124" s="694"/>
      <c r="B124" s="694"/>
      <c r="C124" s="694"/>
      <c r="D124" s="694"/>
      <c r="E124" s="694"/>
      <c r="F124" s="694"/>
      <c r="G124" s="694"/>
      <c r="H124" s="694"/>
      <c r="I124" s="694"/>
      <c r="J124" s="694"/>
      <c r="K124" s="694"/>
    </row>
    <row r="125" spans="1:11" s="512" customFormat="1" ht="17.25" customHeight="1" x14ac:dyDescent="0.15">
      <c r="A125" s="694"/>
      <c r="B125" s="694"/>
      <c r="C125" s="694"/>
      <c r="D125" s="694"/>
      <c r="E125" s="694"/>
      <c r="F125" s="694"/>
      <c r="G125" s="694"/>
      <c r="H125" s="694"/>
      <c r="I125" s="694"/>
      <c r="J125" s="694"/>
      <c r="K125" s="694"/>
    </row>
    <row r="126" spans="1:11" s="512" customFormat="1" ht="17.25" customHeight="1" x14ac:dyDescent="0.15">
      <c r="A126" s="694"/>
      <c r="B126" s="694"/>
      <c r="C126" s="694"/>
      <c r="D126" s="694"/>
      <c r="E126" s="694"/>
      <c r="F126" s="694"/>
      <c r="G126" s="694"/>
      <c r="H126" s="694"/>
      <c r="I126" s="694"/>
      <c r="J126" s="694"/>
      <c r="K126" s="694"/>
    </row>
    <row r="127" spans="1:11" s="512" customFormat="1" ht="17.25" customHeight="1" x14ac:dyDescent="0.15">
      <c r="A127" s="694"/>
      <c r="B127" s="694"/>
      <c r="C127" s="694"/>
      <c r="D127" s="694"/>
      <c r="E127" s="694"/>
      <c r="F127" s="694"/>
      <c r="G127" s="694"/>
      <c r="H127" s="694"/>
      <c r="I127" s="694"/>
      <c r="J127" s="694"/>
      <c r="K127" s="694"/>
    </row>
    <row r="128" spans="1:11" s="512" customFormat="1" ht="17.25" customHeight="1" x14ac:dyDescent="0.15">
      <c r="A128" s="694"/>
      <c r="B128" s="694"/>
      <c r="C128" s="694"/>
      <c r="D128" s="694"/>
      <c r="E128" s="694"/>
      <c r="F128" s="694"/>
      <c r="G128" s="694"/>
      <c r="H128" s="694"/>
      <c r="I128" s="694"/>
      <c r="J128" s="694"/>
      <c r="K128" s="694"/>
    </row>
    <row r="129" spans="1:11" s="512" customFormat="1" ht="17.25" customHeight="1" x14ac:dyDescent="0.15">
      <c r="A129" s="694"/>
      <c r="B129" s="694"/>
      <c r="C129" s="694"/>
      <c r="D129" s="694"/>
      <c r="E129" s="694"/>
      <c r="F129" s="694"/>
      <c r="G129" s="694"/>
      <c r="H129" s="694"/>
      <c r="I129" s="694"/>
      <c r="J129" s="694"/>
      <c r="K129" s="694"/>
    </row>
    <row r="130" spans="1:11" s="512" customFormat="1" ht="16.5" customHeight="1" x14ac:dyDescent="0.15">
      <c r="A130" s="694"/>
      <c r="B130" s="694"/>
      <c r="C130" s="694"/>
      <c r="D130" s="694"/>
      <c r="E130" s="694"/>
      <c r="F130" s="694"/>
      <c r="G130" s="694"/>
      <c r="H130" s="694"/>
      <c r="I130" s="694"/>
      <c r="J130" s="694"/>
      <c r="K130" s="694"/>
    </row>
    <row r="131" spans="1:11" s="512" customFormat="1" ht="16.5" customHeight="1" x14ac:dyDescent="0.15">
      <c r="A131" s="694"/>
      <c r="B131" s="694"/>
      <c r="C131" s="694"/>
      <c r="D131" s="694"/>
      <c r="E131" s="694"/>
      <c r="F131" s="694"/>
      <c r="G131" s="694"/>
      <c r="H131" s="694"/>
      <c r="I131" s="694"/>
      <c r="J131" s="694"/>
      <c r="K131" s="694"/>
    </row>
    <row r="132" spans="1:11" s="512" customFormat="1" ht="16.5" customHeight="1" x14ac:dyDescent="0.15">
      <c r="A132" s="694"/>
      <c r="B132" s="694"/>
      <c r="C132" s="694"/>
      <c r="D132" s="694"/>
      <c r="E132" s="694"/>
      <c r="F132" s="694"/>
      <c r="G132" s="694"/>
      <c r="H132" s="694"/>
      <c r="I132" s="694"/>
      <c r="J132" s="694"/>
      <c r="K132" s="694"/>
    </row>
    <row r="133" spans="1:11" s="512" customFormat="1" ht="16.5" customHeight="1" x14ac:dyDescent="0.15">
      <c r="A133" s="694"/>
      <c r="B133" s="694"/>
      <c r="C133" s="694"/>
      <c r="D133" s="694"/>
      <c r="E133" s="694"/>
      <c r="F133" s="694"/>
      <c r="G133" s="694"/>
      <c r="H133" s="694"/>
      <c r="I133" s="694"/>
      <c r="J133" s="694"/>
      <c r="K133" s="694"/>
    </row>
    <row r="134" spans="1:11" s="512" customFormat="1" ht="16.5" customHeight="1" x14ac:dyDescent="0.15">
      <c r="A134" s="694"/>
      <c r="B134" s="694"/>
      <c r="C134" s="694"/>
      <c r="D134" s="694"/>
      <c r="E134" s="694"/>
      <c r="F134" s="694"/>
      <c r="G134" s="694"/>
      <c r="H134" s="694"/>
      <c r="I134" s="694"/>
      <c r="J134" s="694"/>
      <c r="K134" s="694"/>
    </row>
    <row r="135" spans="1:11" s="512" customFormat="1" ht="16.5" customHeight="1" x14ac:dyDescent="0.15">
      <c r="A135" s="694"/>
      <c r="B135" s="694"/>
      <c r="C135" s="694"/>
      <c r="D135" s="694"/>
      <c r="E135" s="694"/>
      <c r="F135" s="694"/>
      <c r="G135" s="694"/>
      <c r="H135" s="694"/>
      <c r="I135" s="694"/>
      <c r="J135" s="694"/>
      <c r="K135" s="694"/>
    </row>
    <row r="136" spans="1:11" s="512" customFormat="1" ht="35.25" customHeight="1" x14ac:dyDescent="0.15">
      <c r="A136" s="694"/>
      <c r="B136" s="694"/>
      <c r="C136" s="694"/>
      <c r="D136" s="694"/>
      <c r="E136" s="694"/>
      <c r="F136" s="694"/>
      <c r="G136" s="694"/>
      <c r="H136" s="694"/>
      <c r="I136" s="694"/>
      <c r="J136" s="694"/>
      <c r="K136" s="694"/>
    </row>
    <row r="137" spans="1:11" s="512" customFormat="1" ht="35.25" customHeight="1" x14ac:dyDescent="0.15">
      <c r="A137" s="694"/>
      <c r="B137" s="694"/>
      <c r="C137" s="694"/>
      <c r="D137" s="694"/>
      <c r="E137" s="694"/>
      <c r="F137" s="694"/>
      <c r="G137" s="694"/>
      <c r="H137" s="694"/>
      <c r="I137" s="694"/>
      <c r="J137" s="694"/>
      <c r="K137" s="694"/>
    </row>
    <row r="138" spans="1:11" s="512" customFormat="1" ht="63.75" customHeight="1" x14ac:dyDescent="0.15">
      <c r="A138" s="694"/>
      <c r="B138" s="694"/>
      <c r="C138" s="694"/>
      <c r="D138" s="694"/>
      <c r="E138" s="694"/>
      <c r="F138" s="694"/>
      <c r="G138" s="694"/>
      <c r="H138" s="694"/>
      <c r="I138" s="694"/>
      <c r="J138" s="694"/>
      <c r="K138" s="694"/>
    </row>
    <row r="139" spans="1:11" s="512" customFormat="1" ht="17.25" customHeight="1" x14ac:dyDescent="0.15">
      <c r="A139" s="694"/>
      <c r="B139" s="694"/>
      <c r="C139" s="694"/>
      <c r="D139" s="694"/>
      <c r="E139" s="694"/>
      <c r="F139" s="694"/>
      <c r="G139" s="694"/>
      <c r="H139" s="694"/>
      <c r="I139" s="694"/>
      <c r="J139" s="694"/>
      <c r="K139" s="694"/>
    </row>
    <row r="140" spans="1:11" s="512" customFormat="1" ht="17.25" customHeight="1" x14ac:dyDescent="0.15">
      <c r="A140" s="694"/>
      <c r="B140" s="694"/>
      <c r="C140" s="694"/>
      <c r="D140" s="694"/>
      <c r="E140" s="694"/>
      <c r="F140" s="694"/>
      <c r="G140" s="694"/>
      <c r="H140" s="694"/>
      <c r="I140" s="694"/>
      <c r="J140" s="694"/>
      <c r="K140" s="694"/>
    </row>
    <row r="141" spans="1:11" s="512" customFormat="1" ht="17.25" customHeight="1" x14ac:dyDescent="0.15">
      <c r="A141" s="694"/>
      <c r="B141" s="694"/>
      <c r="C141" s="694"/>
      <c r="D141" s="694"/>
      <c r="E141" s="694"/>
      <c r="F141" s="694"/>
      <c r="G141" s="694"/>
      <c r="H141" s="694"/>
      <c r="I141" s="694"/>
      <c r="J141" s="694"/>
      <c r="K141" s="694"/>
    </row>
    <row r="142" spans="1:11" s="512" customFormat="1" ht="85.5" customHeight="1" x14ac:dyDescent="0.15">
      <c r="A142" s="694"/>
      <c r="B142" s="694"/>
      <c r="C142" s="694"/>
      <c r="D142" s="694"/>
      <c r="E142" s="694"/>
      <c r="F142" s="694"/>
      <c r="G142" s="694"/>
      <c r="H142" s="694"/>
      <c r="I142" s="694"/>
      <c r="J142" s="694"/>
      <c r="K142" s="694"/>
    </row>
    <row r="143" spans="1:11" s="512" customFormat="1" ht="17.25" customHeight="1" x14ac:dyDescent="0.15">
      <c r="A143" s="694"/>
      <c r="B143" s="694"/>
      <c r="C143" s="694"/>
      <c r="D143" s="694"/>
      <c r="E143" s="694"/>
      <c r="F143" s="694"/>
      <c r="G143" s="694"/>
      <c r="H143" s="694"/>
      <c r="I143" s="694"/>
      <c r="J143" s="694"/>
      <c r="K143" s="694"/>
    </row>
    <row r="144" spans="1:11" s="512" customFormat="1" ht="17.25" customHeight="1" x14ac:dyDescent="0.15">
      <c r="A144" s="694"/>
      <c r="B144" s="694"/>
      <c r="C144" s="694"/>
      <c r="D144" s="694"/>
      <c r="E144" s="694"/>
      <c r="F144" s="694"/>
      <c r="G144" s="694"/>
      <c r="H144" s="694"/>
      <c r="I144" s="694"/>
      <c r="J144" s="694"/>
      <c r="K144" s="694"/>
    </row>
    <row r="145" spans="1:11" s="512" customFormat="1" ht="19.5" customHeight="1" x14ac:dyDescent="0.15">
      <c r="A145" s="694"/>
      <c r="B145" s="694"/>
      <c r="C145" s="694"/>
      <c r="D145" s="694"/>
      <c r="E145" s="694"/>
      <c r="F145" s="694"/>
      <c r="G145" s="694"/>
      <c r="H145" s="694"/>
      <c r="I145" s="694"/>
      <c r="J145" s="694"/>
      <c r="K145" s="694"/>
    </row>
    <row r="146" spans="1:11" s="512" customFormat="1" ht="17.25" customHeight="1" x14ac:dyDescent="0.15">
      <c r="A146" s="694"/>
      <c r="B146" s="694"/>
      <c r="C146" s="694"/>
      <c r="D146" s="694"/>
      <c r="E146" s="694"/>
      <c r="F146" s="694"/>
      <c r="G146" s="694"/>
      <c r="H146" s="694"/>
      <c r="I146" s="694"/>
      <c r="J146" s="694"/>
      <c r="K146" s="694"/>
    </row>
    <row r="147" spans="1:11" s="512" customFormat="1" ht="17.25" customHeight="1" x14ac:dyDescent="0.15">
      <c r="A147" s="694"/>
      <c r="B147" s="694"/>
      <c r="C147" s="694"/>
      <c r="D147" s="694"/>
      <c r="E147" s="694"/>
      <c r="F147" s="694"/>
      <c r="G147" s="694"/>
      <c r="H147" s="694"/>
      <c r="I147" s="694"/>
      <c r="J147" s="694"/>
      <c r="K147" s="694"/>
    </row>
    <row r="148" spans="1:11" s="512" customFormat="1" ht="17.25" customHeight="1" x14ac:dyDescent="0.15">
      <c r="A148" s="694"/>
      <c r="B148" s="694"/>
      <c r="C148" s="694"/>
      <c r="D148" s="694"/>
      <c r="E148" s="694"/>
      <c r="F148" s="694"/>
      <c r="G148" s="694"/>
      <c r="H148" s="694"/>
      <c r="I148" s="694"/>
      <c r="J148" s="694"/>
      <c r="K148" s="694"/>
    </row>
    <row r="149" spans="1:11" s="512" customFormat="1" ht="17.25" customHeight="1" x14ac:dyDescent="0.15">
      <c r="A149" s="694"/>
      <c r="B149" s="694"/>
      <c r="C149" s="694"/>
      <c r="D149" s="694"/>
      <c r="E149" s="694"/>
      <c r="F149" s="694"/>
      <c r="G149" s="694"/>
      <c r="H149" s="694"/>
      <c r="I149" s="694"/>
      <c r="J149" s="694"/>
      <c r="K149" s="694"/>
    </row>
    <row r="150" spans="1:11" s="512" customFormat="1" ht="17.25" customHeight="1" x14ac:dyDescent="0.15">
      <c r="A150" s="694"/>
      <c r="B150" s="694"/>
      <c r="C150" s="694"/>
      <c r="D150" s="694"/>
      <c r="E150" s="694"/>
      <c r="F150" s="694"/>
      <c r="G150" s="694"/>
      <c r="H150" s="694"/>
      <c r="I150" s="694"/>
      <c r="J150" s="694"/>
      <c r="K150" s="694"/>
    </row>
    <row r="151" spans="1:11" s="512" customFormat="1" ht="17.25" customHeight="1" x14ac:dyDescent="0.15">
      <c r="A151" s="694"/>
      <c r="B151" s="694"/>
      <c r="C151" s="694"/>
      <c r="D151" s="694"/>
      <c r="E151" s="694"/>
      <c r="F151" s="694"/>
      <c r="G151" s="694"/>
      <c r="H151" s="694"/>
      <c r="I151" s="694"/>
      <c r="J151" s="694"/>
      <c r="K151" s="694"/>
    </row>
    <row r="152" spans="1:11" s="512" customFormat="1" ht="17.25" customHeight="1" x14ac:dyDescent="0.15">
      <c r="A152" s="694"/>
      <c r="B152" s="694"/>
      <c r="C152" s="694"/>
      <c r="D152" s="694"/>
      <c r="E152" s="694"/>
      <c r="F152" s="694"/>
      <c r="G152" s="694"/>
      <c r="H152" s="694"/>
      <c r="I152" s="694"/>
      <c r="J152" s="694"/>
      <c r="K152" s="694"/>
    </row>
    <row r="153" spans="1:11" s="512" customFormat="1" ht="17.25" customHeight="1" x14ac:dyDescent="0.15">
      <c r="A153" s="694"/>
      <c r="B153" s="694"/>
      <c r="C153" s="694"/>
      <c r="D153" s="694"/>
      <c r="E153" s="694"/>
      <c r="F153" s="694"/>
      <c r="G153" s="694"/>
      <c r="H153" s="694"/>
      <c r="I153" s="694"/>
      <c r="J153" s="694"/>
      <c r="K153" s="694"/>
    </row>
    <row r="154" spans="1:11" s="512" customFormat="1" ht="17.25" customHeight="1" x14ac:dyDescent="0.15">
      <c r="A154" s="694"/>
      <c r="B154" s="694"/>
      <c r="C154" s="694"/>
      <c r="D154" s="694"/>
      <c r="E154" s="694"/>
      <c r="F154" s="694"/>
      <c r="G154" s="694"/>
      <c r="H154" s="694"/>
      <c r="I154" s="694"/>
      <c r="J154" s="694"/>
      <c r="K154" s="694"/>
    </row>
    <row r="155" spans="1:11" s="512" customFormat="1" ht="17.25" customHeight="1" x14ac:dyDescent="0.15">
      <c r="A155" s="694"/>
      <c r="B155" s="694"/>
      <c r="C155" s="694"/>
      <c r="D155" s="694"/>
      <c r="E155" s="694"/>
      <c r="F155" s="694"/>
      <c r="G155" s="694"/>
      <c r="H155" s="694"/>
      <c r="I155" s="694"/>
      <c r="J155" s="694"/>
      <c r="K155" s="694"/>
    </row>
    <row r="156" spans="1:11" s="512" customFormat="1" ht="17.25" customHeight="1" x14ac:dyDescent="0.15">
      <c r="A156" s="694"/>
      <c r="B156" s="694"/>
      <c r="C156" s="694"/>
      <c r="D156" s="694"/>
      <c r="E156" s="694"/>
      <c r="F156" s="694"/>
      <c r="G156" s="694"/>
      <c r="H156" s="694"/>
      <c r="I156" s="694"/>
      <c r="J156" s="694"/>
      <c r="K156" s="694"/>
    </row>
    <row r="157" spans="1:11" s="512" customFormat="1" ht="17.25" customHeight="1" x14ac:dyDescent="0.15">
      <c r="A157" s="694"/>
      <c r="B157" s="694"/>
      <c r="C157" s="694"/>
      <c r="D157" s="694"/>
      <c r="E157" s="694"/>
      <c r="F157" s="694"/>
      <c r="G157" s="694"/>
      <c r="H157" s="694"/>
      <c r="I157" s="694"/>
      <c r="J157" s="694"/>
      <c r="K157" s="694"/>
    </row>
    <row r="158" spans="1:11" s="512" customFormat="1" ht="17.25" customHeight="1" x14ac:dyDescent="0.15">
      <c r="A158" s="694"/>
      <c r="B158" s="694"/>
      <c r="C158" s="694"/>
      <c r="D158" s="694"/>
      <c r="E158" s="694"/>
      <c r="F158" s="694"/>
      <c r="G158" s="694"/>
      <c r="H158" s="694"/>
      <c r="I158" s="694"/>
      <c r="J158" s="694"/>
      <c r="K158" s="694"/>
    </row>
    <row r="159" spans="1:11" s="512" customFormat="1" ht="17.25" customHeight="1" x14ac:dyDescent="0.15">
      <c r="A159" s="694"/>
      <c r="B159" s="694"/>
      <c r="C159" s="694"/>
      <c r="D159" s="694"/>
      <c r="E159" s="694"/>
      <c r="F159" s="694"/>
      <c r="G159" s="694"/>
      <c r="H159" s="694"/>
      <c r="I159" s="694"/>
      <c r="J159" s="694"/>
      <c r="K159" s="694"/>
    </row>
    <row r="160" spans="1:11" s="512" customFormat="1" ht="17.25" customHeight="1" x14ac:dyDescent="0.15">
      <c r="A160" s="694"/>
      <c r="B160" s="694"/>
      <c r="C160" s="694"/>
      <c r="D160" s="694"/>
      <c r="E160" s="694"/>
      <c r="F160" s="694"/>
      <c r="G160" s="694"/>
      <c r="H160" s="694"/>
      <c r="I160" s="694"/>
      <c r="J160" s="694"/>
      <c r="K160" s="694"/>
    </row>
    <row r="161" spans="1:11" s="512" customFormat="1" ht="17.25" customHeight="1" x14ac:dyDescent="0.15">
      <c r="A161" s="694"/>
      <c r="B161" s="694"/>
      <c r="C161" s="694"/>
      <c r="D161" s="694"/>
      <c r="E161" s="694"/>
      <c r="F161" s="694"/>
      <c r="G161" s="694"/>
      <c r="H161" s="694"/>
      <c r="I161" s="694"/>
      <c r="J161" s="694"/>
      <c r="K161" s="694"/>
    </row>
    <row r="162" spans="1:11" s="512" customFormat="1" ht="17.25" customHeight="1" x14ac:dyDescent="0.15">
      <c r="A162" s="694"/>
      <c r="B162" s="694"/>
      <c r="C162" s="694"/>
      <c r="D162" s="694"/>
      <c r="E162" s="694"/>
      <c r="F162" s="694"/>
      <c r="G162" s="694"/>
      <c r="H162" s="694"/>
      <c r="I162" s="694"/>
      <c r="J162" s="694"/>
      <c r="K162" s="694"/>
    </row>
    <row r="163" spans="1:11" s="512" customFormat="1" ht="17.25" customHeight="1" x14ac:dyDescent="0.15">
      <c r="A163" s="694"/>
      <c r="B163" s="694"/>
      <c r="C163" s="694"/>
      <c r="D163" s="694"/>
      <c r="E163" s="694"/>
      <c r="F163" s="694"/>
      <c r="G163" s="694"/>
      <c r="H163" s="694"/>
      <c r="I163" s="694"/>
      <c r="J163" s="694"/>
      <c r="K163" s="694"/>
    </row>
    <row r="164" spans="1:11" s="512" customFormat="1" ht="17.25" customHeight="1" x14ac:dyDescent="0.15">
      <c r="A164" s="694"/>
      <c r="B164" s="694"/>
      <c r="C164" s="694"/>
      <c r="D164" s="694"/>
      <c r="E164" s="694"/>
      <c r="F164" s="694"/>
      <c r="G164" s="694"/>
      <c r="H164" s="694"/>
      <c r="I164" s="694"/>
      <c r="J164" s="694"/>
      <c r="K164" s="694"/>
    </row>
    <row r="165" spans="1:11" s="512" customFormat="1" ht="17.25" customHeight="1" x14ac:dyDescent="0.15">
      <c r="A165" s="694"/>
      <c r="B165" s="694"/>
      <c r="C165" s="694"/>
      <c r="D165" s="694"/>
      <c r="E165" s="694"/>
      <c r="F165" s="694"/>
      <c r="G165" s="694"/>
      <c r="H165" s="694"/>
      <c r="I165" s="694"/>
      <c r="J165" s="694"/>
      <c r="K165" s="694"/>
    </row>
    <row r="166" spans="1:11" s="512" customFormat="1" ht="17.25" customHeight="1" x14ac:dyDescent="0.15">
      <c r="A166" s="694"/>
      <c r="B166" s="694"/>
      <c r="C166" s="694"/>
      <c r="D166" s="694"/>
      <c r="E166" s="694"/>
      <c r="F166" s="694"/>
      <c r="G166" s="694"/>
      <c r="H166" s="694"/>
      <c r="I166" s="694"/>
      <c r="J166" s="694"/>
      <c r="K166" s="694"/>
    </row>
    <row r="167" spans="1:11" s="512" customFormat="1" ht="17.25" customHeight="1" x14ac:dyDescent="0.15">
      <c r="A167" s="694"/>
      <c r="B167" s="694"/>
      <c r="C167" s="694"/>
      <c r="D167" s="694"/>
      <c r="E167" s="694"/>
      <c r="F167" s="694"/>
      <c r="G167" s="694"/>
      <c r="H167" s="694"/>
      <c r="I167" s="694"/>
      <c r="J167" s="694"/>
      <c r="K167" s="694"/>
    </row>
    <row r="168" spans="1:11" s="512" customFormat="1" ht="17.25" customHeight="1" x14ac:dyDescent="0.15">
      <c r="A168" s="694"/>
      <c r="B168" s="694"/>
      <c r="C168" s="694"/>
      <c r="D168" s="694"/>
      <c r="E168" s="694"/>
      <c r="F168" s="694"/>
      <c r="G168" s="694"/>
      <c r="H168" s="694"/>
      <c r="I168" s="694"/>
      <c r="J168" s="694"/>
      <c r="K168" s="694"/>
    </row>
    <row r="169" spans="1:11" s="512" customFormat="1" ht="17.25" customHeight="1" x14ac:dyDescent="0.15">
      <c r="A169" s="694"/>
      <c r="B169" s="694"/>
      <c r="C169" s="694"/>
      <c r="D169" s="694"/>
      <c r="E169" s="694"/>
      <c r="F169" s="694"/>
      <c r="G169" s="694"/>
      <c r="H169" s="694"/>
      <c r="I169" s="694"/>
      <c r="J169" s="694"/>
      <c r="K169" s="694"/>
    </row>
    <row r="170" spans="1:11" s="512" customFormat="1" ht="17.25" customHeight="1" x14ac:dyDescent="0.15">
      <c r="A170" s="694"/>
      <c r="B170" s="694"/>
      <c r="C170" s="694"/>
      <c r="D170" s="694"/>
      <c r="E170" s="694"/>
      <c r="F170" s="694"/>
      <c r="G170" s="694"/>
      <c r="H170" s="694"/>
      <c r="I170" s="694"/>
      <c r="J170" s="694"/>
      <c r="K170" s="694"/>
    </row>
    <row r="171" spans="1:11" s="512" customFormat="1" ht="17.25" customHeight="1" x14ac:dyDescent="0.15">
      <c r="A171" s="694"/>
      <c r="B171" s="694"/>
      <c r="C171" s="694"/>
      <c r="D171" s="694"/>
      <c r="E171" s="694"/>
      <c r="F171" s="694"/>
      <c r="G171" s="694"/>
      <c r="H171" s="694"/>
      <c r="I171" s="694"/>
      <c r="J171" s="694"/>
      <c r="K171" s="694"/>
    </row>
    <row r="172" spans="1:11" s="512" customFormat="1" ht="17.25" customHeight="1" x14ac:dyDescent="0.15">
      <c r="A172" s="694"/>
      <c r="B172" s="694"/>
      <c r="C172" s="694"/>
      <c r="D172" s="694"/>
      <c r="E172" s="694"/>
      <c r="F172" s="694"/>
      <c r="G172" s="694"/>
      <c r="H172" s="694"/>
      <c r="I172" s="694"/>
      <c r="J172" s="694"/>
      <c r="K172" s="694"/>
    </row>
    <row r="173" spans="1:11" s="512" customFormat="1" ht="17.25" customHeight="1" x14ac:dyDescent="0.15">
      <c r="A173" s="694"/>
      <c r="B173" s="694"/>
      <c r="C173" s="694"/>
      <c r="D173" s="694"/>
      <c r="E173" s="694"/>
      <c r="F173" s="694"/>
      <c r="G173" s="694"/>
      <c r="H173" s="694"/>
      <c r="I173" s="694"/>
      <c r="J173" s="694"/>
      <c r="K173" s="694"/>
    </row>
    <row r="174" spans="1:11" s="512" customFormat="1" ht="17.25" customHeight="1" x14ac:dyDescent="0.15">
      <c r="A174" s="694"/>
      <c r="B174" s="694"/>
      <c r="C174" s="694"/>
      <c r="D174" s="694"/>
      <c r="E174" s="694"/>
      <c r="F174" s="694"/>
      <c r="G174" s="694"/>
      <c r="H174" s="694"/>
      <c r="I174" s="694"/>
      <c r="J174" s="694"/>
      <c r="K174" s="694"/>
    </row>
    <row r="175" spans="1:11" s="512" customFormat="1" ht="17.25" customHeight="1" x14ac:dyDescent="0.15">
      <c r="A175" s="694"/>
      <c r="B175" s="694"/>
      <c r="C175" s="694"/>
      <c r="D175" s="694"/>
      <c r="E175" s="694"/>
      <c r="F175" s="694"/>
      <c r="G175" s="694"/>
      <c r="H175" s="694"/>
      <c r="I175" s="694"/>
      <c r="J175" s="694"/>
      <c r="K175" s="694"/>
    </row>
    <row r="176" spans="1:11" s="512" customFormat="1" ht="17.25" customHeight="1" x14ac:dyDescent="0.15">
      <c r="A176" s="694"/>
      <c r="B176" s="694"/>
      <c r="C176" s="694"/>
      <c r="D176" s="694"/>
      <c r="E176" s="694"/>
      <c r="F176" s="694"/>
      <c r="G176" s="694"/>
      <c r="H176" s="694"/>
      <c r="I176" s="694"/>
      <c r="J176" s="694"/>
      <c r="K176" s="694"/>
    </row>
    <row r="177" spans="1:11" s="512" customFormat="1" ht="17.25" customHeight="1" x14ac:dyDescent="0.15">
      <c r="A177" s="694"/>
      <c r="B177" s="694"/>
      <c r="C177" s="694"/>
      <c r="D177" s="694"/>
      <c r="E177" s="694"/>
      <c r="F177" s="694"/>
      <c r="G177" s="694"/>
      <c r="H177" s="694"/>
      <c r="I177" s="694"/>
      <c r="J177" s="694"/>
      <c r="K177" s="694"/>
    </row>
    <row r="178" spans="1:11" s="512" customFormat="1" ht="16.5" customHeight="1" x14ac:dyDescent="0.15">
      <c r="A178" s="694"/>
      <c r="B178" s="694"/>
      <c r="C178" s="694"/>
      <c r="D178" s="694"/>
      <c r="E178" s="694"/>
      <c r="F178" s="694"/>
      <c r="G178" s="694"/>
      <c r="H178" s="694"/>
      <c r="I178" s="694"/>
      <c r="J178" s="694"/>
      <c r="K178" s="694"/>
    </row>
    <row r="179" spans="1:11" s="512" customFormat="1" ht="16.5" customHeight="1" x14ac:dyDescent="0.15">
      <c r="A179" s="694"/>
      <c r="B179" s="694"/>
      <c r="C179" s="694"/>
      <c r="D179" s="694"/>
      <c r="E179" s="694"/>
      <c r="F179" s="694"/>
      <c r="G179" s="694"/>
      <c r="H179" s="694"/>
      <c r="I179" s="694"/>
      <c r="J179" s="694"/>
      <c r="K179" s="694"/>
    </row>
    <row r="180" spans="1:11" s="512" customFormat="1" ht="16.5" customHeight="1" x14ac:dyDescent="0.15">
      <c r="A180" s="694"/>
      <c r="B180" s="694"/>
      <c r="C180" s="694"/>
      <c r="D180" s="694"/>
      <c r="E180" s="694"/>
      <c r="F180" s="694"/>
      <c r="G180" s="694"/>
      <c r="H180" s="694"/>
      <c r="I180" s="694"/>
      <c r="J180" s="694"/>
      <c r="K180" s="694"/>
    </row>
    <row r="181" spans="1:11" s="512" customFormat="1" ht="16.5" customHeight="1" x14ac:dyDescent="0.15">
      <c r="A181" s="694"/>
      <c r="B181" s="694"/>
      <c r="C181" s="694"/>
      <c r="D181" s="694"/>
      <c r="E181" s="694"/>
      <c r="F181" s="694"/>
      <c r="G181" s="694"/>
      <c r="H181" s="694"/>
      <c r="I181" s="694"/>
      <c r="J181" s="694"/>
      <c r="K181" s="694"/>
    </row>
    <row r="182" spans="1:11" s="512" customFormat="1" ht="16.5" customHeight="1" x14ac:dyDescent="0.15">
      <c r="A182" s="694"/>
      <c r="B182" s="694"/>
      <c r="C182" s="694"/>
      <c r="D182" s="694"/>
      <c r="E182" s="694"/>
      <c r="F182" s="694"/>
      <c r="G182" s="694"/>
      <c r="H182" s="694"/>
      <c r="I182" s="694"/>
      <c r="J182" s="694"/>
      <c r="K182" s="694"/>
    </row>
    <row r="183" spans="1:11" s="512" customFormat="1" ht="16.5" customHeight="1" x14ac:dyDescent="0.15">
      <c r="A183" s="694"/>
      <c r="B183" s="694"/>
      <c r="C183" s="694"/>
      <c r="D183" s="694"/>
      <c r="E183" s="694"/>
      <c r="F183" s="694"/>
      <c r="G183" s="694"/>
      <c r="H183" s="694"/>
      <c r="I183" s="694"/>
      <c r="J183" s="694"/>
      <c r="K183" s="694"/>
    </row>
    <row r="184" spans="1:11" s="512" customFormat="1" ht="35.25" customHeight="1" x14ac:dyDescent="0.15">
      <c r="A184" s="694"/>
      <c r="B184" s="694"/>
      <c r="C184" s="694"/>
      <c r="D184" s="694"/>
      <c r="E184" s="694"/>
      <c r="F184" s="694"/>
      <c r="G184" s="694"/>
      <c r="H184" s="694"/>
      <c r="I184" s="694"/>
      <c r="J184" s="694"/>
      <c r="K184" s="694"/>
    </row>
    <row r="185" spans="1:11" s="512" customFormat="1" ht="35.25" customHeight="1" x14ac:dyDescent="0.15">
      <c r="A185" s="694"/>
      <c r="B185" s="694"/>
      <c r="C185" s="694"/>
      <c r="D185" s="694"/>
      <c r="E185" s="694"/>
      <c r="F185" s="694"/>
      <c r="G185" s="694"/>
      <c r="H185" s="694"/>
      <c r="I185" s="694"/>
      <c r="J185" s="694"/>
      <c r="K185" s="694"/>
    </row>
    <row r="186" spans="1:11" s="512" customFormat="1" ht="63.75" customHeight="1" x14ac:dyDescent="0.15">
      <c r="A186" s="694"/>
      <c r="B186" s="694"/>
      <c r="C186" s="694"/>
      <c r="D186" s="694"/>
      <c r="E186" s="694"/>
      <c r="F186" s="694"/>
      <c r="G186" s="694"/>
      <c r="H186" s="694"/>
      <c r="I186" s="694"/>
      <c r="J186" s="694"/>
      <c r="K186" s="694"/>
    </row>
    <row r="187" spans="1:11" s="512" customFormat="1" ht="63.75" customHeight="1" x14ac:dyDescent="0.15">
      <c r="A187" s="694"/>
      <c r="B187" s="694"/>
      <c r="C187" s="694"/>
      <c r="D187" s="694"/>
      <c r="E187" s="694"/>
      <c r="F187" s="694"/>
      <c r="G187" s="694"/>
      <c r="H187" s="694"/>
      <c r="I187" s="694"/>
      <c r="J187" s="694"/>
      <c r="K187" s="694"/>
    </row>
  </sheetData>
  <mergeCells count="37">
    <mergeCell ref="B97:B100"/>
    <mergeCell ref="A101:A102"/>
    <mergeCell ref="B101:B102"/>
    <mergeCell ref="C101:C102"/>
    <mergeCell ref="G66:G102"/>
    <mergeCell ref="H66:H102"/>
    <mergeCell ref="I66:I102"/>
    <mergeCell ref="J66:J102"/>
    <mergeCell ref="A72:A78"/>
    <mergeCell ref="B72:B78"/>
    <mergeCell ref="A79:A92"/>
    <mergeCell ref="B79:B92"/>
    <mergeCell ref="A93:A100"/>
    <mergeCell ref="B93:B96"/>
    <mergeCell ref="A37:A53"/>
    <mergeCell ref="B37:B53"/>
    <mergeCell ref="A54:A65"/>
    <mergeCell ref="B54:B62"/>
    <mergeCell ref="B63:B65"/>
    <mergeCell ref="A66:A71"/>
    <mergeCell ref="B66:B71"/>
    <mergeCell ref="B11:B16"/>
    <mergeCell ref="C12:C13"/>
    <mergeCell ref="B17:B18"/>
    <mergeCell ref="B19:B26"/>
    <mergeCell ref="B27:B31"/>
    <mergeCell ref="B32:B36"/>
    <mergeCell ref="A2:K2"/>
    <mergeCell ref="A3:B3"/>
    <mergeCell ref="G3:G65"/>
    <mergeCell ref="H3:H65"/>
    <mergeCell ref="I3:I65"/>
    <mergeCell ref="J3:J65"/>
    <mergeCell ref="A4:A10"/>
    <mergeCell ref="B4:B10"/>
    <mergeCell ref="K8:K10"/>
    <mergeCell ref="A11:A36"/>
  </mergeCells>
  <phoneticPr fontId="13"/>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J34"/>
  <sheetViews>
    <sheetView view="pageBreakPreview" zoomScaleNormal="100" workbookViewId="0"/>
  </sheetViews>
  <sheetFormatPr defaultRowHeight="14.25" x14ac:dyDescent="0.15"/>
  <cols>
    <col min="1" max="1" width="25.625" style="4" customWidth="1"/>
    <col min="2" max="2" width="40.5" style="4" customWidth="1"/>
    <col min="3" max="3" width="14.875" style="7" customWidth="1"/>
    <col min="4" max="4" width="16.25" style="57" customWidth="1"/>
    <col min="5" max="5" width="5.875" style="4" customWidth="1"/>
    <col min="6" max="6" width="5" style="57" customWidth="1"/>
    <col min="7" max="7" width="17.75" style="5" customWidth="1"/>
    <col min="8" max="8" width="9" style="33"/>
    <col min="9" max="10" width="14.75" style="4" customWidth="1"/>
    <col min="11" max="16384" width="9" style="4"/>
  </cols>
  <sheetData>
    <row r="1" spans="1:8" x14ac:dyDescent="0.15">
      <c r="A1" s="4" t="s">
        <v>7</v>
      </c>
    </row>
    <row r="2" spans="1:8" ht="17.25" customHeight="1" thickBot="1" x14ac:dyDescent="0.2">
      <c r="A2" s="4" t="s">
        <v>6</v>
      </c>
      <c r="G2" s="6" t="s">
        <v>36</v>
      </c>
    </row>
    <row r="3" spans="1:8" ht="15.75" customHeight="1" x14ac:dyDescent="0.15">
      <c r="A3" s="382" t="s">
        <v>5</v>
      </c>
      <c r="B3" s="384" t="s">
        <v>19</v>
      </c>
      <c r="C3" s="386" t="s">
        <v>20</v>
      </c>
      <c r="D3" s="389" t="s">
        <v>76</v>
      </c>
      <c r="E3" s="389"/>
      <c r="F3" s="389"/>
      <c r="G3" s="380" t="s">
        <v>152</v>
      </c>
    </row>
    <row r="4" spans="1:8" s="57" customFormat="1" ht="15.75" customHeight="1" x14ac:dyDescent="0.15">
      <c r="A4" s="383"/>
      <c r="B4" s="385"/>
      <c r="C4" s="387"/>
      <c r="D4" s="71" t="s">
        <v>151</v>
      </c>
      <c r="E4" s="388" t="s">
        <v>75</v>
      </c>
      <c r="F4" s="388"/>
      <c r="G4" s="381"/>
    </row>
    <row r="5" spans="1:8" s="35" customFormat="1" ht="17.25" customHeight="1" x14ac:dyDescent="0.15">
      <c r="A5" s="120" t="s">
        <v>37</v>
      </c>
      <c r="B5" s="121" t="s">
        <v>38</v>
      </c>
      <c r="C5" s="122" t="s">
        <v>92</v>
      </c>
      <c r="D5" s="123">
        <v>1500000</v>
      </c>
      <c r="E5" s="124">
        <v>1</v>
      </c>
      <c r="F5" s="125" t="s">
        <v>91</v>
      </c>
      <c r="G5" s="92">
        <f>ROUNDDOWN(D5*E5,0)</f>
        <v>1500000</v>
      </c>
      <c r="H5" s="51" t="s">
        <v>33</v>
      </c>
    </row>
    <row r="6" spans="1:8" s="33" customFormat="1" ht="17.25" customHeight="1" x14ac:dyDescent="0.15">
      <c r="A6" s="120"/>
      <c r="B6" s="121"/>
      <c r="C6" s="122"/>
      <c r="D6" s="126"/>
      <c r="E6" s="124"/>
      <c r="F6" s="125"/>
      <c r="G6" s="92">
        <f t="shared" ref="G6:G29" si="0">ROUNDDOWN(D6*E6,0)</f>
        <v>0</v>
      </c>
    </row>
    <row r="7" spans="1:8" s="33" customFormat="1" ht="17.25" customHeight="1" x14ac:dyDescent="0.15">
      <c r="A7" s="127"/>
      <c r="B7" s="128"/>
      <c r="C7" s="122"/>
      <c r="D7" s="129"/>
      <c r="E7" s="130"/>
      <c r="F7" s="131"/>
      <c r="G7" s="92">
        <f t="shared" si="0"/>
        <v>0</v>
      </c>
    </row>
    <row r="8" spans="1:8" s="70" customFormat="1" ht="17.25" customHeight="1" x14ac:dyDescent="0.15">
      <c r="A8" s="127"/>
      <c r="B8" s="128"/>
      <c r="C8" s="122"/>
      <c r="D8" s="129"/>
      <c r="E8" s="130"/>
      <c r="F8" s="131"/>
      <c r="G8" s="92">
        <f t="shared" si="0"/>
        <v>0</v>
      </c>
    </row>
    <row r="9" spans="1:8" s="70" customFormat="1" ht="17.25" customHeight="1" x14ac:dyDescent="0.15">
      <c r="A9" s="127"/>
      <c r="B9" s="128"/>
      <c r="C9" s="122"/>
      <c r="D9" s="129"/>
      <c r="E9" s="130"/>
      <c r="F9" s="131"/>
      <c r="G9" s="92">
        <f t="shared" si="0"/>
        <v>0</v>
      </c>
    </row>
    <row r="10" spans="1:8" s="70" customFormat="1" ht="17.25" customHeight="1" x14ac:dyDescent="0.15">
      <c r="A10" s="127"/>
      <c r="B10" s="128"/>
      <c r="C10" s="122"/>
      <c r="D10" s="129"/>
      <c r="E10" s="130"/>
      <c r="F10" s="131"/>
      <c r="G10" s="92">
        <f t="shared" si="0"/>
        <v>0</v>
      </c>
    </row>
    <row r="11" spans="1:8" s="70" customFormat="1" ht="17.25" customHeight="1" x14ac:dyDescent="0.15">
      <c r="A11" s="127"/>
      <c r="B11" s="128"/>
      <c r="C11" s="122"/>
      <c r="D11" s="129"/>
      <c r="E11" s="130"/>
      <c r="F11" s="131"/>
      <c r="G11" s="92">
        <f t="shared" si="0"/>
        <v>0</v>
      </c>
    </row>
    <row r="12" spans="1:8" s="70" customFormat="1" ht="17.25" customHeight="1" x14ac:dyDescent="0.15">
      <c r="A12" s="127"/>
      <c r="B12" s="128"/>
      <c r="C12" s="122"/>
      <c r="D12" s="129"/>
      <c r="E12" s="130"/>
      <c r="F12" s="131"/>
      <c r="G12" s="92">
        <f t="shared" si="0"/>
        <v>0</v>
      </c>
    </row>
    <row r="13" spans="1:8" s="70" customFormat="1" ht="17.25" customHeight="1" x14ac:dyDescent="0.15">
      <c r="A13" s="127"/>
      <c r="B13" s="128"/>
      <c r="C13" s="122"/>
      <c r="D13" s="129"/>
      <c r="E13" s="130"/>
      <c r="F13" s="131"/>
      <c r="G13" s="92">
        <f t="shared" si="0"/>
        <v>0</v>
      </c>
    </row>
    <row r="14" spans="1:8" s="70" customFormat="1" ht="17.25" customHeight="1" x14ac:dyDescent="0.15">
      <c r="A14" s="127"/>
      <c r="B14" s="128"/>
      <c r="C14" s="122"/>
      <c r="D14" s="129"/>
      <c r="E14" s="130"/>
      <c r="F14" s="131"/>
      <c r="G14" s="92">
        <f t="shared" si="0"/>
        <v>0</v>
      </c>
    </row>
    <row r="15" spans="1:8" s="70" customFormat="1" ht="17.25" customHeight="1" x14ac:dyDescent="0.15">
      <c r="A15" s="127"/>
      <c r="B15" s="128"/>
      <c r="C15" s="122"/>
      <c r="D15" s="129"/>
      <c r="E15" s="130"/>
      <c r="F15" s="131"/>
      <c r="G15" s="92">
        <f t="shared" si="0"/>
        <v>0</v>
      </c>
    </row>
    <row r="16" spans="1:8" s="70" customFormat="1" ht="17.25" customHeight="1" x14ac:dyDescent="0.15">
      <c r="A16" s="127"/>
      <c r="B16" s="128"/>
      <c r="C16" s="122"/>
      <c r="D16" s="129"/>
      <c r="E16" s="130"/>
      <c r="F16" s="131"/>
      <c r="G16" s="92">
        <f t="shared" si="0"/>
        <v>0</v>
      </c>
    </row>
    <row r="17" spans="1:10" s="70" customFormat="1" ht="17.25" customHeight="1" x14ac:dyDescent="0.15">
      <c r="A17" s="127"/>
      <c r="B17" s="128"/>
      <c r="C17" s="122"/>
      <c r="D17" s="129"/>
      <c r="E17" s="130"/>
      <c r="F17" s="131"/>
      <c r="G17" s="92">
        <f t="shared" si="0"/>
        <v>0</v>
      </c>
    </row>
    <row r="18" spans="1:10" s="70" customFormat="1" ht="17.25" customHeight="1" x14ac:dyDescent="0.15">
      <c r="A18" s="127"/>
      <c r="B18" s="128"/>
      <c r="C18" s="122"/>
      <c r="D18" s="129"/>
      <c r="E18" s="130"/>
      <c r="F18" s="131"/>
      <c r="G18" s="92">
        <f t="shared" si="0"/>
        <v>0</v>
      </c>
    </row>
    <row r="19" spans="1:10" s="70" customFormat="1" ht="17.25" customHeight="1" x14ac:dyDescent="0.15">
      <c r="A19" s="127"/>
      <c r="B19" s="128"/>
      <c r="C19" s="122"/>
      <c r="D19" s="129"/>
      <c r="E19" s="130"/>
      <c r="F19" s="131"/>
      <c r="G19" s="92">
        <f t="shared" si="0"/>
        <v>0</v>
      </c>
    </row>
    <row r="20" spans="1:10" s="70" customFormat="1" ht="17.25" customHeight="1" x14ac:dyDescent="0.15">
      <c r="A20" s="127"/>
      <c r="B20" s="128"/>
      <c r="C20" s="122"/>
      <c r="D20" s="129"/>
      <c r="E20" s="130"/>
      <c r="F20" s="131"/>
      <c r="G20" s="92">
        <f t="shared" si="0"/>
        <v>0</v>
      </c>
    </row>
    <row r="21" spans="1:10" s="70" customFormat="1" ht="17.25" customHeight="1" x14ac:dyDescent="0.15">
      <c r="A21" s="127"/>
      <c r="B21" s="128"/>
      <c r="C21" s="122"/>
      <c r="D21" s="129"/>
      <c r="E21" s="130"/>
      <c r="F21" s="131"/>
      <c r="G21" s="92">
        <f t="shared" si="0"/>
        <v>0</v>
      </c>
    </row>
    <row r="22" spans="1:10" s="70" customFormat="1" ht="17.25" customHeight="1" x14ac:dyDescent="0.15">
      <c r="A22" s="127"/>
      <c r="B22" s="128"/>
      <c r="C22" s="122"/>
      <c r="D22" s="129"/>
      <c r="E22" s="130"/>
      <c r="F22" s="131"/>
      <c r="G22" s="92">
        <f t="shared" si="0"/>
        <v>0</v>
      </c>
    </row>
    <row r="23" spans="1:10" s="70" customFormat="1" ht="17.25" customHeight="1" x14ac:dyDescent="0.15">
      <c r="A23" s="127"/>
      <c r="B23" s="128"/>
      <c r="C23" s="122"/>
      <c r="D23" s="129"/>
      <c r="E23" s="130"/>
      <c r="F23" s="131"/>
      <c r="G23" s="92">
        <f t="shared" si="0"/>
        <v>0</v>
      </c>
    </row>
    <row r="24" spans="1:10" s="70" customFormat="1" ht="17.25" customHeight="1" x14ac:dyDescent="0.15">
      <c r="A24" s="127"/>
      <c r="B24" s="128"/>
      <c r="C24" s="122"/>
      <c r="D24" s="129"/>
      <c r="E24" s="130"/>
      <c r="F24" s="131"/>
      <c r="G24" s="92">
        <f t="shared" si="0"/>
        <v>0</v>
      </c>
    </row>
    <row r="25" spans="1:10" s="33" customFormat="1" ht="17.25" customHeight="1" x14ac:dyDescent="0.15">
      <c r="A25" s="127"/>
      <c r="B25" s="128"/>
      <c r="C25" s="122"/>
      <c r="D25" s="129"/>
      <c r="E25" s="130"/>
      <c r="F25" s="131"/>
      <c r="G25" s="92">
        <f t="shared" si="0"/>
        <v>0</v>
      </c>
    </row>
    <row r="26" spans="1:10" s="33" customFormat="1" ht="17.25" customHeight="1" x14ac:dyDescent="0.15">
      <c r="A26" s="127"/>
      <c r="B26" s="128"/>
      <c r="C26" s="122"/>
      <c r="D26" s="129"/>
      <c r="E26" s="130"/>
      <c r="F26" s="131"/>
      <c r="G26" s="92">
        <f t="shared" si="0"/>
        <v>0</v>
      </c>
      <c r="I26" s="63"/>
      <c r="J26" s="63"/>
    </row>
    <row r="27" spans="1:10" s="33" customFormat="1" ht="17.25" customHeight="1" x14ac:dyDescent="0.15">
      <c r="A27" s="127"/>
      <c r="B27" s="132"/>
      <c r="C27" s="122"/>
      <c r="D27" s="129"/>
      <c r="E27" s="130"/>
      <c r="F27" s="131"/>
      <c r="G27" s="92">
        <f t="shared" si="0"/>
        <v>0</v>
      </c>
      <c r="I27" s="63"/>
      <c r="J27" s="63"/>
    </row>
    <row r="28" spans="1:10" s="33" customFormat="1" ht="17.25" customHeight="1" x14ac:dyDescent="0.15">
      <c r="A28" s="133"/>
      <c r="B28" s="134"/>
      <c r="C28" s="122"/>
      <c r="D28" s="129"/>
      <c r="E28" s="130"/>
      <c r="F28" s="131"/>
      <c r="G28" s="92">
        <f t="shared" si="0"/>
        <v>0</v>
      </c>
      <c r="I28" s="63"/>
      <c r="J28" s="63"/>
    </row>
    <row r="29" spans="1:10" s="33" customFormat="1" ht="17.25" customHeight="1" thickBot="1" x14ac:dyDescent="0.2">
      <c r="A29" s="133"/>
      <c r="B29" s="134"/>
      <c r="C29" s="122"/>
      <c r="D29" s="135"/>
      <c r="E29" s="136"/>
      <c r="F29" s="131"/>
      <c r="G29" s="92">
        <f t="shared" si="0"/>
        <v>0</v>
      </c>
    </row>
    <row r="30" spans="1:10" ht="17.25" customHeight="1" thickBot="1" x14ac:dyDescent="0.2">
      <c r="A30" s="378" t="s">
        <v>1</v>
      </c>
      <c r="B30" s="379"/>
      <c r="C30" s="379"/>
      <c r="D30" s="379"/>
      <c r="E30" s="379"/>
      <c r="F30" s="379"/>
      <c r="G30" s="86">
        <f>SUM(G5:G29)</f>
        <v>1500000</v>
      </c>
    </row>
    <row r="31" spans="1:10" s="34" customFormat="1" ht="17.25" customHeight="1" x14ac:dyDescent="0.15">
      <c r="A31" s="35" t="s">
        <v>39</v>
      </c>
      <c r="C31" s="37"/>
      <c r="E31" s="63"/>
      <c r="F31" s="63"/>
      <c r="G31" s="63"/>
      <c r="H31" s="63"/>
    </row>
    <row r="32" spans="1:10" ht="17.25" customHeight="1" x14ac:dyDescent="0.15">
      <c r="E32" s="63"/>
      <c r="F32" s="63"/>
      <c r="G32" s="63"/>
      <c r="H32" s="63"/>
    </row>
    <row r="33" spans="5:8" ht="17.25" customHeight="1" x14ac:dyDescent="0.15">
      <c r="E33" s="63"/>
      <c r="F33" s="63"/>
      <c r="G33" s="63"/>
      <c r="H33" s="63"/>
    </row>
    <row r="34" spans="5:8" ht="17.25" customHeight="1" x14ac:dyDescent="0.15">
      <c r="E34" s="63"/>
      <c r="F34" s="63"/>
      <c r="G34" s="63"/>
      <c r="H34" s="63"/>
    </row>
  </sheetData>
  <sheetProtection algorithmName="SHA-512" hashValue="Tp/eUuODojCpM3058JNvE+c4LDrqxHm86wPFb86JY6MoXXu3niVgFW/KA/7qb9eaqR2cljS9j9kHRecMrN2v0A==" saltValue="onV2NYhN+WblWrrlFAykLA==" spinCount="100000" sheet="1" objects="1" scenarios="1" formatCells="0" formatColumns="0" formatRows="0"/>
  <mergeCells count="7">
    <mergeCell ref="A30:F30"/>
    <mergeCell ref="G3:G4"/>
    <mergeCell ref="A3:A4"/>
    <mergeCell ref="B3:B4"/>
    <mergeCell ref="C3:C4"/>
    <mergeCell ref="E4:F4"/>
    <mergeCell ref="D3:F3"/>
  </mergeCells>
  <phoneticPr fontId="13"/>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G111"/>
  <sheetViews>
    <sheetView view="pageBreakPreview" zoomScaleNormal="100" workbookViewId="0"/>
  </sheetViews>
  <sheetFormatPr defaultRowHeight="19.5" customHeight="1" x14ac:dyDescent="0.15"/>
  <cols>
    <col min="1" max="1" width="33.125" style="104" customWidth="1"/>
    <col min="2" max="2" width="40.875" style="104" customWidth="1"/>
    <col min="3" max="3" width="14.625" style="57" customWidth="1"/>
    <col min="4" max="4" width="7.875" style="4" customWidth="1"/>
    <col min="5" max="5" width="6.75" style="83" customWidth="1"/>
    <col min="6" max="6" width="17.5" style="5" customWidth="1"/>
    <col min="7" max="7" width="9" style="34"/>
    <col min="8" max="16384" width="9" style="4"/>
  </cols>
  <sheetData>
    <row r="1" spans="1:7" ht="19.5" customHeight="1" x14ac:dyDescent="0.15">
      <c r="A1" s="104" t="s">
        <v>8</v>
      </c>
    </row>
    <row r="2" spans="1:7" ht="19.5" customHeight="1" thickBot="1" x14ac:dyDescent="0.2">
      <c r="A2" s="104" t="s">
        <v>12</v>
      </c>
      <c r="D2" s="7"/>
      <c r="E2" s="7"/>
      <c r="F2" s="6" t="s">
        <v>36</v>
      </c>
    </row>
    <row r="3" spans="1:7" ht="13.5" customHeight="1" x14ac:dyDescent="0.15">
      <c r="A3" s="395" t="s">
        <v>5</v>
      </c>
      <c r="B3" s="393" t="s">
        <v>19</v>
      </c>
      <c r="C3" s="397" t="s">
        <v>76</v>
      </c>
      <c r="D3" s="398"/>
      <c r="E3" s="399"/>
      <c r="F3" s="380" t="s">
        <v>153</v>
      </c>
    </row>
    <row r="4" spans="1:7" s="57" customFormat="1" ht="13.5" customHeight="1" thickBot="1" x14ac:dyDescent="0.2">
      <c r="A4" s="396"/>
      <c r="B4" s="394"/>
      <c r="C4" s="65" t="s">
        <v>151</v>
      </c>
      <c r="D4" s="66" t="s">
        <v>75</v>
      </c>
      <c r="E4" s="103" t="s">
        <v>106</v>
      </c>
      <c r="F4" s="392"/>
      <c r="G4" s="34"/>
    </row>
    <row r="5" spans="1:7" s="34" customFormat="1" ht="17.25" customHeight="1" x14ac:dyDescent="0.15">
      <c r="A5" s="137" t="s">
        <v>40</v>
      </c>
      <c r="B5" s="138" t="s">
        <v>38</v>
      </c>
      <c r="C5" s="139">
        <v>25000</v>
      </c>
      <c r="D5" s="140">
        <v>5</v>
      </c>
      <c r="E5" s="141" t="s">
        <v>107</v>
      </c>
      <c r="F5" s="94">
        <f>ROUNDDOWN(C5*D5,0)</f>
        <v>125000</v>
      </c>
      <c r="G5" s="51" t="s">
        <v>33</v>
      </c>
    </row>
    <row r="6" spans="1:7" ht="17.25" customHeight="1" x14ac:dyDescent="0.15">
      <c r="A6" s="137" t="s">
        <v>93</v>
      </c>
      <c r="B6" s="138" t="s">
        <v>94</v>
      </c>
      <c r="C6" s="139">
        <v>60000</v>
      </c>
      <c r="D6" s="140">
        <v>1</v>
      </c>
      <c r="E6" s="141" t="s">
        <v>108</v>
      </c>
      <c r="F6" s="94">
        <f t="shared" ref="F6:F39" si="0">ROUNDDOWN(C6*D6,0)</f>
        <v>60000</v>
      </c>
    </row>
    <row r="7" spans="1:7" s="70" customFormat="1" ht="17.25" customHeight="1" x14ac:dyDescent="0.15">
      <c r="A7" s="142" t="s">
        <v>95</v>
      </c>
      <c r="B7" s="143" t="s">
        <v>96</v>
      </c>
      <c r="C7" s="139">
        <v>7000</v>
      </c>
      <c r="D7" s="140">
        <v>2</v>
      </c>
      <c r="E7" s="141" t="s">
        <v>109</v>
      </c>
      <c r="F7" s="94">
        <f t="shared" si="0"/>
        <v>14000</v>
      </c>
      <c r="G7" s="34"/>
    </row>
    <row r="8" spans="1:7" s="70" customFormat="1" ht="17.25" customHeight="1" x14ac:dyDescent="0.15">
      <c r="A8" s="137" t="s">
        <v>97</v>
      </c>
      <c r="B8" s="138" t="s">
        <v>99</v>
      </c>
      <c r="C8" s="139">
        <v>5000</v>
      </c>
      <c r="D8" s="140">
        <v>100</v>
      </c>
      <c r="E8" s="141" t="s">
        <v>110</v>
      </c>
      <c r="F8" s="94">
        <f t="shared" si="0"/>
        <v>500000</v>
      </c>
      <c r="G8" s="34"/>
    </row>
    <row r="9" spans="1:7" s="70" customFormat="1" ht="17.25" customHeight="1" x14ac:dyDescent="0.15">
      <c r="A9" s="137" t="s">
        <v>112</v>
      </c>
      <c r="B9" s="138" t="s">
        <v>111</v>
      </c>
      <c r="C9" s="139">
        <v>150000</v>
      </c>
      <c r="D9" s="140">
        <v>1</v>
      </c>
      <c r="E9" s="141" t="s">
        <v>108</v>
      </c>
      <c r="F9" s="94">
        <f t="shared" si="0"/>
        <v>150000</v>
      </c>
      <c r="G9" s="34"/>
    </row>
    <row r="10" spans="1:7" s="83" customFormat="1" ht="17.25" customHeight="1" x14ac:dyDescent="0.15">
      <c r="A10" s="137"/>
      <c r="B10" s="138"/>
      <c r="C10" s="139"/>
      <c r="D10" s="140"/>
      <c r="E10" s="141"/>
      <c r="F10" s="94">
        <f t="shared" si="0"/>
        <v>0</v>
      </c>
      <c r="G10" s="34"/>
    </row>
    <row r="11" spans="1:7" s="83" customFormat="1" ht="17.25" customHeight="1" x14ac:dyDescent="0.15">
      <c r="A11" s="137"/>
      <c r="B11" s="138"/>
      <c r="C11" s="139"/>
      <c r="D11" s="140"/>
      <c r="E11" s="141"/>
      <c r="F11" s="94">
        <f t="shared" si="0"/>
        <v>0</v>
      </c>
      <c r="G11" s="34"/>
    </row>
    <row r="12" spans="1:7" s="83" customFormat="1" ht="17.25" customHeight="1" x14ac:dyDescent="0.15">
      <c r="A12" s="137"/>
      <c r="B12" s="138"/>
      <c r="C12" s="139"/>
      <c r="D12" s="140"/>
      <c r="E12" s="141"/>
      <c r="F12" s="94">
        <f t="shared" si="0"/>
        <v>0</v>
      </c>
      <c r="G12" s="34"/>
    </row>
    <row r="13" spans="1:7" s="83" customFormat="1" ht="17.25" customHeight="1" x14ac:dyDescent="0.15">
      <c r="A13" s="137"/>
      <c r="B13" s="138"/>
      <c r="C13" s="139"/>
      <c r="D13" s="140"/>
      <c r="E13" s="141"/>
      <c r="F13" s="94">
        <f t="shared" si="0"/>
        <v>0</v>
      </c>
      <c r="G13" s="34"/>
    </row>
    <row r="14" spans="1:7" s="83" customFormat="1" ht="17.25" customHeight="1" x14ac:dyDescent="0.15">
      <c r="A14" s="137"/>
      <c r="B14" s="138"/>
      <c r="C14" s="139"/>
      <c r="D14" s="140"/>
      <c r="E14" s="141"/>
      <c r="F14" s="94">
        <f t="shared" si="0"/>
        <v>0</v>
      </c>
      <c r="G14" s="34"/>
    </row>
    <row r="15" spans="1:7" s="83" customFormat="1" ht="17.25" customHeight="1" x14ac:dyDescent="0.15">
      <c r="A15" s="137"/>
      <c r="B15" s="138"/>
      <c r="C15" s="139"/>
      <c r="D15" s="140"/>
      <c r="E15" s="141"/>
      <c r="F15" s="94">
        <f t="shared" si="0"/>
        <v>0</v>
      </c>
      <c r="G15" s="34"/>
    </row>
    <row r="16" spans="1:7" s="83" customFormat="1" ht="17.25" customHeight="1" x14ac:dyDescent="0.15">
      <c r="A16" s="137"/>
      <c r="B16" s="138"/>
      <c r="C16" s="139"/>
      <c r="D16" s="140"/>
      <c r="E16" s="141"/>
      <c r="F16" s="94">
        <f t="shared" si="0"/>
        <v>0</v>
      </c>
      <c r="G16" s="34"/>
    </row>
    <row r="17" spans="1:7" s="83" customFormat="1" ht="17.25" customHeight="1" x14ac:dyDescent="0.15">
      <c r="A17" s="137"/>
      <c r="B17" s="138"/>
      <c r="C17" s="139"/>
      <c r="D17" s="140"/>
      <c r="E17" s="141"/>
      <c r="F17" s="94">
        <f t="shared" si="0"/>
        <v>0</v>
      </c>
      <c r="G17" s="34"/>
    </row>
    <row r="18" spans="1:7" s="83" customFormat="1" ht="17.25" customHeight="1" x14ac:dyDescent="0.15">
      <c r="A18" s="137"/>
      <c r="B18" s="138"/>
      <c r="C18" s="139"/>
      <c r="D18" s="140"/>
      <c r="E18" s="141"/>
      <c r="F18" s="94">
        <f t="shared" si="0"/>
        <v>0</v>
      </c>
      <c r="G18" s="34"/>
    </row>
    <row r="19" spans="1:7" s="83" customFormat="1" ht="17.25" customHeight="1" x14ac:dyDescent="0.15">
      <c r="A19" s="137"/>
      <c r="B19" s="138"/>
      <c r="C19" s="139"/>
      <c r="D19" s="140"/>
      <c r="E19" s="141"/>
      <c r="F19" s="94">
        <f t="shared" si="0"/>
        <v>0</v>
      </c>
      <c r="G19" s="34"/>
    </row>
    <row r="20" spans="1:7" s="70" customFormat="1" ht="17.25" customHeight="1" x14ac:dyDescent="0.15">
      <c r="A20" s="144"/>
      <c r="B20" s="145"/>
      <c r="C20" s="146"/>
      <c r="D20" s="147"/>
      <c r="E20" s="141"/>
      <c r="F20" s="94">
        <f t="shared" si="0"/>
        <v>0</v>
      </c>
      <c r="G20" s="34"/>
    </row>
    <row r="21" spans="1:7" s="70" customFormat="1" ht="17.25" customHeight="1" x14ac:dyDescent="0.15">
      <c r="A21" s="144"/>
      <c r="B21" s="145"/>
      <c r="C21" s="146"/>
      <c r="D21" s="147"/>
      <c r="E21" s="141"/>
      <c r="F21" s="94">
        <f t="shared" si="0"/>
        <v>0</v>
      </c>
      <c r="G21" s="34"/>
    </row>
    <row r="22" spans="1:7" s="70" customFormat="1" ht="17.25" customHeight="1" x14ac:dyDescent="0.15">
      <c r="A22" s="144"/>
      <c r="B22" s="145"/>
      <c r="C22" s="146"/>
      <c r="D22" s="147"/>
      <c r="E22" s="141"/>
      <c r="F22" s="94">
        <f t="shared" si="0"/>
        <v>0</v>
      </c>
      <c r="G22" s="34"/>
    </row>
    <row r="23" spans="1:7" s="70" customFormat="1" ht="17.25" customHeight="1" x14ac:dyDescent="0.15">
      <c r="A23" s="144"/>
      <c r="B23" s="145"/>
      <c r="C23" s="146"/>
      <c r="D23" s="147"/>
      <c r="E23" s="141"/>
      <c r="F23" s="94">
        <f t="shared" si="0"/>
        <v>0</v>
      </c>
      <c r="G23" s="34"/>
    </row>
    <row r="24" spans="1:7" s="70" customFormat="1" ht="17.25" customHeight="1" x14ac:dyDescent="0.15">
      <c r="A24" s="144"/>
      <c r="B24" s="145"/>
      <c r="C24" s="146"/>
      <c r="D24" s="147"/>
      <c r="E24" s="141"/>
      <c r="F24" s="94">
        <f t="shared" si="0"/>
        <v>0</v>
      </c>
      <c r="G24" s="34"/>
    </row>
    <row r="25" spans="1:7" s="70" customFormat="1" ht="17.25" customHeight="1" x14ac:dyDescent="0.15">
      <c r="A25" s="144"/>
      <c r="B25" s="145"/>
      <c r="C25" s="146"/>
      <c r="D25" s="147"/>
      <c r="E25" s="141"/>
      <c r="F25" s="94">
        <f t="shared" si="0"/>
        <v>0</v>
      </c>
      <c r="G25" s="34"/>
    </row>
    <row r="26" spans="1:7" s="70" customFormat="1" ht="17.25" customHeight="1" x14ac:dyDescent="0.15">
      <c r="A26" s="144"/>
      <c r="B26" s="145"/>
      <c r="C26" s="146"/>
      <c r="D26" s="147"/>
      <c r="E26" s="141"/>
      <c r="F26" s="94">
        <f t="shared" si="0"/>
        <v>0</v>
      </c>
      <c r="G26" s="34"/>
    </row>
    <row r="27" spans="1:7" s="70" customFormat="1" ht="17.25" customHeight="1" x14ac:dyDescent="0.15">
      <c r="A27" s="144"/>
      <c r="B27" s="145"/>
      <c r="C27" s="146"/>
      <c r="D27" s="147"/>
      <c r="E27" s="141"/>
      <c r="F27" s="94">
        <f t="shared" si="0"/>
        <v>0</v>
      </c>
      <c r="G27" s="34"/>
    </row>
    <row r="28" spans="1:7" s="70" customFormat="1" ht="17.25" customHeight="1" x14ac:dyDescent="0.15">
      <c r="A28" s="144"/>
      <c r="B28" s="145"/>
      <c r="C28" s="146"/>
      <c r="D28" s="147"/>
      <c r="E28" s="141"/>
      <c r="F28" s="94">
        <f t="shared" si="0"/>
        <v>0</v>
      </c>
      <c r="G28" s="34"/>
    </row>
    <row r="29" spans="1:7" s="70" customFormat="1" ht="17.25" customHeight="1" x14ac:dyDescent="0.15">
      <c r="A29" s="144"/>
      <c r="B29" s="145"/>
      <c r="C29" s="146"/>
      <c r="D29" s="147"/>
      <c r="E29" s="141"/>
      <c r="F29" s="94">
        <f t="shared" si="0"/>
        <v>0</v>
      </c>
      <c r="G29" s="34"/>
    </row>
    <row r="30" spans="1:7" s="70" customFormat="1" ht="17.25" customHeight="1" x14ac:dyDescent="0.15">
      <c r="A30" s="144"/>
      <c r="B30" s="145"/>
      <c r="C30" s="146"/>
      <c r="D30" s="147"/>
      <c r="E30" s="141"/>
      <c r="F30" s="94">
        <f t="shared" si="0"/>
        <v>0</v>
      </c>
      <c r="G30" s="34"/>
    </row>
    <row r="31" spans="1:7" s="70" customFormat="1" ht="17.25" customHeight="1" x14ac:dyDescent="0.15">
      <c r="A31" s="144"/>
      <c r="B31" s="145"/>
      <c r="C31" s="146"/>
      <c r="D31" s="147"/>
      <c r="E31" s="141"/>
      <c r="F31" s="94">
        <f t="shared" si="0"/>
        <v>0</v>
      </c>
      <c r="G31" s="34"/>
    </row>
    <row r="32" spans="1:7" ht="17.25" customHeight="1" x14ac:dyDescent="0.15">
      <c r="A32" s="144"/>
      <c r="B32" s="145"/>
      <c r="C32" s="146"/>
      <c r="D32" s="147"/>
      <c r="E32" s="141"/>
      <c r="F32" s="94">
        <f t="shared" si="0"/>
        <v>0</v>
      </c>
    </row>
    <row r="33" spans="1:7" ht="17.25" customHeight="1" x14ac:dyDescent="0.15">
      <c r="A33" s="144"/>
      <c r="B33" s="145"/>
      <c r="C33" s="146"/>
      <c r="D33" s="147"/>
      <c r="E33" s="141"/>
      <c r="F33" s="94">
        <f t="shared" si="0"/>
        <v>0</v>
      </c>
    </row>
    <row r="34" spans="1:7" ht="17.25" customHeight="1" x14ac:dyDescent="0.15">
      <c r="A34" s="144"/>
      <c r="B34" s="145"/>
      <c r="C34" s="146"/>
      <c r="D34" s="147"/>
      <c r="E34" s="141"/>
      <c r="F34" s="94">
        <f t="shared" si="0"/>
        <v>0</v>
      </c>
    </row>
    <row r="35" spans="1:7" ht="17.25" customHeight="1" x14ac:dyDescent="0.15">
      <c r="A35" s="144"/>
      <c r="B35" s="145"/>
      <c r="C35" s="146"/>
      <c r="D35" s="147"/>
      <c r="E35" s="141"/>
      <c r="F35" s="94">
        <f t="shared" si="0"/>
        <v>0</v>
      </c>
    </row>
    <row r="36" spans="1:7" s="8" customFormat="1" ht="17.25" customHeight="1" x14ac:dyDescent="0.15">
      <c r="A36" s="148"/>
      <c r="B36" s="149"/>
      <c r="C36" s="150"/>
      <c r="D36" s="151"/>
      <c r="E36" s="141"/>
      <c r="F36" s="94">
        <f t="shared" si="0"/>
        <v>0</v>
      </c>
      <c r="G36" s="34"/>
    </row>
    <row r="37" spans="1:7" s="8" customFormat="1" ht="17.25" customHeight="1" x14ac:dyDescent="0.15">
      <c r="A37" s="152"/>
      <c r="B37" s="149"/>
      <c r="C37" s="150"/>
      <c r="D37" s="151"/>
      <c r="E37" s="141"/>
      <c r="F37" s="94">
        <f t="shared" si="0"/>
        <v>0</v>
      </c>
      <c r="G37" s="34"/>
    </row>
    <row r="38" spans="1:7" s="8" customFormat="1" ht="17.25" customHeight="1" x14ac:dyDescent="0.15">
      <c r="A38" s="152"/>
      <c r="B38" s="149"/>
      <c r="C38" s="150"/>
      <c r="D38" s="151"/>
      <c r="E38" s="141"/>
      <c r="F38" s="94">
        <f t="shared" si="0"/>
        <v>0</v>
      </c>
      <c r="G38" s="34"/>
    </row>
    <row r="39" spans="1:7" s="8" customFormat="1" ht="17.25" customHeight="1" thickBot="1" x14ac:dyDescent="0.2">
      <c r="A39" s="153"/>
      <c r="B39" s="154"/>
      <c r="C39" s="155"/>
      <c r="D39" s="156"/>
      <c r="E39" s="141"/>
      <c r="F39" s="94">
        <f t="shared" si="0"/>
        <v>0</v>
      </c>
      <c r="G39" s="34"/>
    </row>
    <row r="40" spans="1:7" ht="17.25" customHeight="1" thickBot="1" x14ac:dyDescent="0.2">
      <c r="A40" s="390" t="s">
        <v>1</v>
      </c>
      <c r="B40" s="391"/>
      <c r="C40" s="391"/>
      <c r="D40" s="391"/>
      <c r="E40" s="102"/>
      <c r="F40" s="52">
        <f>SUM(F5:F39)</f>
        <v>849000</v>
      </c>
    </row>
    <row r="41" spans="1:7" s="34" customFormat="1" ht="17.25" customHeight="1" x14ac:dyDescent="0.15">
      <c r="A41" s="35" t="s">
        <v>39</v>
      </c>
      <c r="B41" s="105"/>
      <c r="F41" s="40"/>
    </row>
    <row r="42" spans="1:7" s="34" customFormat="1" ht="17.25" customHeight="1" x14ac:dyDescent="0.15">
      <c r="A42" s="106"/>
      <c r="B42" s="105"/>
      <c r="D42" s="38"/>
      <c r="E42" s="38"/>
      <c r="F42" s="73"/>
    </row>
    <row r="43" spans="1:7" ht="17.25" customHeight="1" x14ac:dyDescent="0.15">
      <c r="D43" s="72"/>
      <c r="E43" s="72"/>
      <c r="F43" s="74"/>
    </row>
    <row r="44" spans="1:7" ht="17.25" customHeight="1" x14ac:dyDescent="0.15">
      <c r="D44" s="72"/>
      <c r="E44" s="72"/>
      <c r="F44" s="74"/>
    </row>
    <row r="45" spans="1:7" ht="17.25" customHeight="1" x14ac:dyDescent="0.15"/>
    <row r="46" spans="1:7" s="8" customFormat="1" ht="17.25" customHeight="1" x14ac:dyDescent="0.15">
      <c r="A46" s="104"/>
      <c r="B46" s="104"/>
      <c r="C46" s="57"/>
      <c r="D46" s="4"/>
      <c r="E46" s="83"/>
      <c r="F46" s="5"/>
      <c r="G46" s="34"/>
    </row>
    <row r="47" spans="1:7" s="8" customFormat="1" ht="17.25" customHeight="1" x14ac:dyDescent="0.15">
      <c r="A47" s="104"/>
      <c r="B47" s="104"/>
      <c r="C47" s="57"/>
      <c r="D47" s="4"/>
      <c r="E47" s="83"/>
      <c r="F47" s="5"/>
      <c r="G47" s="34"/>
    </row>
    <row r="48" spans="1:7" s="8" customFormat="1" ht="17.25" customHeight="1" x14ac:dyDescent="0.15">
      <c r="A48" s="104"/>
      <c r="B48" s="104"/>
      <c r="C48" s="57"/>
      <c r="D48" s="4"/>
      <c r="E48" s="83"/>
      <c r="F48" s="5"/>
      <c r="G48" s="34"/>
    </row>
    <row r="49" spans="1:7" s="8" customFormat="1" ht="17.25" customHeight="1" x14ac:dyDescent="0.15">
      <c r="A49" s="104"/>
      <c r="B49" s="104"/>
      <c r="C49" s="57"/>
      <c r="D49" s="4"/>
      <c r="E49" s="83"/>
      <c r="F49" s="5"/>
      <c r="G49" s="34"/>
    </row>
    <row r="50" spans="1:7" ht="17.25" customHeight="1" x14ac:dyDescent="0.15"/>
    <row r="51" spans="1:7" ht="17.25" customHeight="1" x14ac:dyDescent="0.15"/>
    <row r="52" spans="1:7" ht="17.25" customHeight="1" x14ac:dyDescent="0.15"/>
    <row r="53" spans="1:7" ht="17.25" customHeight="1" x14ac:dyDescent="0.15"/>
    <row r="54" spans="1:7" ht="17.25" customHeight="1" x14ac:dyDescent="0.15"/>
    <row r="55" spans="1:7" ht="17.25" customHeight="1" x14ac:dyDescent="0.15"/>
    <row r="56" spans="1:7" ht="17.25" customHeight="1" x14ac:dyDescent="0.15"/>
    <row r="57" spans="1:7" ht="17.25" customHeight="1" x14ac:dyDescent="0.15"/>
    <row r="58" spans="1:7" ht="17.25" customHeight="1" x14ac:dyDescent="0.15"/>
    <row r="59" spans="1:7" ht="17.25" customHeight="1" x14ac:dyDescent="0.15"/>
    <row r="60" spans="1:7" ht="17.25" customHeight="1" x14ac:dyDescent="0.15"/>
    <row r="61" spans="1:7" ht="17.25" customHeight="1" x14ac:dyDescent="0.15"/>
    <row r="62" spans="1:7" ht="17.25" customHeight="1" x14ac:dyDescent="0.15"/>
    <row r="63" spans="1:7" ht="17.25" customHeight="1" x14ac:dyDescent="0.15"/>
    <row r="64" spans="1:7" ht="17.25" customHeight="1" x14ac:dyDescent="0.15"/>
    <row r="65" ht="17.2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algorithmName="SHA-512" hashValue="LbLRzVcU9PX+B1HTYjGDIZXtk6DNWHFZPHd10W546xLVBoQWU8OWpyCs6Lj1g5XpUSoIRdvGGgxahB/LnvybBA==" saltValue="KyGjvcuAEphfy++b8NwAXw==" spinCount="100000" sheet="1" objects="1" scenarios="1" formatCells="0" formatColumns="0" formatRows="0"/>
  <mergeCells count="5">
    <mergeCell ref="A40:D40"/>
    <mergeCell ref="F3:F4"/>
    <mergeCell ref="B3:B4"/>
    <mergeCell ref="A3:A4"/>
    <mergeCell ref="C3:E3"/>
  </mergeCells>
  <phoneticPr fontId="13"/>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7"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N26"/>
  <sheetViews>
    <sheetView view="pageBreakPreview" zoomScaleNormal="100" workbookViewId="0"/>
  </sheetViews>
  <sheetFormatPr defaultRowHeight="14.25" x14ac:dyDescent="0.15"/>
  <cols>
    <col min="1" max="1" width="11.625" style="4" customWidth="1"/>
    <col min="2" max="2" width="11.625" style="83" customWidth="1"/>
    <col min="3" max="3" width="19.625" style="4" customWidth="1"/>
    <col min="4" max="4" width="31.25" style="4" customWidth="1"/>
    <col min="5" max="5" width="3.125" style="7" customWidth="1"/>
    <col min="6" max="6" width="3.125" style="87" customWidth="1"/>
    <col min="7" max="7" width="3.125" style="7" customWidth="1"/>
    <col min="8" max="8" width="3.125" style="87" customWidth="1"/>
    <col min="9" max="9" width="33.625" style="4" customWidth="1"/>
    <col min="10" max="10" width="10.125" style="57" customWidth="1"/>
    <col min="11" max="11" width="4" style="57" customWidth="1"/>
    <col min="12" max="12" width="6.125" style="4" customWidth="1"/>
    <col min="13" max="13" width="19.125" style="4" customWidth="1"/>
    <col min="14" max="14" width="9" style="34"/>
    <col min="15" max="16384" width="9" style="4"/>
  </cols>
  <sheetData>
    <row r="1" spans="1:14" ht="17.25" customHeight="1" thickBot="1" x14ac:dyDescent="0.2">
      <c r="A1" s="4" t="s">
        <v>27</v>
      </c>
      <c r="M1" s="6" t="s">
        <v>36</v>
      </c>
    </row>
    <row r="2" spans="1:14" ht="16.5" customHeight="1" x14ac:dyDescent="0.15">
      <c r="A2" s="402" t="s">
        <v>87</v>
      </c>
      <c r="B2" s="389" t="s">
        <v>313</v>
      </c>
      <c r="C2" s="389" t="s">
        <v>32</v>
      </c>
      <c r="D2" s="405" t="s">
        <v>26</v>
      </c>
      <c r="E2" s="407" t="s">
        <v>90</v>
      </c>
      <c r="F2" s="408"/>
      <c r="G2" s="408"/>
      <c r="H2" s="409"/>
      <c r="I2" s="405" t="s">
        <v>17</v>
      </c>
      <c r="J2" s="389" t="s">
        <v>76</v>
      </c>
      <c r="K2" s="389"/>
      <c r="L2" s="389"/>
      <c r="M2" s="400" t="s">
        <v>153</v>
      </c>
    </row>
    <row r="3" spans="1:14" s="57" customFormat="1" ht="16.5" customHeight="1" thickBot="1" x14ac:dyDescent="0.2">
      <c r="A3" s="403"/>
      <c r="B3" s="404"/>
      <c r="C3" s="404"/>
      <c r="D3" s="406"/>
      <c r="E3" s="410"/>
      <c r="F3" s="411"/>
      <c r="G3" s="411"/>
      <c r="H3" s="412"/>
      <c r="I3" s="406"/>
      <c r="J3" s="111" t="s">
        <v>154</v>
      </c>
      <c r="K3" s="84" t="s">
        <v>77</v>
      </c>
      <c r="L3" s="66" t="s">
        <v>78</v>
      </c>
      <c r="M3" s="401"/>
      <c r="N3" s="34"/>
    </row>
    <row r="4" spans="1:14" s="43" customFormat="1" ht="21" customHeight="1" x14ac:dyDescent="0.15">
      <c r="A4" s="157" t="s">
        <v>88</v>
      </c>
      <c r="B4" s="158" t="s">
        <v>314</v>
      </c>
      <c r="C4" s="158" t="s">
        <v>315</v>
      </c>
      <c r="D4" s="159" t="s">
        <v>316</v>
      </c>
      <c r="E4" s="122">
        <v>1</v>
      </c>
      <c r="F4" s="160" t="s">
        <v>317</v>
      </c>
      <c r="G4" s="161">
        <v>2</v>
      </c>
      <c r="H4" s="162" t="s">
        <v>318</v>
      </c>
      <c r="I4" s="163" t="s">
        <v>319</v>
      </c>
      <c r="J4" s="164">
        <v>5000</v>
      </c>
      <c r="K4" s="165">
        <v>2</v>
      </c>
      <c r="L4" s="166">
        <v>2</v>
      </c>
      <c r="M4" s="93">
        <f>ROUNDDOWN(J4*K4*L4,0)</f>
        <v>20000</v>
      </c>
      <c r="N4" s="51" t="s">
        <v>33</v>
      </c>
    </row>
    <row r="5" spans="1:14" s="42" customFormat="1" ht="21" customHeight="1" x14ac:dyDescent="0.15">
      <c r="A5" s="167" t="s">
        <v>88</v>
      </c>
      <c r="B5" s="168" t="s">
        <v>314</v>
      </c>
      <c r="C5" s="168" t="s">
        <v>320</v>
      </c>
      <c r="D5" s="169" t="s">
        <v>321</v>
      </c>
      <c r="E5" s="170">
        <v>0</v>
      </c>
      <c r="F5" s="171" t="s">
        <v>317</v>
      </c>
      <c r="G5" s="172">
        <v>1</v>
      </c>
      <c r="H5" s="173" t="s">
        <v>318</v>
      </c>
      <c r="I5" s="174" t="s">
        <v>322</v>
      </c>
      <c r="J5" s="175">
        <v>30000</v>
      </c>
      <c r="K5" s="175">
        <v>4</v>
      </c>
      <c r="L5" s="176">
        <v>1</v>
      </c>
      <c r="M5" s="93">
        <f t="shared" ref="M5:M21" si="0">ROUNDDOWN(J5*K5*L5,0)</f>
        <v>120000</v>
      </c>
      <c r="N5" s="43"/>
    </row>
    <row r="6" spans="1:14" s="42" customFormat="1" ht="21" customHeight="1" x14ac:dyDescent="0.15">
      <c r="A6" s="167" t="s">
        <v>323</v>
      </c>
      <c r="B6" s="168" t="s">
        <v>324</v>
      </c>
      <c r="C6" s="168" t="s">
        <v>325</v>
      </c>
      <c r="D6" s="169" t="s">
        <v>326</v>
      </c>
      <c r="E6" s="170">
        <v>4</v>
      </c>
      <c r="F6" s="171" t="s">
        <v>317</v>
      </c>
      <c r="G6" s="172">
        <v>5</v>
      </c>
      <c r="H6" s="173" t="s">
        <v>318</v>
      </c>
      <c r="I6" s="174" t="s">
        <v>327</v>
      </c>
      <c r="J6" s="175">
        <v>250000</v>
      </c>
      <c r="K6" s="175">
        <v>1</v>
      </c>
      <c r="L6" s="176">
        <v>1</v>
      </c>
      <c r="M6" s="93">
        <f t="shared" si="0"/>
        <v>250000</v>
      </c>
      <c r="N6" s="43"/>
    </row>
    <row r="7" spans="1:14" s="42" customFormat="1" ht="21" customHeight="1" x14ac:dyDescent="0.15">
      <c r="A7" s="167" t="s">
        <v>323</v>
      </c>
      <c r="B7" s="168" t="s">
        <v>314</v>
      </c>
      <c r="C7" s="168" t="s">
        <v>325</v>
      </c>
      <c r="D7" s="169" t="s">
        <v>326</v>
      </c>
      <c r="E7" s="170">
        <v>4</v>
      </c>
      <c r="F7" s="171" t="s">
        <v>317</v>
      </c>
      <c r="G7" s="172">
        <v>5</v>
      </c>
      <c r="H7" s="173" t="s">
        <v>318</v>
      </c>
      <c r="I7" s="174" t="s">
        <v>327</v>
      </c>
      <c r="J7" s="175">
        <v>20000</v>
      </c>
      <c r="K7" s="175">
        <v>1</v>
      </c>
      <c r="L7" s="176">
        <v>1</v>
      </c>
      <c r="M7" s="93">
        <f t="shared" si="0"/>
        <v>20000</v>
      </c>
      <c r="N7" s="43"/>
    </row>
    <row r="8" spans="1:14" s="89" customFormat="1" ht="21" customHeight="1" x14ac:dyDescent="0.15">
      <c r="A8" s="177"/>
      <c r="B8" s="178"/>
      <c r="C8" s="178"/>
      <c r="D8" s="179"/>
      <c r="E8" s="180"/>
      <c r="F8" s="181"/>
      <c r="G8" s="182"/>
      <c r="H8" s="183"/>
      <c r="I8" s="184"/>
      <c r="J8" s="185"/>
      <c r="K8" s="185"/>
      <c r="L8" s="150"/>
      <c r="M8" s="93">
        <f t="shared" si="0"/>
        <v>0</v>
      </c>
    </row>
    <row r="9" spans="1:14" s="89" customFormat="1" ht="21" customHeight="1" x14ac:dyDescent="0.15">
      <c r="A9" s="177"/>
      <c r="B9" s="178"/>
      <c r="C9" s="178"/>
      <c r="D9" s="179"/>
      <c r="E9" s="180"/>
      <c r="F9" s="181"/>
      <c r="G9" s="182"/>
      <c r="H9" s="183"/>
      <c r="I9" s="184"/>
      <c r="J9" s="185"/>
      <c r="K9" s="185"/>
      <c r="L9" s="150"/>
      <c r="M9" s="93">
        <f t="shared" si="0"/>
        <v>0</v>
      </c>
    </row>
    <row r="10" spans="1:14" s="89" customFormat="1" ht="21" customHeight="1" x14ac:dyDescent="0.15">
      <c r="A10" s="177"/>
      <c r="B10" s="178"/>
      <c r="C10" s="178"/>
      <c r="D10" s="179"/>
      <c r="E10" s="180"/>
      <c r="F10" s="181"/>
      <c r="G10" s="182"/>
      <c r="H10" s="183"/>
      <c r="I10" s="184"/>
      <c r="J10" s="185"/>
      <c r="K10" s="185"/>
      <c r="L10" s="150"/>
      <c r="M10" s="93">
        <f t="shared" si="0"/>
        <v>0</v>
      </c>
    </row>
    <row r="11" spans="1:14" s="89" customFormat="1" ht="21" customHeight="1" x14ac:dyDescent="0.15">
      <c r="A11" s="177"/>
      <c r="B11" s="178"/>
      <c r="C11" s="178"/>
      <c r="D11" s="179"/>
      <c r="E11" s="180"/>
      <c r="F11" s="181"/>
      <c r="G11" s="182"/>
      <c r="H11" s="183"/>
      <c r="I11" s="184"/>
      <c r="J11" s="185"/>
      <c r="K11" s="185"/>
      <c r="L11" s="150"/>
      <c r="M11" s="93">
        <f t="shared" si="0"/>
        <v>0</v>
      </c>
    </row>
    <row r="12" spans="1:14" s="89" customFormat="1" ht="21" customHeight="1" x14ac:dyDescent="0.15">
      <c r="A12" s="177"/>
      <c r="B12" s="178"/>
      <c r="C12" s="178"/>
      <c r="D12" s="179"/>
      <c r="E12" s="180"/>
      <c r="F12" s="181"/>
      <c r="G12" s="182"/>
      <c r="H12" s="183"/>
      <c r="I12" s="184"/>
      <c r="J12" s="185"/>
      <c r="K12" s="185"/>
      <c r="L12" s="150"/>
      <c r="M12" s="93">
        <f t="shared" si="0"/>
        <v>0</v>
      </c>
    </row>
    <row r="13" spans="1:14" s="89" customFormat="1" ht="21" customHeight="1" x14ac:dyDescent="0.15">
      <c r="A13" s="177"/>
      <c r="B13" s="178"/>
      <c r="C13" s="178"/>
      <c r="D13" s="179"/>
      <c r="E13" s="180"/>
      <c r="F13" s="181"/>
      <c r="G13" s="182"/>
      <c r="H13" s="183"/>
      <c r="I13" s="184"/>
      <c r="J13" s="185"/>
      <c r="K13" s="185"/>
      <c r="L13" s="150"/>
      <c r="M13" s="93">
        <f t="shared" si="0"/>
        <v>0</v>
      </c>
    </row>
    <row r="14" spans="1:14" s="89" customFormat="1" ht="21" customHeight="1" x14ac:dyDescent="0.15">
      <c r="A14" s="177"/>
      <c r="B14" s="178"/>
      <c r="C14" s="178"/>
      <c r="D14" s="179"/>
      <c r="E14" s="180"/>
      <c r="F14" s="181"/>
      <c r="G14" s="182"/>
      <c r="H14" s="183"/>
      <c r="I14" s="184"/>
      <c r="J14" s="185"/>
      <c r="K14" s="185"/>
      <c r="L14" s="150"/>
      <c r="M14" s="93">
        <f t="shared" si="0"/>
        <v>0</v>
      </c>
    </row>
    <row r="15" spans="1:14" s="89" customFormat="1" ht="21" customHeight="1" x14ac:dyDescent="0.15">
      <c r="A15" s="177"/>
      <c r="B15" s="178"/>
      <c r="C15" s="178"/>
      <c r="D15" s="179"/>
      <c r="E15" s="180"/>
      <c r="F15" s="181"/>
      <c r="G15" s="182"/>
      <c r="H15" s="183"/>
      <c r="I15" s="184"/>
      <c r="J15" s="185"/>
      <c r="K15" s="185"/>
      <c r="L15" s="150"/>
      <c r="M15" s="93">
        <f t="shared" si="0"/>
        <v>0</v>
      </c>
    </row>
    <row r="16" spans="1:14" s="89" customFormat="1" ht="21" customHeight="1" x14ac:dyDescent="0.15">
      <c r="A16" s="177"/>
      <c r="B16" s="178"/>
      <c r="C16" s="178"/>
      <c r="D16" s="179"/>
      <c r="E16" s="180"/>
      <c r="F16" s="181"/>
      <c r="G16" s="182"/>
      <c r="H16" s="183"/>
      <c r="I16" s="184"/>
      <c r="J16" s="185"/>
      <c r="K16" s="185"/>
      <c r="L16" s="150"/>
      <c r="M16" s="93">
        <f t="shared" si="0"/>
        <v>0</v>
      </c>
    </row>
    <row r="17" spans="1:13" s="89" customFormat="1" ht="21" customHeight="1" x14ac:dyDescent="0.15">
      <c r="A17" s="177"/>
      <c r="B17" s="178"/>
      <c r="C17" s="178"/>
      <c r="D17" s="179"/>
      <c r="E17" s="180"/>
      <c r="F17" s="181"/>
      <c r="G17" s="182"/>
      <c r="H17" s="183"/>
      <c r="I17" s="184"/>
      <c r="J17" s="185"/>
      <c r="K17" s="185"/>
      <c r="L17" s="150"/>
      <c r="M17" s="93">
        <f t="shared" si="0"/>
        <v>0</v>
      </c>
    </row>
    <row r="18" spans="1:13" s="89" customFormat="1" ht="21" customHeight="1" x14ac:dyDescent="0.15">
      <c r="A18" s="177"/>
      <c r="B18" s="178"/>
      <c r="C18" s="178"/>
      <c r="D18" s="179"/>
      <c r="E18" s="180"/>
      <c r="F18" s="181"/>
      <c r="G18" s="182"/>
      <c r="H18" s="183"/>
      <c r="I18" s="184"/>
      <c r="J18" s="185"/>
      <c r="K18" s="185"/>
      <c r="L18" s="150"/>
      <c r="M18" s="93">
        <f t="shared" si="0"/>
        <v>0</v>
      </c>
    </row>
    <row r="19" spans="1:13" s="89" customFormat="1" ht="21" customHeight="1" x14ac:dyDescent="0.15">
      <c r="A19" s="177"/>
      <c r="B19" s="178"/>
      <c r="C19" s="178"/>
      <c r="D19" s="179"/>
      <c r="E19" s="180"/>
      <c r="F19" s="181"/>
      <c r="G19" s="182"/>
      <c r="H19" s="183"/>
      <c r="I19" s="184"/>
      <c r="J19" s="185"/>
      <c r="K19" s="185"/>
      <c r="L19" s="150"/>
      <c r="M19" s="93">
        <f t="shared" si="0"/>
        <v>0</v>
      </c>
    </row>
    <row r="20" spans="1:13" s="89" customFormat="1" ht="21" customHeight="1" x14ac:dyDescent="0.15">
      <c r="A20" s="177"/>
      <c r="B20" s="178"/>
      <c r="C20" s="178"/>
      <c r="D20" s="179"/>
      <c r="E20" s="180"/>
      <c r="F20" s="181"/>
      <c r="G20" s="182"/>
      <c r="H20" s="183"/>
      <c r="I20" s="184"/>
      <c r="J20" s="185"/>
      <c r="K20" s="185"/>
      <c r="L20" s="150"/>
      <c r="M20" s="93">
        <f t="shared" si="0"/>
        <v>0</v>
      </c>
    </row>
    <row r="21" spans="1:13" s="89" customFormat="1" ht="21" customHeight="1" thickBot="1" x14ac:dyDescent="0.2">
      <c r="A21" s="177"/>
      <c r="B21" s="178"/>
      <c r="C21" s="178"/>
      <c r="D21" s="179"/>
      <c r="E21" s="180"/>
      <c r="F21" s="181"/>
      <c r="G21" s="182"/>
      <c r="H21" s="183"/>
      <c r="I21" s="184"/>
      <c r="J21" s="185"/>
      <c r="K21" s="185"/>
      <c r="L21" s="186"/>
      <c r="M21" s="93">
        <f t="shared" si="0"/>
        <v>0</v>
      </c>
    </row>
    <row r="22" spans="1:13" ht="17.25" customHeight="1" thickBot="1" x14ac:dyDescent="0.2">
      <c r="A22" s="390" t="s">
        <v>1</v>
      </c>
      <c r="B22" s="391"/>
      <c r="C22" s="391"/>
      <c r="D22" s="391"/>
      <c r="E22" s="391"/>
      <c r="F22" s="391"/>
      <c r="G22" s="391"/>
      <c r="H22" s="391"/>
      <c r="I22" s="391"/>
      <c r="J22" s="391"/>
      <c r="K22" s="391"/>
      <c r="L22" s="391"/>
      <c r="M22" s="77">
        <f>SUM(M4:M21)</f>
        <v>410000</v>
      </c>
    </row>
    <row r="23" spans="1:13" s="34" customFormat="1" ht="17.25" customHeight="1" x14ac:dyDescent="0.15">
      <c r="A23" s="35" t="s">
        <v>39</v>
      </c>
      <c r="B23" s="35"/>
      <c r="E23" s="37"/>
      <c r="F23" s="88"/>
      <c r="G23" s="37"/>
      <c r="H23" s="88"/>
    </row>
    <row r="24" spans="1:13" s="34" customFormat="1" ht="17.25" customHeight="1" x14ac:dyDescent="0.15">
      <c r="E24" s="37"/>
      <c r="F24" s="88"/>
      <c r="G24" s="37"/>
      <c r="H24" s="88"/>
    </row>
    <row r="25" spans="1:13" s="34" customFormat="1" x14ac:dyDescent="0.15">
      <c r="E25" s="37"/>
      <c r="F25" s="88"/>
      <c r="G25" s="37"/>
      <c r="H25" s="88"/>
    </row>
    <row r="26" spans="1:13" s="34" customFormat="1" ht="17.25" customHeight="1" x14ac:dyDescent="0.15">
      <c r="A26" s="35"/>
      <c r="B26" s="35"/>
      <c r="E26" s="37"/>
      <c r="F26" s="88"/>
      <c r="G26" s="37"/>
      <c r="H26" s="88"/>
    </row>
  </sheetData>
  <sheetProtection algorithmName="SHA-512" hashValue="WRVMW5Z07sS4K+tsao0qraQhZVyn2UOwpuRwDCsIxfa8qBW7sWvYuaqVtitR3LhLAWGyDXK9wHsMlyQFnY4FKQ==" saltValue="Q8xXO2Q0ez6BMgPdORYFDQ==" spinCount="100000" sheet="1" objects="1" scenarios="1" formatCells="0" formatColumns="0" formatRows="0"/>
  <mergeCells count="9">
    <mergeCell ref="M2:M3"/>
    <mergeCell ref="A22:L22"/>
    <mergeCell ref="J2:L2"/>
    <mergeCell ref="A2:A3"/>
    <mergeCell ref="C2:C3"/>
    <mergeCell ref="D2:D3"/>
    <mergeCell ref="I2:I3"/>
    <mergeCell ref="E2:H3"/>
    <mergeCell ref="B2:B3"/>
  </mergeCells>
  <phoneticPr fontId="13"/>
  <dataValidations count="2">
    <dataValidation type="list" allowBlank="1" showInputMessage="1" showErrorMessage="1" sqref="A4:A21">
      <formula1>"選択してください,国内,海外,招聘"</formula1>
    </dataValidation>
    <dataValidation type="list" allowBlank="1" showInputMessage="1" showErrorMessage="1" sqref="B4:B21">
      <formula1>"国内使用分,海外使用分"</formula1>
    </dataValidation>
  </dataValidations>
  <printOptions horizontalCentered="1"/>
  <pageMargins left="0.70866141732283472" right="0.70866141732283472" top="0.74803149606299213" bottom="0.74803149606299213" header="0.31496062992125984" footer="0.31496062992125984"/>
  <pageSetup paperSize="9" scale="83"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66FFFF"/>
    <pageSetUpPr fitToPage="1"/>
  </sheetPr>
  <dimension ref="A1:J33"/>
  <sheetViews>
    <sheetView view="pageBreakPreview" zoomScaleNormal="100" zoomScaleSheetLayoutView="100" workbookViewId="0"/>
  </sheetViews>
  <sheetFormatPr defaultRowHeight="14.25" x14ac:dyDescent="0.15"/>
  <cols>
    <col min="1" max="1" width="25.125" style="83" customWidth="1"/>
    <col min="2" max="2" width="19.25" style="83" customWidth="1"/>
    <col min="3" max="7" width="10.25" style="83" customWidth="1"/>
    <col min="8" max="8" width="6.5" style="7" customWidth="1"/>
    <col min="9" max="9" width="20" style="5" customWidth="1"/>
    <col min="10" max="10" width="9" style="34"/>
    <col min="11" max="12" width="34" style="83" customWidth="1"/>
    <col min="13" max="16384" width="9" style="83"/>
  </cols>
  <sheetData>
    <row r="1" spans="1:10" ht="19.5" customHeight="1" x14ac:dyDescent="0.15">
      <c r="A1" s="104" t="s">
        <v>159</v>
      </c>
      <c r="B1" s="104"/>
      <c r="F1" s="5"/>
      <c r="G1" s="34"/>
      <c r="H1" s="83"/>
      <c r="I1" s="83"/>
      <c r="J1" s="83"/>
    </row>
    <row r="2" spans="1:10" ht="17.25" customHeight="1" thickBot="1" x14ac:dyDescent="0.2">
      <c r="A2" s="83" t="s">
        <v>41</v>
      </c>
      <c r="B2" s="7"/>
      <c r="C2" s="7"/>
      <c r="D2" s="7"/>
      <c r="E2" s="7"/>
      <c r="F2" s="7"/>
      <c r="G2" s="7"/>
      <c r="I2" s="6" t="s">
        <v>36</v>
      </c>
    </row>
    <row r="3" spans="1:10" ht="17.25" customHeight="1" x14ac:dyDescent="0.15">
      <c r="A3" s="413" t="s">
        <v>16</v>
      </c>
      <c r="B3" s="405" t="s">
        <v>3</v>
      </c>
      <c r="C3" s="389" t="s">
        <v>76</v>
      </c>
      <c r="D3" s="389"/>
      <c r="E3" s="389"/>
      <c r="F3" s="389"/>
      <c r="G3" s="389"/>
      <c r="H3" s="415" t="s">
        <v>86</v>
      </c>
      <c r="I3" s="400" t="s">
        <v>152</v>
      </c>
    </row>
    <row r="4" spans="1:10" ht="17.25" customHeight="1" thickBot="1" x14ac:dyDescent="0.2">
      <c r="A4" s="414"/>
      <c r="B4" s="406"/>
      <c r="C4" s="75" t="s">
        <v>80</v>
      </c>
      <c r="D4" s="75" t="s">
        <v>81</v>
      </c>
      <c r="E4" s="112" t="s">
        <v>328</v>
      </c>
      <c r="F4" s="75" t="s">
        <v>286</v>
      </c>
      <c r="G4" s="291" t="s">
        <v>329</v>
      </c>
      <c r="H4" s="416"/>
      <c r="I4" s="401"/>
      <c r="J4" s="35"/>
    </row>
    <row r="5" spans="1:10" ht="17.25" customHeight="1" x14ac:dyDescent="0.15">
      <c r="A5" s="157" t="s">
        <v>42</v>
      </c>
      <c r="B5" s="168" t="s">
        <v>161</v>
      </c>
      <c r="C5" s="139">
        <v>310286</v>
      </c>
      <c r="D5" s="139">
        <v>10</v>
      </c>
      <c r="E5" s="139">
        <v>100000</v>
      </c>
      <c r="F5" s="139">
        <v>300000</v>
      </c>
      <c r="G5" s="139">
        <v>20</v>
      </c>
      <c r="H5" s="187" t="s">
        <v>79</v>
      </c>
      <c r="I5" s="92">
        <f>ROUNDDOWN((C5*D5+E5+F5)*G5%,0)</f>
        <v>700572</v>
      </c>
      <c r="J5" s="35"/>
    </row>
    <row r="6" spans="1:10" s="43" customFormat="1" ht="17.25" customHeight="1" x14ac:dyDescent="0.15">
      <c r="A6" s="188" t="s">
        <v>42</v>
      </c>
      <c r="B6" s="168" t="s">
        <v>162</v>
      </c>
      <c r="C6" s="176">
        <v>295600</v>
      </c>
      <c r="D6" s="176">
        <v>12</v>
      </c>
      <c r="E6" s="176">
        <v>30000</v>
      </c>
      <c r="F6" s="176">
        <v>0</v>
      </c>
      <c r="G6" s="176">
        <v>100</v>
      </c>
      <c r="H6" s="189" t="s">
        <v>79</v>
      </c>
      <c r="I6" s="92">
        <f t="shared" ref="I6:I21" si="0">ROUNDDOWN((C6*D6+E6+F6)*G6%,0)</f>
        <v>3577200</v>
      </c>
      <c r="J6" s="51"/>
    </row>
    <row r="7" spans="1:10" s="42" customFormat="1" ht="17.25" customHeight="1" x14ac:dyDescent="0.15">
      <c r="A7" s="167" t="s">
        <v>83</v>
      </c>
      <c r="B7" s="168" t="s">
        <v>330</v>
      </c>
      <c r="C7" s="176">
        <v>250000</v>
      </c>
      <c r="D7" s="176">
        <v>12</v>
      </c>
      <c r="E7" s="176">
        <v>0</v>
      </c>
      <c r="F7" s="176">
        <v>0</v>
      </c>
      <c r="G7" s="176">
        <v>100</v>
      </c>
      <c r="H7" s="189" t="s">
        <v>82</v>
      </c>
      <c r="I7" s="92">
        <f t="shared" si="0"/>
        <v>3000000</v>
      </c>
      <c r="J7" s="43"/>
    </row>
    <row r="8" spans="1:10" s="42" customFormat="1" ht="17.25" customHeight="1" x14ac:dyDescent="0.15">
      <c r="A8" s="167" t="s">
        <v>83</v>
      </c>
      <c r="B8" s="168" t="s">
        <v>331</v>
      </c>
      <c r="C8" s="176">
        <v>150000</v>
      </c>
      <c r="D8" s="176">
        <v>12</v>
      </c>
      <c r="E8" s="176">
        <v>120000</v>
      </c>
      <c r="F8" s="176">
        <v>0</v>
      </c>
      <c r="G8" s="176">
        <v>30</v>
      </c>
      <c r="H8" s="189" t="s">
        <v>82</v>
      </c>
      <c r="I8" s="92">
        <f t="shared" si="0"/>
        <v>576000</v>
      </c>
      <c r="J8" s="43"/>
    </row>
    <row r="9" spans="1:10" s="42" customFormat="1" ht="17.25" customHeight="1" x14ac:dyDescent="0.15">
      <c r="A9" s="167"/>
      <c r="B9" s="168"/>
      <c r="C9" s="176"/>
      <c r="D9" s="176"/>
      <c r="E9" s="176"/>
      <c r="F9" s="176"/>
      <c r="G9" s="176"/>
      <c r="H9" s="189"/>
      <c r="I9" s="92">
        <f t="shared" si="0"/>
        <v>0</v>
      </c>
      <c r="J9" s="43"/>
    </row>
    <row r="10" spans="1:10" s="42" customFormat="1" ht="17.25" customHeight="1" x14ac:dyDescent="0.15">
      <c r="A10" s="167"/>
      <c r="B10" s="168"/>
      <c r="C10" s="176"/>
      <c r="D10" s="176"/>
      <c r="E10" s="176"/>
      <c r="F10" s="176"/>
      <c r="G10" s="176"/>
      <c r="H10" s="189"/>
      <c r="I10" s="92">
        <f t="shared" si="0"/>
        <v>0</v>
      </c>
      <c r="J10" s="43"/>
    </row>
    <row r="11" spans="1:10" s="42" customFormat="1" ht="17.25" customHeight="1" x14ac:dyDescent="0.15">
      <c r="A11" s="167"/>
      <c r="B11" s="168"/>
      <c r="C11" s="176"/>
      <c r="D11" s="176"/>
      <c r="E11" s="176"/>
      <c r="F11" s="176"/>
      <c r="G11" s="176"/>
      <c r="H11" s="189"/>
      <c r="I11" s="92">
        <f t="shared" si="0"/>
        <v>0</v>
      </c>
      <c r="J11" s="43"/>
    </row>
    <row r="12" spans="1:10" s="42" customFormat="1" ht="17.25" customHeight="1" x14ac:dyDescent="0.15">
      <c r="A12" s="167"/>
      <c r="B12" s="168"/>
      <c r="C12" s="176"/>
      <c r="D12" s="176"/>
      <c r="E12" s="176"/>
      <c r="F12" s="176"/>
      <c r="G12" s="176"/>
      <c r="H12" s="189"/>
      <c r="I12" s="92">
        <f t="shared" si="0"/>
        <v>0</v>
      </c>
      <c r="J12" s="43"/>
    </row>
    <row r="13" spans="1:10" s="42" customFormat="1" ht="17.25" customHeight="1" x14ac:dyDescent="0.15">
      <c r="A13" s="167"/>
      <c r="B13" s="168"/>
      <c r="C13" s="176"/>
      <c r="D13" s="176"/>
      <c r="E13" s="176"/>
      <c r="F13" s="176"/>
      <c r="G13" s="176"/>
      <c r="H13" s="189"/>
      <c r="I13" s="92">
        <f t="shared" si="0"/>
        <v>0</v>
      </c>
      <c r="J13" s="43"/>
    </row>
    <row r="14" spans="1:10" s="42" customFormat="1" ht="17.25" customHeight="1" x14ac:dyDescent="0.15">
      <c r="A14" s="167"/>
      <c r="B14" s="168"/>
      <c r="C14" s="176"/>
      <c r="D14" s="176"/>
      <c r="E14" s="176"/>
      <c r="F14" s="176"/>
      <c r="G14" s="176"/>
      <c r="H14" s="189"/>
      <c r="I14" s="92">
        <f t="shared" si="0"/>
        <v>0</v>
      </c>
      <c r="J14" s="43"/>
    </row>
    <row r="15" spans="1:10" s="42" customFormat="1" ht="17.25" customHeight="1" x14ac:dyDescent="0.15">
      <c r="A15" s="190"/>
      <c r="B15" s="191"/>
      <c r="C15" s="192"/>
      <c r="D15" s="192"/>
      <c r="E15" s="192"/>
      <c r="F15" s="192"/>
      <c r="G15" s="192"/>
      <c r="H15" s="193"/>
      <c r="I15" s="92">
        <f t="shared" si="0"/>
        <v>0</v>
      </c>
      <c r="J15" s="43"/>
    </row>
    <row r="16" spans="1:10" s="42" customFormat="1" ht="17.25" customHeight="1" x14ac:dyDescent="0.15">
      <c r="A16" s="190"/>
      <c r="B16" s="191"/>
      <c r="C16" s="192"/>
      <c r="D16" s="192"/>
      <c r="E16" s="192"/>
      <c r="F16" s="192"/>
      <c r="G16" s="192"/>
      <c r="H16" s="193"/>
      <c r="I16" s="92">
        <f t="shared" si="0"/>
        <v>0</v>
      </c>
      <c r="J16" s="43"/>
    </row>
    <row r="17" spans="1:10" s="42" customFormat="1" ht="17.25" customHeight="1" x14ac:dyDescent="0.15">
      <c r="A17" s="190"/>
      <c r="B17" s="191"/>
      <c r="C17" s="192"/>
      <c r="D17" s="192"/>
      <c r="E17" s="192"/>
      <c r="F17" s="192"/>
      <c r="G17" s="192"/>
      <c r="H17" s="193"/>
      <c r="I17" s="92">
        <f t="shared" si="0"/>
        <v>0</v>
      </c>
      <c r="J17" s="43"/>
    </row>
    <row r="18" spans="1:10" s="42" customFormat="1" ht="17.25" customHeight="1" x14ac:dyDescent="0.15">
      <c r="A18" s="190"/>
      <c r="B18" s="191"/>
      <c r="C18" s="192"/>
      <c r="D18" s="192"/>
      <c r="E18" s="192"/>
      <c r="F18" s="192"/>
      <c r="G18" s="192"/>
      <c r="H18" s="193"/>
      <c r="I18" s="92">
        <f t="shared" si="0"/>
        <v>0</v>
      </c>
      <c r="J18" s="43"/>
    </row>
    <row r="19" spans="1:10" s="42" customFormat="1" ht="17.25" customHeight="1" x14ac:dyDescent="0.15">
      <c r="A19" s="190"/>
      <c r="B19" s="191"/>
      <c r="C19" s="192"/>
      <c r="D19" s="192"/>
      <c r="E19" s="192"/>
      <c r="F19" s="192"/>
      <c r="G19" s="192"/>
      <c r="H19" s="193"/>
      <c r="I19" s="92">
        <f t="shared" si="0"/>
        <v>0</v>
      </c>
      <c r="J19" s="43"/>
    </row>
    <row r="20" spans="1:10" s="42" customFormat="1" ht="17.25" customHeight="1" x14ac:dyDescent="0.15">
      <c r="A20" s="190"/>
      <c r="B20" s="191"/>
      <c r="C20" s="192"/>
      <c r="D20" s="192"/>
      <c r="E20" s="192"/>
      <c r="F20" s="192"/>
      <c r="G20" s="192"/>
      <c r="H20" s="193"/>
      <c r="I20" s="92">
        <f t="shared" si="0"/>
        <v>0</v>
      </c>
      <c r="J20" s="43"/>
    </row>
    <row r="21" spans="1:10" s="42" customFormat="1" ht="17.25" customHeight="1" thickBot="1" x14ac:dyDescent="0.2">
      <c r="A21" s="194"/>
      <c r="B21" s="195"/>
      <c r="C21" s="196"/>
      <c r="D21" s="196"/>
      <c r="E21" s="196"/>
      <c r="F21" s="196"/>
      <c r="G21" s="196"/>
      <c r="H21" s="197"/>
      <c r="I21" s="92">
        <f t="shared" si="0"/>
        <v>0</v>
      </c>
      <c r="J21" s="43"/>
    </row>
    <row r="22" spans="1:10" ht="17.25" customHeight="1" thickBot="1" x14ac:dyDescent="0.2">
      <c r="A22" s="390" t="s">
        <v>1</v>
      </c>
      <c r="B22" s="391"/>
      <c r="C22" s="391"/>
      <c r="D22" s="391"/>
      <c r="E22" s="391"/>
      <c r="F22" s="391"/>
      <c r="G22" s="391"/>
      <c r="H22" s="391"/>
      <c r="I22" s="76">
        <f>SUM(I5:I21)</f>
        <v>7853772</v>
      </c>
    </row>
    <row r="23" spans="1:10" s="34" customFormat="1" ht="16.5" customHeight="1" x14ac:dyDescent="0.15">
      <c r="A23" s="35" t="s">
        <v>39</v>
      </c>
      <c r="H23" s="39"/>
      <c r="I23" s="36"/>
    </row>
    <row r="24" spans="1:10" s="34" customFormat="1" ht="16.5" customHeight="1" x14ac:dyDescent="0.15">
      <c r="B24" s="38"/>
      <c r="C24" s="38"/>
      <c r="D24" s="38"/>
      <c r="E24" s="38"/>
      <c r="F24" s="38"/>
      <c r="G24" s="38"/>
      <c r="H24" s="39"/>
      <c r="I24" s="36"/>
    </row>
    <row r="25" spans="1:10" s="34" customFormat="1" ht="17.25" customHeight="1" x14ac:dyDescent="0.15">
      <c r="A25" s="35"/>
      <c r="H25" s="41"/>
    </row>
    <row r="26" spans="1:10" ht="16.5" customHeight="1" x14ac:dyDescent="0.15"/>
    <row r="27" spans="1:10" ht="16.5" customHeight="1" x14ac:dyDescent="0.15"/>
    <row r="28" spans="1:10" ht="16.5" customHeight="1" x14ac:dyDescent="0.15"/>
    <row r="29" spans="1:10" ht="16.5" customHeight="1" x14ac:dyDescent="0.15"/>
    <row r="30" spans="1:10" ht="16.5" customHeight="1" x14ac:dyDescent="0.15">
      <c r="A30" s="22"/>
    </row>
    <row r="31" spans="1:10" ht="16.5" customHeight="1" x14ac:dyDescent="0.15">
      <c r="A31" s="22"/>
    </row>
    <row r="32" spans="1:10" ht="16.5" customHeight="1" x14ac:dyDescent="0.15">
      <c r="A32" s="22"/>
    </row>
    <row r="33" spans="1:1" ht="16.5" customHeight="1" x14ac:dyDescent="0.15">
      <c r="A33" s="22"/>
    </row>
  </sheetData>
  <sheetProtection algorithmName="SHA-512" hashValue="lww4nEY+UpF5cHakJrjZqgQ6AQi86j+yhiNWPndg2syEU74V6NxlLsViLWI48mLplgPqpwe7aZSCUKtpwR0Kvg==" saltValue="6AHl7xUrt4pGIb7h+/p4SQ==" spinCount="100000" sheet="1" objects="1" scenarios="1" formatCells="0" formatColumns="0" formatRows="0"/>
  <mergeCells count="6">
    <mergeCell ref="I3:I4"/>
    <mergeCell ref="A22:H22"/>
    <mergeCell ref="A3:A4"/>
    <mergeCell ref="B3:B4"/>
    <mergeCell ref="C3:G3"/>
    <mergeCell ref="H3:H4"/>
  </mergeCells>
  <phoneticPr fontId="13"/>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66FFFF"/>
    <pageSetUpPr fitToPage="1"/>
  </sheetPr>
  <dimension ref="A1:K40"/>
  <sheetViews>
    <sheetView view="pageBreakPreview" zoomScaleNormal="100" zoomScaleSheetLayoutView="100" workbookViewId="0">
      <selection activeCell="I9" sqref="I9"/>
    </sheetView>
  </sheetViews>
  <sheetFormatPr defaultRowHeight="14.25" x14ac:dyDescent="0.15"/>
  <cols>
    <col min="1" max="1" width="25.125" style="83" customWidth="1"/>
    <col min="2" max="2" width="19.25" style="83" customWidth="1"/>
    <col min="3" max="6" width="10.25" style="83" customWidth="1"/>
    <col min="7" max="7" width="10.25" style="83" hidden="1" customWidth="1"/>
    <col min="8" max="8" width="6.5" style="7" customWidth="1"/>
    <col min="9" max="9" width="20" style="5" customWidth="1"/>
    <col min="10" max="10" width="9" style="34"/>
    <col min="11" max="12" width="34" style="83" customWidth="1"/>
    <col min="13" max="16384" width="9" style="83"/>
  </cols>
  <sheetData>
    <row r="1" spans="1:10" x14ac:dyDescent="0.15">
      <c r="A1" s="83" t="s">
        <v>332</v>
      </c>
    </row>
    <row r="2" spans="1:10" ht="17.25" customHeight="1" thickBot="1" x14ac:dyDescent="0.2">
      <c r="A2" s="83" t="s">
        <v>41</v>
      </c>
      <c r="B2" s="7"/>
      <c r="C2" s="7"/>
      <c r="D2" s="7"/>
      <c r="E2" s="7"/>
      <c r="F2" s="7"/>
      <c r="G2" s="7"/>
      <c r="I2" s="6" t="s">
        <v>36</v>
      </c>
    </row>
    <row r="3" spans="1:10" ht="17.25" customHeight="1" x14ac:dyDescent="0.15">
      <c r="A3" s="413" t="s">
        <v>16</v>
      </c>
      <c r="B3" s="405" t="s">
        <v>3</v>
      </c>
      <c r="C3" s="389" t="s">
        <v>76</v>
      </c>
      <c r="D3" s="389"/>
      <c r="E3" s="389"/>
      <c r="F3" s="389"/>
      <c r="G3" s="389"/>
      <c r="H3" s="415" t="s">
        <v>86</v>
      </c>
      <c r="I3" s="400" t="s">
        <v>0</v>
      </c>
    </row>
    <row r="4" spans="1:10" ht="17.25" customHeight="1" thickBot="1" x14ac:dyDescent="0.2">
      <c r="A4" s="414"/>
      <c r="B4" s="406"/>
      <c r="C4" s="292" t="s">
        <v>333</v>
      </c>
      <c r="D4" s="293" t="s">
        <v>334</v>
      </c>
      <c r="E4" s="294" t="s">
        <v>335</v>
      </c>
      <c r="F4" s="295" t="s">
        <v>336</v>
      </c>
      <c r="G4" s="296"/>
      <c r="H4" s="416"/>
      <c r="I4" s="401"/>
      <c r="J4" s="35"/>
    </row>
    <row r="5" spans="1:10" ht="17.25" customHeight="1" x14ac:dyDescent="0.15">
      <c r="A5" s="157" t="s">
        <v>342</v>
      </c>
      <c r="B5" s="168" t="s">
        <v>161</v>
      </c>
      <c r="C5" s="297">
        <v>4300</v>
      </c>
      <c r="D5" s="298">
        <v>500</v>
      </c>
      <c r="E5" s="329"/>
      <c r="F5" s="330"/>
      <c r="G5" s="331"/>
      <c r="H5" s="187" t="s">
        <v>79</v>
      </c>
      <c r="I5" s="92">
        <f>ROUNDDOWN((C5*D5)+(E5*F5),0)</f>
        <v>2150000</v>
      </c>
      <c r="J5" s="35"/>
    </row>
    <row r="6" spans="1:10" s="43" customFormat="1" ht="17.25" customHeight="1" x14ac:dyDescent="0.15">
      <c r="A6" s="167" t="s">
        <v>83</v>
      </c>
      <c r="B6" s="168" t="s">
        <v>337</v>
      </c>
      <c r="C6" s="299">
        <v>1660</v>
      </c>
      <c r="D6" s="300">
        <v>200</v>
      </c>
      <c r="E6" s="299"/>
      <c r="F6" s="300"/>
      <c r="G6" s="332"/>
      <c r="H6" s="189" t="s">
        <v>79</v>
      </c>
      <c r="I6" s="92">
        <f t="shared" ref="I6:I25" si="0">ROUNDDOWN((C6*D6)+(E6*F6),0)</f>
        <v>332000</v>
      </c>
      <c r="J6" s="51"/>
    </row>
    <row r="7" spans="1:10" s="42" customFormat="1" ht="17.25" customHeight="1" x14ac:dyDescent="0.15">
      <c r="A7" s="188" t="s">
        <v>342</v>
      </c>
      <c r="B7" s="168" t="s">
        <v>162</v>
      </c>
      <c r="C7" s="299"/>
      <c r="D7" s="300"/>
      <c r="E7" s="299">
        <v>301340</v>
      </c>
      <c r="F7" s="300">
        <v>12</v>
      </c>
      <c r="G7" s="332"/>
      <c r="H7" s="189" t="s">
        <v>79</v>
      </c>
      <c r="I7" s="92">
        <f t="shared" si="0"/>
        <v>3616080</v>
      </c>
      <c r="J7" s="43"/>
    </row>
    <row r="8" spans="1:10" s="42" customFormat="1" ht="17.25" customHeight="1" thickBot="1" x14ac:dyDescent="0.2">
      <c r="A8" s="167" t="s">
        <v>83</v>
      </c>
      <c r="B8" s="168" t="s">
        <v>338</v>
      </c>
      <c r="C8" s="299"/>
      <c r="D8" s="300"/>
      <c r="E8" s="336">
        <v>254980</v>
      </c>
      <c r="F8" s="337">
        <v>3</v>
      </c>
      <c r="G8" s="332"/>
      <c r="H8" s="189" t="s">
        <v>79</v>
      </c>
      <c r="I8" s="92">
        <f t="shared" si="0"/>
        <v>764940</v>
      </c>
      <c r="J8" s="43"/>
    </row>
    <row r="9" spans="1:10" s="42" customFormat="1" ht="17.25" customHeight="1" x14ac:dyDescent="0.15">
      <c r="A9" s="157"/>
      <c r="B9" s="168"/>
      <c r="C9" s="297"/>
      <c r="D9" s="298"/>
      <c r="E9" s="299"/>
      <c r="F9" s="300"/>
      <c r="G9" s="331"/>
      <c r="H9" s="187"/>
      <c r="I9" s="92">
        <f t="shared" si="0"/>
        <v>0</v>
      </c>
      <c r="J9" s="43"/>
    </row>
    <row r="10" spans="1:10" s="42" customFormat="1" ht="17.25" customHeight="1" x14ac:dyDescent="0.15">
      <c r="A10" s="167"/>
      <c r="B10" s="168"/>
      <c r="C10" s="299"/>
      <c r="D10" s="300"/>
      <c r="E10" s="299"/>
      <c r="F10" s="300"/>
      <c r="G10" s="332"/>
      <c r="H10" s="189"/>
      <c r="I10" s="92">
        <f t="shared" si="0"/>
        <v>0</v>
      </c>
      <c r="J10" s="43"/>
    </row>
    <row r="11" spans="1:10" s="42" customFormat="1" ht="17.25" customHeight="1" x14ac:dyDescent="0.15">
      <c r="A11" s="188"/>
      <c r="B11" s="168"/>
      <c r="C11" s="299"/>
      <c r="D11" s="300"/>
      <c r="E11" s="299"/>
      <c r="F11" s="300"/>
      <c r="G11" s="332"/>
      <c r="H11" s="189"/>
      <c r="I11" s="92">
        <f t="shared" si="0"/>
        <v>0</v>
      </c>
      <c r="J11" s="43"/>
    </row>
    <row r="12" spans="1:10" s="42" customFormat="1" ht="17.25" customHeight="1" thickBot="1" x14ac:dyDescent="0.2">
      <c r="A12" s="167"/>
      <c r="B12" s="168"/>
      <c r="C12" s="299"/>
      <c r="D12" s="300"/>
      <c r="E12" s="299"/>
      <c r="F12" s="300"/>
      <c r="G12" s="332"/>
      <c r="H12" s="189"/>
      <c r="I12" s="92">
        <f t="shared" si="0"/>
        <v>0</v>
      </c>
      <c r="J12" s="43"/>
    </row>
    <row r="13" spans="1:10" s="42" customFormat="1" ht="17.25" customHeight="1" x14ac:dyDescent="0.15">
      <c r="A13" s="157"/>
      <c r="B13" s="168"/>
      <c r="C13" s="297"/>
      <c r="D13" s="298"/>
      <c r="E13" s="299"/>
      <c r="F13" s="300"/>
      <c r="G13" s="331"/>
      <c r="H13" s="187"/>
      <c r="I13" s="92">
        <f t="shared" si="0"/>
        <v>0</v>
      </c>
      <c r="J13" s="43"/>
    </row>
    <row r="14" spans="1:10" s="42" customFormat="1" ht="17.25" customHeight="1" x14ac:dyDescent="0.15">
      <c r="A14" s="167"/>
      <c r="B14" s="168"/>
      <c r="C14" s="299"/>
      <c r="D14" s="300"/>
      <c r="E14" s="299"/>
      <c r="F14" s="300"/>
      <c r="G14" s="332"/>
      <c r="H14" s="189"/>
      <c r="I14" s="92">
        <f t="shared" si="0"/>
        <v>0</v>
      </c>
      <c r="J14" s="43"/>
    </row>
    <row r="15" spans="1:10" s="42" customFormat="1" ht="17.25" customHeight="1" x14ac:dyDescent="0.15">
      <c r="A15" s="188"/>
      <c r="B15" s="168"/>
      <c r="C15" s="299"/>
      <c r="D15" s="300"/>
      <c r="E15" s="299"/>
      <c r="F15" s="300"/>
      <c r="G15" s="332"/>
      <c r="H15" s="189"/>
      <c r="I15" s="92">
        <f t="shared" si="0"/>
        <v>0</v>
      </c>
      <c r="J15" s="43"/>
    </row>
    <row r="16" spans="1:10" s="42" customFormat="1" ht="17.25" customHeight="1" thickBot="1" x14ac:dyDescent="0.2">
      <c r="A16" s="167"/>
      <c r="B16" s="168"/>
      <c r="C16" s="299"/>
      <c r="D16" s="300"/>
      <c r="E16" s="299"/>
      <c r="F16" s="300"/>
      <c r="G16" s="332"/>
      <c r="H16" s="189"/>
      <c r="I16" s="92">
        <f t="shared" si="0"/>
        <v>0</v>
      </c>
      <c r="J16" s="43"/>
    </row>
    <row r="17" spans="1:11" s="42" customFormat="1" ht="17.25" customHeight="1" x14ac:dyDescent="0.15">
      <c r="A17" s="157"/>
      <c r="B17" s="168"/>
      <c r="C17" s="297"/>
      <c r="D17" s="298"/>
      <c r="E17" s="297"/>
      <c r="F17" s="298"/>
      <c r="G17" s="331"/>
      <c r="H17" s="187"/>
      <c r="I17" s="92">
        <f t="shared" si="0"/>
        <v>0</v>
      </c>
      <c r="J17" s="43"/>
    </row>
    <row r="18" spans="1:11" s="42" customFormat="1" ht="17.25" customHeight="1" x14ac:dyDescent="0.15">
      <c r="A18" s="167"/>
      <c r="B18" s="168"/>
      <c r="C18" s="299"/>
      <c r="D18" s="300"/>
      <c r="E18" s="299"/>
      <c r="F18" s="300"/>
      <c r="G18" s="332"/>
      <c r="H18" s="189"/>
      <c r="I18" s="92">
        <f t="shared" si="0"/>
        <v>0</v>
      </c>
      <c r="J18" s="43"/>
    </row>
    <row r="19" spans="1:11" s="42" customFormat="1" ht="17.25" customHeight="1" x14ac:dyDescent="0.15">
      <c r="A19" s="188"/>
      <c r="B19" s="168"/>
      <c r="C19" s="299"/>
      <c r="D19" s="300"/>
      <c r="E19" s="299"/>
      <c r="F19" s="300"/>
      <c r="G19" s="332"/>
      <c r="H19" s="189"/>
      <c r="I19" s="92">
        <f t="shared" si="0"/>
        <v>0</v>
      </c>
      <c r="J19" s="43"/>
    </row>
    <row r="20" spans="1:11" s="42" customFormat="1" ht="17.25" customHeight="1" x14ac:dyDescent="0.15">
      <c r="A20" s="167"/>
      <c r="B20" s="168"/>
      <c r="C20" s="299"/>
      <c r="D20" s="300"/>
      <c r="E20" s="299"/>
      <c r="F20" s="300"/>
      <c r="G20" s="332"/>
      <c r="H20" s="189"/>
      <c r="I20" s="92">
        <f t="shared" si="0"/>
        <v>0</v>
      </c>
      <c r="J20" s="43"/>
    </row>
    <row r="21" spans="1:11" s="42" customFormat="1" ht="17.25" customHeight="1" x14ac:dyDescent="0.15">
      <c r="A21" s="190"/>
      <c r="B21" s="191"/>
      <c r="C21" s="301"/>
      <c r="D21" s="302"/>
      <c r="E21" s="301"/>
      <c r="F21" s="302"/>
      <c r="G21" s="333"/>
      <c r="H21" s="193"/>
      <c r="I21" s="92">
        <f t="shared" si="0"/>
        <v>0</v>
      </c>
      <c r="J21" s="43"/>
    </row>
    <row r="22" spans="1:11" s="42" customFormat="1" ht="17.25" customHeight="1" x14ac:dyDescent="0.15">
      <c r="A22" s="190"/>
      <c r="B22" s="191"/>
      <c r="C22" s="301"/>
      <c r="D22" s="302"/>
      <c r="E22" s="301"/>
      <c r="F22" s="302"/>
      <c r="G22" s="333"/>
      <c r="H22" s="193"/>
      <c r="I22" s="92">
        <f t="shared" si="0"/>
        <v>0</v>
      </c>
      <c r="J22" s="43"/>
    </row>
    <row r="23" spans="1:11" s="42" customFormat="1" ht="17.25" customHeight="1" x14ac:dyDescent="0.15">
      <c r="A23" s="190"/>
      <c r="B23" s="191"/>
      <c r="C23" s="301"/>
      <c r="D23" s="302"/>
      <c r="E23" s="301"/>
      <c r="F23" s="302"/>
      <c r="G23" s="333"/>
      <c r="H23" s="193"/>
      <c r="I23" s="92">
        <f t="shared" si="0"/>
        <v>0</v>
      </c>
      <c r="J23" s="43"/>
    </row>
    <row r="24" spans="1:11" s="42" customFormat="1" ht="17.25" customHeight="1" x14ac:dyDescent="0.15">
      <c r="A24" s="190"/>
      <c r="B24" s="191"/>
      <c r="C24" s="301"/>
      <c r="D24" s="302"/>
      <c r="E24" s="301"/>
      <c r="F24" s="302"/>
      <c r="G24" s="333"/>
      <c r="H24" s="193"/>
      <c r="I24" s="92">
        <f t="shared" si="0"/>
        <v>0</v>
      </c>
      <c r="J24" s="43"/>
    </row>
    <row r="25" spans="1:11" s="42" customFormat="1" ht="17.25" customHeight="1" thickBot="1" x14ac:dyDescent="0.2">
      <c r="A25" s="194"/>
      <c r="B25" s="195"/>
      <c r="C25" s="303"/>
      <c r="D25" s="304"/>
      <c r="E25" s="303"/>
      <c r="F25" s="334"/>
      <c r="G25" s="335"/>
      <c r="H25" s="197"/>
      <c r="I25" s="92">
        <f t="shared" si="0"/>
        <v>0</v>
      </c>
      <c r="J25" s="43"/>
    </row>
    <row r="26" spans="1:11" ht="17.25" customHeight="1" thickBot="1" x14ac:dyDescent="0.2">
      <c r="A26" s="390" t="s">
        <v>1</v>
      </c>
      <c r="B26" s="391"/>
      <c r="C26" s="391"/>
      <c r="D26" s="391"/>
      <c r="E26" s="391"/>
      <c r="F26" s="391"/>
      <c r="G26" s="391"/>
      <c r="H26" s="391"/>
      <c r="I26" s="76">
        <f>SUM(I5:I25)</f>
        <v>6863020</v>
      </c>
    </row>
    <row r="27" spans="1:11" s="34" customFormat="1" ht="16.5" customHeight="1" x14ac:dyDescent="0.15">
      <c r="A27" s="35" t="s">
        <v>39</v>
      </c>
      <c r="H27" s="37"/>
      <c r="I27" s="306"/>
    </row>
    <row r="28" spans="1:11" s="34" customFormat="1" ht="16.5" customHeight="1" x14ac:dyDescent="0.15">
      <c r="A28" s="38"/>
      <c r="F28" s="85"/>
      <c r="G28" s="305"/>
      <c r="H28" s="85"/>
      <c r="I28" s="307"/>
    </row>
    <row r="29" spans="1:11" s="34" customFormat="1" ht="16.5" customHeight="1" x14ac:dyDescent="0.15">
      <c r="H29" s="39"/>
      <c r="I29" s="36"/>
    </row>
    <row r="30" spans="1:11" s="34" customFormat="1" ht="16.5" customHeight="1" x14ac:dyDescent="0.15">
      <c r="B30" s="38"/>
      <c r="C30" s="38"/>
      <c r="D30" s="38"/>
      <c r="E30" s="38"/>
      <c r="F30" s="38"/>
      <c r="G30" s="38"/>
      <c r="H30" s="39"/>
      <c r="I30" s="36"/>
    </row>
    <row r="31" spans="1:11" s="34" customFormat="1" ht="17.25" customHeight="1" x14ac:dyDescent="0.15">
      <c r="A31" s="35"/>
      <c r="H31" s="41"/>
    </row>
    <row r="32" spans="1:11" s="5" customFormat="1" ht="16.5" customHeight="1" x14ac:dyDescent="0.15">
      <c r="A32" s="83"/>
      <c r="B32" s="83"/>
      <c r="C32" s="83"/>
      <c r="D32" s="83"/>
      <c r="E32" s="83"/>
      <c r="F32" s="83"/>
      <c r="G32" s="83"/>
      <c r="H32" s="7"/>
      <c r="J32" s="34"/>
      <c r="K32" s="83"/>
    </row>
    <row r="33" spans="1:11" s="5" customFormat="1" ht="16.5" customHeight="1" x14ac:dyDescent="0.15">
      <c r="A33" s="83"/>
      <c r="B33" s="83"/>
      <c r="C33" s="83"/>
      <c r="D33" s="83"/>
      <c r="E33" s="83"/>
      <c r="F33" s="83"/>
      <c r="G33" s="83"/>
      <c r="H33" s="7"/>
      <c r="J33" s="34"/>
      <c r="K33" s="83"/>
    </row>
    <row r="34" spans="1:11" s="5" customFormat="1" ht="16.5" customHeight="1" x14ac:dyDescent="0.15">
      <c r="A34" s="83"/>
      <c r="B34" s="83"/>
      <c r="C34" s="83"/>
      <c r="D34" s="83"/>
      <c r="E34" s="83"/>
      <c r="F34" s="83"/>
      <c r="G34" s="83"/>
      <c r="H34" s="7"/>
      <c r="J34" s="34"/>
      <c r="K34" s="83"/>
    </row>
    <row r="35" spans="1:11" s="5" customFormat="1" ht="16.5" customHeight="1" x14ac:dyDescent="0.15">
      <c r="A35" s="83"/>
      <c r="B35" s="83"/>
      <c r="C35" s="83"/>
      <c r="D35" s="83"/>
      <c r="E35" s="83"/>
      <c r="F35" s="83"/>
      <c r="G35" s="83"/>
      <c r="H35" s="7"/>
      <c r="J35" s="34"/>
      <c r="K35" s="83"/>
    </row>
    <row r="36" spans="1:11" s="5" customFormat="1" ht="16.5" customHeight="1" x14ac:dyDescent="0.15">
      <c r="A36" s="22"/>
      <c r="B36" s="83"/>
      <c r="C36" s="83"/>
      <c r="D36" s="83"/>
      <c r="E36" s="83"/>
      <c r="F36" s="83"/>
      <c r="G36" s="83"/>
      <c r="H36" s="7"/>
      <c r="J36" s="34"/>
      <c r="K36" s="83"/>
    </row>
    <row r="37" spans="1:11" s="5" customFormat="1" ht="16.5" customHeight="1" x14ac:dyDescent="0.15">
      <c r="A37" s="22"/>
      <c r="B37" s="83"/>
      <c r="C37" s="83"/>
      <c r="D37" s="83"/>
      <c r="E37" s="83"/>
      <c r="F37" s="83"/>
      <c r="G37" s="83"/>
      <c r="H37" s="7"/>
      <c r="J37" s="34"/>
      <c r="K37" s="83"/>
    </row>
    <row r="38" spans="1:11" s="5" customFormat="1" ht="16.5" customHeight="1" x14ac:dyDescent="0.15">
      <c r="A38" s="22"/>
      <c r="B38" s="83"/>
      <c r="C38" s="83"/>
      <c r="D38" s="83"/>
      <c r="E38" s="83"/>
      <c r="F38" s="83"/>
      <c r="G38" s="83"/>
      <c r="H38" s="7"/>
      <c r="J38" s="34"/>
      <c r="K38" s="83"/>
    </row>
    <row r="39" spans="1:11" s="5" customFormat="1" ht="16.5" customHeight="1" x14ac:dyDescent="0.15">
      <c r="A39" s="22"/>
      <c r="B39" s="83"/>
      <c r="C39" s="83"/>
      <c r="D39" s="83"/>
      <c r="E39" s="83"/>
      <c r="F39" s="83"/>
      <c r="G39" s="83"/>
      <c r="H39" s="7"/>
      <c r="J39" s="34"/>
      <c r="K39" s="83"/>
    </row>
    <row r="40" spans="1:11" s="5" customFormat="1" x14ac:dyDescent="0.15">
      <c r="A40" s="83"/>
      <c r="B40" s="83"/>
      <c r="C40" s="83"/>
      <c r="D40" s="83"/>
      <c r="E40" s="83"/>
      <c r="F40" s="83"/>
      <c r="G40" s="83"/>
      <c r="H40" s="7"/>
      <c r="J40" s="34"/>
      <c r="K40" s="83"/>
    </row>
  </sheetData>
  <sheetProtection algorithmName="SHA-512" hashValue="lW5xdHWnvP8/TwHA01xtnSvHVnXvXDEZCniVMKCG+DZMSbXuE7Ak2OkWg+bD+a/8W3pRG0GKU0isRg+z5jHNuA==" saltValue="cI9SD03AYYHrimOYxuoisA==" spinCount="100000" sheet="1" objects="1" scenarios="1" formatCells="0" formatColumns="0" formatRows="0"/>
  <protectedRanges>
    <protectedRange sqref="H5:H25" name="範囲2"/>
    <protectedRange sqref="A5:D25" name="範囲1"/>
  </protectedRanges>
  <mergeCells count="6">
    <mergeCell ref="I3:I4"/>
    <mergeCell ref="A26:H26"/>
    <mergeCell ref="A3:A4"/>
    <mergeCell ref="B3:B4"/>
    <mergeCell ref="C3:G3"/>
    <mergeCell ref="H3:H4"/>
  </mergeCells>
  <phoneticPr fontId="13"/>
  <dataValidations count="1">
    <dataValidation type="list" allowBlank="1" showInputMessage="1" showErrorMessage="1" sqref="H5:H25">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pageSetUpPr fitToPage="1"/>
  </sheetPr>
  <dimension ref="A1:G37"/>
  <sheetViews>
    <sheetView view="pageBreakPreview" zoomScaleNormal="100" workbookViewId="0"/>
  </sheetViews>
  <sheetFormatPr defaultRowHeight="14.25" x14ac:dyDescent="0.15"/>
  <cols>
    <col min="1" max="1" width="15.625" style="4" customWidth="1"/>
    <col min="2" max="2" width="48.5" style="4" customWidth="1"/>
    <col min="3" max="3" width="14.5" style="57" customWidth="1"/>
    <col min="4" max="4" width="8.875" style="57" customWidth="1"/>
    <col min="5" max="5" width="17" style="23" customWidth="1"/>
    <col min="6" max="16384" width="9" style="4"/>
  </cols>
  <sheetData>
    <row r="1" spans="1:7" s="83" customFormat="1" ht="19.5" customHeight="1" x14ac:dyDescent="0.15">
      <c r="A1" s="104" t="s">
        <v>159</v>
      </c>
      <c r="B1" s="104"/>
      <c r="F1" s="5"/>
      <c r="G1" s="34"/>
    </row>
    <row r="2" spans="1:7" ht="17.25" customHeight="1" thickBot="1" x14ac:dyDescent="0.2">
      <c r="A2" s="4" t="s">
        <v>15</v>
      </c>
      <c r="E2" s="6" t="s">
        <v>36</v>
      </c>
    </row>
    <row r="3" spans="1:7" ht="14.25" customHeight="1" x14ac:dyDescent="0.15">
      <c r="A3" s="419" t="s">
        <v>3</v>
      </c>
      <c r="B3" s="405" t="s">
        <v>18</v>
      </c>
      <c r="C3" s="389" t="s">
        <v>84</v>
      </c>
      <c r="D3" s="389"/>
      <c r="E3" s="417" t="s">
        <v>153</v>
      </c>
    </row>
    <row r="4" spans="1:7" s="57" customFormat="1" ht="14.25" customHeight="1" thickBot="1" x14ac:dyDescent="0.2">
      <c r="A4" s="414"/>
      <c r="B4" s="406"/>
      <c r="C4" s="84" t="s">
        <v>151</v>
      </c>
      <c r="D4" s="84" t="s">
        <v>77</v>
      </c>
      <c r="E4" s="418"/>
    </row>
    <row r="5" spans="1:7" s="34" customFormat="1" ht="17.25" customHeight="1" x14ac:dyDescent="0.15">
      <c r="A5" s="198" t="s">
        <v>43</v>
      </c>
      <c r="B5" s="217" t="s">
        <v>98</v>
      </c>
      <c r="C5" s="217">
        <v>12000</v>
      </c>
      <c r="D5" s="217">
        <v>1</v>
      </c>
      <c r="E5" s="92">
        <f>ROUNDDOWN(C5*D5,0)</f>
        <v>12000</v>
      </c>
      <c r="F5" s="51"/>
    </row>
    <row r="6" spans="1:7" s="33" customFormat="1" ht="17.25" customHeight="1" x14ac:dyDescent="0.15">
      <c r="A6" s="198"/>
      <c r="B6" s="217"/>
      <c r="C6" s="217"/>
      <c r="D6" s="217"/>
      <c r="E6" s="92">
        <f t="shared" ref="E6:E28" si="0">ROUNDDOWN(C6*D6,0)</f>
        <v>0</v>
      </c>
    </row>
    <row r="7" spans="1:7" s="33" customFormat="1" ht="17.25" customHeight="1" x14ac:dyDescent="0.15">
      <c r="A7" s="127"/>
      <c r="B7" s="199"/>
      <c r="C7" s="199"/>
      <c r="D7" s="199"/>
      <c r="E7" s="92">
        <f t="shared" si="0"/>
        <v>0</v>
      </c>
    </row>
    <row r="8" spans="1:7" s="63" customFormat="1" ht="17.25" customHeight="1" x14ac:dyDescent="0.15">
      <c r="A8" s="127"/>
      <c r="B8" s="199"/>
      <c r="C8" s="199"/>
      <c r="D8" s="199"/>
      <c r="E8" s="92">
        <f t="shared" si="0"/>
        <v>0</v>
      </c>
    </row>
    <row r="9" spans="1:7" s="63" customFormat="1" ht="17.25" customHeight="1" x14ac:dyDescent="0.15">
      <c r="A9" s="127"/>
      <c r="B9" s="199"/>
      <c r="C9" s="199"/>
      <c r="D9" s="199"/>
      <c r="E9" s="92">
        <f t="shared" si="0"/>
        <v>0</v>
      </c>
    </row>
    <row r="10" spans="1:7" s="63" customFormat="1" ht="17.25" customHeight="1" x14ac:dyDescent="0.15">
      <c r="A10" s="127"/>
      <c r="B10" s="199"/>
      <c r="C10" s="199"/>
      <c r="D10" s="199"/>
      <c r="E10" s="92">
        <f t="shared" si="0"/>
        <v>0</v>
      </c>
    </row>
    <row r="11" spans="1:7" s="63" customFormat="1" ht="17.25" customHeight="1" x14ac:dyDescent="0.15">
      <c r="A11" s="127"/>
      <c r="B11" s="199"/>
      <c r="C11" s="199"/>
      <c r="D11" s="199"/>
      <c r="E11" s="92">
        <f t="shared" si="0"/>
        <v>0</v>
      </c>
    </row>
    <row r="12" spans="1:7" s="63" customFormat="1" ht="17.25" customHeight="1" x14ac:dyDescent="0.15">
      <c r="A12" s="127"/>
      <c r="B12" s="199"/>
      <c r="C12" s="199"/>
      <c r="D12" s="199"/>
      <c r="E12" s="92">
        <f t="shared" si="0"/>
        <v>0</v>
      </c>
    </row>
    <row r="13" spans="1:7" s="63" customFormat="1" ht="17.25" customHeight="1" x14ac:dyDescent="0.15">
      <c r="A13" s="127"/>
      <c r="B13" s="199"/>
      <c r="C13" s="199"/>
      <c r="D13" s="199"/>
      <c r="E13" s="92">
        <f t="shared" si="0"/>
        <v>0</v>
      </c>
    </row>
    <row r="14" spans="1:7" s="63" customFormat="1" ht="17.25" customHeight="1" x14ac:dyDescent="0.15">
      <c r="A14" s="127"/>
      <c r="B14" s="199"/>
      <c r="C14" s="199"/>
      <c r="D14" s="199"/>
      <c r="E14" s="92">
        <f t="shared" si="0"/>
        <v>0</v>
      </c>
    </row>
    <row r="15" spans="1:7" s="63" customFormat="1" ht="17.25" customHeight="1" x14ac:dyDescent="0.15">
      <c r="A15" s="127"/>
      <c r="B15" s="199"/>
      <c r="C15" s="199"/>
      <c r="D15" s="199"/>
      <c r="E15" s="92">
        <f t="shared" si="0"/>
        <v>0</v>
      </c>
    </row>
    <row r="16" spans="1:7" s="63" customFormat="1" ht="17.25" customHeight="1" x14ac:dyDescent="0.15">
      <c r="A16" s="127"/>
      <c r="B16" s="199"/>
      <c r="C16" s="199"/>
      <c r="D16" s="199"/>
      <c r="E16" s="92">
        <f t="shared" si="0"/>
        <v>0</v>
      </c>
    </row>
    <row r="17" spans="1:5" s="63" customFormat="1" ht="17.25" customHeight="1" x14ac:dyDescent="0.15">
      <c r="A17" s="127"/>
      <c r="B17" s="199"/>
      <c r="C17" s="199"/>
      <c r="D17" s="199"/>
      <c r="E17" s="92">
        <f t="shared" si="0"/>
        <v>0</v>
      </c>
    </row>
    <row r="18" spans="1:5" s="63" customFormat="1" ht="17.25" customHeight="1" x14ac:dyDescent="0.15">
      <c r="A18" s="127"/>
      <c r="B18" s="199"/>
      <c r="C18" s="199"/>
      <c r="D18" s="199"/>
      <c r="E18" s="92">
        <f t="shared" si="0"/>
        <v>0</v>
      </c>
    </row>
    <row r="19" spans="1:5" s="63" customFormat="1" ht="17.25" customHeight="1" x14ac:dyDescent="0.15">
      <c r="A19" s="127"/>
      <c r="B19" s="199"/>
      <c r="C19" s="199"/>
      <c r="D19" s="199"/>
      <c r="E19" s="92">
        <f t="shared" si="0"/>
        <v>0</v>
      </c>
    </row>
    <row r="20" spans="1:5" s="63" customFormat="1" ht="17.25" customHeight="1" x14ac:dyDescent="0.15">
      <c r="A20" s="127"/>
      <c r="B20" s="199"/>
      <c r="C20" s="199"/>
      <c r="D20" s="199"/>
      <c r="E20" s="92">
        <f t="shared" si="0"/>
        <v>0</v>
      </c>
    </row>
    <row r="21" spans="1:5" s="63" customFormat="1" ht="17.25" customHeight="1" x14ac:dyDescent="0.15">
      <c r="A21" s="127"/>
      <c r="B21" s="199"/>
      <c r="C21" s="199"/>
      <c r="D21" s="199"/>
      <c r="E21" s="92">
        <f t="shared" si="0"/>
        <v>0</v>
      </c>
    </row>
    <row r="22" spans="1:5" s="33" customFormat="1" ht="17.25" customHeight="1" x14ac:dyDescent="0.15">
      <c r="A22" s="127"/>
      <c r="B22" s="199"/>
      <c r="C22" s="199"/>
      <c r="D22" s="199"/>
      <c r="E22" s="92">
        <f t="shared" si="0"/>
        <v>0</v>
      </c>
    </row>
    <row r="23" spans="1:5" s="33" customFormat="1" ht="17.25" customHeight="1" x14ac:dyDescent="0.15">
      <c r="A23" s="127"/>
      <c r="B23" s="199"/>
      <c r="C23" s="199"/>
      <c r="D23" s="199"/>
      <c r="E23" s="92">
        <f t="shared" si="0"/>
        <v>0</v>
      </c>
    </row>
    <row r="24" spans="1:5" s="33" customFormat="1" ht="17.25" customHeight="1" x14ac:dyDescent="0.15">
      <c r="A24" s="127"/>
      <c r="B24" s="199"/>
      <c r="C24" s="199"/>
      <c r="D24" s="199"/>
      <c r="E24" s="92">
        <f t="shared" si="0"/>
        <v>0</v>
      </c>
    </row>
    <row r="25" spans="1:5" s="33" customFormat="1" ht="17.25" customHeight="1" x14ac:dyDescent="0.15">
      <c r="A25" s="127"/>
      <c r="B25" s="199"/>
      <c r="C25" s="199"/>
      <c r="D25" s="199"/>
      <c r="E25" s="92">
        <f t="shared" si="0"/>
        <v>0</v>
      </c>
    </row>
    <row r="26" spans="1:5" s="33" customFormat="1" ht="17.25" customHeight="1" x14ac:dyDescent="0.15">
      <c r="A26" s="127"/>
      <c r="B26" s="199"/>
      <c r="C26" s="199"/>
      <c r="D26" s="199"/>
      <c r="E26" s="92">
        <f t="shared" si="0"/>
        <v>0</v>
      </c>
    </row>
    <row r="27" spans="1:5" s="33" customFormat="1" ht="17.25" customHeight="1" x14ac:dyDescent="0.15">
      <c r="A27" s="127"/>
      <c r="B27" s="199"/>
      <c r="C27" s="199"/>
      <c r="D27" s="199"/>
      <c r="E27" s="92">
        <f t="shared" si="0"/>
        <v>0</v>
      </c>
    </row>
    <row r="28" spans="1:5" s="33" customFormat="1" ht="17.25" customHeight="1" thickBot="1" x14ac:dyDescent="0.2">
      <c r="A28" s="200"/>
      <c r="B28" s="201"/>
      <c r="C28" s="201"/>
      <c r="D28" s="201"/>
      <c r="E28" s="92">
        <f t="shared" si="0"/>
        <v>0</v>
      </c>
    </row>
    <row r="29" spans="1:5" ht="17.25" customHeight="1" thickBot="1" x14ac:dyDescent="0.2">
      <c r="A29" s="390" t="s">
        <v>1</v>
      </c>
      <c r="B29" s="391"/>
      <c r="C29" s="58"/>
      <c r="D29" s="58"/>
      <c r="E29" s="52">
        <f>SUM(E5:E28)</f>
        <v>12000</v>
      </c>
    </row>
    <row r="30" spans="1:5" s="34" customFormat="1" ht="17.25" customHeight="1" x14ac:dyDescent="0.15">
      <c r="A30" s="35" t="s">
        <v>39</v>
      </c>
      <c r="E30" s="41"/>
    </row>
    <row r="31" spans="1:5" ht="17.25" customHeight="1" x14ac:dyDescent="0.15"/>
    <row r="32" spans="1:5" ht="17.25" customHeight="1" x14ac:dyDescent="0.15"/>
    <row r="33" ht="17.25" customHeight="1" x14ac:dyDescent="0.15"/>
    <row r="34" ht="17.25" customHeight="1" x14ac:dyDescent="0.15"/>
    <row r="35" ht="17.25" customHeight="1" x14ac:dyDescent="0.15"/>
    <row r="36" ht="17.25" customHeight="1" x14ac:dyDescent="0.15"/>
    <row r="37" ht="17.25" customHeight="1" x14ac:dyDescent="0.15"/>
  </sheetData>
  <sheetProtection algorithmName="SHA-512" hashValue="fzxWHVfyJeKRTg+RauV3PVKn/9E5ps7maawLVmNR4rJOQ1urna88b2g/e40r9zeiO0xno7PzkIca+396zq0tqQ==" saltValue="ERIz9210xDvfGHLJJEj0Dw==" spinCount="100000" sheet="1" objects="1" scenarios="1" formatCells="0" formatColumns="0" formatRows="0"/>
  <mergeCells count="5">
    <mergeCell ref="A29:B29"/>
    <mergeCell ref="C3:D3"/>
    <mergeCell ref="E3:E4"/>
    <mergeCell ref="A3:A4"/>
    <mergeCell ref="B3:B4"/>
  </mergeCells>
  <phoneticPr fontId="1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G43"/>
  <sheetViews>
    <sheetView view="pageBreakPreview" zoomScaleNormal="100" workbookViewId="0"/>
  </sheetViews>
  <sheetFormatPr defaultRowHeight="14.25" x14ac:dyDescent="0.15"/>
  <cols>
    <col min="1" max="1" width="33" style="4" customWidth="1"/>
    <col min="2" max="2" width="43.375" style="4" customWidth="1"/>
    <col min="3" max="3" width="15.375" style="63" customWidth="1"/>
    <col min="4" max="4" width="6.875" style="63" customWidth="1"/>
    <col min="5" max="5" width="5.625" style="90" customWidth="1"/>
    <col min="6" max="6" width="17.625" style="23" customWidth="1"/>
    <col min="7" max="7" width="8.125" style="4" bestFit="1" customWidth="1"/>
    <col min="8" max="16384" width="9" style="4"/>
  </cols>
  <sheetData>
    <row r="1" spans="1:7" s="83" customFormat="1" x14ac:dyDescent="0.15">
      <c r="A1" s="83" t="s">
        <v>160</v>
      </c>
      <c r="E1" s="90"/>
      <c r="F1" s="23"/>
    </row>
    <row r="2" spans="1:7" ht="17.25" customHeight="1" thickBot="1" x14ac:dyDescent="0.2">
      <c r="A2" s="4" t="s">
        <v>150</v>
      </c>
      <c r="F2" s="6" t="s">
        <v>36</v>
      </c>
    </row>
    <row r="3" spans="1:7" ht="17.25" customHeight="1" x14ac:dyDescent="0.15">
      <c r="A3" s="419" t="s">
        <v>2</v>
      </c>
      <c r="B3" s="405" t="s">
        <v>22</v>
      </c>
      <c r="C3" s="389" t="s">
        <v>76</v>
      </c>
      <c r="D3" s="389"/>
      <c r="E3" s="389"/>
      <c r="F3" s="417" t="s">
        <v>153</v>
      </c>
    </row>
    <row r="4" spans="1:7" s="34" customFormat="1" ht="17.25" customHeight="1" thickBot="1" x14ac:dyDescent="0.2">
      <c r="A4" s="414"/>
      <c r="B4" s="406"/>
      <c r="C4" s="65" t="s">
        <v>151</v>
      </c>
      <c r="D4" s="65" t="s">
        <v>75</v>
      </c>
      <c r="E4" s="66" t="s">
        <v>85</v>
      </c>
      <c r="F4" s="418"/>
      <c r="G4" s="51"/>
    </row>
    <row r="5" spans="1:7" s="33" customFormat="1" ht="17.25" customHeight="1" x14ac:dyDescent="0.15">
      <c r="A5" s="120" t="s">
        <v>306</v>
      </c>
      <c r="B5" s="121" t="s">
        <v>307</v>
      </c>
      <c r="C5" s="139">
        <v>3000000</v>
      </c>
      <c r="D5" s="203">
        <v>1</v>
      </c>
      <c r="E5" s="125" t="s">
        <v>89</v>
      </c>
      <c r="F5" s="92">
        <f>ROUNDDOWN(C5*D5,0)</f>
        <v>3000000</v>
      </c>
    </row>
    <row r="6" spans="1:7" s="83" customFormat="1" ht="17.25" customHeight="1" x14ac:dyDescent="0.15">
      <c r="A6" s="120"/>
      <c r="B6" s="121"/>
      <c r="C6" s="176"/>
      <c r="D6" s="203"/>
      <c r="E6" s="125"/>
      <c r="F6" s="92">
        <f t="shared" ref="F6:F24" si="0">ROUNDDOWN(C6*D6,0)</f>
        <v>0</v>
      </c>
    </row>
    <row r="7" spans="1:7" s="83" customFormat="1" ht="17.25" customHeight="1" x14ac:dyDescent="0.15">
      <c r="A7" s="120"/>
      <c r="B7" s="121"/>
      <c r="C7" s="176"/>
      <c r="D7" s="203"/>
      <c r="E7" s="204"/>
      <c r="F7" s="92">
        <f t="shared" si="0"/>
        <v>0</v>
      </c>
    </row>
    <row r="8" spans="1:7" s="83" customFormat="1" ht="17.25" customHeight="1" x14ac:dyDescent="0.15">
      <c r="A8" s="120"/>
      <c r="B8" s="121"/>
      <c r="C8" s="176"/>
      <c r="D8" s="203"/>
      <c r="E8" s="204"/>
      <c r="F8" s="92">
        <f t="shared" si="0"/>
        <v>0</v>
      </c>
    </row>
    <row r="9" spans="1:7" s="83" customFormat="1" ht="17.25" customHeight="1" x14ac:dyDescent="0.15">
      <c r="A9" s="120"/>
      <c r="B9" s="121"/>
      <c r="C9" s="176"/>
      <c r="D9" s="203"/>
      <c r="E9" s="204"/>
      <c r="F9" s="92">
        <f t="shared" si="0"/>
        <v>0</v>
      </c>
    </row>
    <row r="10" spans="1:7" s="83" customFormat="1" ht="17.25" customHeight="1" x14ac:dyDescent="0.15">
      <c r="A10" s="120"/>
      <c r="B10" s="121"/>
      <c r="C10" s="176"/>
      <c r="D10" s="203"/>
      <c r="E10" s="204"/>
      <c r="F10" s="92">
        <f t="shared" si="0"/>
        <v>0</v>
      </c>
    </row>
    <row r="11" spans="1:7" s="83" customFormat="1" ht="17.25" customHeight="1" x14ac:dyDescent="0.15">
      <c r="A11" s="127"/>
      <c r="B11" s="205"/>
      <c r="C11" s="176"/>
      <c r="D11" s="203"/>
      <c r="E11" s="204"/>
      <c r="F11" s="92">
        <f t="shared" si="0"/>
        <v>0</v>
      </c>
    </row>
    <row r="12" spans="1:7" s="83" customFormat="1" ht="17.25" customHeight="1" x14ac:dyDescent="0.15">
      <c r="A12" s="127"/>
      <c r="B12" s="205"/>
      <c r="C12" s="176"/>
      <c r="D12" s="203"/>
      <c r="E12" s="204"/>
      <c r="F12" s="92">
        <f t="shared" si="0"/>
        <v>0</v>
      </c>
    </row>
    <row r="13" spans="1:7" s="83" customFormat="1" ht="17.25" customHeight="1" x14ac:dyDescent="0.15">
      <c r="A13" s="127"/>
      <c r="B13" s="205"/>
      <c r="C13" s="176"/>
      <c r="D13" s="203"/>
      <c r="E13" s="204"/>
      <c r="F13" s="92">
        <f t="shared" si="0"/>
        <v>0</v>
      </c>
    </row>
    <row r="14" spans="1:7" s="83" customFormat="1" ht="17.25" customHeight="1" x14ac:dyDescent="0.15">
      <c r="A14" s="127"/>
      <c r="B14" s="205"/>
      <c r="C14" s="176"/>
      <c r="D14" s="203"/>
      <c r="E14" s="204"/>
      <c r="F14" s="92">
        <f t="shared" si="0"/>
        <v>0</v>
      </c>
    </row>
    <row r="15" spans="1:7" s="63" customFormat="1" ht="17.25" customHeight="1" x14ac:dyDescent="0.15">
      <c r="A15" s="120"/>
      <c r="B15" s="121"/>
      <c r="C15" s="176"/>
      <c r="D15" s="203"/>
      <c r="E15" s="204"/>
      <c r="F15" s="92">
        <f t="shared" si="0"/>
        <v>0</v>
      </c>
    </row>
    <row r="16" spans="1:7" s="63" customFormat="1" ht="17.25" customHeight="1" x14ac:dyDescent="0.15">
      <c r="A16" s="120"/>
      <c r="B16" s="121"/>
      <c r="C16" s="176"/>
      <c r="D16" s="203"/>
      <c r="E16" s="204"/>
      <c r="F16" s="92">
        <f t="shared" si="0"/>
        <v>0</v>
      </c>
    </row>
    <row r="17" spans="1:6" s="63" customFormat="1" ht="17.25" customHeight="1" x14ac:dyDescent="0.15">
      <c r="A17" s="120"/>
      <c r="B17" s="121"/>
      <c r="C17" s="176"/>
      <c r="D17" s="203"/>
      <c r="E17" s="204"/>
      <c r="F17" s="92">
        <f t="shared" si="0"/>
        <v>0</v>
      </c>
    </row>
    <row r="18" spans="1:6" s="63" customFormat="1" ht="17.25" customHeight="1" x14ac:dyDescent="0.15">
      <c r="A18" s="120"/>
      <c r="B18" s="121"/>
      <c r="C18" s="176"/>
      <c r="D18" s="203"/>
      <c r="E18" s="204"/>
      <c r="F18" s="92">
        <f t="shared" si="0"/>
        <v>0</v>
      </c>
    </row>
    <row r="19" spans="1:6" s="63" customFormat="1" ht="17.25" customHeight="1" x14ac:dyDescent="0.15">
      <c r="A19" s="120"/>
      <c r="B19" s="121"/>
      <c r="C19" s="176"/>
      <c r="D19" s="203"/>
      <c r="E19" s="204"/>
      <c r="F19" s="92">
        <f t="shared" si="0"/>
        <v>0</v>
      </c>
    </row>
    <row r="20" spans="1:6" s="33" customFormat="1" ht="17.25" customHeight="1" x14ac:dyDescent="0.15">
      <c r="A20" s="127"/>
      <c r="B20" s="205"/>
      <c r="C20" s="176"/>
      <c r="D20" s="203"/>
      <c r="E20" s="204"/>
      <c r="F20" s="92">
        <f t="shared" si="0"/>
        <v>0</v>
      </c>
    </row>
    <row r="21" spans="1:6" s="33" customFormat="1" ht="17.25" customHeight="1" x14ac:dyDescent="0.15">
      <c r="A21" s="127"/>
      <c r="B21" s="205"/>
      <c r="C21" s="176"/>
      <c r="D21" s="203"/>
      <c r="E21" s="204"/>
      <c r="F21" s="92">
        <f t="shared" si="0"/>
        <v>0</v>
      </c>
    </row>
    <row r="22" spans="1:6" s="33" customFormat="1" ht="17.25" customHeight="1" x14ac:dyDescent="0.15">
      <c r="A22" s="127"/>
      <c r="B22" s="205"/>
      <c r="C22" s="176"/>
      <c r="D22" s="203"/>
      <c r="E22" s="204"/>
      <c r="F22" s="92">
        <f t="shared" si="0"/>
        <v>0</v>
      </c>
    </row>
    <row r="23" spans="1:6" s="33" customFormat="1" ht="17.25" customHeight="1" x14ac:dyDescent="0.15">
      <c r="A23" s="127"/>
      <c r="B23" s="205"/>
      <c r="C23" s="176"/>
      <c r="D23" s="203"/>
      <c r="E23" s="204"/>
      <c r="F23" s="92">
        <f t="shared" si="0"/>
        <v>0</v>
      </c>
    </row>
    <row r="24" spans="1:6" s="33" customFormat="1" ht="17.25" customHeight="1" thickBot="1" x14ac:dyDescent="0.2">
      <c r="A24" s="133"/>
      <c r="B24" s="206"/>
      <c r="C24" s="176"/>
      <c r="D24" s="203"/>
      <c r="E24" s="204"/>
      <c r="F24" s="92">
        <f t="shared" si="0"/>
        <v>0</v>
      </c>
    </row>
    <row r="25" spans="1:6" ht="17.25" customHeight="1" thickBot="1" x14ac:dyDescent="0.2">
      <c r="A25" s="420" t="s">
        <v>1</v>
      </c>
      <c r="B25" s="421"/>
      <c r="C25" s="421"/>
      <c r="D25" s="421"/>
      <c r="E25" s="421"/>
      <c r="F25" s="55">
        <f>SUM(F4:F24)</f>
        <v>3000000</v>
      </c>
    </row>
    <row r="26" spans="1:6" s="67" customFormat="1" ht="17.25" customHeight="1" x14ac:dyDescent="0.15">
      <c r="A26" s="69"/>
      <c r="B26" s="69"/>
      <c r="C26" s="69"/>
      <c r="D26" s="69"/>
      <c r="E26" s="85"/>
      <c r="F26" s="64"/>
    </row>
    <row r="27" spans="1:6" ht="17.25" customHeight="1" x14ac:dyDescent="0.15">
      <c r="A27" s="35" t="s">
        <v>39</v>
      </c>
      <c r="C27" s="34"/>
      <c r="D27" s="34"/>
      <c r="E27" s="37"/>
      <c r="F27" s="24"/>
    </row>
    <row r="28" spans="1:6" ht="17.25" customHeight="1" x14ac:dyDescent="0.15"/>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sheetProtection algorithmName="SHA-512" hashValue="vyqMfg+llRqrEVL2HWUer0P6U6x2nyVpTnMJznNq0NIvq8mWXnWSvCaZWZtihn3WIMBbm9AnPCeX4BuaCwB71A==" saltValue="YxOMu7L1bujncEDKgbGUaw==" spinCount="100000" sheet="1" objects="1" scenarios="1" formatCells="0" formatColumns="0" formatRows="0"/>
  <mergeCells count="5">
    <mergeCell ref="A25:E25"/>
    <mergeCell ref="C3:E3"/>
    <mergeCell ref="A3:A4"/>
    <mergeCell ref="B3:B4"/>
    <mergeCell ref="F3:F4"/>
  </mergeCells>
  <phoneticPr fontId="13"/>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G42"/>
  <sheetViews>
    <sheetView view="pageBreakPreview" zoomScaleNormal="100" workbookViewId="0"/>
  </sheetViews>
  <sheetFormatPr defaultRowHeight="14.25" x14ac:dyDescent="0.15"/>
  <cols>
    <col min="1" max="1" width="35.125" style="4" customWidth="1"/>
    <col min="2" max="2" width="39.5" style="4" customWidth="1"/>
    <col min="3" max="3" width="17.875" style="57" customWidth="1"/>
    <col min="4" max="4" width="9.25" style="57" customWidth="1"/>
    <col min="5" max="5" width="6.375" style="5" customWidth="1"/>
    <col min="6" max="6" width="17.625" style="23" customWidth="1"/>
    <col min="7" max="7" width="8.125" style="4" bestFit="1" customWidth="1"/>
    <col min="8" max="16384" width="9" style="4"/>
  </cols>
  <sheetData>
    <row r="1" spans="1:7" s="83" customFormat="1" x14ac:dyDescent="0.15">
      <c r="A1" s="83" t="s">
        <v>160</v>
      </c>
    </row>
    <row r="2" spans="1:7" ht="17.25" customHeight="1" thickBot="1" x14ac:dyDescent="0.2">
      <c r="A2" s="4" t="s">
        <v>21</v>
      </c>
      <c r="F2" s="6" t="s">
        <v>36</v>
      </c>
    </row>
    <row r="3" spans="1:7" ht="15.75" customHeight="1" x14ac:dyDescent="0.15">
      <c r="A3" s="382" t="s">
        <v>2</v>
      </c>
      <c r="B3" s="384" t="s">
        <v>22</v>
      </c>
      <c r="C3" s="397" t="s">
        <v>76</v>
      </c>
      <c r="D3" s="398"/>
      <c r="E3" s="399"/>
      <c r="F3" s="424" t="s">
        <v>152</v>
      </c>
    </row>
    <row r="4" spans="1:7" s="57" customFormat="1" ht="15.75" customHeight="1" thickBot="1" x14ac:dyDescent="0.2">
      <c r="A4" s="422"/>
      <c r="B4" s="423"/>
      <c r="C4" s="84" t="s">
        <v>151</v>
      </c>
      <c r="D4" s="84" t="s">
        <v>75</v>
      </c>
      <c r="E4" s="66" t="s">
        <v>85</v>
      </c>
      <c r="F4" s="425"/>
    </row>
    <row r="5" spans="1:7" s="43" customFormat="1" ht="17.25" customHeight="1" x14ac:dyDescent="0.15">
      <c r="A5" s="157" t="s">
        <v>45</v>
      </c>
      <c r="B5" s="207" t="s">
        <v>46</v>
      </c>
      <c r="C5" s="140">
        <v>7000</v>
      </c>
      <c r="D5" s="121">
        <v>10</v>
      </c>
      <c r="E5" s="208" t="s">
        <v>177</v>
      </c>
      <c r="F5" s="92">
        <f>ROUNDDOWN(C5*D5,0)</f>
        <v>70000</v>
      </c>
      <c r="G5" s="51"/>
    </row>
    <row r="6" spans="1:7" s="42" customFormat="1" ht="17.25" customHeight="1" x14ac:dyDescent="0.15">
      <c r="A6" s="120" t="s">
        <v>157</v>
      </c>
      <c r="B6" s="121" t="s">
        <v>158</v>
      </c>
      <c r="C6" s="139">
        <v>1500000</v>
      </c>
      <c r="D6" s="203">
        <v>1</v>
      </c>
      <c r="E6" s="125" t="s">
        <v>89</v>
      </c>
      <c r="F6" s="92">
        <f t="shared" ref="F6:F26" si="0">ROUNDDOWN(C6*D6,0)</f>
        <v>1500000</v>
      </c>
    </row>
    <row r="7" spans="1:7" s="42" customFormat="1" ht="17.25" customHeight="1" x14ac:dyDescent="0.15">
      <c r="A7" s="167"/>
      <c r="B7" s="202"/>
      <c r="C7" s="209"/>
      <c r="D7" s="209"/>
      <c r="E7" s="125"/>
      <c r="F7" s="92">
        <f t="shared" si="0"/>
        <v>0</v>
      </c>
    </row>
    <row r="8" spans="1:7" s="42" customFormat="1" ht="17.25" customHeight="1" x14ac:dyDescent="0.15">
      <c r="A8" s="167"/>
      <c r="B8" s="202"/>
      <c r="C8" s="209"/>
      <c r="D8" s="209"/>
      <c r="E8" s="125"/>
      <c r="F8" s="92">
        <f t="shared" si="0"/>
        <v>0</v>
      </c>
    </row>
    <row r="9" spans="1:7" s="42" customFormat="1" ht="17.25" customHeight="1" x14ac:dyDescent="0.15">
      <c r="A9" s="167"/>
      <c r="B9" s="202"/>
      <c r="C9" s="209"/>
      <c r="D9" s="209"/>
      <c r="E9" s="125"/>
      <c r="F9" s="92">
        <f t="shared" si="0"/>
        <v>0</v>
      </c>
    </row>
    <row r="10" spans="1:7" s="42" customFormat="1" ht="17.25" customHeight="1" x14ac:dyDescent="0.15">
      <c r="A10" s="167"/>
      <c r="B10" s="202"/>
      <c r="C10" s="209"/>
      <c r="D10" s="209"/>
      <c r="E10" s="125"/>
      <c r="F10" s="92">
        <f t="shared" si="0"/>
        <v>0</v>
      </c>
    </row>
    <row r="11" spans="1:7" s="42" customFormat="1" ht="17.25" customHeight="1" x14ac:dyDescent="0.15">
      <c r="A11" s="190"/>
      <c r="B11" s="210"/>
      <c r="C11" s="205"/>
      <c r="D11" s="205"/>
      <c r="E11" s="131"/>
      <c r="F11" s="92">
        <f t="shared" si="0"/>
        <v>0</v>
      </c>
    </row>
    <row r="12" spans="1:7" s="42" customFormat="1" ht="17.25" customHeight="1" x14ac:dyDescent="0.15">
      <c r="A12" s="190"/>
      <c r="B12" s="210"/>
      <c r="C12" s="205"/>
      <c r="D12" s="205"/>
      <c r="E12" s="131"/>
      <c r="F12" s="92">
        <f t="shared" si="0"/>
        <v>0</v>
      </c>
    </row>
    <row r="13" spans="1:7" s="42" customFormat="1" ht="17.25" customHeight="1" x14ac:dyDescent="0.15">
      <c r="A13" s="190"/>
      <c r="B13" s="210"/>
      <c r="C13" s="205"/>
      <c r="D13" s="205"/>
      <c r="E13" s="131"/>
      <c r="F13" s="92">
        <f t="shared" si="0"/>
        <v>0</v>
      </c>
    </row>
    <row r="14" spans="1:7" s="42" customFormat="1" ht="17.25" customHeight="1" x14ac:dyDescent="0.15">
      <c r="A14" s="190"/>
      <c r="B14" s="210"/>
      <c r="C14" s="205"/>
      <c r="D14" s="205"/>
      <c r="E14" s="131"/>
      <c r="F14" s="92">
        <f t="shared" si="0"/>
        <v>0</v>
      </c>
    </row>
    <row r="15" spans="1:7" s="42" customFormat="1" ht="17.25" customHeight="1" x14ac:dyDescent="0.15">
      <c r="A15" s="190"/>
      <c r="B15" s="210"/>
      <c r="C15" s="205"/>
      <c r="D15" s="205"/>
      <c r="E15" s="131"/>
      <c r="F15" s="92">
        <f t="shared" si="0"/>
        <v>0</v>
      </c>
    </row>
    <row r="16" spans="1:7" s="42" customFormat="1" ht="17.25" customHeight="1" x14ac:dyDescent="0.15">
      <c r="A16" s="190"/>
      <c r="B16" s="210"/>
      <c r="C16" s="205"/>
      <c r="D16" s="205"/>
      <c r="E16" s="131"/>
      <c r="F16" s="92">
        <f t="shared" si="0"/>
        <v>0</v>
      </c>
    </row>
    <row r="17" spans="1:6" s="42" customFormat="1" ht="17.25" customHeight="1" x14ac:dyDescent="0.15">
      <c r="A17" s="190"/>
      <c r="B17" s="210"/>
      <c r="C17" s="205"/>
      <c r="D17" s="205"/>
      <c r="E17" s="131"/>
      <c r="F17" s="92">
        <f t="shared" si="0"/>
        <v>0</v>
      </c>
    </row>
    <row r="18" spans="1:6" s="42" customFormat="1" ht="17.25" customHeight="1" x14ac:dyDescent="0.15">
      <c r="A18" s="190"/>
      <c r="B18" s="210"/>
      <c r="C18" s="205"/>
      <c r="D18" s="205"/>
      <c r="E18" s="131"/>
      <c r="F18" s="92">
        <f t="shared" si="0"/>
        <v>0</v>
      </c>
    </row>
    <row r="19" spans="1:6" s="42" customFormat="1" ht="17.25" customHeight="1" x14ac:dyDescent="0.15">
      <c r="A19" s="190"/>
      <c r="B19" s="210"/>
      <c r="C19" s="205"/>
      <c r="D19" s="205"/>
      <c r="E19" s="131"/>
      <c r="F19" s="92">
        <f t="shared" si="0"/>
        <v>0</v>
      </c>
    </row>
    <row r="20" spans="1:6" s="42" customFormat="1" ht="17.25" customHeight="1" x14ac:dyDescent="0.15">
      <c r="A20" s="190"/>
      <c r="B20" s="210"/>
      <c r="C20" s="205"/>
      <c r="D20" s="205"/>
      <c r="E20" s="131"/>
      <c r="F20" s="92">
        <f t="shared" si="0"/>
        <v>0</v>
      </c>
    </row>
    <row r="21" spans="1:6" s="42" customFormat="1" ht="17.25" customHeight="1" x14ac:dyDescent="0.15">
      <c r="A21" s="190"/>
      <c r="B21" s="210"/>
      <c r="C21" s="205"/>
      <c r="D21" s="205"/>
      <c r="E21" s="131"/>
      <c r="F21" s="92">
        <f t="shared" si="0"/>
        <v>0</v>
      </c>
    </row>
    <row r="22" spans="1:6" s="42" customFormat="1" ht="17.25" customHeight="1" x14ac:dyDescent="0.15">
      <c r="A22" s="190"/>
      <c r="B22" s="210"/>
      <c r="C22" s="205"/>
      <c r="D22" s="205"/>
      <c r="E22" s="131"/>
      <c r="F22" s="92">
        <f t="shared" si="0"/>
        <v>0</v>
      </c>
    </row>
    <row r="23" spans="1:6" s="42" customFormat="1" ht="17.25" customHeight="1" x14ac:dyDescent="0.15">
      <c r="A23" s="190"/>
      <c r="B23" s="210"/>
      <c r="C23" s="205"/>
      <c r="D23" s="205"/>
      <c r="E23" s="131"/>
      <c r="F23" s="92">
        <f t="shared" si="0"/>
        <v>0</v>
      </c>
    </row>
    <row r="24" spans="1:6" s="42" customFormat="1" ht="17.25" customHeight="1" x14ac:dyDescent="0.15">
      <c r="A24" s="190"/>
      <c r="B24" s="210"/>
      <c r="C24" s="205"/>
      <c r="D24" s="205"/>
      <c r="E24" s="131"/>
      <c r="F24" s="92">
        <f t="shared" si="0"/>
        <v>0</v>
      </c>
    </row>
    <row r="25" spans="1:6" s="42" customFormat="1" ht="17.25" customHeight="1" x14ac:dyDescent="0.15">
      <c r="A25" s="190"/>
      <c r="B25" s="210"/>
      <c r="C25" s="205"/>
      <c r="D25" s="205"/>
      <c r="E25" s="131"/>
      <c r="F25" s="92">
        <f t="shared" si="0"/>
        <v>0</v>
      </c>
    </row>
    <row r="26" spans="1:6" s="42" customFormat="1" ht="17.25" customHeight="1" thickBot="1" x14ac:dyDescent="0.2">
      <c r="A26" s="194"/>
      <c r="B26" s="211"/>
      <c r="C26" s="206"/>
      <c r="D26" s="206"/>
      <c r="E26" s="212"/>
      <c r="F26" s="92">
        <f t="shared" si="0"/>
        <v>0</v>
      </c>
    </row>
    <row r="27" spans="1:6" ht="17.25" customHeight="1" thickBot="1" x14ac:dyDescent="0.2">
      <c r="A27" s="390" t="s">
        <v>1</v>
      </c>
      <c r="B27" s="391"/>
      <c r="C27" s="391"/>
      <c r="D27" s="391"/>
      <c r="E27" s="391"/>
      <c r="F27" s="55">
        <f>SUM(F5:F26)</f>
        <v>1570000</v>
      </c>
    </row>
    <row r="28" spans="1:6" ht="17.25" customHeight="1" x14ac:dyDescent="0.15">
      <c r="A28" s="35" t="s">
        <v>39</v>
      </c>
    </row>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sheetData>
  <sheetProtection algorithmName="SHA-512" hashValue="rflwQvgjf38uutejPhHQtGB56as9h1ogavwStGFoIgqiBszCulQx4RLosMNOqPiEIOTI6Jp1dUNfTwb1U7flDw==" saltValue="+OBnejJvrHJdPm4/RcMcYw==" spinCount="100000" sheet="1" objects="1" scenarios="1" formatCells="0" formatColumns="0" formatRows="0"/>
  <mergeCells count="5">
    <mergeCell ref="A27:E27"/>
    <mergeCell ref="C3:E3"/>
    <mergeCell ref="A3:A4"/>
    <mergeCell ref="B3:B4"/>
    <mergeCell ref="F3:F4"/>
  </mergeCells>
  <phoneticPr fontId="13"/>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【鑑】経費等内訳書</vt:lpstr>
      <vt:lpstr>設備備品費</vt:lpstr>
      <vt:lpstr>消耗品費</vt:lpstr>
      <vt:lpstr>旅費</vt:lpstr>
      <vt:lpstr>人件費（実績単価）</vt:lpstr>
      <vt:lpstr>人件費（健保等級）</vt:lpstr>
      <vt:lpstr>謝金</vt:lpstr>
      <vt:lpstr>委託費</vt:lpstr>
      <vt:lpstr>その他</vt:lpstr>
      <vt:lpstr>その他（消費税相当額）</vt:lpstr>
      <vt:lpstr>計画書経費欄</vt:lpstr>
      <vt:lpstr>補助金項目シート </vt:lpstr>
      <vt:lpstr>事業名プログラム名、課題管理番号付与ルール</vt:lpstr>
      <vt:lpstr>【鑑】経費等内訳書!Print_Area</vt:lpstr>
      <vt:lpstr>その他!Print_Area</vt:lpstr>
      <vt:lpstr>'その他（消費税相当額）'!Print_Area</vt:lpstr>
      <vt:lpstr>委託費!Print_Area</vt:lpstr>
      <vt:lpstr>計画書経費欄!Print_Area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経費等内訳・補助金項目シート</dc:title>
  <dc:creator>日本医療研究開発機構</dc:creator>
  <cp:lastModifiedBy>testadmin</cp:lastModifiedBy>
  <cp:lastPrinted>2017-01-04T07:20:34Z</cp:lastPrinted>
  <dcterms:created xsi:type="dcterms:W3CDTF">2013-08-30T06:39:00Z</dcterms:created>
  <dcterms:modified xsi:type="dcterms:W3CDTF">2018-07-03T02:53:05Z</dcterms:modified>
</cp:coreProperties>
</file>