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5985"/>
  </bookViews>
  <sheets>
    <sheet name="①報告様式1-1収支決算書" sheetId="2" r:id="rId1"/>
    <sheet name="②記入例_20190227" sheetId="4" r:id="rId2"/>
    <sheet name="③変更内容_20190227" sheetId="5" r:id="rId3"/>
  </sheets>
  <definedNames>
    <definedName name="_xlnm.Print_Area" localSheetId="0">'①報告様式1-1収支決算書'!$A$1:$K$24</definedName>
    <definedName name="_xlnm.Print_Area" localSheetId="2">③変更内容_20190227!$A$1:$K$25</definedName>
    <definedName name="_xlnm.Print_Titles" localSheetId="0">'①報告様式1-1収支決算書'!$B:$D,'①報告様式1-1収支決算書'!$3:$4</definedName>
    <definedName name="_xlnm.Print_Titles" localSheetId="1">②記入例_20190227!$B:$D,②記入例_20190227!$3:$4</definedName>
    <definedName name="_xlnm.Print_Titles" localSheetId="2">③変更内容_20190227!$B:$D,③変更内容_20190227!$3:$4</definedName>
  </definedNames>
  <calcPr calcId="152511"/>
</workbook>
</file>

<file path=xl/calcChain.xml><?xml version="1.0" encoding="utf-8"?>
<calcChain xmlns="http://schemas.openxmlformats.org/spreadsheetml/2006/main">
  <c r="I16" i="2" l="1"/>
  <c r="I16" i="4"/>
  <c r="I16" i="5"/>
  <c r="I11" i="4" l="1"/>
  <c r="E21" i="5"/>
  <c r="G16" i="5"/>
  <c r="J16" i="5" s="1"/>
  <c r="H15" i="5"/>
  <c r="H10" i="5" s="1"/>
  <c r="F15" i="5"/>
  <c r="E15" i="5"/>
  <c r="E10" i="5" s="1"/>
  <c r="I14" i="5"/>
  <c r="J14" i="5" s="1"/>
  <c r="G14" i="5"/>
  <c r="I13" i="5"/>
  <c r="G13" i="5"/>
  <c r="J13" i="5" s="1"/>
  <c r="I12" i="5"/>
  <c r="I15" i="5" s="1"/>
  <c r="I10" i="5" s="1"/>
  <c r="G12" i="5"/>
  <c r="I11" i="5"/>
  <c r="G11" i="5"/>
  <c r="J11" i="5" s="1"/>
  <c r="F10" i="5"/>
  <c r="J2" i="5"/>
  <c r="J12" i="5" l="1"/>
  <c r="J15" i="5" s="1"/>
  <c r="J10" i="5" s="1"/>
  <c r="J17" i="5" s="1"/>
  <c r="G15" i="5"/>
  <c r="G10" i="5" s="1"/>
  <c r="I17" i="5" s="1"/>
  <c r="I18" i="5" l="1"/>
  <c r="E21" i="4" l="1"/>
  <c r="G16" i="4"/>
  <c r="H15" i="4"/>
  <c r="H10" i="4" s="1"/>
  <c r="F15" i="4"/>
  <c r="F10" i="4" s="1"/>
  <c r="E15" i="4"/>
  <c r="E10" i="4" s="1"/>
  <c r="I14" i="4"/>
  <c r="G14" i="4"/>
  <c r="I13" i="4"/>
  <c r="G13" i="4"/>
  <c r="I12" i="4"/>
  <c r="G12" i="4"/>
  <c r="J12" i="4" s="1"/>
  <c r="I15" i="4"/>
  <c r="I10" i="4" s="1"/>
  <c r="G11" i="4"/>
  <c r="J2" i="4"/>
  <c r="J13" i="4" l="1"/>
  <c r="J14" i="4"/>
  <c r="J16" i="4"/>
  <c r="J11" i="4"/>
  <c r="G15" i="4"/>
  <c r="G10" i="4" s="1"/>
  <c r="I18" i="4" s="1"/>
  <c r="J2" i="2"/>
  <c r="J15" i="4" l="1"/>
  <c r="J10" i="4" s="1"/>
  <c r="J17" i="4" s="1"/>
  <c r="I17" i="4"/>
  <c r="I11" i="2"/>
  <c r="F15" i="2"/>
  <c r="F10" i="2" s="1"/>
  <c r="I13" i="2" l="1"/>
  <c r="I14" i="2"/>
  <c r="I12" i="2"/>
  <c r="G16" i="2"/>
  <c r="H15" i="2"/>
  <c r="J16" i="2" l="1"/>
  <c r="G11" i="2"/>
  <c r="G14" i="2"/>
  <c r="G13" i="2"/>
  <c r="G12" i="2"/>
  <c r="J11" i="2" l="1"/>
  <c r="G15" i="2"/>
  <c r="G10" i="2"/>
  <c r="E21" i="2"/>
  <c r="H10" i="2"/>
  <c r="E15" i="2"/>
  <c r="J13" i="2"/>
  <c r="J12" i="2"/>
  <c r="E10" i="2" l="1"/>
  <c r="I15" i="2"/>
  <c r="I10" i="2" s="1"/>
  <c r="J14" i="2"/>
  <c r="J15" i="2" s="1"/>
  <c r="J10" i="2" s="1"/>
  <c r="J17" i="2" l="1"/>
  <c r="I18" i="2"/>
  <c r="I17" i="2"/>
</calcChain>
</file>

<file path=xl/comments1.xml><?xml version="1.0" encoding="utf-8"?>
<comments xmlns="http://schemas.openxmlformats.org/spreadsheetml/2006/main">
  <authors>
    <author>作成者</author>
  </authors>
  <commentList>
    <comment ref="J2" authorId="0" shapeId="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F4" authorId="0" shapeId="0">
      <text>
        <r>
          <rPr>
            <b/>
            <sz val="12"/>
            <color indexed="81"/>
            <rFont val="ＭＳ Ｐゴシック"/>
            <family val="3"/>
            <charset val="128"/>
          </rPr>
          <t>分子</t>
        </r>
      </text>
    </comment>
    <comment ref="H4" authorId="0" shapeId="0">
      <text>
        <r>
          <rPr>
            <b/>
            <sz val="12"/>
            <color indexed="81"/>
            <rFont val="ＭＳ Ｐゴシック"/>
            <family val="3"/>
            <charset val="128"/>
          </rPr>
          <t>分母</t>
        </r>
      </text>
    </comment>
    <comment ref="F5" authorId="0" shapeId="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2.xml><?xml version="1.0" encoding="utf-8"?>
<comments xmlns="http://schemas.openxmlformats.org/spreadsheetml/2006/main">
  <authors>
    <author>作成者</author>
  </authors>
  <commentList>
    <comment ref="F5" authorId="0" shapeId="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3.xml><?xml version="1.0" encoding="utf-8"?>
<comments xmlns="http://schemas.openxmlformats.org/spreadsheetml/2006/main">
  <authors>
    <author>作成者</author>
  </authors>
  <commentList>
    <comment ref="F4" authorId="0" shapeId="0">
      <text>
        <r>
          <rPr>
            <b/>
            <sz val="12"/>
            <color indexed="81"/>
            <rFont val="ＭＳ Ｐゴシック"/>
            <family val="3"/>
            <charset val="128"/>
          </rPr>
          <t>分子</t>
        </r>
      </text>
    </comment>
    <comment ref="H4" authorId="0" shapeId="0">
      <text>
        <r>
          <rPr>
            <b/>
            <sz val="12"/>
            <color indexed="81"/>
            <rFont val="ＭＳ Ｐゴシック"/>
            <family val="3"/>
            <charset val="128"/>
          </rPr>
          <t>分母</t>
        </r>
      </text>
    </comment>
    <comment ref="F5" authorId="0" shapeId="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sharedStrings.xml><?xml version="1.0" encoding="utf-8"?>
<sst xmlns="http://schemas.openxmlformats.org/spreadsheetml/2006/main" count="107" uniqueCount="39">
  <si>
    <t>（単位：円）</t>
    <rPh sb="1" eb="3">
      <t>タンイ</t>
    </rPh>
    <rPh sb="4" eb="5">
      <t>エン</t>
    </rPh>
    <phoneticPr fontId="8"/>
  </si>
  <si>
    <t>交付決定額
（A）</t>
    <rPh sb="0" eb="2">
      <t>コウフ</t>
    </rPh>
    <rPh sb="2" eb="5">
      <t>ケッテイガク</t>
    </rPh>
    <phoneticPr fontId="8"/>
  </si>
  <si>
    <t>流用額
（B）</t>
    <rPh sb="0" eb="3">
      <t>リュウヨウガク</t>
    </rPh>
    <phoneticPr fontId="8"/>
  </si>
  <si>
    <t>流用後額
（C（＝A＋B））</t>
    <rPh sb="0" eb="2">
      <t>リュウヨウ</t>
    </rPh>
    <rPh sb="2" eb="4">
      <t>ゴガク</t>
    </rPh>
    <phoneticPr fontId="8"/>
  </si>
  <si>
    <t>補助対象経費実績
（D）</t>
    <rPh sb="0" eb="2">
      <t>ホジョ</t>
    </rPh>
    <rPh sb="2" eb="4">
      <t>タイショウ</t>
    </rPh>
    <rPh sb="4" eb="6">
      <t>ケイヒ</t>
    </rPh>
    <rPh sb="6" eb="8">
      <t>ジッセキ</t>
    </rPh>
    <phoneticPr fontId="8"/>
  </si>
  <si>
    <t>補助対象経費実績×補助率
（E）</t>
    <rPh sb="0" eb="2">
      <t>ホジョ</t>
    </rPh>
    <rPh sb="2" eb="4">
      <t>タイショウ</t>
    </rPh>
    <rPh sb="4" eb="6">
      <t>ケイヒ</t>
    </rPh>
    <rPh sb="6" eb="8">
      <t>ジッセキ</t>
    </rPh>
    <rPh sb="9" eb="12">
      <t>ホジョリツ</t>
    </rPh>
    <phoneticPr fontId="8"/>
  </si>
  <si>
    <t>受けるべき補助金の額
（F＝Min(C,E））</t>
    <rPh sb="0" eb="1">
      <t>ウ</t>
    </rPh>
    <rPh sb="5" eb="8">
      <t>ホジョキン</t>
    </rPh>
    <rPh sb="9" eb="10">
      <t>ガク</t>
    </rPh>
    <phoneticPr fontId="8"/>
  </si>
  <si>
    <t>総額</t>
    <rPh sb="0" eb="2">
      <t>ソウガク</t>
    </rPh>
    <phoneticPr fontId="8"/>
  </si>
  <si>
    <t>物品費</t>
    <rPh sb="0" eb="2">
      <t>ブッピン</t>
    </rPh>
    <rPh sb="2" eb="3">
      <t>ヒ</t>
    </rPh>
    <phoneticPr fontId="8"/>
  </si>
  <si>
    <t>旅費</t>
    <rPh sb="0" eb="2">
      <t>リョヒ</t>
    </rPh>
    <phoneticPr fontId="8"/>
  </si>
  <si>
    <t>人件費・謝金</t>
    <rPh sb="0" eb="3">
      <t>ジンケンヒ</t>
    </rPh>
    <rPh sb="4" eb="6">
      <t>シャキン</t>
    </rPh>
    <phoneticPr fontId="8"/>
  </si>
  <si>
    <t>その他</t>
    <rPh sb="2" eb="3">
      <t>タ</t>
    </rPh>
    <phoneticPr fontId="8"/>
  </si>
  <si>
    <t>合計</t>
    <rPh sb="0" eb="2">
      <t>ゴウケイ</t>
    </rPh>
    <phoneticPr fontId="8"/>
  </si>
  <si>
    <t>間接経費／一般管理費</t>
    <rPh sb="0" eb="2">
      <t>カンセツ</t>
    </rPh>
    <rPh sb="2" eb="4">
      <t>ケイヒ</t>
    </rPh>
    <rPh sb="5" eb="7">
      <t>イッパン</t>
    </rPh>
    <rPh sb="7" eb="10">
      <t>カンリヒ</t>
    </rPh>
    <phoneticPr fontId="8"/>
  </si>
  <si>
    <t>返還額</t>
    <rPh sb="0" eb="3">
      <t>ヘンカンガク</t>
    </rPh>
    <phoneticPr fontId="8"/>
  </si>
  <si>
    <t>自己充当額</t>
    <rPh sb="0" eb="2">
      <t>ジコ</t>
    </rPh>
    <rPh sb="2" eb="4">
      <t>ジュウトウ</t>
    </rPh>
    <rPh sb="4" eb="5">
      <t>ガク</t>
    </rPh>
    <phoneticPr fontId="8"/>
  </si>
  <si>
    <t>繰越額</t>
    <rPh sb="0" eb="3">
      <t>クリコシガク</t>
    </rPh>
    <phoneticPr fontId="8"/>
  </si>
  <si>
    <t>備考欄</t>
    <rPh sb="0" eb="3">
      <t>ビコウラン</t>
    </rPh>
    <phoneticPr fontId="8"/>
  </si>
  <si>
    <t>（ 報告様式１－１）</t>
    <rPh sb="2" eb="4">
      <t>ホウコク</t>
    </rPh>
    <rPh sb="4" eb="6">
      <t>ヨウシキ</t>
    </rPh>
    <phoneticPr fontId="8"/>
  </si>
  <si>
    <t>収支決算書</t>
    <phoneticPr fontId="8"/>
  </si>
  <si>
    <t>事業費</t>
    <rPh sb="0" eb="3">
      <t>ジギョウヒ</t>
    </rPh>
    <phoneticPr fontId="8"/>
  </si>
  <si>
    <t>中間検査においては、流用額の記載は不要です。</t>
    <rPh sb="0" eb="2">
      <t>チュウカン</t>
    </rPh>
    <rPh sb="2" eb="4">
      <t>ケンサ</t>
    </rPh>
    <rPh sb="10" eb="13">
      <t>リュウヨウガク</t>
    </rPh>
    <rPh sb="14" eb="16">
      <t>キサイ</t>
    </rPh>
    <rPh sb="17" eb="19">
      <t>フヨウ</t>
    </rPh>
    <phoneticPr fontId="7"/>
  </si>
  <si>
    <t>補助率（分子／分母）</t>
    <rPh sb="0" eb="3">
      <t>ホジョリツ</t>
    </rPh>
    <rPh sb="4" eb="6">
      <t>ブンシ</t>
    </rPh>
    <rPh sb="7" eb="9">
      <t>ブンボ</t>
    </rPh>
    <phoneticPr fontId="8"/>
  </si>
  <si>
    <t>/</t>
    <phoneticPr fontId="7"/>
  </si>
  <si>
    <t>課題管理番号：</t>
    <rPh sb="0" eb="2">
      <t>カダイ</t>
    </rPh>
    <rPh sb="2" eb="4">
      <t>カンリ</t>
    </rPh>
    <rPh sb="4" eb="6">
      <t>バンゴウ</t>
    </rPh>
    <phoneticPr fontId="7"/>
  </si>
  <si>
    <t>機関名</t>
    <rPh sb="0" eb="3">
      <t>キカンメイ</t>
    </rPh>
    <phoneticPr fontId="7"/>
  </si>
  <si>
    <t>19xx8888888h0001</t>
    <phoneticPr fontId="7"/>
  </si>
  <si>
    <t>課題管理番号（AMED）</t>
    <rPh sb="0" eb="2">
      <t>カダイ</t>
    </rPh>
    <rPh sb="2" eb="4">
      <t>カンリ</t>
    </rPh>
    <rPh sb="4" eb="6">
      <t>バンゴウ</t>
    </rPh>
    <phoneticPr fontId="7"/>
  </si>
  <si>
    <t>課題ID（e-Rad）</t>
    <rPh sb="0" eb="2">
      <t>カダイ</t>
    </rPh>
    <phoneticPr fontId="7"/>
  </si>
  <si>
    <t>研究機関番号（e-Rad）</t>
    <rPh sb="0" eb="2">
      <t>ケンキュウ</t>
    </rPh>
    <rPh sb="2" eb="4">
      <t>キカン</t>
    </rPh>
    <rPh sb="4" eb="6">
      <t>バンゴウ</t>
    </rPh>
    <phoneticPr fontId="7"/>
  </si>
  <si>
    <t>研究者番号（e-Rad）</t>
    <rPh sb="0" eb="3">
      <t>ケンキュウシャ</t>
    </rPh>
    <rPh sb="3" eb="5">
      <t>バンゴウ</t>
    </rPh>
    <phoneticPr fontId="7"/>
  </si>
  <si>
    <t>〇〇〇大学</t>
    <rPh sb="3" eb="5">
      <t>ダイガク</t>
    </rPh>
    <phoneticPr fontId="7"/>
  </si>
  <si>
    <t>87654321</t>
  </si>
  <si>
    <t>12345678</t>
  </si>
  <si>
    <r>
      <t>流用後額
（C）＝（</t>
    </r>
    <r>
      <rPr>
        <sz val="11"/>
        <color theme="1"/>
        <rFont val="ＭＳ Ｐゴシック"/>
        <family val="2"/>
        <charset val="128"/>
        <scheme val="minor"/>
      </rPr>
      <t>A）</t>
    </r>
    <r>
      <rPr>
        <sz val="11"/>
        <color theme="1"/>
        <rFont val="ＭＳ Ｐゴシック"/>
        <family val="2"/>
        <charset val="128"/>
        <scheme val="minor"/>
      </rPr>
      <t>＋（</t>
    </r>
    <r>
      <rPr>
        <sz val="11"/>
        <color theme="1"/>
        <rFont val="ＭＳ Ｐゴシック"/>
        <family val="2"/>
        <charset val="128"/>
        <scheme val="minor"/>
      </rPr>
      <t>B</t>
    </r>
    <r>
      <rPr>
        <sz val="11"/>
        <color theme="1"/>
        <rFont val="ＭＳ Ｐゴシック"/>
        <family val="2"/>
        <charset val="128"/>
        <scheme val="minor"/>
      </rPr>
      <t>）</t>
    </r>
    <rPh sb="0" eb="2">
      <t>リュウヨウ</t>
    </rPh>
    <rPh sb="2" eb="4">
      <t>ゴガク</t>
    </rPh>
    <phoneticPr fontId="8"/>
  </si>
  <si>
    <t>流用後額
（C）＝（A）＋（B）</t>
    <rPh sb="0" eb="2">
      <t>リュウヨウ</t>
    </rPh>
    <rPh sb="2" eb="4">
      <t>ゴガク</t>
    </rPh>
    <phoneticPr fontId="8"/>
  </si>
  <si>
    <t>補助対象経費実績×補助率
（E）＝（D）×補助率</t>
    <rPh sb="0" eb="2">
      <t>ホジョ</t>
    </rPh>
    <rPh sb="2" eb="4">
      <t>タイショウ</t>
    </rPh>
    <rPh sb="4" eb="6">
      <t>ケイヒ</t>
    </rPh>
    <rPh sb="6" eb="8">
      <t>ジッセキ</t>
    </rPh>
    <rPh sb="9" eb="12">
      <t>ホジョリツ</t>
    </rPh>
    <rPh sb="21" eb="23">
      <t>ホジョ</t>
    </rPh>
    <rPh sb="23" eb="24">
      <t>リツ</t>
    </rPh>
    <phoneticPr fontId="8"/>
  </si>
  <si>
    <t>補助対象経費実績×補助率
（E）＝（D）×（補助率）</t>
    <rPh sb="0" eb="2">
      <t>ホジョ</t>
    </rPh>
    <rPh sb="2" eb="4">
      <t>タイショウ</t>
    </rPh>
    <rPh sb="4" eb="6">
      <t>ケイヒ</t>
    </rPh>
    <rPh sb="6" eb="8">
      <t>ジッセキ</t>
    </rPh>
    <rPh sb="9" eb="12">
      <t>ホジョリツ</t>
    </rPh>
    <phoneticPr fontId="8"/>
  </si>
  <si>
    <t>収　　　支　　　決　　　算　　　書</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</si>
</sst>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Red]\-#,##0\ "/>
    <numFmt numFmtId="178" formatCode="0_);\(0\)"/>
  </numFmts>
  <fonts count="1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name val="ＭＳ Ｐゴシック"/>
      <family val="3"/>
      <charset val="128"/>
      <scheme val="minor"/>
    </font>
    <font>
      <b/>
      <sz val="12"/>
      <color indexed="81"/>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44">
    <border>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
    <xf numFmtId="0" fontId="0"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94">
    <xf numFmtId="0" fontId="0" fillId="0" borderId="0" xfId="0"/>
    <xf numFmtId="38" fontId="12" fillId="3" borderId="1" xfId="1" applyFont="1" applyFill="1" applyBorder="1" applyAlignment="1">
      <alignment vertical="center" shrinkToFit="1"/>
    </xf>
    <xf numFmtId="38" fontId="12" fillId="2" borderId="11" xfId="1" applyFont="1" applyFill="1" applyBorder="1" applyAlignment="1">
      <alignment vertical="center" shrinkToFit="1"/>
    </xf>
    <xf numFmtId="38" fontId="12" fillId="3" borderId="11" xfId="1" applyFont="1" applyFill="1" applyBorder="1" applyAlignment="1">
      <alignment vertical="center" shrinkToFit="1"/>
    </xf>
    <xf numFmtId="0" fontId="9" fillId="0" borderId="0" xfId="2" applyFont="1">
      <alignment vertical="center"/>
    </xf>
    <xf numFmtId="38" fontId="12" fillId="3" borderId="1" xfId="3" applyFont="1" applyFill="1" applyBorder="1" applyAlignment="1">
      <alignment vertical="center" shrinkToFit="1"/>
    </xf>
    <xf numFmtId="38" fontId="12" fillId="3" borderId="25" xfId="3" applyFont="1" applyFill="1" applyBorder="1" applyAlignment="1">
      <alignment vertical="center" shrinkToFit="1"/>
    </xf>
    <xf numFmtId="38" fontId="12" fillId="2" borderId="11" xfId="3" applyFont="1" applyFill="1" applyBorder="1" applyAlignment="1">
      <alignment vertical="center" shrinkToFit="1"/>
    </xf>
    <xf numFmtId="38" fontId="12" fillId="3" borderId="11" xfId="3" applyFont="1" applyFill="1" applyBorder="1" applyAlignment="1">
      <alignment vertical="center" shrinkToFit="1"/>
    </xf>
    <xf numFmtId="38" fontId="12" fillId="3" borderId="26" xfId="3" applyFont="1" applyFill="1" applyBorder="1" applyAlignment="1">
      <alignment vertical="center" shrinkToFit="1"/>
    </xf>
    <xf numFmtId="177" fontId="12" fillId="3" borderId="11" xfId="3" applyNumberFormat="1" applyFont="1" applyFill="1" applyBorder="1" applyAlignment="1">
      <alignment horizontal="right" vertical="center" shrinkToFit="1"/>
    </xf>
    <xf numFmtId="38" fontId="12" fillId="3" borderId="26" xfId="3" applyFont="1" applyFill="1" applyBorder="1" applyAlignment="1">
      <alignment horizontal="right" vertical="center" shrinkToFit="1"/>
    </xf>
    <xf numFmtId="178" fontId="12" fillId="3" borderId="11" xfId="3" applyNumberFormat="1" applyFont="1" applyFill="1" applyBorder="1" applyAlignment="1">
      <alignment horizontal="right" vertical="center" shrinkToFit="1"/>
    </xf>
    <xf numFmtId="178" fontId="12" fillId="3" borderId="27" xfId="3" applyNumberFormat="1" applyFont="1" applyFill="1" applyBorder="1" applyAlignment="1">
      <alignment vertical="center" shrinkToFit="1"/>
    </xf>
    <xf numFmtId="38" fontId="12" fillId="2" borderId="11" xfId="3" applyFont="1" applyFill="1" applyBorder="1" applyAlignment="1">
      <alignment horizontal="right" vertical="center" shrinkToFit="1"/>
    </xf>
    <xf numFmtId="38" fontId="12" fillId="3" borderId="11" xfId="3" applyFont="1" applyFill="1" applyBorder="1" applyAlignment="1">
      <alignment horizontal="right" vertical="center" shrinkToFit="1"/>
    </xf>
    <xf numFmtId="176" fontId="10" fillId="2" borderId="23" xfId="2" applyNumberFormat="1" applyFont="1" applyFill="1" applyBorder="1" applyAlignment="1">
      <alignment horizontal="left" vertical="top" shrinkToFit="1"/>
    </xf>
    <xf numFmtId="176" fontId="10" fillId="2" borderId="23" xfId="2" applyNumberFormat="1" applyFont="1" applyFill="1" applyBorder="1" applyAlignment="1">
      <alignment vertical="top" shrinkToFit="1"/>
    </xf>
    <xf numFmtId="176" fontId="10" fillId="2" borderId="22" xfId="2" applyNumberFormat="1" applyFont="1" applyFill="1" applyBorder="1" applyAlignment="1">
      <alignment vertical="top" shrinkToFit="1"/>
    </xf>
    <xf numFmtId="38" fontId="12" fillId="3" borderId="1" xfId="3" applyFont="1" applyFill="1" applyBorder="1" applyAlignment="1">
      <alignment horizontal="right" vertical="center" shrinkToFit="1"/>
    </xf>
    <xf numFmtId="176" fontId="10" fillId="3" borderId="0" xfId="2" applyNumberFormat="1" applyFont="1" applyFill="1" applyAlignment="1">
      <alignment horizontal="center" vertical="center"/>
    </xf>
    <xf numFmtId="12" fontId="9" fillId="2" borderId="38" xfId="2" applyNumberFormat="1" applyFont="1" applyFill="1" applyBorder="1" applyAlignment="1">
      <alignment horizontal="center" vertical="center"/>
    </xf>
    <xf numFmtId="12" fontId="9" fillId="2" borderId="40" xfId="2" applyNumberFormat="1" applyFont="1" applyFill="1" applyBorder="1" applyAlignment="1">
      <alignment horizontal="center" vertical="center"/>
    </xf>
    <xf numFmtId="12" fontId="9" fillId="2" borderId="43" xfId="2" applyNumberFormat="1" applyFont="1" applyFill="1" applyBorder="1" applyAlignment="1">
      <alignment horizontal="center" vertical="center"/>
    </xf>
    <xf numFmtId="176" fontId="16" fillId="0" borderId="8" xfId="2" applyNumberFormat="1" applyFont="1" applyBorder="1" applyAlignment="1">
      <alignment horizontal="left" vertical="center" indent="1"/>
    </xf>
    <xf numFmtId="176" fontId="16" fillId="0" borderId="19" xfId="2" applyNumberFormat="1" applyFont="1" applyBorder="1" applyAlignment="1">
      <alignment horizontal="left" vertical="center" shrinkToFit="1"/>
    </xf>
    <xf numFmtId="176" fontId="16" fillId="0" borderId="21" xfId="2" applyNumberFormat="1" applyFont="1" applyBorder="1" applyAlignment="1">
      <alignment horizontal="left" vertical="center" indent="1"/>
    </xf>
    <xf numFmtId="0" fontId="6" fillId="3" borderId="0" xfId="2" applyFont="1" applyFill="1">
      <alignment vertical="center"/>
    </xf>
    <xf numFmtId="0" fontId="9" fillId="3" borderId="0" xfId="2" applyFont="1" applyFill="1">
      <alignment vertical="center"/>
    </xf>
    <xf numFmtId="0" fontId="10" fillId="3" borderId="0" xfId="2" applyFont="1" applyFill="1" applyAlignment="1">
      <alignment vertical="center"/>
    </xf>
    <xf numFmtId="0" fontId="10" fillId="3" borderId="0" xfId="2" applyFont="1" applyFill="1" applyAlignment="1">
      <alignment horizontal="right" vertical="center"/>
    </xf>
    <xf numFmtId="0" fontId="10" fillId="3" borderId="0" xfId="2" applyFont="1" applyFill="1" applyAlignment="1">
      <alignment horizontal="left" vertical="center"/>
    </xf>
    <xf numFmtId="12" fontId="9" fillId="3" borderId="0" xfId="2" applyNumberFormat="1" applyFont="1" applyFill="1" applyAlignment="1">
      <alignment horizontal="right" vertical="center"/>
    </xf>
    <xf numFmtId="0" fontId="9" fillId="3" borderId="0" xfId="2" applyFont="1" applyFill="1" applyAlignment="1">
      <alignment horizontal="center" vertical="center"/>
    </xf>
    <xf numFmtId="0" fontId="9" fillId="3" borderId="0" xfId="2" applyFont="1" applyFill="1" applyAlignment="1">
      <alignment horizontal="right" vertical="center"/>
    </xf>
    <xf numFmtId="176" fontId="10" fillId="3" borderId="0" xfId="2" applyNumberFormat="1" applyFont="1" applyFill="1" applyBorder="1" applyAlignment="1">
      <alignment horizontal="left" vertical="center" indent="2"/>
    </xf>
    <xf numFmtId="176" fontId="10" fillId="3" borderId="0" xfId="2" applyNumberFormat="1" applyFont="1" applyFill="1" applyBorder="1" applyAlignment="1">
      <alignment horizontal="left" vertical="top" shrinkToFit="1"/>
    </xf>
    <xf numFmtId="176" fontId="10" fillId="3" borderId="0" xfId="2" applyNumberFormat="1" applyFont="1" applyFill="1" applyBorder="1" applyAlignment="1">
      <alignment vertical="top" shrinkToFit="1"/>
    </xf>
    <xf numFmtId="12" fontId="9" fillId="4" borderId="0" xfId="2" applyNumberFormat="1" applyFont="1" applyFill="1" applyAlignment="1">
      <alignment horizontal="center" vertical="center"/>
    </xf>
    <xf numFmtId="0" fontId="9" fillId="0" borderId="0" xfId="2" applyFont="1" applyAlignment="1">
      <alignment vertical="top"/>
    </xf>
    <xf numFmtId="0" fontId="9" fillId="0" borderId="0" xfId="2" applyFont="1" applyFill="1">
      <alignment vertical="center"/>
    </xf>
    <xf numFmtId="176" fontId="18" fillId="0" borderId="19" xfId="2" applyNumberFormat="1" applyFont="1" applyBorder="1" applyAlignment="1">
      <alignment horizontal="left" vertical="center" shrinkToFit="1"/>
    </xf>
    <xf numFmtId="176" fontId="18" fillId="0" borderId="19" xfId="2" applyNumberFormat="1" applyFont="1" applyBorder="1" applyAlignment="1">
      <alignment horizontal="center" vertical="center" shrinkToFit="1"/>
    </xf>
    <xf numFmtId="0" fontId="11" fillId="3" borderId="0" xfId="2" applyFont="1" applyFill="1" applyAlignment="1">
      <alignment horizontal="distributed" vertical="center" indent="40"/>
    </xf>
    <xf numFmtId="176" fontId="10" fillId="0" borderId="24" xfId="2" applyNumberFormat="1" applyFont="1" applyBorder="1" applyAlignment="1">
      <alignment horizontal="center" vertical="center" wrapText="1"/>
    </xf>
    <xf numFmtId="176" fontId="10" fillId="0" borderId="0" xfId="2" applyNumberFormat="1" applyFont="1" applyBorder="1" applyAlignment="1">
      <alignment horizontal="center" vertical="center" wrapText="1"/>
    </xf>
    <xf numFmtId="176" fontId="10" fillId="0" borderId="35" xfId="2" applyNumberFormat="1" applyFont="1" applyBorder="1" applyAlignment="1">
      <alignment horizontal="center" vertical="center" wrapText="1"/>
    </xf>
    <xf numFmtId="176" fontId="10" fillId="0" borderId="3" xfId="2" applyNumberFormat="1" applyFont="1" applyBorder="1" applyAlignment="1">
      <alignment horizontal="center" vertical="center" wrapText="1"/>
    </xf>
    <xf numFmtId="176" fontId="10" fillId="0" borderId="33" xfId="2" applyNumberFormat="1" applyFont="1" applyBorder="1" applyAlignment="1">
      <alignment horizontal="center" vertical="center" wrapText="1"/>
    </xf>
    <xf numFmtId="176" fontId="10" fillId="0" borderId="5" xfId="2" applyNumberFormat="1" applyFont="1" applyBorder="1" applyAlignment="1">
      <alignment horizontal="center" vertical="center" wrapText="1"/>
    </xf>
    <xf numFmtId="0" fontId="2" fillId="0" borderId="2" xfId="2" applyFont="1" applyBorder="1" applyAlignment="1">
      <alignment horizontal="center" vertical="center" wrapText="1"/>
    </xf>
    <xf numFmtId="0" fontId="3" fillId="0" borderId="17" xfId="2" applyFont="1" applyBorder="1" applyAlignment="1">
      <alignment horizontal="center" vertical="center" wrapText="1"/>
    </xf>
    <xf numFmtId="0" fontId="4" fillId="0" borderId="4" xfId="2" applyBorder="1" applyAlignment="1">
      <alignment horizontal="center" vertical="center" wrapText="1"/>
    </xf>
    <xf numFmtId="176" fontId="10" fillId="0" borderId="2" xfId="2" applyNumberFormat="1" applyFont="1" applyBorder="1" applyAlignment="1">
      <alignment horizontal="center" vertical="center" wrapText="1"/>
    </xf>
    <xf numFmtId="176" fontId="10" fillId="0" borderId="17" xfId="2" applyNumberFormat="1" applyFont="1" applyBorder="1" applyAlignment="1">
      <alignment horizontal="center" vertical="center" wrapText="1"/>
    </xf>
    <xf numFmtId="176" fontId="10" fillId="0" borderId="4" xfId="2" applyNumberFormat="1" applyFont="1" applyBorder="1" applyAlignment="1">
      <alignment horizontal="center" vertical="center" wrapText="1"/>
    </xf>
    <xf numFmtId="176" fontId="13" fillId="0" borderId="36" xfId="2" applyNumberFormat="1" applyFont="1" applyBorder="1" applyAlignment="1">
      <alignment horizontal="left" vertical="center" wrapText="1"/>
    </xf>
    <xf numFmtId="176" fontId="13" fillId="0" borderId="37" xfId="2" applyNumberFormat="1" applyFont="1" applyBorder="1" applyAlignment="1">
      <alignment horizontal="left" vertical="center" wrapText="1"/>
    </xf>
    <xf numFmtId="176" fontId="13" fillId="0" borderId="39" xfId="2" applyNumberFormat="1" applyFont="1" applyBorder="1" applyAlignment="1">
      <alignment horizontal="left" vertical="center" wrapText="1"/>
    </xf>
    <xf numFmtId="176" fontId="13" fillId="0" borderId="34" xfId="2" applyNumberFormat="1" applyFont="1" applyBorder="1" applyAlignment="1">
      <alignment horizontal="left" vertical="center" wrapText="1"/>
    </xf>
    <xf numFmtId="176" fontId="13" fillId="0" borderId="39" xfId="2" applyNumberFormat="1" applyFont="1" applyBorder="1" applyAlignment="1">
      <alignment horizontal="left" vertical="center"/>
    </xf>
    <xf numFmtId="176" fontId="13" fillId="0" borderId="34" xfId="2" applyNumberFormat="1" applyFont="1" applyBorder="1" applyAlignment="1">
      <alignment horizontal="left" vertical="center"/>
    </xf>
    <xf numFmtId="176" fontId="13" fillId="0" borderId="41" xfId="2" applyNumberFormat="1" applyFont="1" applyBorder="1" applyAlignment="1">
      <alignment horizontal="left" vertical="center" wrapText="1"/>
    </xf>
    <xf numFmtId="176" fontId="13" fillId="0" borderId="42" xfId="2" applyNumberFormat="1" applyFont="1" applyBorder="1" applyAlignment="1">
      <alignment horizontal="left" vertical="center"/>
    </xf>
    <xf numFmtId="176" fontId="10" fillId="0" borderId="17" xfId="2" applyNumberFormat="1" applyFont="1" applyBorder="1" applyAlignment="1">
      <alignment horizontal="left" vertical="center" indent="2"/>
    </xf>
    <xf numFmtId="176" fontId="10" fillId="0" borderId="0" xfId="2" applyNumberFormat="1" applyFont="1" applyBorder="1" applyAlignment="1">
      <alignment horizontal="left" vertical="center" indent="2"/>
    </xf>
    <xf numFmtId="176" fontId="10" fillId="0" borderId="21" xfId="2" applyNumberFormat="1" applyFont="1" applyBorder="1" applyAlignment="1">
      <alignment horizontal="left" vertical="center" indent="2"/>
    </xf>
    <xf numFmtId="176" fontId="10" fillId="0" borderId="9" xfId="2" applyNumberFormat="1" applyFont="1" applyBorder="1" applyAlignment="1">
      <alignment horizontal="center" vertical="center" textRotation="255"/>
    </xf>
    <xf numFmtId="176" fontId="10" fillId="0" borderId="10" xfId="2" applyNumberFormat="1" applyFont="1" applyBorder="1" applyAlignment="1">
      <alignment horizontal="left" vertical="center" indent="1"/>
    </xf>
    <xf numFmtId="176" fontId="10" fillId="0" borderId="8" xfId="2" applyNumberFormat="1" applyFont="1" applyBorder="1" applyAlignment="1">
      <alignment horizontal="left" vertical="center" indent="1"/>
    </xf>
    <xf numFmtId="38" fontId="12" fillId="3" borderId="14" xfId="3" applyFont="1" applyFill="1" applyBorder="1" applyAlignment="1">
      <alignment horizontal="center" vertical="center" shrinkToFit="1"/>
    </xf>
    <xf numFmtId="38" fontId="12" fillId="3" borderId="20" xfId="3" applyFont="1" applyFill="1" applyBorder="1" applyAlignment="1">
      <alignment horizontal="center" vertical="center" shrinkToFit="1"/>
    </xf>
    <xf numFmtId="38" fontId="12" fillId="3" borderId="15" xfId="3" applyFont="1" applyFill="1" applyBorder="1" applyAlignment="1">
      <alignment horizontal="center" vertical="center" shrinkToFit="1"/>
    </xf>
    <xf numFmtId="38" fontId="12" fillId="3" borderId="28" xfId="3" applyFont="1" applyFill="1" applyBorder="1" applyAlignment="1">
      <alignment horizontal="center" vertical="center" shrinkToFit="1"/>
    </xf>
    <xf numFmtId="38" fontId="12" fillId="3" borderId="29" xfId="3" applyFont="1" applyFill="1" applyBorder="1" applyAlignment="1">
      <alignment horizontal="center" vertical="center" shrinkToFit="1"/>
    </xf>
    <xf numFmtId="38" fontId="12" fillId="3" borderId="32" xfId="3" applyFont="1" applyFill="1" applyBorder="1" applyAlignment="1">
      <alignment horizontal="center" vertical="center" shrinkToFit="1"/>
    </xf>
    <xf numFmtId="176" fontId="16" fillId="0" borderId="6" xfId="2" applyNumberFormat="1" applyFont="1" applyBorder="1" applyAlignment="1">
      <alignment horizontal="left" vertical="center" indent="2"/>
    </xf>
    <xf numFmtId="176" fontId="16" fillId="0" borderId="7" xfId="2" applyNumberFormat="1" applyFont="1" applyBorder="1" applyAlignment="1">
      <alignment horizontal="left" vertical="center" indent="2"/>
    </xf>
    <xf numFmtId="176" fontId="16" fillId="0" borderId="8" xfId="2" applyNumberFormat="1" applyFont="1" applyBorder="1" applyAlignment="1">
      <alignment horizontal="left" vertical="center" indent="2"/>
    </xf>
    <xf numFmtId="176" fontId="16" fillId="0" borderId="11" xfId="2" applyNumberFormat="1" applyFont="1" applyBorder="1" applyAlignment="1">
      <alignment horizontal="left" vertical="center" indent="2"/>
    </xf>
    <xf numFmtId="176" fontId="16" fillId="0" borderId="12" xfId="2" applyNumberFormat="1" applyFont="1" applyBorder="1" applyAlignment="1">
      <alignment horizontal="left" vertical="center" indent="2"/>
    </xf>
    <xf numFmtId="176" fontId="16" fillId="0" borderId="13" xfId="2" applyNumberFormat="1" applyFont="1" applyBorder="1" applyAlignment="1">
      <alignment horizontal="left" vertical="center" indent="2"/>
    </xf>
    <xf numFmtId="38" fontId="12" fillId="3" borderId="14" xfId="3" applyFont="1" applyFill="1" applyBorder="1" applyAlignment="1">
      <alignment horizontal="right" vertical="center" shrinkToFit="1"/>
    </xf>
    <xf numFmtId="38" fontId="12" fillId="3" borderId="15" xfId="3" applyFont="1" applyFill="1" applyBorder="1" applyAlignment="1">
      <alignment horizontal="right" vertical="center" shrinkToFit="1"/>
    </xf>
    <xf numFmtId="38" fontId="12" fillId="0" borderId="14" xfId="3" applyFont="1" applyFill="1" applyBorder="1" applyAlignment="1">
      <alignment horizontal="center" vertical="center" shrinkToFit="1"/>
    </xf>
    <xf numFmtId="38" fontId="12" fillId="0" borderId="15" xfId="3" applyFont="1" applyFill="1" applyBorder="1" applyAlignment="1">
      <alignment horizontal="center" vertical="center" shrinkToFit="1"/>
    </xf>
    <xf numFmtId="176" fontId="10" fillId="0" borderId="22" xfId="2" applyNumberFormat="1" applyFont="1" applyBorder="1" applyAlignment="1">
      <alignment horizontal="left" vertical="center" indent="2"/>
    </xf>
    <xf numFmtId="176" fontId="16" fillId="0" borderId="16" xfId="2" applyNumberFormat="1" applyFont="1" applyBorder="1" applyAlignment="1">
      <alignment horizontal="left" vertical="center" indent="2"/>
    </xf>
    <xf numFmtId="176" fontId="16" fillId="0" borderId="17" xfId="2" applyNumberFormat="1" applyFont="1" applyBorder="1" applyAlignment="1">
      <alignment horizontal="left" vertical="center" indent="2"/>
    </xf>
    <xf numFmtId="176" fontId="16" fillId="0" borderId="18" xfId="2" applyNumberFormat="1" applyFont="1" applyBorder="1" applyAlignment="1">
      <alignment horizontal="left" vertical="center" indent="2"/>
    </xf>
    <xf numFmtId="176" fontId="16" fillId="0" borderId="30" xfId="2" applyNumberFormat="1" applyFont="1" applyBorder="1" applyAlignment="1">
      <alignment horizontal="left" vertical="center" indent="2"/>
    </xf>
    <xf numFmtId="176" fontId="16" fillId="0" borderId="31" xfId="2" applyNumberFormat="1" applyFont="1" applyBorder="1" applyAlignment="1">
      <alignment horizontal="left" vertical="center" indent="2"/>
    </xf>
    <xf numFmtId="0" fontId="3" fillId="0" borderId="2" xfId="2" applyFont="1" applyBorder="1" applyAlignment="1">
      <alignment horizontal="center" vertical="center" wrapText="1"/>
    </xf>
    <xf numFmtId="0" fontId="11" fillId="3" borderId="0" xfId="2" applyFont="1" applyFill="1" applyAlignment="1">
      <alignment horizontal="center" vertical="center"/>
    </xf>
  </cellXfs>
  <cellStyles count="4">
    <cellStyle name="桁区切り" xfId="1" builtinId="6"/>
    <cellStyle name="桁区切り 2" xfId="3"/>
    <cellStyle name="標準" xfId="0" builtinId="0"/>
    <cellStyle name="標準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1792899</xdr:colOff>
      <xdr:row>0</xdr:row>
      <xdr:rowOff>0</xdr:rowOff>
    </xdr:from>
    <xdr:to>
      <xdr:col>8</xdr:col>
      <xdr:colOff>1598003</xdr:colOff>
      <xdr:row>2</xdr:row>
      <xdr:rowOff>419100</xdr:rowOff>
    </xdr:to>
    <xdr:sp macro="" textlink="">
      <xdr:nvSpPr>
        <xdr:cNvPr id="2" name="四角形吹き出し 1"/>
        <xdr:cNvSpPr/>
      </xdr:nvSpPr>
      <xdr:spPr>
        <a:xfrm>
          <a:off x="10136799" y="0"/>
          <a:ext cx="4548554" cy="1866900"/>
        </a:xfrm>
        <a:prstGeom prst="wedgeRectCallout">
          <a:avLst>
            <a:gd name="adj1" fmla="val -109155"/>
            <a:gd name="adj2" fmla="val 95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流用額（</a:t>
          </a:r>
          <a:r>
            <a:rPr kumimoji="1" lang="en-US" altLang="ja-JP" sz="1100" b="1"/>
            <a:t>B</a:t>
          </a:r>
          <a:r>
            <a:rPr kumimoji="1" lang="ja-JP" altLang="en-US" sz="1100" b="1"/>
            <a:t>）</a:t>
          </a:r>
          <a:endParaRPr kumimoji="1" lang="en-US" altLang="ja-JP" sz="1100" b="1"/>
        </a:p>
        <a:p>
          <a:pPr algn="l"/>
          <a:r>
            <a:rPr kumimoji="1" lang="ja-JP" altLang="en-US" sz="1100"/>
            <a:t>・補助金執行の結果、費目間流用がありましたら交付決定額に対する流用額を記入してください。</a:t>
          </a:r>
          <a:endParaRPr kumimoji="1" lang="en-US" altLang="ja-JP" sz="1100"/>
        </a:p>
        <a:p>
          <a:pPr algn="l"/>
          <a:r>
            <a:rPr kumimoji="1" lang="en-US" altLang="ja-JP" sz="1100"/>
            <a:t>※</a:t>
          </a:r>
          <a:r>
            <a:rPr kumimoji="1" lang="ja-JP" altLang="en-US" sz="1100"/>
            <a:t>（</a:t>
          </a:r>
          <a:r>
            <a:rPr kumimoji="1" lang="en-US" altLang="ja-JP" sz="1100"/>
            <a:t>C</a:t>
          </a:r>
          <a:r>
            <a:rPr kumimoji="1" lang="ja-JP" altLang="en-US" sz="1100"/>
            <a:t>）欄が流用後の補助金執行額となるよう記入してください。</a:t>
          </a:r>
          <a:endParaRPr kumimoji="1" lang="en-US" altLang="ja-JP" sz="1100"/>
        </a:p>
        <a:p>
          <a:pPr algn="l"/>
          <a:r>
            <a:rPr kumimoji="1" lang="en-US" altLang="ja-JP" sz="1100"/>
            <a:t>※</a:t>
          </a:r>
          <a:r>
            <a:rPr kumimoji="1" lang="ja-JP" altLang="en-US" sz="1100"/>
            <a:t>自己負担額がある場合、この欄には自己負担額は入れないでください。</a:t>
          </a:r>
          <a:endParaRPr kumimoji="1" lang="en-US" altLang="ja-JP" sz="1100"/>
        </a:p>
        <a:p>
          <a:pPr algn="l"/>
          <a:r>
            <a:rPr kumimoji="1" lang="en-US" altLang="ja-JP" sz="1100">
              <a:solidFill>
                <a:schemeClr val="accent6">
                  <a:lumMod val="75000"/>
                </a:schemeClr>
              </a:solidFill>
            </a:rPr>
            <a:t>※</a:t>
          </a:r>
          <a:r>
            <a:rPr kumimoji="1" lang="ja-JP" altLang="en-US" sz="1100">
              <a:solidFill>
                <a:schemeClr val="accent6">
                  <a:lumMod val="75000"/>
                </a:schemeClr>
              </a:solidFill>
            </a:rPr>
            <a:t>中間検査時は記入不要です。確定検査時のみご記入下さい。</a:t>
          </a:r>
        </a:p>
      </xdr:txBody>
    </xdr:sp>
    <xdr:clientData/>
  </xdr:twoCellAnchor>
  <xdr:twoCellAnchor>
    <xdr:from>
      <xdr:col>0</xdr:col>
      <xdr:colOff>39566</xdr:colOff>
      <xdr:row>0</xdr:row>
      <xdr:rowOff>41764</xdr:rowOff>
    </xdr:from>
    <xdr:to>
      <xdr:col>4</xdr:col>
      <xdr:colOff>2147522</xdr:colOff>
      <xdr:row>2</xdr:row>
      <xdr:rowOff>400050</xdr:rowOff>
    </xdr:to>
    <xdr:sp macro="" textlink="">
      <xdr:nvSpPr>
        <xdr:cNvPr id="3" name="四角形吹き出し 2"/>
        <xdr:cNvSpPr/>
      </xdr:nvSpPr>
      <xdr:spPr>
        <a:xfrm>
          <a:off x="39566" y="41764"/>
          <a:ext cx="5708406" cy="1806086"/>
        </a:xfrm>
        <a:prstGeom prst="wedgeRectCallout">
          <a:avLst>
            <a:gd name="adj1" fmla="val -16760"/>
            <a:gd name="adj2" fmla="val 746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課題管理番号（</a:t>
          </a:r>
          <a:r>
            <a:rPr kumimoji="1" lang="en-US" altLang="ja-JP" sz="1100" b="1"/>
            <a:t>AMED</a:t>
          </a:r>
          <a:r>
            <a:rPr kumimoji="1" lang="ja-JP" altLang="en-US" sz="1100" b="1"/>
            <a:t>）：</a:t>
          </a:r>
          <a:r>
            <a:rPr kumimoji="1" lang="en-US" altLang="ja-JP" sz="1100" b="0"/>
            <a:t>AMED</a:t>
          </a:r>
          <a:r>
            <a:rPr kumimoji="1" lang="ja-JP" altLang="en-US" sz="1100" b="0"/>
            <a:t>が付与した課題管理番号を入力して下さい。</a:t>
          </a:r>
          <a:endParaRPr kumimoji="1" lang="ja-JP" altLang="en-US" sz="1100" b="1"/>
        </a:p>
        <a:p>
          <a:pPr algn="l"/>
          <a:r>
            <a:rPr kumimoji="1" lang="ja-JP" altLang="en-US" sz="1100" b="1"/>
            <a:t>課題</a:t>
          </a:r>
          <a:r>
            <a:rPr kumimoji="1" lang="en-US" altLang="ja-JP" sz="1100" b="1"/>
            <a:t>ID</a:t>
          </a:r>
          <a:r>
            <a:rPr kumimoji="1" lang="ja-JP" altLang="en-US" sz="1100" b="1"/>
            <a:t>（</a:t>
          </a:r>
          <a:r>
            <a:rPr kumimoji="1" lang="en-US" altLang="ja-JP" sz="1100" b="1"/>
            <a:t>e-Rad</a:t>
          </a:r>
          <a:r>
            <a:rPr kumimoji="1" lang="ja-JP" altLang="en-US" sz="1100" b="1"/>
            <a:t>）	：</a:t>
          </a:r>
          <a:r>
            <a:rPr kumimoji="1" lang="en-US" altLang="ja-JP" sz="1100" b="0"/>
            <a:t>e-Rad</a:t>
          </a:r>
          <a:r>
            <a:rPr kumimoji="1" lang="ja-JP" altLang="en-US" sz="1100" b="0"/>
            <a:t>にて付与された課題</a:t>
          </a:r>
          <a:r>
            <a:rPr kumimoji="1" lang="en-US" altLang="ja-JP" sz="1100" b="0"/>
            <a:t>ID</a:t>
          </a:r>
          <a:r>
            <a:rPr kumimoji="1" lang="ja-JP" altLang="en-US" sz="1100" b="0"/>
            <a:t>を入力して下さい。</a:t>
          </a:r>
        </a:p>
        <a:p>
          <a:pPr algn="l"/>
          <a:r>
            <a:rPr kumimoji="1" lang="ja-JP" altLang="en-US" sz="1100" b="1"/>
            <a:t>機関名：</a:t>
          </a:r>
          <a:r>
            <a:rPr kumimoji="1" lang="ja-JP" altLang="en-US" sz="1100" b="0"/>
            <a:t>貴機関名を入力して下さい。</a:t>
          </a:r>
        </a:p>
        <a:p>
          <a:pPr algn="l"/>
          <a:r>
            <a:rPr kumimoji="1" lang="ja-JP" altLang="en-US" sz="1100" b="1"/>
            <a:t>研究機関番号（</a:t>
          </a:r>
          <a:r>
            <a:rPr kumimoji="1" lang="en-US" altLang="ja-JP" sz="1100" b="1"/>
            <a:t>e-Rad</a:t>
          </a:r>
          <a:r>
            <a:rPr kumimoji="1" lang="ja-JP" altLang="en-US" sz="1100" b="1"/>
            <a:t>）：</a:t>
          </a:r>
          <a:r>
            <a:rPr kumimoji="1" lang="en-US" altLang="ja-JP" sz="1100" b="0"/>
            <a:t>e-Rad</a:t>
          </a:r>
          <a:r>
            <a:rPr kumimoji="1" lang="ja-JP" altLang="en-US" sz="1100" b="0"/>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研究者番号（</a:t>
          </a:r>
          <a:r>
            <a:rPr kumimoji="1" lang="en-US" altLang="ja-JP" sz="1100" b="1"/>
            <a:t>e-Rad</a:t>
          </a:r>
          <a:r>
            <a:rPr kumimoji="1" lang="ja-JP" altLang="en-US" sz="1100" b="1"/>
            <a:t>）：</a:t>
          </a:r>
          <a:r>
            <a:rPr kumimoji="1" lang="en-US" altLang="ja-JP" sz="1100" b="0">
              <a:solidFill>
                <a:schemeClr val="lt1"/>
              </a:solidFill>
              <a:effectLst/>
              <a:latin typeface="+mn-lt"/>
              <a:ea typeface="+mn-ea"/>
              <a:cs typeface="+mn-cs"/>
            </a:rPr>
            <a:t>e-Rad</a:t>
          </a:r>
          <a:r>
            <a:rPr kumimoji="1" lang="ja-JP" altLang="ja-JP" sz="1100" b="0">
              <a:solidFill>
                <a:schemeClr val="lt1"/>
              </a:solidFill>
              <a:effectLst/>
              <a:latin typeface="+mn-lt"/>
              <a:ea typeface="+mn-ea"/>
              <a:cs typeface="+mn-cs"/>
            </a:rPr>
            <a:t>にて付与された</a:t>
          </a:r>
          <a:r>
            <a:rPr kumimoji="1" lang="ja-JP" altLang="en-US" sz="1100" b="0">
              <a:solidFill>
                <a:schemeClr val="lt1"/>
              </a:solidFill>
              <a:effectLst/>
              <a:latin typeface="+mn-lt"/>
              <a:ea typeface="+mn-ea"/>
              <a:cs typeface="+mn-cs"/>
            </a:rPr>
            <a:t>補助事業代表者の研究者番号を入力して下さい。</a:t>
          </a:r>
          <a:endParaRPr kumimoji="1" lang="ja-JP" altLang="en-US" sz="1100" b="0"/>
        </a:p>
      </xdr:txBody>
    </xdr:sp>
    <xdr:clientData/>
  </xdr:twoCellAnchor>
  <xdr:twoCellAnchor>
    <xdr:from>
      <xdr:col>4</xdr:col>
      <xdr:colOff>276225</xdr:colOff>
      <xdr:row>2</xdr:row>
      <xdr:rowOff>409575</xdr:rowOff>
    </xdr:from>
    <xdr:to>
      <xdr:col>8</xdr:col>
      <xdr:colOff>495300</xdr:colOff>
      <xdr:row>4</xdr:row>
      <xdr:rowOff>114300</xdr:rowOff>
    </xdr:to>
    <xdr:sp macro="" textlink="">
      <xdr:nvSpPr>
        <xdr:cNvPr id="4" name="円/楕円 3"/>
        <xdr:cNvSpPr/>
      </xdr:nvSpPr>
      <xdr:spPr>
        <a:xfrm>
          <a:off x="3876675" y="1857375"/>
          <a:ext cx="9705975" cy="571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2200275</xdr:colOff>
      <xdr:row>0</xdr:row>
      <xdr:rowOff>0</xdr:rowOff>
    </xdr:from>
    <xdr:to>
      <xdr:col>6</xdr:col>
      <xdr:colOff>1708150</xdr:colOff>
      <xdr:row>2</xdr:row>
      <xdr:rowOff>400050</xdr:rowOff>
    </xdr:to>
    <xdr:sp macro="" textlink="">
      <xdr:nvSpPr>
        <xdr:cNvPr id="7" name="四角形吹き出し 6"/>
        <xdr:cNvSpPr/>
      </xdr:nvSpPr>
      <xdr:spPr>
        <a:xfrm>
          <a:off x="5838825" y="0"/>
          <a:ext cx="4270375" cy="1847850"/>
        </a:xfrm>
        <a:prstGeom prst="wedgeRectCallout">
          <a:avLst>
            <a:gd name="adj1" fmla="val -69638"/>
            <a:gd name="adj2" fmla="val 963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交付決定額（</a:t>
          </a:r>
          <a:r>
            <a:rPr kumimoji="1" lang="en-US" altLang="ja-JP" sz="1100" b="1"/>
            <a:t>A</a:t>
          </a:r>
          <a:r>
            <a:rPr kumimoji="1" lang="ja-JP" altLang="en-US" sz="1100" b="1"/>
            <a:t>）</a:t>
          </a:r>
        </a:p>
        <a:p>
          <a:pPr algn="l"/>
          <a:r>
            <a:rPr kumimoji="1" lang="ja-JP" altLang="en-US" sz="1100"/>
            <a:t>・交付決定を受けた金額を記入してください。</a:t>
          </a:r>
        </a:p>
        <a:p>
          <a:pPr algn="l"/>
          <a:r>
            <a:rPr kumimoji="1" lang="ja-JP" altLang="en-US" sz="1100"/>
            <a:t>・交付決定額の変更があった場合は、変更後の額を記入してください。</a:t>
          </a:r>
        </a:p>
        <a:p>
          <a:pPr algn="l"/>
          <a:r>
            <a:rPr kumimoji="1" lang="ja-JP" altLang="en-US" sz="1100"/>
            <a:t>・交付決定額のうち、繰越が認められたものについては、その額を繰越額欄に記入してください。（事業費）</a:t>
          </a:r>
        </a:p>
      </xdr:txBody>
    </xdr:sp>
    <xdr:clientData/>
  </xdr:twoCellAnchor>
  <xdr:twoCellAnchor>
    <xdr:from>
      <xdr:col>8</xdr:col>
      <xdr:colOff>1628775</xdr:colOff>
      <xdr:row>1</xdr:row>
      <xdr:rowOff>295274</xdr:rowOff>
    </xdr:from>
    <xdr:to>
      <xdr:col>9</xdr:col>
      <xdr:colOff>2286000</xdr:colOff>
      <xdr:row>3</xdr:row>
      <xdr:rowOff>247649</xdr:rowOff>
    </xdr:to>
    <xdr:sp macro="" textlink="">
      <xdr:nvSpPr>
        <xdr:cNvPr id="8" name="四角形吹き出し 7"/>
        <xdr:cNvSpPr/>
      </xdr:nvSpPr>
      <xdr:spPr>
        <a:xfrm>
          <a:off x="14792325" y="1438274"/>
          <a:ext cx="3038475" cy="809625"/>
        </a:xfrm>
        <a:prstGeom prst="wedgeRectCallout">
          <a:avLst>
            <a:gd name="adj1" fmla="val -111710"/>
            <a:gd name="adj2" fmla="val 1130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補助対象経費実費（</a:t>
          </a:r>
          <a:r>
            <a:rPr kumimoji="1" lang="en-US" altLang="ja-JP" sz="1100" b="1"/>
            <a:t>D</a:t>
          </a:r>
          <a:r>
            <a:rPr kumimoji="1" lang="ja-JP" altLang="en-US" sz="1100" b="1"/>
            <a:t>）</a:t>
          </a:r>
          <a:endParaRPr kumimoji="1" lang="en-US" altLang="ja-JP" sz="1100" b="1"/>
        </a:p>
        <a:p>
          <a:pPr algn="l"/>
          <a:r>
            <a:rPr kumimoji="1" lang="ja-JP" altLang="en-US" sz="1100"/>
            <a:t>・実際に使用した経費の額を項目毎に入力して下さい。</a:t>
          </a:r>
          <a:endParaRPr kumimoji="1" lang="ja-JP" altLang="en-US" sz="1100">
            <a:solidFill>
              <a:srgbClr val="FF0000"/>
            </a:solidFill>
          </a:endParaRPr>
        </a:p>
      </xdr:txBody>
    </xdr:sp>
    <xdr:clientData/>
  </xdr:twoCellAnchor>
  <xdr:twoCellAnchor>
    <xdr:from>
      <xdr:col>8</xdr:col>
      <xdr:colOff>1676400</xdr:colOff>
      <xdr:row>0</xdr:row>
      <xdr:rowOff>38100</xdr:rowOff>
    </xdr:from>
    <xdr:to>
      <xdr:col>9</xdr:col>
      <xdr:colOff>2247900</xdr:colOff>
      <xdr:row>0</xdr:row>
      <xdr:rowOff>1085850</xdr:rowOff>
    </xdr:to>
    <xdr:sp macro="" textlink="">
      <xdr:nvSpPr>
        <xdr:cNvPr id="5" name="四角形吹き出し 4"/>
        <xdr:cNvSpPr/>
      </xdr:nvSpPr>
      <xdr:spPr>
        <a:xfrm>
          <a:off x="14839950" y="38100"/>
          <a:ext cx="2952750" cy="1047750"/>
        </a:xfrm>
        <a:prstGeom prst="wedgeRectCallout">
          <a:avLst>
            <a:gd name="adj1" fmla="val -108049"/>
            <a:gd name="adj2" fmla="val 1310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補助率</a:t>
          </a:r>
          <a:endParaRPr kumimoji="1" lang="en-US" altLang="ja-JP" sz="1100"/>
        </a:p>
        <a:p>
          <a:pPr algn="l"/>
          <a:r>
            <a:rPr kumimoji="1" lang="ja-JP" altLang="en-US" sz="1100" baseline="0">
              <a:solidFill>
                <a:schemeClr val="bg1"/>
              </a:solidFill>
            </a:rPr>
            <a:t>・補助率を「分子／分母」の形式で記入して下さい。なお、補助率が「定額」の場合、初期状態（１／１）からの変更は不要です。</a:t>
          </a:r>
        </a:p>
      </xdr:txBody>
    </xdr:sp>
    <xdr:clientData/>
  </xdr:twoCellAnchor>
  <xdr:twoCellAnchor>
    <xdr:from>
      <xdr:col>6</xdr:col>
      <xdr:colOff>1981201</xdr:colOff>
      <xdr:row>18</xdr:row>
      <xdr:rowOff>228600</xdr:rowOff>
    </xdr:from>
    <xdr:to>
      <xdr:col>8</xdr:col>
      <xdr:colOff>952501</xdr:colOff>
      <xdr:row>20</xdr:row>
      <xdr:rowOff>238125</xdr:rowOff>
    </xdr:to>
    <xdr:sp macro="" textlink="">
      <xdr:nvSpPr>
        <xdr:cNvPr id="9" name="四角形吹き出し 8"/>
        <xdr:cNvSpPr/>
      </xdr:nvSpPr>
      <xdr:spPr>
        <a:xfrm>
          <a:off x="10325101" y="7210425"/>
          <a:ext cx="3714750" cy="771525"/>
        </a:xfrm>
        <a:prstGeom prst="wedgeRectCallout">
          <a:avLst>
            <a:gd name="adj1" fmla="val 52590"/>
            <a:gd name="adj2" fmla="val -5681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補助対象経費実績</a:t>
          </a:r>
          <a:r>
            <a:rPr kumimoji="1" lang="en-US" altLang="ja-JP" sz="1100" b="1"/>
            <a:t>×</a:t>
          </a:r>
          <a:r>
            <a:rPr kumimoji="1" lang="ja-JP" altLang="en-US" sz="1100" b="1"/>
            <a:t>補助率（</a:t>
          </a:r>
          <a:r>
            <a:rPr kumimoji="1" lang="en-US" altLang="ja-JP" sz="1100" b="1"/>
            <a:t>E</a:t>
          </a:r>
          <a:r>
            <a:rPr kumimoji="1" lang="ja-JP" altLang="en-US" sz="1100" b="1"/>
            <a:t>）</a:t>
          </a:r>
          <a:endParaRPr kumimoji="1" lang="en-US" altLang="ja-JP" sz="1100" b="1"/>
        </a:p>
        <a:p>
          <a:pPr algn="l"/>
          <a:r>
            <a:rPr kumimoji="1" lang="ja-JP" altLang="en-US" sz="1100" b="0"/>
            <a:t>補助対象経費実績に補助率を乗じた額が自動計算されます。</a:t>
          </a:r>
          <a:endParaRPr kumimoji="1" lang="en-US" altLang="ja-JP" sz="1100" b="0"/>
        </a:p>
      </xdr:txBody>
    </xdr:sp>
    <xdr:clientData/>
  </xdr:twoCellAnchor>
  <xdr:twoCellAnchor>
    <xdr:from>
      <xdr:col>8</xdr:col>
      <xdr:colOff>1104900</xdr:colOff>
      <xdr:row>18</xdr:row>
      <xdr:rowOff>247650</xdr:rowOff>
    </xdr:from>
    <xdr:to>
      <xdr:col>9</xdr:col>
      <xdr:colOff>2247900</xdr:colOff>
      <xdr:row>20</xdr:row>
      <xdr:rowOff>266700</xdr:rowOff>
    </xdr:to>
    <xdr:sp macro="" textlink="">
      <xdr:nvSpPr>
        <xdr:cNvPr id="11" name="四角形吹き出し 10"/>
        <xdr:cNvSpPr/>
      </xdr:nvSpPr>
      <xdr:spPr>
        <a:xfrm>
          <a:off x="14192250" y="7229475"/>
          <a:ext cx="3514725" cy="781050"/>
        </a:xfrm>
        <a:prstGeom prst="wedgeRectCallout">
          <a:avLst>
            <a:gd name="adj1" fmla="val 19900"/>
            <a:gd name="adj2" fmla="val -5700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受けるべき補助金の額（</a:t>
          </a:r>
          <a:r>
            <a:rPr kumimoji="1" lang="en-US" altLang="ja-JP" sz="1100" b="1"/>
            <a:t>F</a:t>
          </a:r>
          <a:r>
            <a:rPr kumimoji="1" lang="ja-JP" altLang="en-US" sz="1100" b="1"/>
            <a:t>）</a:t>
          </a:r>
          <a:endParaRPr kumimoji="1" lang="en-US" altLang="ja-JP" sz="1100" b="1"/>
        </a:p>
        <a:p>
          <a:pPr algn="l"/>
          <a:r>
            <a:rPr kumimoji="1" lang="ja-JP" altLang="en-US" sz="1100" b="0"/>
            <a:t>流用後額（</a:t>
          </a:r>
          <a:r>
            <a:rPr kumimoji="1" lang="en-US" altLang="ja-JP" sz="1100" b="0"/>
            <a:t>C</a:t>
          </a:r>
          <a:r>
            <a:rPr kumimoji="1" lang="ja-JP" altLang="en-US" sz="1100" b="0"/>
            <a:t>）または補助対象経費実績</a:t>
          </a:r>
          <a:r>
            <a:rPr kumimoji="1" lang="en-US" altLang="ja-JP" sz="1100" b="0"/>
            <a:t>×</a:t>
          </a:r>
          <a:r>
            <a:rPr kumimoji="1" lang="ja-JP" altLang="en-US" sz="1100" b="0"/>
            <a:t>補助率（</a:t>
          </a:r>
          <a:r>
            <a:rPr kumimoji="1" lang="en-US" altLang="ja-JP" sz="1100" b="0"/>
            <a:t>E</a:t>
          </a:r>
          <a:r>
            <a:rPr kumimoji="1" lang="ja-JP" altLang="en-US" sz="1100" b="0"/>
            <a:t>）のいずれか少ない方の額が自動で表示されます。</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1401536</xdr:colOff>
      <xdr:row>18</xdr:row>
      <xdr:rowOff>54426</xdr:rowOff>
    </xdr:from>
    <xdr:to>
      <xdr:col>9</xdr:col>
      <xdr:colOff>2136321</xdr:colOff>
      <xdr:row>24</xdr:row>
      <xdr:rowOff>13606</xdr:rowOff>
    </xdr:to>
    <xdr:sp macro="" textlink="">
      <xdr:nvSpPr>
        <xdr:cNvPr id="3" name="正方形/長方形 2"/>
        <xdr:cNvSpPr/>
      </xdr:nvSpPr>
      <xdr:spPr>
        <a:xfrm>
          <a:off x="12110357" y="5769426"/>
          <a:ext cx="5470071" cy="2231573"/>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a:t>様式の変更について（</a:t>
          </a:r>
          <a:r>
            <a:rPr kumimoji="1" lang="en-US" altLang="ja-JP" sz="1800"/>
            <a:t>2019</a:t>
          </a:r>
          <a:r>
            <a:rPr kumimoji="1" lang="ja-JP" altLang="en-US" sz="1800"/>
            <a:t>．</a:t>
          </a:r>
          <a:r>
            <a:rPr kumimoji="1" lang="en-US" altLang="ja-JP" sz="1800"/>
            <a:t>2.27</a:t>
          </a:r>
          <a:r>
            <a:rPr kumimoji="1" lang="ja-JP" altLang="en-US" sz="1800"/>
            <a:t>）</a:t>
          </a:r>
          <a:endParaRPr kumimoji="1" lang="en-US" altLang="ja-JP" sz="1800"/>
        </a:p>
        <a:p>
          <a:pPr algn="l"/>
          <a:r>
            <a:rPr kumimoji="1" lang="ja-JP" altLang="en-US" sz="1200"/>
            <a:t>・内閣府からの要請に基づき、</a:t>
          </a:r>
          <a:r>
            <a:rPr kumimoji="1" lang="en-US" altLang="ja-JP" sz="1200"/>
            <a:t>e-Rad</a:t>
          </a:r>
          <a:r>
            <a:rPr kumimoji="1" lang="ja-JP" altLang="en-US" sz="1200"/>
            <a:t>上の「課題</a:t>
          </a:r>
          <a:r>
            <a:rPr kumimoji="1" lang="en-US" altLang="ja-JP" sz="1200"/>
            <a:t>ID</a:t>
          </a:r>
          <a:r>
            <a:rPr kumimoji="1" lang="ja-JP" altLang="en-US" sz="1200"/>
            <a:t>」、「研究機関番号」及び「研究者番号」を記入する欄を追加しました。また、それに伴い、「課題管理番号」及び「機関名」の記入欄の位置を若干変更しました。</a:t>
          </a:r>
          <a:endParaRPr kumimoji="1" lang="en-US" altLang="ja-JP" sz="1200"/>
        </a:p>
        <a:p>
          <a:pPr algn="l"/>
          <a:r>
            <a:rPr kumimoji="1" lang="ja-JP" altLang="en-US" sz="1200"/>
            <a:t>・補助率の記入方法を、少数から分数に変更しました。</a:t>
          </a:r>
          <a:endParaRPr kumimoji="1" lang="en-US" altLang="ja-JP" sz="1200"/>
        </a:p>
        <a:p>
          <a:pPr algn="l"/>
          <a:r>
            <a:rPr kumimoji="1" lang="ja-JP" altLang="en-US" sz="1200"/>
            <a:t>・「中間検査においては流用額の記載が不要である」旨を追記しました。</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様式の</a:t>
          </a:r>
          <a:r>
            <a:rPr kumimoji="1" lang="ja-JP" altLang="en-US" sz="1800">
              <a:solidFill>
                <a:schemeClr val="dk1"/>
              </a:solidFill>
              <a:effectLst/>
              <a:latin typeface="+mn-lt"/>
              <a:ea typeface="+mn-ea"/>
              <a:cs typeface="+mn-cs"/>
            </a:rPr>
            <a:t>修正</a:t>
          </a:r>
          <a:r>
            <a:rPr kumimoji="1" lang="ja-JP" altLang="ja-JP" sz="1800">
              <a:solidFill>
                <a:schemeClr val="dk1"/>
              </a:solidFill>
              <a:effectLst/>
              <a:latin typeface="+mn-lt"/>
              <a:ea typeface="+mn-ea"/>
              <a:cs typeface="+mn-cs"/>
            </a:rPr>
            <a:t>について（</a:t>
          </a:r>
          <a:r>
            <a:rPr kumimoji="1" lang="en-US" altLang="ja-JP" sz="1800">
              <a:solidFill>
                <a:schemeClr val="dk1"/>
              </a:solidFill>
              <a:effectLst/>
              <a:latin typeface="+mn-lt"/>
              <a:ea typeface="+mn-ea"/>
              <a:cs typeface="+mn-cs"/>
            </a:rPr>
            <a:t>2019.03.08</a:t>
          </a:r>
          <a:r>
            <a:rPr kumimoji="1" lang="ja-JP" altLang="ja-JP" sz="1800">
              <a:solidFill>
                <a:schemeClr val="dk1"/>
              </a:solidFill>
              <a:effectLst/>
              <a:latin typeface="+mn-lt"/>
              <a:ea typeface="+mn-ea"/>
              <a:cs typeface="+mn-cs"/>
            </a:rPr>
            <a:t>）</a:t>
          </a:r>
          <a:endParaRPr lang="ja-JP" altLang="ja-JP" sz="18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補助対象経費実績</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補助率（</a:t>
          </a:r>
          <a:r>
            <a:rPr kumimoji="1" lang="en-US" altLang="ja-JP" sz="1100">
              <a:solidFill>
                <a:schemeClr val="dk1"/>
              </a:solidFill>
              <a:effectLst/>
              <a:latin typeface="+mn-lt"/>
              <a:ea typeface="+mn-ea"/>
              <a:cs typeface="+mn-cs"/>
            </a:rPr>
            <a:t>E</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列の</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間接経費／一般管理費</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について、補助率が適正に反映されない誤りがあったため、修正しました。</a:t>
          </a:r>
          <a:endParaRPr kumimoji="1" lang="ja-JP" altLang="en-US" sz="1200"/>
        </a:p>
      </xdr:txBody>
    </xdr:sp>
    <xdr:clientData/>
  </xdr:twoCellAnchor>
  <xdr:twoCellAnchor>
    <xdr:from>
      <xdr:col>1</xdr:col>
      <xdr:colOff>81641</xdr:colOff>
      <xdr:row>3</xdr:row>
      <xdr:rowOff>136071</xdr:rowOff>
    </xdr:from>
    <xdr:to>
      <xdr:col>4</xdr:col>
      <xdr:colOff>95250</xdr:colOff>
      <xdr:row>9</xdr:row>
      <xdr:rowOff>176893</xdr:rowOff>
    </xdr:to>
    <xdr:sp macro="" textlink="">
      <xdr:nvSpPr>
        <xdr:cNvPr id="4" name="円/楕円 3"/>
        <xdr:cNvSpPr/>
      </xdr:nvSpPr>
      <xdr:spPr>
        <a:xfrm>
          <a:off x="136070" y="870857"/>
          <a:ext cx="3565073" cy="1592036"/>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2313213</xdr:colOff>
      <xdr:row>2</xdr:row>
      <xdr:rowOff>244928</xdr:rowOff>
    </xdr:from>
    <xdr:to>
      <xdr:col>8</xdr:col>
      <xdr:colOff>761999</xdr:colOff>
      <xdr:row>4</xdr:row>
      <xdr:rowOff>163286</xdr:rowOff>
    </xdr:to>
    <xdr:sp macro="" textlink="">
      <xdr:nvSpPr>
        <xdr:cNvPr id="5" name="円/楕円 4"/>
        <xdr:cNvSpPr/>
      </xdr:nvSpPr>
      <xdr:spPr>
        <a:xfrm>
          <a:off x="5919106" y="625928"/>
          <a:ext cx="7919357" cy="598715"/>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2068286</xdr:colOff>
      <xdr:row>21</xdr:row>
      <xdr:rowOff>789214</xdr:rowOff>
    </xdr:from>
    <xdr:to>
      <xdr:col>6</xdr:col>
      <xdr:colOff>1183822</xdr:colOff>
      <xdr:row>24</xdr:row>
      <xdr:rowOff>95250</xdr:rowOff>
    </xdr:to>
    <xdr:sp macro="" textlink="">
      <xdr:nvSpPr>
        <xdr:cNvPr id="6" name="円/楕円 5"/>
        <xdr:cNvSpPr/>
      </xdr:nvSpPr>
      <xdr:spPr>
        <a:xfrm>
          <a:off x="5674179" y="7647214"/>
          <a:ext cx="3850822" cy="435429"/>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136071</xdr:colOff>
      <xdr:row>14</xdr:row>
      <xdr:rowOff>340178</xdr:rowOff>
    </xdr:from>
    <xdr:to>
      <xdr:col>9</xdr:col>
      <xdr:colOff>27214</xdr:colOff>
      <xdr:row>16</xdr:row>
      <xdr:rowOff>68035</xdr:rowOff>
    </xdr:to>
    <xdr:sp macro="" textlink="">
      <xdr:nvSpPr>
        <xdr:cNvPr id="7" name="円/楕円 6"/>
        <xdr:cNvSpPr/>
      </xdr:nvSpPr>
      <xdr:spPr>
        <a:xfrm>
          <a:off x="13212535" y="4531178"/>
          <a:ext cx="2258786" cy="489857"/>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4"/>
  <sheetViews>
    <sheetView tabSelected="1" view="pageBreakPreview" zoomScale="75" zoomScaleNormal="100" zoomScaleSheetLayoutView="75" workbookViewId="0">
      <pane xSplit="4" ySplit="9" topLeftCell="E10" activePane="bottomRight" state="frozen"/>
      <selection activeCell="A7" sqref="A7:A11"/>
      <selection pane="topRight" activeCell="A7" sqref="A7:A11"/>
      <selection pane="bottomLeft" activeCell="A7" sqref="A7:A11"/>
      <selection pane="bottomRight" activeCell="B3" sqref="B3:J3"/>
    </sheetView>
  </sheetViews>
  <sheetFormatPr defaultRowHeight="14.25" x14ac:dyDescent="0.15"/>
  <cols>
    <col min="1" max="1" width="0.625" style="28" customWidth="1"/>
    <col min="2" max="2" width="4.375" style="4" customWidth="1"/>
    <col min="3" max="4" width="21.125" style="4" customWidth="1"/>
    <col min="5" max="10" width="31.125" style="4" customWidth="1"/>
    <col min="11" max="11" width="0.75" style="28" customWidth="1"/>
    <col min="12" max="23" width="9" style="40"/>
    <col min="24" max="16384" width="9" style="4"/>
  </cols>
  <sheetData>
    <row r="1" spans="2:23" s="28" customFormat="1" ht="6" customHeight="1" x14ac:dyDescent="0.15">
      <c r="L1" s="40"/>
      <c r="M1" s="40"/>
      <c r="N1" s="40"/>
      <c r="O1" s="40"/>
      <c r="P1" s="40"/>
      <c r="Q1" s="40"/>
      <c r="R1" s="40"/>
      <c r="S1" s="40"/>
      <c r="T1" s="40"/>
      <c r="U1" s="40"/>
      <c r="V1" s="40"/>
      <c r="W1" s="40"/>
    </row>
    <row r="2" spans="2:23" ht="24" customHeight="1" x14ac:dyDescent="0.15">
      <c r="B2" s="27" t="s">
        <v>18</v>
      </c>
      <c r="C2" s="28"/>
      <c r="D2" s="28"/>
      <c r="E2" s="29"/>
      <c r="F2" s="29"/>
      <c r="G2" s="29"/>
      <c r="H2" s="29"/>
      <c r="I2" s="30" t="s">
        <v>24</v>
      </c>
      <c r="J2" s="20">
        <f>+D5</f>
        <v>0</v>
      </c>
    </row>
    <row r="3" spans="2:23" ht="27.75" customHeight="1" x14ac:dyDescent="0.15">
      <c r="B3" s="93" t="s">
        <v>38</v>
      </c>
      <c r="C3" s="93"/>
      <c r="D3" s="93"/>
      <c r="E3" s="93"/>
      <c r="F3" s="93"/>
      <c r="G3" s="93"/>
      <c r="H3" s="93"/>
      <c r="I3" s="93"/>
      <c r="J3" s="93"/>
    </row>
    <row r="4" spans="2:23" ht="25.5" customHeight="1" thickBot="1" x14ac:dyDescent="0.2">
      <c r="B4" s="31"/>
      <c r="C4" s="28"/>
      <c r="D4" s="28"/>
      <c r="E4" s="32" t="s">
        <v>22</v>
      </c>
      <c r="F4" s="38">
        <v>1</v>
      </c>
      <c r="G4" s="33" t="s">
        <v>23</v>
      </c>
      <c r="H4" s="38">
        <v>1</v>
      </c>
      <c r="I4" s="28"/>
      <c r="J4" s="34" t="s">
        <v>0</v>
      </c>
    </row>
    <row r="5" spans="2:23" ht="19.5" customHeight="1" thickTop="1" x14ac:dyDescent="0.15">
      <c r="B5" s="56" t="s">
        <v>27</v>
      </c>
      <c r="C5" s="57"/>
      <c r="D5" s="21"/>
      <c r="E5" s="44" t="s">
        <v>1</v>
      </c>
      <c r="F5" s="47" t="s">
        <v>2</v>
      </c>
      <c r="G5" s="50" t="s">
        <v>35</v>
      </c>
      <c r="H5" s="53" t="s">
        <v>4</v>
      </c>
      <c r="I5" s="53" t="s">
        <v>36</v>
      </c>
      <c r="J5" s="47" t="s">
        <v>6</v>
      </c>
    </row>
    <row r="6" spans="2:23" ht="19.5" customHeight="1" x14ac:dyDescent="0.15">
      <c r="B6" s="58" t="s">
        <v>28</v>
      </c>
      <c r="C6" s="59"/>
      <c r="D6" s="22"/>
      <c r="E6" s="45"/>
      <c r="F6" s="48"/>
      <c r="G6" s="51"/>
      <c r="H6" s="54"/>
      <c r="I6" s="54"/>
      <c r="J6" s="48"/>
    </row>
    <row r="7" spans="2:23" ht="19.5" customHeight="1" x14ac:dyDescent="0.15">
      <c r="B7" s="60" t="s">
        <v>25</v>
      </c>
      <c r="C7" s="61"/>
      <c r="D7" s="22"/>
      <c r="E7" s="45"/>
      <c r="F7" s="48"/>
      <c r="G7" s="51"/>
      <c r="H7" s="54"/>
      <c r="I7" s="54"/>
      <c r="J7" s="48"/>
    </row>
    <row r="8" spans="2:23" ht="19.5" customHeight="1" x14ac:dyDescent="0.15">
      <c r="B8" s="58" t="s">
        <v>29</v>
      </c>
      <c r="C8" s="59"/>
      <c r="D8" s="22"/>
      <c r="E8" s="45"/>
      <c r="F8" s="48"/>
      <c r="G8" s="51"/>
      <c r="H8" s="54"/>
      <c r="I8" s="54"/>
      <c r="J8" s="48"/>
    </row>
    <row r="9" spans="2:23" ht="19.5" customHeight="1" thickBot="1" x14ac:dyDescent="0.2">
      <c r="B9" s="62" t="s">
        <v>30</v>
      </c>
      <c r="C9" s="63"/>
      <c r="D9" s="23"/>
      <c r="E9" s="46"/>
      <c r="F9" s="49"/>
      <c r="G9" s="52"/>
      <c r="H9" s="55"/>
      <c r="I9" s="55"/>
      <c r="J9" s="49"/>
    </row>
    <row r="10" spans="2:23" ht="30" customHeight="1" thickTop="1" x14ac:dyDescent="0.15">
      <c r="B10" s="64" t="s">
        <v>7</v>
      </c>
      <c r="C10" s="65"/>
      <c r="D10" s="66"/>
      <c r="E10" s="5">
        <f>SUM(E15,E16,E21)</f>
        <v>0</v>
      </c>
      <c r="F10" s="19">
        <f>IF(SUM(F15,F16)=0,0,"要確認")</f>
        <v>0</v>
      </c>
      <c r="G10" s="1">
        <f t="shared" ref="G10" si="0">SUM(G15,G16)</f>
        <v>0</v>
      </c>
      <c r="H10" s="5">
        <f>SUM(H15,H16)</f>
        <v>0</v>
      </c>
      <c r="I10" s="5">
        <f>SUM(I15,I16)</f>
        <v>0</v>
      </c>
      <c r="J10" s="6">
        <f>SUM(J15,J16)</f>
        <v>0</v>
      </c>
    </row>
    <row r="11" spans="2:23" ht="30" customHeight="1" x14ac:dyDescent="0.15">
      <c r="B11" s="67" t="s">
        <v>20</v>
      </c>
      <c r="C11" s="68" t="s">
        <v>8</v>
      </c>
      <c r="D11" s="69"/>
      <c r="E11" s="7"/>
      <c r="F11" s="2"/>
      <c r="G11" s="3">
        <f>SUM(E11,F11)</f>
        <v>0</v>
      </c>
      <c r="H11" s="2"/>
      <c r="I11" s="8">
        <f>ROUNDDOWN(H11*$F$4/$H$4,0)</f>
        <v>0</v>
      </c>
      <c r="J11" s="9">
        <f>IF(G11&lt;I11,G11,I11)</f>
        <v>0</v>
      </c>
    </row>
    <row r="12" spans="2:23" ht="30" customHeight="1" x14ac:dyDescent="0.15">
      <c r="B12" s="67"/>
      <c r="C12" s="68" t="s">
        <v>9</v>
      </c>
      <c r="D12" s="69"/>
      <c r="E12" s="7"/>
      <c r="F12" s="2"/>
      <c r="G12" s="3">
        <f>SUM(E12,F12)</f>
        <v>0</v>
      </c>
      <c r="H12" s="2"/>
      <c r="I12" s="8">
        <f>ROUNDDOWN(H12*$F$4/$H$4,0)</f>
        <v>0</v>
      </c>
      <c r="J12" s="9">
        <f>IF(G12&lt;I12,G12,I12)</f>
        <v>0</v>
      </c>
    </row>
    <row r="13" spans="2:23" ht="30" customHeight="1" x14ac:dyDescent="0.15">
      <c r="B13" s="67"/>
      <c r="C13" s="68" t="s">
        <v>10</v>
      </c>
      <c r="D13" s="69"/>
      <c r="E13" s="7"/>
      <c r="F13" s="2"/>
      <c r="G13" s="3">
        <f>SUM(E13,F13)</f>
        <v>0</v>
      </c>
      <c r="H13" s="2"/>
      <c r="I13" s="8">
        <f>ROUNDDOWN(H13*$F$4/$H$4,0)</f>
        <v>0</v>
      </c>
      <c r="J13" s="9">
        <f>IF(G13&lt;I13,G13,I13)</f>
        <v>0</v>
      </c>
    </row>
    <row r="14" spans="2:23" ht="30" customHeight="1" x14ac:dyDescent="0.15">
      <c r="B14" s="67"/>
      <c r="C14" s="68" t="s">
        <v>11</v>
      </c>
      <c r="D14" s="69"/>
      <c r="E14" s="7"/>
      <c r="F14" s="2"/>
      <c r="G14" s="3">
        <f>SUM(E14,F14)</f>
        <v>0</v>
      </c>
      <c r="H14" s="2"/>
      <c r="I14" s="8">
        <f>ROUNDDOWN(H14*$F$4/$H$4,0)</f>
        <v>0</v>
      </c>
      <c r="J14" s="9">
        <f>IF(G14&lt;I14,G14,I14)</f>
        <v>0</v>
      </c>
    </row>
    <row r="15" spans="2:23" ht="30" customHeight="1" x14ac:dyDescent="0.15">
      <c r="B15" s="67"/>
      <c r="C15" s="68" t="s">
        <v>12</v>
      </c>
      <c r="D15" s="69"/>
      <c r="E15" s="8">
        <f>SUM(E11:E14)</f>
        <v>0</v>
      </c>
      <c r="F15" s="15">
        <f>SUM(F11:F14)</f>
        <v>0</v>
      </c>
      <c r="G15" s="3">
        <f>SUM(G11:G14)</f>
        <v>0</v>
      </c>
      <c r="H15" s="3">
        <f t="shared" ref="H15" si="1">SUM(H11:H14)</f>
        <v>0</v>
      </c>
      <c r="I15" s="8">
        <f>SUM(I11:I14)</f>
        <v>0</v>
      </c>
      <c r="J15" s="9">
        <f>SUM(J11:J14)</f>
        <v>0</v>
      </c>
    </row>
    <row r="16" spans="2:23" ht="30" customHeight="1" x14ac:dyDescent="0.15">
      <c r="B16" s="76" t="s">
        <v>13</v>
      </c>
      <c r="C16" s="77"/>
      <c r="D16" s="78"/>
      <c r="E16" s="2"/>
      <c r="F16" s="2"/>
      <c r="G16" s="3">
        <f>SUM(E16,F16)</f>
        <v>0</v>
      </c>
      <c r="H16" s="2"/>
      <c r="I16" s="8">
        <f>ROUNDDOWN(H16*$F$4/$H$4,0)</f>
        <v>0</v>
      </c>
      <c r="J16" s="9">
        <f>IF(G16&lt;I16,G16,I16)</f>
        <v>0</v>
      </c>
    </row>
    <row r="17" spans="2:10" ht="30" customHeight="1" x14ac:dyDescent="0.15">
      <c r="B17" s="79" t="s">
        <v>14</v>
      </c>
      <c r="C17" s="80"/>
      <c r="D17" s="81"/>
      <c r="E17" s="82"/>
      <c r="F17" s="84"/>
      <c r="G17" s="70"/>
      <c r="H17" s="70"/>
      <c r="I17" s="10" t="str">
        <f>IF(I10&lt;G10,G10-I10,"0")</f>
        <v>0</v>
      </c>
      <c r="J17" s="11" t="str">
        <f>IF(J10&lt;E10,E10-J10,"0")</f>
        <v>0</v>
      </c>
    </row>
    <row r="18" spans="2:10" ht="30" customHeight="1" x14ac:dyDescent="0.15">
      <c r="B18" s="79" t="s">
        <v>15</v>
      </c>
      <c r="C18" s="80"/>
      <c r="D18" s="81"/>
      <c r="E18" s="83"/>
      <c r="F18" s="85"/>
      <c r="G18" s="72"/>
      <c r="H18" s="72"/>
      <c r="I18" s="12" t="str">
        <f>IF(I10&gt;G10,I10-G10,"0")</f>
        <v>0</v>
      </c>
      <c r="J18" s="13"/>
    </row>
    <row r="19" spans="2:10" ht="30" customHeight="1" x14ac:dyDescent="0.15">
      <c r="B19" s="76" t="s">
        <v>16</v>
      </c>
      <c r="C19" s="87"/>
      <c r="D19" s="24" t="s">
        <v>20</v>
      </c>
      <c r="E19" s="14"/>
      <c r="F19" s="70"/>
      <c r="G19" s="70"/>
      <c r="H19" s="70"/>
      <c r="I19" s="70"/>
      <c r="J19" s="73"/>
    </row>
    <row r="20" spans="2:10" ht="30" customHeight="1" x14ac:dyDescent="0.15">
      <c r="B20" s="88"/>
      <c r="C20" s="89"/>
      <c r="D20" s="42" t="s">
        <v>13</v>
      </c>
      <c r="E20" s="14"/>
      <c r="F20" s="71"/>
      <c r="G20" s="71"/>
      <c r="H20" s="71"/>
      <c r="I20" s="71"/>
      <c r="J20" s="74"/>
    </row>
    <row r="21" spans="2:10" ht="30" customHeight="1" thickBot="1" x14ac:dyDescent="0.2">
      <c r="B21" s="90"/>
      <c r="C21" s="91"/>
      <c r="D21" s="26" t="s">
        <v>12</v>
      </c>
      <c r="E21" s="15">
        <f>E19+E20</f>
        <v>0</v>
      </c>
      <c r="F21" s="72"/>
      <c r="G21" s="72"/>
      <c r="H21" s="72"/>
      <c r="I21" s="72"/>
      <c r="J21" s="75"/>
    </row>
    <row r="22" spans="2:10" ht="70.5" customHeight="1" thickBot="1" x14ac:dyDescent="0.2">
      <c r="B22" s="86" t="s">
        <v>17</v>
      </c>
      <c r="C22" s="86"/>
      <c r="D22" s="86"/>
      <c r="E22" s="16"/>
      <c r="F22" s="17"/>
      <c r="G22" s="17"/>
      <c r="H22" s="17"/>
      <c r="I22" s="17"/>
      <c r="J22" s="18"/>
    </row>
    <row r="23" spans="2:10" ht="3.75" customHeight="1" x14ac:dyDescent="0.15">
      <c r="B23" s="35"/>
      <c r="C23" s="35"/>
      <c r="D23" s="35"/>
      <c r="E23" s="36"/>
      <c r="F23" s="37"/>
      <c r="G23" s="37"/>
      <c r="H23" s="37"/>
      <c r="I23" s="37"/>
      <c r="J23" s="37"/>
    </row>
    <row r="24" spans="2:10" x14ac:dyDescent="0.15">
      <c r="F24" s="4" t="s">
        <v>21</v>
      </c>
    </row>
  </sheetData>
  <mergeCells count="33">
    <mergeCell ref="B22:D22"/>
    <mergeCell ref="B19:C21"/>
    <mergeCell ref="F19:F21"/>
    <mergeCell ref="G19:G21"/>
    <mergeCell ref="H19:H21"/>
    <mergeCell ref="I19:I21"/>
    <mergeCell ref="J19:J21"/>
    <mergeCell ref="B16:D16"/>
    <mergeCell ref="B17:D17"/>
    <mergeCell ref="E17:E18"/>
    <mergeCell ref="F17:F18"/>
    <mergeCell ref="G17:G18"/>
    <mergeCell ref="H17:H18"/>
    <mergeCell ref="B18:D18"/>
    <mergeCell ref="B10:D10"/>
    <mergeCell ref="B11:B15"/>
    <mergeCell ref="C11:D11"/>
    <mergeCell ref="C12:D12"/>
    <mergeCell ref="C13:D13"/>
    <mergeCell ref="C14:D14"/>
    <mergeCell ref="C15:D15"/>
    <mergeCell ref="B3:J3"/>
    <mergeCell ref="E5:E9"/>
    <mergeCell ref="F5:F9"/>
    <mergeCell ref="G5:G9"/>
    <mergeCell ref="H5:H9"/>
    <mergeCell ref="I5:I9"/>
    <mergeCell ref="J5:J9"/>
    <mergeCell ref="B5:C5"/>
    <mergeCell ref="B6:C6"/>
    <mergeCell ref="B8:C8"/>
    <mergeCell ref="B7:C7"/>
    <mergeCell ref="B9:C9"/>
  </mergeCells>
  <phoneticPr fontId="7"/>
  <conditionalFormatting sqref="F10">
    <cfRule type="cellIs" dxfId="2" priority="3" operator="equal">
      <formula>"要確認"</formula>
    </cfRule>
  </conditionalFormatting>
  <dataValidations count="1">
    <dataValidation operator="equal" allowBlank="1" showInputMessage="1" showErrorMessage="1" sqref="J2"/>
  </dataValidations>
  <printOptions horizontalCentered="1"/>
  <pageMargins left="0.23622047244094491" right="0.23622047244094491" top="0.74803149606299213" bottom="0.74803149606299213" header="0.31496062992125984" footer="0.31496062992125984"/>
  <pageSetup paperSize="9" scale="60" orientation="landscape" r:id="rId1"/>
  <headerFooter>
    <oddFooter>&amp;C&amp;P / &amp;N &amp;RVer.20190308</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24"/>
  <sheetViews>
    <sheetView view="pageBreakPreview" zoomScaleNormal="100" zoomScaleSheetLayoutView="100" workbookViewId="0">
      <pane xSplit="4" ySplit="9" topLeftCell="F10" activePane="bottomRight" state="frozen"/>
      <selection activeCell="A7" sqref="A7:A11"/>
      <selection pane="topRight" activeCell="A7" sqref="A7:A11"/>
      <selection pane="bottomLeft" activeCell="A7" sqref="A7:A11"/>
      <selection pane="bottomRight" activeCell="G10" sqref="G10"/>
    </sheetView>
  </sheetViews>
  <sheetFormatPr defaultRowHeight="14.25" x14ac:dyDescent="0.15"/>
  <cols>
    <col min="1" max="1" width="0.625" style="28" customWidth="1"/>
    <col min="2" max="2" width="4.375" style="4" customWidth="1"/>
    <col min="3" max="4" width="21.125" style="4" customWidth="1"/>
    <col min="5" max="10" width="31.125" style="4" customWidth="1"/>
    <col min="11" max="11" width="0.75" style="28" customWidth="1"/>
    <col min="12" max="20" width="9" style="40"/>
    <col min="21" max="16384" width="9" style="4"/>
  </cols>
  <sheetData>
    <row r="1" spans="2:10" ht="90" customHeight="1" x14ac:dyDescent="0.15"/>
    <row r="2" spans="2:10" ht="24" customHeight="1" x14ac:dyDescent="0.15">
      <c r="B2" s="27" t="s">
        <v>18</v>
      </c>
      <c r="C2" s="28"/>
      <c r="D2" s="28"/>
      <c r="E2" s="29"/>
      <c r="F2" s="29"/>
      <c r="G2" s="29"/>
      <c r="H2" s="29"/>
      <c r="I2" s="30" t="s">
        <v>24</v>
      </c>
      <c r="J2" s="20" t="str">
        <f>+D5</f>
        <v>19xx8888888h0001</v>
      </c>
    </row>
    <row r="3" spans="2:10" ht="42.75" customHeight="1" x14ac:dyDescent="0.15">
      <c r="B3" s="43" t="s">
        <v>19</v>
      </c>
      <c r="C3" s="43"/>
      <c r="D3" s="43"/>
      <c r="E3" s="43"/>
      <c r="F3" s="43"/>
      <c r="G3" s="43"/>
      <c r="H3" s="43"/>
      <c r="I3" s="43"/>
      <c r="J3" s="43"/>
    </row>
    <row r="4" spans="2:10" ht="25.5" customHeight="1" thickBot="1" x14ac:dyDescent="0.2">
      <c r="B4" s="31"/>
      <c r="C4" s="28"/>
      <c r="D4" s="28"/>
      <c r="E4" s="32" t="s">
        <v>22</v>
      </c>
      <c r="F4" s="38">
        <v>1</v>
      </c>
      <c r="G4" s="33" t="s">
        <v>23</v>
      </c>
      <c r="H4" s="38">
        <v>1</v>
      </c>
      <c r="I4" s="28"/>
      <c r="J4" s="34" t="s">
        <v>0</v>
      </c>
    </row>
    <row r="5" spans="2:10" ht="19.5" customHeight="1" thickTop="1" x14ac:dyDescent="0.15">
      <c r="B5" s="56" t="s">
        <v>27</v>
      </c>
      <c r="C5" s="57"/>
      <c r="D5" s="21" t="s">
        <v>26</v>
      </c>
      <c r="E5" s="44" t="s">
        <v>1</v>
      </c>
      <c r="F5" s="47" t="s">
        <v>2</v>
      </c>
      <c r="G5" s="50" t="s">
        <v>34</v>
      </c>
      <c r="H5" s="53" t="s">
        <v>4</v>
      </c>
      <c r="I5" s="53" t="s">
        <v>37</v>
      </c>
      <c r="J5" s="47" t="s">
        <v>6</v>
      </c>
    </row>
    <row r="6" spans="2:10" ht="19.5" customHeight="1" x14ac:dyDescent="0.15">
      <c r="B6" s="58" t="s">
        <v>28</v>
      </c>
      <c r="C6" s="59"/>
      <c r="D6" s="22" t="s">
        <v>33</v>
      </c>
      <c r="E6" s="45"/>
      <c r="F6" s="48"/>
      <c r="G6" s="51"/>
      <c r="H6" s="54"/>
      <c r="I6" s="54"/>
      <c r="J6" s="48"/>
    </row>
    <row r="7" spans="2:10" ht="19.5" customHeight="1" x14ac:dyDescent="0.15">
      <c r="B7" s="60" t="s">
        <v>25</v>
      </c>
      <c r="C7" s="61"/>
      <c r="D7" s="22" t="s">
        <v>31</v>
      </c>
      <c r="E7" s="45"/>
      <c r="F7" s="48"/>
      <c r="G7" s="51"/>
      <c r="H7" s="54"/>
      <c r="I7" s="54"/>
      <c r="J7" s="48"/>
    </row>
    <row r="8" spans="2:10" ht="19.5" customHeight="1" x14ac:dyDescent="0.15">
      <c r="B8" s="58" t="s">
        <v>29</v>
      </c>
      <c r="C8" s="59"/>
      <c r="D8" s="22">
        <v>1234567890</v>
      </c>
      <c r="E8" s="45"/>
      <c r="F8" s="48"/>
      <c r="G8" s="51"/>
      <c r="H8" s="54"/>
      <c r="I8" s="54"/>
      <c r="J8" s="48"/>
    </row>
    <row r="9" spans="2:10" ht="19.5" customHeight="1" thickBot="1" x14ac:dyDescent="0.2">
      <c r="B9" s="62" t="s">
        <v>30</v>
      </c>
      <c r="C9" s="63"/>
      <c r="D9" s="23" t="s">
        <v>32</v>
      </c>
      <c r="E9" s="46"/>
      <c r="F9" s="49"/>
      <c r="G9" s="52"/>
      <c r="H9" s="55"/>
      <c r="I9" s="55"/>
      <c r="J9" s="49"/>
    </row>
    <row r="10" spans="2:10" ht="30" customHeight="1" thickTop="1" x14ac:dyDescent="0.15">
      <c r="B10" s="64" t="s">
        <v>7</v>
      </c>
      <c r="C10" s="65"/>
      <c r="D10" s="66"/>
      <c r="E10" s="5">
        <f>SUM(E15,E16,E21)</f>
        <v>52000</v>
      </c>
      <c r="F10" s="19">
        <f>IF(SUM(F15,F16)=0,0,"要確認")</f>
        <v>0</v>
      </c>
      <c r="G10" s="1">
        <f t="shared" ref="G10" si="0">SUM(G15,G16)</f>
        <v>52000</v>
      </c>
      <c r="H10" s="5">
        <f>SUM(H15,H16)</f>
        <v>52800</v>
      </c>
      <c r="I10" s="5">
        <f>SUM(I15,I16)</f>
        <v>52800</v>
      </c>
      <c r="J10" s="6">
        <f>SUM(J15,J16)</f>
        <v>52000</v>
      </c>
    </row>
    <row r="11" spans="2:10" ht="30" customHeight="1" x14ac:dyDescent="0.15">
      <c r="B11" s="67" t="s">
        <v>20</v>
      </c>
      <c r="C11" s="68" t="s">
        <v>8</v>
      </c>
      <c r="D11" s="69"/>
      <c r="E11" s="7">
        <v>10000</v>
      </c>
      <c r="F11" s="2">
        <v>-800</v>
      </c>
      <c r="G11" s="3">
        <f>SUM(E11,F11)</f>
        <v>9200</v>
      </c>
      <c r="H11" s="2">
        <v>9200</v>
      </c>
      <c r="I11" s="8">
        <f>ROUNDDOWN(H11*$F$4/$H$4,0)</f>
        <v>9200</v>
      </c>
      <c r="J11" s="9">
        <f>IF(G11&lt;I11,G11,I11)</f>
        <v>9200</v>
      </c>
    </row>
    <row r="12" spans="2:10" ht="30" customHeight="1" x14ac:dyDescent="0.15">
      <c r="B12" s="67"/>
      <c r="C12" s="68" t="s">
        <v>9</v>
      </c>
      <c r="D12" s="69"/>
      <c r="E12" s="7">
        <v>10000</v>
      </c>
      <c r="F12" s="2">
        <v>1200</v>
      </c>
      <c r="G12" s="3">
        <f>SUM(E12,F12)</f>
        <v>11200</v>
      </c>
      <c r="H12" s="2">
        <v>11200</v>
      </c>
      <c r="I12" s="8">
        <f>ROUNDDOWN(H12*$F$4/$H$4,0)</f>
        <v>11200</v>
      </c>
      <c r="J12" s="9">
        <f>IF(G12&lt;I12,G12,I12)</f>
        <v>11200</v>
      </c>
    </row>
    <row r="13" spans="2:10" ht="30" customHeight="1" x14ac:dyDescent="0.15">
      <c r="B13" s="67"/>
      <c r="C13" s="68" t="s">
        <v>10</v>
      </c>
      <c r="D13" s="69"/>
      <c r="E13" s="7">
        <v>10000</v>
      </c>
      <c r="F13" s="2">
        <v>200</v>
      </c>
      <c r="G13" s="3">
        <f>SUM(E13,F13)</f>
        <v>10200</v>
      </c>
      <c r="H13" s="2">
        <v>11000</v>
      </c>
      <c r="I13" s="8">
        <f>ROUNDDOWN(H13*$F$4/$H$4,0)</f>
        <v>11000</v>
      </c>
      <c r="J13" s="9">
        <f>IF(G13&lt;I13,G13,I13)</f>
        <v>10200</v>
      </c>
    </row>
    <row r="14" spans="2:10" ht="30" customHeight="1" x14ac:dyDescent="0.15">
      <c r="B14" s="67"/>
      <c r="C14" s="68" t="s">
        <v>11</v>
      </c>
      <c r="D14" s="69"/>
      <c r="E14" s="7">
        <v>10000</v>
      </c>
      <c r="F14" s="2">
        <v>-600</v>
      </c>
      <c r="G14" s="3">
        <f>SUM(E14,F14)</f>
        <v>9400</v>
      </c>
      <c r="H14" s="2">
        <v>9400</v>
      </c>
      <c r="I14" s="8">
        <f>ROUNDDOWN(H14*$F$4/$H$4,0)</f>
        <v>9400</v>
      </c>
      <c r="J14" s="9">
        <f>IF(G14&lt;I14,G14,I14)</f>
        <v>9400</v>
      </c>
    </row>
    <row r="15" spans="2:10" ht="30" customHeight="1" x14ac:dyDescent="0.15">
      <c r="B15" s="67"/>
      <c r="C15" s="68" t="s">
        <v>12</v>
      </c>
      <c r="D15" s="69"/>
      <c r="E15" s="8">
        <f>SUM(E11:E14)</f>
        <v>40000</v>
      </c>
      <c r="F15" s="15">
        <f>SUM(F11:F14)</f>
        <v>0</v>
      </c>
      <c r="G15" s="3">
        <f>SUM(G11:G14)</f>
        <v>40000</v>
      </c>
      <c r="H15" s="3">
        <f t="shared" ref="H15" si="1">SUM(H11:H14)</f>
        <v>40800</v>
      </c>
      <c r="I15" s="8">
        <f>SUM(I11:I14)</f>
        <v>40800</v>
      </c>
      <c r="J15" s="9">
        <f>SUM(J11:J14)</f>
        <v>40000</v>
      </c>
    </row>
    <row r="16" spans="2:10" ht="30" customHeight="1" x14ac:dyDescent="0.15">
      <c r="B16" s="76" t="s">
        <v>13</v>
      </c>
      <c r="C16" s="77"/>
      <c r="D16" s="78"/>
      <c r="E16" s="2">
        <v>12000</v>
      </c>
      <c r="F16" s="2">
        <v>0</v>
      </c>
      <c r="G16" s="3">
        <f>SUM(E16,F16)</f>
        <v>12000</v>
      </c>
      <c r="H16" s="2">
        <v>12000</v>
      </c>
      <c r="I16" s="8">
        <f>ROUNDDOWN(H16*$F$4/$H$4,0)</f>
        <v>12000</v>
      </c>
      <c r="J16" s="9">
        <f>IF(G16&lt;I16,G16,I16)</f>
        <v>12000</v>
      </c>
    </row>
    <row r="17" spans="2:20" s="28" customFormat="1" ht="30" customHeight="1" x14ac:dyDescent="0.15">
      <c r="B17" s="79" t="s">
        <v>14</v>
      </c>
      <c r="C17" s="80"/>
      <c r="D17" s="81"/>
      <c r="E17" s="82"/>
      <c r="F17" s="84"/>
      <c r="G17" s="70"/>
      <c r="H17" s="70"/>
      <c r="I17" s="10" t="str">
        <f>IF(I10&lt;G10,G10-I10,"0")</f>
        <v>0</v>
      </c>
      <c r="J17" s="11" t="str">
        <f>IF(J10&lt;E10,E10-J10,"0")</f>
        <v>0</v>
      </c>
      <c r="L17" s="40"/>
      <c r="M17" s="40"/>
      <c r="N17" s="40"/>
      <c r="O17" s="40"/>
      <c r="P17" s="40"/>
      <c r="Q17" s="40"/>
      <c r="R17" s="40"/>
      <c r="S17" s="40"/>
      <c r="T17" s="40"/>
    </row>
    <row r="18" spans="2:20" s="28" customFormat="1" ht="30" customHeight="1" x14ac:dyDescent="0.15">
      <c r="B18" s="79" t="s">
        <v>15</v>
      </c>
      <c r="C18" s="80"/>
      <c r="D18" s="81"/>
      <c r="E18" s="83"/>
      <c r="F18" s="85"/>
      <c r="G18" s="72"/>
      <c r="H18" s="72"/>
      <c r="I18" s="12">
        <f>IF(I10&gt;G10,I10-G10,"0")</f>
        <v>800</v>
      </c>
      <c r="J18" s="13"/>
      <c r="L18" s="40"/>
      <c r="M18" s="40"/>
      <c r="N18" s="40"/>
      <c r="O18" s="40"/>
      <c r="P18" s="40"/>
      <c r="Q18" s="40"/>
      <c r="R18" s="40"/>
      <c r="S18" s="40"/>
      <c r="T18" s="40"/>
    </row>
    <row r="19" spans="2:20" s="28" customFormat="1" ht="30" customHeight="1" x14ac:dyDescent="0.15">
      <c r="B19" s="76" t="s">
        <v>16</v>
      </c>
      <c r="C19" s="87"/>
      <c r="D19" s="24" t="s">
        <v>20</v>
      </c>
      <c r="E19" s="14">
        <v>0</v>
      </c>
      <c r="F19" s="70"/>
      <c r="G19" s="70"/>
      <c r="H19" s="70"/>
      <c r="I19" s="70"/>
      <c r="J19" s="73"/>
      <c r="L19" s="40"/>
      <c r="M19" s="40"/>
      <c r="N19" s="40"/>
      <c r="O19" s="40"/>
      <c r="P19" s="40"/>
      <c r="Q19" s="40"/>
      <c r="R19" s="40"/>
      <c r="S19" s="40"/>
      <c r="T19" s="40"/>
    </row>
    <row r="20" spans="2:20" s="28" customFormat="1" ht="30" customHeight="1" x14ac:dyDescent="0.15">
      <c r="B20" s="88"/>
      <c r="C20" s="89"/>
      <c r="D20" s="41" t="s">
        <v>13</v>
      </c>
      <c r="E20" s="14">
        <v>0</v>
      </c>
      <c r="F20" s="71"/>
      <c r="G20" s="71"/>
      <c r="H20" s="71"/>
      <c r="I20" s="71"/>
      <c r="J20" s="74"/>
      <c r="L20" s="40"/>
      <c r="M20" s="40"/>
      <c r="N20" s="40"/>
      <c r="O20" s="40"/>
      <c r="P20" s="40"/>
      <c r="Q20" s="40"/>
      <c r="R20" s="40"/>
      <c r="S20" s="40"/>
      <c r="T20" s="40"/>
    </row>
    <row r="21" spans="2:20" s="28" customFormat="1" ht="30" customHeight="1" thickBot="1" x14ac:dyDescent="0.2">
      <c r="B21" s="90"/>
      <c r="C21" s="91"/>
      <c r="D21" s="26" t="s">
        <v>12</v>
      </c>
      <c r="E21" s="15">
        <f>E19+E20</f>
        <v>0</v>
      </c>
      <c r="F21" s="72"/>
      <c r="G21" s="72"/>
      <c r="H21" s="72"/>
      <c r="I21" s="72"/>
      <c r="J21" s="75"/>
      <c r="L21" s="40"/>
      <c r="M21" s="40"/>
      <c r="N21" s="40"/>
      <c r="O21" s="40"/>
      <c r="P21" s="40"/>
      <c r="Q21" s="40"/>
      <c r="R21" s="40"/>
      <c r="S21" s="40"/>
      <c r="T21" s="40"/>
    </row>
    <row r="22" spans="2:20" s="28" customFormat="1" ht="45.75" customHeight="1" thickBot="1" x14ac:dyDescent="0.2">
      <c r="B22" s="86" t="s">
        <v>17</v>
      </c>
      <c r="C22" s="86"/>
      <c r="D22" s="86"/>
      <c r="E22" s="16"/>
      <c r="F22" s="17"/>
      <c r="G22" s="17"/>
      <c r="H22" s="17"/>
      <c r="I22" s="17"/>
      <c r="J22" s="18"/>
      <c r="L22" s="40"/>
      <c r="M22" s="40"/>
      <c r="N22" s="40"/>
      <c r="O22" s="40"/>
      <c r="P22" s="40"/>
      <c r="Q22" s="40"/>
      <c r="R22" s="40"/>
      <c r="S22" s="40"/>
      <c r="T22" s="40"/>
    </row>
    <row r="23" spans="2:20" s="28" customFormat="1" ht="3.75" hidden="1" customHeight="1" x14ac:dyDescent="0.15">
      <c r="B23" s="35"/>
      <c r="C23" s="35"/>
      <c r="D23" s="35"/>
      <c r="E23" s="36"/>
      <c r="F23" s="37"/>
      <c r="G23" s="37"/>
      <c r="H23" s="37"/>
      <c r="I23" s="37"/>
      <c r="J23" s="37"/>
      <c r="L23" s="40"/>
      <c r="M23" s="40"/>
      <c r="N23" s="40"/>
      <c r="O23" s="40"/>
      <c r="P23" s="40"/>
      <c r="Q23" s="40"/>
      <c r="R23" s="40"/>
      <c r="S23" s="40"/>
      <c r="T23" s="40"/>
    </row>
    <row r="24" spans="2:20" s="28" customFormat="1" ht="23.25" customHeight="1" x14ac:dyDescent="0.15">
      <c r="B24" s="4"/>
      <c r="C24" s="4"/>
      <c r="D24" s="4"/>
      <c r="E24" s="4"/>
      <c r="F24" s="39" t="s">
        <v>21</v>
      </c>
      <c r="G24" s="4"/>
      <c r="H24" s="4"/>
      <c r="I24" s="4"/>
      <c r="J24" s="4"/>
      <c r="L24" s="40"/>
      <c r="M24" s="40"/>
      <c r="N24" s="40"/>
      <c r="O24" s="40"/>
      <c r="P24" s="40"/>
      <c r="Q24" s="40"/>
      <c r="R24" s="40"/>
      <c r="S24" s="40"/>
      <c r="T24" s="40"/>
    </row>
  </sheetData>
  <mergeCells count="33">
    <mergeCell ref="B22:D22"/>
    <mergeCell ref="B19:C21"/>
    <mergeCell ref="F19:F21"/>
    <mergeCell ref="G19:G21"/>
    <mergeCell ref="H19:H21"/>
    <mergeCell ref="I19:I21"/>
    <mergeCell ref="J19:J21"/>
    <mergeCell ref="B16:D16"/>
    <mergeCell ref="B17:D17"/>
    <mergeCell ref="E17:E18"/>
    <mergeCell ref="F17:F18"/>
    <mergeCell ref="G17:G18"/>
    <mergeCell ref="H17:H18"/>
    <mergeCell ref="B18:D18"/>
    <mergeCell ref="B10:D10"/>
    <mergeCell ref="B11:B15"/>
    <mergeCell ref="C11:D11"/>
    <mergeCell ref="C12:D12"/>
    <mergeCell ref="C13:D13"/>
    <mergeCell ref="C14:D14"/>
    <mergeCell ref="C15:D15"/>
    <mergeCell ref="B3:J3"/>
    <mergeCell ref="B5:C5"/>
    <mergeCell ref="E5:E9"/>
    <mergeCell ref="F5:F9"/>
    <mergeCell ref="G5:G9"/>
    <mergeCell ref="H5:H9"/>
    <mergeCell ref="I5:I9"/>
    <mergeCell ref="J5:J9"/>
    <mergeCell ref="B6:C6"/>
    <mergeCell ref="B7:C7"/>
    <mergeCell ref="B8:C8"/>
    <mergeCell ref="B9:C9"/>
  </mergeCells>
  <phoneticPr fontId="7"/>
  <conditionalFormatting sqref="F10">
    <cfRule type="cellIs" dxfId="1" priority="1" operator="equal">
      <formula>"要確認"</formula>
    </cfRule>
  </conditionalFormatting>
  <dataValidations count="1">
    <dataValidation operator="equal" allowBlank="1" showInputMessage="1" showErrorMessage="1" sqref="J2"/>
  </dataValidations>
  <printOptions horizontalCentered="1"/>
  <pageMargins left="0.23622047244094491" right="0.23622047244094491" top="0.55118110236220474" bottom="0.74803149606299213" header="0" footer="0.31496062992125984"/>
  <pageSetup paperSize="9" scale="60" orientation="landscape" r:id="rId1"/>
  <headerFooter>
    <oddFooter>&amp;C&amp;P / &amp;N &amp;RVer．20190308</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50"/>
  <sheetViews>
    <sheetView view="pageBreakPreview" zoomScale="70" zoomScaleNormal="100" zoomScaleSheetLayoutView="70" workbookViewId="0">
      <pane xSplit="4" ySplit="9" topLeftCell="E10" activePane="bottomRight" state="frozen"/>
      <selection activeCell="A7" sqref="A7:A11"/>
      <selection pane="topRight" activeCell="A7" sqref="A7:A11"/>
      <selection pane="bottomLeft" activeCell="A7" sqref="A7:A11"/>
      <selection pane="bottomRight" activeCell="E19" sqref="E19"/>
    </sheetView>
  </sheetViews>
  <sheetFormatPr defaultRowHeight="14.25" x14ac:dyDescent="0.15"/>
  <cols>
    <col min="1" max="1" width="0.625" style="28" customWidth="1"/>
    <col min="2" max="2" width="4.375" style="4" customWidth="1"/>
    <col min="3" max="4" width="21.125" style="4" customWidth="1"/>
    <col min="5" max="10" width="31.125" style="4" customWidth="1"/>
    <col min="11" max="11" width="0.75" style="28" customWidth="1"/>
    <col min="12" max="41" width="9" style="40"/>
    <col min="42" max="16384" width="9" style="4"/>
  </cols>
  <sheetData>
    <row r="1" spans="2:41" s="28" customFormat="1" ht="6" customHeight="1" x14ac:dyDescent="0.15">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row>
    <row r="2" spans="2:41" ht="24" customHeight="1" x14ac:dyDescent="0.15">
      <c r="B2" s="27" t="s">
        <v>18</v>
      </c>
      <c r="C2" s="28"/>
      <c r="D2" s="28"/>
      <c r="E2" s="29"/>
      <c r="F2" s="29"/>
      <c r="G2" s="29"/>
      <c r="H2" s="29"/>
      <c r="I2" s="30" t="s">
        <v>24</v>
      </c>
      <c r="J2" s="20" t="str">
        <f>+D5</f>
        <v>19xx8888888h0001</v>
      </c>
    </row>
    <row r="3" spans="2:41" ht="27.75" customHeight="1" x14ac:dyDescent="0.15">
      <c r="B3" s="43" t="s">
        <v>19</v>
      </c>
      <c r="C3" s="43"/>
      <c r="D3" s="43"/>
      <c r="E3" s="43"/>
      <c r="F3" s="43"/>
      <c r="G3" s="43"/>
      <c r="H3" s="43"/>
      <c r="I3" s="43"/>
      <c r="J3" s="43"/>
    </row>
    <row r="4" spans="2:41" ht="25.5" customHeight="1" thickBot="1" x14ac:dyDescent="0.2">
      <c r="B4" s="31"/>
      <c r="C4" s="28"/>
      <c r="D4" s="28"/>
      <c r="E4" s="32" t="s">
        <v>22</v>
      </c>
      <c r="F4" s="38">
        <v>1</v>
      </c>
      <c r="G4" s="33" t="s">
        <v>23</v>
      </c>
      <c r="H4" s="38">
        <v>2</v>
      </c>
      <c r="I4" s="28"/>
      <c r="J4" s="34" t="s">
        <v>0</v>
      </c>
    </row>
    <row r="5" spans="2:41" ht="19.5" customHeight="1" thickTop="1" x14ac:dyDescent="0.15">
      <c r="B5" s="56" t="s">
        <v>27</v>
      </c>
      <c r="C5" s="57"/>
      <c r="D5" s="21" t="s">
        <v>26</v>
      </c>
      <c r="E5" s="44" t="s">
        <v>1</v>
      </c>
      <c r="F5" s="47" t="s">
        <v>2</v>
      </c>
      <c r="G5" s="92" t="s">
        <v>3</v>
      </c>
      <c r="H5" s="53" t="s">
        <v>4</v>
      </c>
      <c r="I5" s="53" t="s">
        <v>5</v>
      </c>
      <c r="J5" s="47" t="s">
        <v>6</v>
      </c>
    </row>
    <row r="6" spans="2:41" ht="19.5" customHeight="1" x14ac:dyDescent="0.15">
      <c r="B6" s="58" t="s">
        <v>28</v>
      </c>
      <c r="C6" s="59"/>
      <c r="D6" s="22" t="s">
        <v>33</v>
      </c>
      <c r="E6" s="45"/>
      <c r="F6" s="48"/>
      <c r="G6" s="51"/>
      <c r="H6" s="54"/>
      <c r="I6" s="54"/>
      <c r="J6" s="48"/>
    </row>
    <row r="7" spans="2:41" ht="19.5" customHeight="1" x14ac:dyDescent="0.15">
      <c r="B7" s="60" t="s">
        <v>25</v>
      </c>
      <c r="C7" s="61"/>
      <c r="D7" s="22" t="s">
        <v>31</v>
      </c>
      <c r="E7" s="45"/>
      <c r="F7" s="48"/>
      <c r="G7" s="51"/>
      <c r="H7" s="54"/>
      <c r="I7" s="54"/>
      <c r="J7" s="48"/>
    </row>
    <row r="8" spans="2:41" ht="19.5" customHeight="1" x14ac:dyDescent="0.15">
      <c r="B8" s="58" t="s">
        <v>29</v>
      </c>
      <c r="C8" s="59"/>
      <c r="D8" s="22">
        <v>1234567890</v>
      </c>
      <c r="E8" s="45"/>
      <c r="F8" s="48"/>
      <c r="G8" s="51"/>
      <c r="H8" s="54"/>
      <c r="I8" s="54"/>
      <c r="J8" s="48"/>
    </row>
    <row r="9" spans="2:41" ht="19.5" customHeight="1" thickBot="1" x14ac:dyDescent="0.2">
      <c r="B9" s="62" t="s">
        <v>30</v>
      </c>
      <c r="C9" s="63"/>
      <c r="D9" s="23" t="s">
        <v>32</v>
      </c>
      <c r="E9" s="46"/>
      <c r="F9" s="49"/>
      <c r="G9" s="52"/>
      <c r="H9" s="55"/>
      <c r="I9" s="55"/>
      <c r="J9" s="49"/>
    </row>
    <row r="10" spans="2:41" ht="30" customHeight="1" thickTop="1" x14ac:dyDescent="0.15">
      <c r="B10" s="64" t="s">
        <v>7</v>
      </c>
      <c r="C10" s="65"/>
      <c r="D10" s="66"/>
      <c r="E10" s="5">
        <f>SUM(E15,E16,E21)</f>
        <v>52000</v>
      </c>
      <c r="F10" s="19">
        <f>IF(SUM(F15,F16)=0,0,"要確認")</f>
        <v>0</v>
      </c>
      <c r="G10" s="1">
        <f t="shared" ref="G10" si="0">SUM(G15,G16)</f>
        <v>52000</v>
      </c>
      <c r="H10" s="5">
        <f>SUM(H15,H16)</f>
        <v>52800</v>
      </c>
      <c r="I10" s="5">
        <f>SUM(I15,I16)</f>
        <v>26400</v>
      </c>
      <c r="J10" s="6">
        <f>SUM(J15,J16)</f>
        <v>26400</v>
      </c>
    </row>
    <row r="11" spans="2:41" ht="30" customHeight="1" x14ac:dyDescent="0.15">
      <c r="B11" s="67" t="s">
        <v>20</v>
      </c>
      <c r="C11" s="68" t="s">
        <v>8</v>
      </c>
      <c r="D11" s="69"/>
      <c r="E11" s="7">
        <v>10000</v>
      </c>
      <c r="F11" s="2">
        <v>-800</v>
      </c>
      <c r="G11" s="3">
        <f>SUM(E11,F11)</f>
        <v>9200</v>
      </c>
      <c r="H11" s="2">
        <v>9200</v>
      </c>
      <c r="I11" s="8">
        <f>ROUNDDOWN(H11*$F$4/$H$4,0)</f>
        <v>4600</v>
      </c>
      <c r="J11" s="9">
        <f>IF(G11&lt;I11,G11,I11)</f>
        <v>4600</v>
      </c>
    </row>
    <row r="12" spans="2:41" ht="30" customHeight="1" x14ac:dyDescent="0.15">
      <c r="B12" s="67"/>
      <c r="C12" s="68" t="s">
        <v>9</v>
      </c>
      <c r="D12" s="69"/>
      <c r="E12" s="7">
        <v>10000</v>
      </c>
      <c r="F12" s="2">
        <v>1200</v>
      </c>
      <c r="G12" s="3">
        <f>SUM(E12,F12)</f>
        <v>11200</v>
      </c>
      <c r="H12" s="2">
        <v>11200</v>
      </c>
      <c r="I12" s="8">
        <f>ROUNDDOWN(H12*$F$4/$H$4,0)</f>
        <v>5600</v>
      </c>
      <c r="J12" s="9">
        <f>IF(G12&lt;I12,G12,I12)</f>
        <v>5600</v>
      </c>
    </row>
    <row r="13" spans="2:41" ht="30" customHeight="1" x14ac:dyDescent="0.15">
      <c r="B13" s="67"/>
      <c r="C13" s="68" t="s">
        <v>10</v>
      </c>
      <c r="D13" s="69"/>
      <c r="E13" s="7">
        <v>10000</v>
      </c>
      <c r="F13" s="2">
        <v>200</v>
      </c>
      <c r="G13" s="3">
        <f>SUM(E13,F13)</f>
        <v>10200</v>
      </c>
      <c r="H13" s="2">
        <v>11000</v>
      </c>
      <c r="I13" s="8">
        <f>ROUNDDOWN(H13*$F$4/$H$4,0)</f>
        <v>5500</v>
      </c>
      <c r="J13" s="9">
        <f>IF(G13&lt;I13,G13,I13)</f>
        <v>5500</v>
      </c>
    </row>
    <row r="14" spans="2:41" ht="30" customHeight="1" x14ac:dyDescent="0.15">
      <c r="B14" s="67"/>
      <c r="C14" s="68" t="s">
        <v>11</v>
      </c>
      <c r="D14" s="69"/>
      <c r="E14" s="7">
        <v>10000</v>
      </c>
      <c r="F14" s="2">
        <v>-600</v>
      </c>
      <c r="G14" s="3">
        <f>SUM(E14,F14)</f>
        <v>9400</v>
      </c>
      <c r="H14" s="2">
        <v>9400</v>
      </c>
      <c r="I14" s="8">
        <f>ROUNDDOWN(H14*$F$4/$H$4,0)</f>
        <v>4700</v>
      </c>
      <c r="J14" s="9">
        <f>IF(G14&lt;I14,G14,I14)</f>
        <v>4700</v>
      </c>
    </row>
    <row r="15" spans="2:41" ht="30" customHeight="1" x14ac:dyDescent="0.15">
      <c r="B15" s="67"/>
      <c r="C15" s="68" t="s">
        <v>12</v>
      </c>
      <c r="D15" s="69"/>
      <c r="E15" s="8">
        <f>SUM(E11:E14)</f>
        <v>40000</v>
      </c>
      <c r="F15" s="15">
        <f>SUM(F11:F14)</f>
        <v>0</v>
      </c>
      <c r="G15" s="3">
        <f>SUM(G11:G14)</f>
        <v>40000</v>
      </c>
      <c r="H15" s="3">
        <f t="shared" ref="H15" si="1">SUM(H11:H14)</f>
        <v>40800</v>
      </c>
      <c r="I15" s="8">
        <f>SUM(I11:I14)</f>
        <v>20400</v>
      </c>
      <c r="J15" s="9">
        <f>SUM(J11:J14)</f>
        <v>20400</v>
      </c>
    </row>
    <row r="16" spans="2:41" ht="30" customHeight="1" x14ac:dyDescent="0.15">
      <c r="B16" s="76" t="s">
        <v>13</v>
      </c>
      <c r="C16" s="77"/>
      <c r="D16" s="78"/>
      <c r="E16" s="2">
        <v>12000</v>
      </c>
      <c r="F16" s="2">
        <v>0</v>
      </c>
      <c r="G16" s="3">
        <f>SUM(E16,F16)</f>
        <v>12000</v>
      </c>
      <c r="H16" s="2">
        <v>12000</v>
      </c>
      <c r="I16" s="8">
        <f>ROUNDDOWN(H16*$F$4/$H$4,0)</f>
        <v>6000</v>
      </c>
      <c r="J16" s="9">
        <f>IF(G16&lt;I16,G16,I16)</f>
        <v>6000</v>
      </c>
    </row>
    <row r="17" spans="2:10" ht="30" customHeight="1" x14ac:dyDescent="0.15">
      <c r="B17" s="79" t="s">
        <v>14</v>
      </c>
      <c r="C17" s="80"/>
      <c r="D17" s="81"/>
      <c r="E17" s="82"/>
      <c r="F17" s="84"/>
      <c r="G17" s="70"/>
      <c r="H17" s="70"/>
      <c r="I17" s="10">
        <f>IF(I10&lt;G10,G10-I10,"0")</f>
        <v>25600</v>
      </c>
      <c r="J17" s="11">
        <f>IF(J10&lt;E10,E10-J10,"0")</f>
        <v>25600</v>
      </c>
    </row>
    <row r="18" spans="2:10" ht="30" customHeight="1" x14ac:dyDescent="0.15">
      <c r="B18" s="79" t="s">
        <v>15</v>
      </c>
      <c r="C18" s="80"/>
      <c r="D18" s="81"/>
      <c r="E18" s="83"/>
      <c r="F18" s="85"/>
      <c r="G18" s="72"/>
      <c r="H18" s="72"/>
      <c r="I18" s="12" t="str">
        <f>IF(I10&gt;G10,I10-G10,"0")</f>
        <v>0</v>
      </c>
      <c r="J18" s="13"/>
    </row>
    <row r="19" spans="2:10" ht="30" customHeight="1" x14ac:dyDescent="0.15">
      <c r="B19" s="76" t="s">
        <v>16</v>
      </c>
      <c r="C19" s="87"/>
      <c r="D19" s="24" t="s">
        <v>20</v>
      </c>
      <c r="E19" s="14">
        <v>0</v>
      </c>
      <c r="F19" s="70"/>
      <c r="G19" s="70"/>
      <c r="H19" s="70"/>
      <c r="I19" s="70"/>
      <c r="J19" s="73"/>
    </row>
    <row r="20" spans="2:10" ht="30" customHeight="1" x14ac:dyDescent="0.15">
      <c r="B20" s="88"/>
      <c r="C20" s="89"/>
      <c r="D20" s="25" t="s">
        <v>13</v>
      </c>
      <c r="E20" s="14">
        <v>0</v>
      </c>
      <c r="F20" s="71"/>
      <c r="G20" s="71"/>
      <c r="H20" s="71"/>
      <c r="I20" s="71"/>
      <c r="J20" s="74"/>
    </row>
    <row r="21" spans="2:10" ht="30" customHeight="1" thickBot="1" x14ac:dyDescent="0.2">
      <c r="B21" s="90"/>
      <c r="C21" s="91"/>
      <c r="D21" s="26" t="s">
        <v>12</v>
      </c>
      <c r="E21" s="15">
        <f>E19+E20</f>
        <v>0</v>
      </c>
      <c r="F21" s="72"/>
      <c r="G21" s="72"/>
      <c r="H21" s="72"/>
      <c r="I21" s="72"/>
      <c r="J21" s="75"/>
    </row>
    <row r="22" spans="2:10" ht="70.5" customHeight="1" thickBot="1" x14ac:dyDescent="0.2">
      <c r="B22" s="86" t="s">
        <v>17</v>
      </c>
      <c r="C22" s="86"/>
      <c r="D22" s="86"/>
      <c r="E22" s="16"/>
      <c r="F22" s="17"/>
      <c r="G22" s="17"/>
      <c r="H22" s="17"/>
      <c r="I22" s="17"/>
      <c r="J22" s="18"/>
    </row>
    <row r="23" spans="2:10" ht="3.75" customHeight="1" x14ac:dyDescent="0.15">
      <c r="B23" s="35"/>
      <c r="C23" s="35"/>
      <c r="D23" s="35"/>
      <c r="E23" s="36"/>
      <c r="F23" s="37"/>
      <c r="G23" s="37"/>
      <c r="H23" s="37"/>
      <c r="I23" s="37"/>
      <c r="J23" s="37"/>
    </row>
    <row r="24" spans="2:10" x14ac:dyDescent="0.15">
      <c r="F24" s="4" t="s">
        <v>21</v>
      </c>
    </row>
    <row r="26" spans="2:10" s="40" customFormat="1" ht="18.75" customHeight="1" x14ac:dyDescent="0.15"/>
    <row r="27" spans="2:10" s="40" customFormat="1" x14ac:dyDescent="0.15"/>
    <row r="28" spans="2:10" s="40" customFormat="1" x14ac:dyDescent="0.15"/>
    <row r="29" spans="2:10" s="40" customFormat="1" x14ac:dyDescent="0.15"/>
    <row r="30" spans="2:10" s="40" customFormat="1" x14ac:dyDescent="0.15"/>
    <row r="31" spans="2:10" s="40" customFormat="1" x14ac:dyDescent="0.15"/>
    <row r="32" spans="2:10" s="40" customFormat="1" x14ac:dyDescent="0.15"/>
    <row r="33" s="40" customFormat="1" x14ac:dyDescent="0.15"/>
    <row r="34" s="40" customFormat="1" x14ac:dyDescent="0.15"/>
    <row r="35" s="40" customFormat="1" x14ac:dyDescent="0.15"/>
    <row r="36" s="40" customFormat="1" x14ac:dyDescent="0.15"/>
    <row r="37" s="40" customFormat="1" x14ac:dyDescent="0.15"/>
    <row r="38" s="40" customFormat="1" x14ac:dyDescent="0.15"/>
    <row r="39" s="40" customFormat="1" x14ac:dyDescent="0.15"/>
    <row r="40" s="40" customFormat="1" x14ac:dyDescent="0.15"/>
    <row r="41" s="40" customFormat="1" x14ac:dyDescent="0.15"/>
    <row r="42" s="40" customFormat="1" x14ac:dyDescent="0.15"/>
    <row r="43" s="40" customFormat="1" x14ac:dyDescent="0.15"/>
    <row r="44" s="40" customFormat="1" x14ac:dyDescent="0.15"/>
    <row r="45" s="40" customFormat="1" x14ac:dyDescent="0.15"/>
    <row r="46" s="40" customFormat="1" x14ac:dyDescent="0.15"/>
    <row r="47" s="40" customFormat="1" x14ac:dyDescent="0.15"/>
    <row r="48" s="40" customFormat="1" x14ac:dyDescent="0.15"/>
    <row r="49" s="40" customFormat="1" x14ac:dyDescent="0.15"/>
    <row r="50" s="40" customFormat="1" x14ac:dyDescent="0.15"/>
    <row r="51" s="40" customFormat="1" x14ac:dyDescent="0.15"/>
    <row r="52" s="40" customFormat="1" x14ac:dyDescent="0.15"/>
    <row r="53" s="40" customFormat="1" x14ac:dyDescent="0.15"/>
    <row r="54" s="40" customFormat="1" x14ac:dyDescent="0.15"/>
    <row r="55" s="40" customFormat="1" x14ac:dyDescent="0.15"/>
    <row r="56" s="40" customFormat="1" x14ac:dyDescent="0.15"/>
    <row r="57" s="40" customFormat="1" x14ac:dyDescent="0.15"/>
    <row r="58" s="40" customFormat="1" x14ac:dyDescent="0.15"/>
    <row r="59" s="40" customFormat="1" x14ac:dyDescent="0.15"/>
    <row r="60" s="40" customFormat="1" x14ac:dyDescent="0.15"/>
    <row r="61" s="40" customFormat="1" x14ac:dyDescent="0.15"/>
    <row r="62" s="40" customFormat="1" x14ac:dyDescent="0.15"/>
    <row r="63" s="40" customFormat="1" x14ac:dyDescent="0.15"/>
    <row r="64" s="40" customFormat="1" x14ac:dyDescent="0.15"/>
    <row r="65" s="40" customFormat="1" x14ac:dyDescent="0.15"/>
    <row r="66" s="40" customFormat="1" x14ac:dyDescent="0.15"/>
    <row r="67" s="40" customFormat="1" x14ac:dyDescent="0.15"/>
    <row r="68" s="40" customFormat="1" x14ac:dyDescent="0.15"/>
    <row r="69" s="40" customFormat="1" x14ac:dyDescent="0.15"/>
    <row r="70" s="40" customFormat="1" x14ac:dyDescent="0.15"/>
    <row r="71" s="40" customFormat="1" x14ac:dyDescent="0.15"/>
    <row r="72" s="40" customFormat="1" x14ac:dyDescent="0.15"/>
    <row r="73" s="40" customFormat="1" x14ac:dyDescent="0.15"/>
    <row r="74" s="40" customFormat="1" x14ac:dyDescent="0.15"/>
    <row r="75" s="40" customFormat="1" x14ac:dyDescent="0.15"/>
    <row r="76" s="40" customFormat="1" x14ac:dyDescent="0.15"/>
    <row r="77" s="40" customFormat="1" x14ac:dyDescent="0.15"/>
    <row r="78" s="40" customFormat="1" x14ac:dyDescent="0.15"/>
    <row r="79" s="40" customFormat="1" x14ac:dyDescent="0.15"/>
    <row r="80" s="40" customFormat="1" x14ac:dyDescent="0.15"/>
    <row r="81" s="40" customFormat="1" x14ac:dyDescent="0.15"/>
    <row r="82" s="40" customFormat="1" x14ac:dyDescent="0.15"/>
    <row r="83" s="40" customFormat="1" x14ac:dyDescent="0.15"/>
    <row r="84" s="40" customFormat="1" x14ac:dyDescent="0.15"/>
    <row r="85" s="40" customFormat="1" x14ac:dyDescent="0.15"/>
    <row r="86" s="40" customFormat="1" x14ac:dyDescent="0.15"/>
    <row r="87" s="40" customFormat="1" x14ac:dyDescent="0.15"/>
    <row r="88" s="40" customFormat="1" x14ac:dyDescent="0.15"/>
    <row r="89" s="40" customFormat="1" x14ac:dyDescent="0.15"/>
    <row r="90" s="40" customFormat="1" x14ac:dyDescent="0.15"/>
    <row r="91" s="40" customFormat="1" x14ac:dyDescent="0.15"/>
    <row r="92" s="40" customFormat="1" x14ac:dyDescent="0.15"/>
    <row r="93" s="40" customFormat="1" x14ac:dyDescent="0.15"/>
    <row r="94" s="40" customFormat="1" x14ac:dyDescent="0.15"/>
    <row r="95" s="40" customFormat="1" x14ac:dyDescent="0.15"/>
    <row r="96" s="40" customFormat="1" x14ac:dyDescent="0.15"/>
    <row r="97" s="40" customFormat="1" x14ac:dyDescent="0.15"/>
    <row r="98" s="40" customFormat="1" x14ac:dyDescent="0.15"/>
    <row r="99" s="40" customFormat="1" x14ac:dyDescent="0.15"/>
    <row r="100" s="40" customFormat="1" x14ac:dyDescent="0.15"/>
    <row r="101" s="40" customFormat="1" x14ac:dyDescent="0.15"/>
    <row r="102" s="40" customFormat="1" x14ac:dyDescent="0.15"/>
    <row r="103" s="40" customFormat="1" x14ac:dyDescent="0.15"/>
    <row r="104" s="40" customFormat="1" x14ac:dyDescent="0.15"/>
    <row r="105" s="40" customFormat="1" x14ac:dyDescent="0.15"/>
    <row r="106" s="40" customFormat="1" x14ac:dyDescent="0.15"/>
    <row r="107" s="40" customFormat="1" x14ac:dyDescent="0.15"/>
    <row r="108" s="40" customFormat="1" x14ac:dyDescent="0.15"/>
    <row r="109" s="40" customFormat="1" x14ac:dyDescent="0.15"/>
    <row r="110" s="40" customFormat="1" x14ac:dyDescent="0.15"/>
    <row r="111" s="40" customFormat="1" x14ac:dyDescent="0.15"/>
    <row r="112" s="40" customFormat="1" x14ac:dyDescent="0.15"/>
    <row r="113" s="40" customFormat="1" x14ac:dyDescent="0.15"/>
    <row r="114" s="40" customFormat="1" x14ac:dyDescent="0.15"/>
    <row r="115" s="40" customFormat="1" x14ac:dyDescent="0.15"/>
    <row r="116" s="40" customFormat="1" x14ac:dyDescent="0.15"/>
    <row r="117" s="40" customFormat="1" x14ac:dyDescent="0.15"/>
    <row r="118" s="40" customFormat="1" x14ac:dyDescent="0.15"/>
    <row r="119" s="40" customFormat="1" x14ac:dyDescent="0.15"/>
    <row r="120" s="40" customFormat="1" x14ac:dyDescent="0.15"/>
    <row r="121" s="40" customFormat="1" x14ac:dyDescent="0.15"/>
    <row r="122" s="40" customFormat="1" x14ac:dyDescent="0.15"/>
    <row r="123" s="40" customFormat="1" x14ac:dyDescent="0.15"/>
    <row r="124" s="40" customFormat="1" x14ac:dyDescent="0.15"/>
    <row r="125" s="40" customFormat="1" x14ac:dyDescent="0.15"/>
    <row r="126" s="40" customFormat="1" x14ac:dyDescent="0.15"/>
    <row r="127" s="40" customFormat="1" x14ac:dyDescent="0.15"/>
    <row r="128" s="40" customFormat="1" x14ac:dyDescent="0.15"/>
    <row r="129" s="40" customFormat="1" x14ac:dyDescent="0.15"/>
    <row r="130" s="40" customFormat="1" x14ac:dyDescent="0.15"/>
    <row r="131" s="40" customFormat="1" x14ac:dyDescent="0.15"/>
    <row r="132" s="40" customFormat="1" x14ac:dyDescent="0.15"/>
    <row r="133" s="40" customFormat="1" x14ac:dyDescent="0.15"/>
    <row r="134" s="40" customFormat="1" x14ac:dyDescent="0.15"/>
    <row r="135" s="40" customFormat="1" x14ac:dyDescent="0.15"/>
    <row r="136" s="40" customFormat="1" x14ac:dyDescent="0.15"/>
    <row r="137" s="40" customFormat="1" x14ac:dyDescent="0.15"/>
    <row r="138" s="40" customFormat="1" x14ac:dyDescent="0.15"/>
    <row r="139" s="40" customFormat="1" x14ac:dyDescent="0.15"/>
    <row r="140" s="40" customFormat="1" x14ac:dyDescent="0.15"/>
    <row r="141" s="40" customFormat="1" x14ac:dyDescent="0.15"/>
    <row r="142" s="40" customFormat="1" x14ac:dyDescent="0.15"/>
    <row r="143" s="40" customFormat="1" x14ac:dyDescent="0.15"/>
    <row r="144" s="40" customFormat="1" x14ac:dyDescent="0.15"/>
    <row r="145" s="40" customFormat="1" x14ac:dyDescent="0.15"/>
    <row r="146" s="40" customFormat="1" x14ac:dyDescent="0.15"/>
    <row r="147" s="40" customFormat="1" x14ac:dyDescent="0.15"/>
    <row r="148" s="40" customFormat="1" x14ac:dyDescent="0.15"/>
    <row r="149" s="40" customFormat="1" x14ac:dyDescent="0.15"/>
    <row r="150" s="40" customFormat="1" x14ac:dyDescent="0.15"/>
    <row r="151" s="40" customFormat="1" x14ac:dyDescent="0.15"/>
    <row r="152" s="40" customFormat="1" x14ac:dyDescent="0.15"/>
    <row r="153" s="40" customFormat="1" x14ac:dyDescent="0.15"/>
    <row r="154" s="40" customFormat="1" x14ac:dyDescent="0.15"/>
    <row r="155" s="40" customFormat="1" x14ac:dyDescent="0.15"/>
    <row r="156" s="40" customFormat="1" x14ac:dyDescent="0.15"/>
    <row r="157" s="40" customFormat="1" x14ac:dyDescent="0.15"/>
    <row r="158" s="40" customFormat="1" x14ac:dyDescent="0.15"/>
    <row r="159" s="40" customFormat="1" x14ac:dyDescent="0.15"/>
    <row r="160" s="40" customFormat="1" x14ac:dyDescent="0.15"/>
    <row r="161" s="40" customFormat="1" x14ac:dyDescent="0.15"/>
    <row r="162" s="40" customFormat="1" x14ac:dyDescent="0.15"/>
    <row r="163" s="40" customFormat="1" x14ac:dyDescent="0.15"/>
    <row r="164" s="40" customFormat="1" x14ac:dyDescent="0.15"/>
    <row r="165" s="40" customFormat="1" x14ac:dyDescent="0.15"/>
    <row r="166" s="40" customFormat="1" x14ac:dyDescent="0.15"/>
    <row r="167" s="40" customFormat="1" x14ac:dyDescent="0.15"/>
    <row r="168" s="40" customFormat="1" x14ac:dyDescent="0.15"/>
    <row r="169" s="40" customFormat="1" x14ac:dyDescent="0.15"/>
    <row r="170" s="40" customFormat="1" x14ac:dyDescent="0.15"/>
    <row r="171" s="40" customFormat="1" x14ac:dyDescent="0.15"/>
    <row r="172" s="40" customFormat="1" x14ac:dyDescent="0.15"/>
    <row r="173" s="40" customFormat="1" x14ac:dyDescent="0.15"/>
    <row r="174" s="40" customFormat="1" x14ac:dyDescent="0.15"/>
    <row r="175" s="40" customFormat="1" x14ac:dyDescent="0.15"/>
    <row r="176" s="40" customFormat="1" x14ac:dyDescent="0.15"/>
    <row r="177" s="40" customFormat="1" x14ac:dyDescent="0.15"/>
    <row r="178" s="40" customFormat="1" x14ac:dyDescent="0.15"/>
    <row r="179" s="40" customFormat="1" x14ac:dyDescent="0.15"/>
    <row r="180" s="40" customFormat="1" x14ac:dyDescent="0.15"/>
    <row r="181" s="40" customFormat="1" x14ac:dyDescent="0.15"/>
    <row r="182" s="40" customFormat="1" x14ac:dyDescent="0.15"/>
    <row r="183" s="40" customFormat="1" x14ac:dyDescent="0.15"/>
    <row r="184" s="40" customFormat="1" x14ac:dyDescent="0.15"/>
    <row r="185" s="40" customFormat="1" x14ac:dyDescent="0.15"/>
    <row r="186" s="40" customFormat="1" x14ac:dyDescent="0.15"/>
    <row r="187" s="40" customFormat="1" x14ac:dyDescent="0.15"/>
    <row r="188" s="40" customFormat="1" x14ac:dyDescent="0.15"/>
    <row r="189" s="40" customFormat="1" x14ac:dyDescent="0.15"/>
    <row r="190" s="40" customFormat="1" x14ac:dyDescent="0.15"/>
    <row r="191" s="40" customFormat="1" x14ac:dyDescent="0.15"/>
    <row r="192" s="40" customFormat="1" x14ac:dyDescent="0.15"/>
    <row r="193" s="40" customFormat="1" x14ac:dyDescent="0.15"/>
    <row r="194" s="40" customFormat="1" x14ac:dyDescent="0.15"/>
    <row r="195" s="40" customFormat="1" x14ac:dyDescent="0.15"/>
    <row r="196" s="40" customFormat="1" x14ac:dyDescent="0.15"/>
    <row r="197" s="40" customFormat="1" x14ac:dyDescent="0.15"/>
    <row r="198" s="40" customFormat="1" x14ac:dyDescent="0.15"/>
    <row r="199" s="40" customFormat="1" x14ac:dyDescent="0.15"/>
    <row r="200" s="40" customFormat="1" x14ac:dyDescent="0.15"/>
    <row r="201" s="40" customFormat="1" x14ac:dyDescent="0.15"/>
    <row r="202" s="40" customFormat="1" x14ac:dyDescent="0.15"/>
    <row r="203" s="40" customFormat="1" x14ac:dyDescent="0.15"/>
    <row r="204" s="40" customFormat="1" x14ac:dyDescent="0.15"/>
    <row r="205" s="40" customFormat="1" x14ac:dyDescent="0.15"/>
    <row r="206" s="40" customFormat="1" x14ac:dyDescent="0.15"/>
    <row r="207" s="40" customFormat="1" x14ac:dyDescent="0.15"/>
    <row r="208" s="40" customFormat="1" x14ac:dyDescent="0.15"/>
    <row r="209" s="40" customFormat="1" x14ac:dyDescent="0.15"/>
    <row r="210" s="40" customFormat="1" x14ac:dyDescent="0.15"/>
    <row r="211" s="40" customFormat="1" x14ac:dyDescent="0.15"/>
    <row r="212" s="40" customFormat="1" x14ac:dyDescent="0.15"/>
    <row r="213" s="40" customFormat="1" x14ac:dyDescent="0.15"/>
    <row r="214" s="40" customFormat="1" x14ac:dyDescent="0.15"/>
    <row r="215" s="40" customFormat="1" x14ac:dyDescent="0.15"/>
    <row r="216" s="40" customFormat="1" x14ac:dyDescent="0.15"/>
    <row r="217" s="40" customFormat="1" x14ac:dyDescent="0.15"/>
    <row r="218" s="40" customFormat="1" x14ac:dyDescent="0.15"/>
    <row r="219" s="40" customFormat="1" x14ac:dyDescent="0.15"/>
    <row r="220" s="40" customFormat="1" x14ac:dyDescent="0.15"/>
    <row r="221" s="40" customFormat="1" x14ac:dyDescent="0.15"/>
    <row r="222" s="40" customFormat="1" x14ac:dyDescent="0.15"/>
    <row r="223" s="40" customFormat="1" x14ac:dyDescent="0.15"/>
    <row r="224" s="40" customFormat="1" x14ac:dyDescent="0.15"/>
    <row r="225" s="40" customFormat="1" x14ac:dyDescent="0.15"/>
    <row r="226" s="40" customFormat="1" x14ac:dyDescent="0.15"/>
    <row r="227" s="40" customFormat="1" x14ac:dyDescent="0.15"/>
    <row r="228" s="40" customFormat="1" x14ac:dyDescent="0.15"/>
    <row r="229" s="40" customFormat="1" x14ac:dyDescent="0.15"/>
    <row r="230" s="40" customFormat="1" x14ac:dyDescent="0.15"/>
    <row r="231" s="40" customFormat="1" x14ac:dyDescent="0.15"/>
    <row r="232" s="40" customFormat="1" x14ac:dyDescent="0.15"/>
    <row r="233" s="40" customFormat="1" x14ac:dyDescent="0.15"/>
    <row r="234" s="40" customFormat="1" x14ac:dyDescent="0.15"/>
    <row r="235" s="40" customFormat="1" x14ac:dyDescent="0.15"/>
    <row r="236" s="40" customFormat="1" x14ac:dyDescent="0.15"/>
    <row r="237" s="40" customFormat="1" x14ac:dyDescent="0.15"/>
    <row r="238" s="40" customFormat="1" x14ac:dyDescent="0.15"/>
    <row r="239" s="40" customFormat="1" x14ac:dyDescent="0.15"/>
    <row r="240" s="40" customFormat="1" x14ac:dyDescent="0.15"/>
    <row r="241" s="40" customFormat="1" x14ac:dyDescent="0.15"/>
    <row r="242" s="40" customFormat="1" x14ac:dyDescent="0.15"/>
    <row r="243" s="40" customFormat="1" x14ac:dyDescent="0.15"/>
    <row r="244" s="40" customFormat="1" x14ac:dyDescent="0.15"/>
    <row r="245" s="40" customFormat="1" x14ac:dyDescent="0.15"/>
    <row r="246" s="40" customFormat="1" x14ac:dyDescent="0.15"/>
    <row r="247" s="40" customFormat="1" x14ac:dyDescent="0.15"/>
    <row r="248" s="40" customFormat="1" x14ac:dyDescent="0.15"/>
    <row r="249" s="40" customFormat="1" x14ac:dyDescent="0.15"/>
    <row r="250" s="40" customFormat="1" x14ac:dyDescent="0.15"/>
  </sheetData>
  <mergeCells count="33">
    <mergeCell ref="B22:D22"/>
    <mergeCell ref="B19:C21"/>
    <mergeCell ref="F19:F21"/>
    <mergeCell ref="G19:G21"/>
    <mergeCell ref="H19:H21"/>
    <mergeCell ref="I19:I21"/>
    <mergeCell ref="J19:J21"/>
    <mergeCell ref="B16:D16"/>
    <mergeCell ref="B17:D17"/>
    <mergeCell ref="E17:E18"/>
    <mergeCell ref="F17:F18"/>
    <mergeCell ref="G17:G18"/>
    <mergeCell ref="H17:H18"/>
    <mergeCell ref="B18:D18"/>
    <mergeCell ref="B10:D10"/>
    <mergeCell ref="B11:B15"/>
    <mergeCell ref="C11:D11"/>
    <mergeCell ref="C12:D12"/>
    <mergeCell ref="C13:D13"/>
    <mergeCell ref="C14:D14"/>
    <mergeCell ref="C15:D15"/>
    <mergeCell ref="B3:J3"/>
    <mergeCell ref="B5:C5"/>
    <mergeCell ref="E5:E9"/>
    <mergeCell ref="F5:F9"/>
    <mergeCell ref="G5:G9"/>
    <mergeCell ref="H5:H9"/>
    <mergeCell ref="I5:I9"/>
    <mergeCell ref="J5:J9"/>
    <mergeCell ref="B6:C6"/>
    <mergeCell ref="B7:C7"/>
    <mergeCell ref="B8:C8"/>
    <mergeCell ref="B9:C9"/>
  </mergeCells>
  <phoneticPr fontId="7"/>
  <conditionalFormatting sqref="F10">
    <cfRule type="cellIs" dxfId="0" priority="1" operator="equal">
      <formula>"要確認"</formula>
    </cfRule>
  </conditionalFormatting>
  <dataValidations count="1">
    <dataValidation operator="equal" allowBlank="1" showInputMessage="1" showErrorMessage="1" sqref="J2"/>
  </dataValidations>
  <printOptions horizontalCentered="1"/>
  <pageMargins left="0.23622047244094491" right="0.23622047244094491" top="0.74803149606299213" bottom="0.74803149606299213" header="0" footer="0.31496062992125984"/>
  <pageSetup paperSize="9" scale="60" orientation="landscape" r:id="rId1"/>
  <headerFooter>
    <oddFooter>&amp;C&amp;P / &amp;N &amp;RVer.20190308</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①報告様式1-1収支決算書</vt:lpstr>
      <vt:lpstr>②記入例_20190227</vt:lpstr>
      <vt:lpstr>③変更内容_20190227</vt:lpstr>
      <vt:lpstr>'①報告様式1-1収支決算書'!Print_Area</vt:lpstr>
      <vt:lpstr>③変更内容_20190227!Print_Area</vt:lpstr>
      <vt:lpstr>'①報告様式1-1収支決算書'!Print_Titles</vt:lpstr>
      <vt:lpstr>②記入例_20190227!Print_Titles</vt:lpstr>
      <vt:lpstr>③変更内容_20190227!Print_Titles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2019-04-10T08:27:42Z</dcterms:modified>
</cp:coreProperties>
</file>