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filterPrivacy="1" codeName="ThisWorkbook"/>
  <xr:revisionPtr revIDLastSave="0" documentId="13_ncr:1_{692EFD86-C8E1-4176-8132-980F37417438}" xr6:coauthVersionLast="41" xr6:coauthVersionMax="41" xr10:uidLastSave="{00000000-0000-0000-0000-000000000000}"/>
  <bookViews>
    <workbookView xWindow="3510" yWindow="3510" windowWidth="21600" windowHeight="11835" tabRatio="643" firstSheet="2" activeTab="2" xr2:uid="{00000000-000D-0000-FFFF-FFFF00000000}"/>
  </bookViews>
  <sheets>
    <sheet name="報告様式１別紙イ" sheetId="4" r:id="rId1"/>
    <sheet name="【間接経費手動入力】仮受け消費税留保相当額計算表" sheetId="7" r:id="rId2"/>
    <sheet name="【記入例】報告様式１別紙1" sheetId="8" r:id="rId3"/>
    <sheet name="【記入例・手動計算方式】仮受け消費税留保額計算表" sheetId="6" r:id="rId4"/>
  </sheets>
  <definedNames>
    <definedName name="_xlnm.Print_Area" localSheetId="1">【間接経費手動入力】仮受け消費税留保相当額計算表!$A$1:$G$51</definedName>
    <definedName name="_xlnm.Print_Area" localSheetId="2">【記入例】報告様式１別紙1!$A$1:$AE$33</definedName>
    <definedName name="_xlnm.Print_Area" localSheetId="3">【記入例・手動計算方式】仮受け消費税留保額計算表!$A$1:$K$51</definedName>
    <definedName name="_xlnm.Print_Area" localSheetId="0">報告様式１別紙イ!$B$1:$DQ$25</definedName>
    <definedName name="_xlnm.Print_Titles" localSheetId="2">【記入例】報告様式１別紙1!$B:$D</definedName>
    <definedName name="_xlnm.Print_Titles" localSheetId="0">報告様式１別紙イ!$B:$D</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 i="6" l="1"/>
  <c r="C5" i="7"/>
  <c r="C4" i="7"/>
  <c r="J15" i="4" l="1"/>
  <c r="G46" i="7" l="1"/>
  <c r="F46" i="7"/>
  <c r="E46" i="7"/>
  <c r="D46" i="7"/>
  <c r="C46" i="7"/>
  <c r="J16" i="4" l="1"/>
  <c r="C36" i="6" l="1"/>
  <c r="F38" i="6"/>
  <c r="G38" i="6" s="1"/>
  <c r="E38" i="6"/>
  <c r="D38" i="6"/>
  <c r="D37" i="6"/>
  <c r="D36" i="6" s="1"/>
  <c r="G38" i="7"/>
  <c r="G37" i="7"/>
  <c r="G36" i="7"/>
  <c r="F38" i="7"/>
  <c r="E38" i="7"/>
  <c r="D38" i="7"/>
  <c r="F37" i="7"/>
  <c r="E37" i="7"/>
  <c r="D37" i="7"/>
  <c r="F36" i="7"/>
  <c r="E36" i="7"/>
  <c r="D36" i="7"/>
  <c r="C36" i="7"/>
  <c r="H44" i="7"/>
  <c r="H39" i="7"/>
  <c r="H29" i="7"/>
  <c r="H24" i="7"/>
  <c r="H19" i="7"/>
  <c r="H14" i="7"/>
  <c r="E37" i="6" l="1"/>
  <c r="E36" i="6" s="1"/>
  <c r="F37" i="6"/>
  <c r="G37" i="6" l="1"/>
  <c r="G36" i="6" s="1"/>
  <c r="F36" i="6"/>
  <c r="DQ19" i="4" l="1"/>
  <c r="DQ18" i="4"/>
  <c r="DN18" i="4"/>
  <c r="DN19" i="4" s="1"/>
  <c r="DK18" i="4"/>
  <c r="DK19" i="4" s="1"/>
  <c r="DH18" i="4"/>
  <c r="DH19" i="4" s="1"/>
  <c r="DE18" i="4"/>
  <c r="DE19" i="4" s="1"/>
  <c r="DB18" i="4"/>
  <c r="DB19" i="4" s="1"/>
  <c r="CY19" i="4"/>
  <c r="CY18" i="4"/>
  <c r="CV18" i="4"/>
  <c r="CV19" i="4" s="1"/>
  <c r="CS18" i="4"/>
  <c r="CS19" i="4" s="1"/>
  <c r="CP18" i="4"/>
  <c r="CP19" i="4" s="1"/>
  <c r="CM18" i="4"/>
  <c r="CM19" i="4" s="1"/>
  <c r="CJ18" i="4"/>
  <c r="CJ19" i="4" s="1"/>
  <c r="CG18" i="4"/>
  <c r="CG19" i="4" s="1"/>
  <c r="CD18" i="4"/>
  <c r="CD19" i="4" s="1"/>
  <c r="CA18" i="4"/>
  <c r="CA19" i="4" s="1"/>
  <c r="BX18" i="4"/>
  <c r="BX19" i="4" s="1"/>
  <c r="BU18" i="4"/>
  <c r="BU19" i="4" s="1"/>
  <c r="BR18" i="4"/>
  <c r="BR19" i="4" s="1"/>
  <c r="BO19" i="4"/>
  <c r="BO18" i="4"/>
  <c r="BL18" i="4"/>
  <c r="BL19" i="4" s="1"/>
  <c r="BI18" i="4"/>
  <c r="BI19" i="4" s="1"/>
  <c r="BF18" i="4"/>
  <c r="BF19" i="4" s="1"/>
  <c r="BC18" i="4"/>
  <c r="BC19" i="4" s="1"/>
  <c r="AZ18" i="4"/>
  <c r="AZ19" i="4" s="1"/>
  <c r="AW18" i="4"/>
  <c r="AW19" i="4" s="1"/>
  <c r="AT18" i="4"/>
  <c r="AT19" i="4" s="1"/>
  <c r="AQ18" i="4"/>
  <c r="AQ19" i="4" s="1"/>
  <c r="AN19" i="4"/>
  <c r="AN18" i="4"/>
  <c r="AK18" i="4"/>
  <c r="AK19" i="4" s="1"/>
  <c r="AH19" i="4"/>
  <c r="AH18" i="4"/>
  <c r="AE19" i="4"/>
  <c r="AE18" i="4"/>
  <c r="AB18" i="4"/>
  <c r="AB19" i="4" s="1"/>
  <c r="Y18" i="4"/>
  <c r="Y19" i="4" s="1"/>
  <c r="V19" i="4"/>
  <c r="V18" i="4"/>
  <c r="S18" i="4"/>
  <c r="S19" i="4" s="1"/>
  <c r="P18" i="4"/>
  <c r="P19" i="4" s="1"/>
  <c r="AD20" i="8"/>
  <c r="AD21" i="8" s="1"/>
  <c r="AC20" i="8"/>
  <c r="AC21" i="8" s="1"/>
  <c r="AB18" i="8"/>
  <c r="AB19" i="8" s="1"/>
  <c r="Y18" i="8"/>
  <c r="Y19" i="8" s="1"/>
  <c r="V19" i="8"/>
  <c r="V18" i="8"/>
  <c r="S18" i="8"/>
  <c r="S19" i="8" s="1"/>
  <c r="P18" i="8"/>
  <c r="P19" i="8" s="1"/>
  <c r="AE17" i="8"/>
  <c r="AB17" i="8"/>
  <c r="Y17" i="8"/>
  <c r="V17" i="8"/>
  <c r="S17" i="8"/>
  <c r="P17" i="8"/>
  <c r="M16" i="8"/>
  <c r="J16" i="8"/>
  <c r="G16" i="8" s="1"/>
  <c r="J15" i="8"/>
  <c r="DQ17" i="4"/>
  <c r="DN17" i="4"/>
  <c r="DK17" i="4"/>
  <c r="DH17" i="4"/>
  <c r="DE17" i="4"/>
  <c r="DB17" i="4"/>
  <c r="CY17" i="4"/>
  <c r="CV17" i="4"/>
  <c r="CS17" i="4"/>
  <c r="CP17" i="4"/>
  <c r="CM17" i="4"/>
  <c r="CJ17" i="4"/>
  <c r="CG17" i="4"/>
  <c r="CD17" i="4"/>
  <c r="CA17" i="4"/>
  <c r="BX17" i="4"/>
  <c r="BU17" i="4"/>
  <c r="BR17" i="4"/>
  <c r="BO17" i="4"/>
  <c r="BL17" i="4"/>
  <c r="BI17" i="4"/>
  <c r="BF17" i="4"/>
  <c r="BC17" i="4"/>
  <c r="AZ17" i="4"/>
  <c r="AW17" i="4"/>
  <c r="AT17" i="4"/>
  <c r="AQ17" i="4"/>
  <c r="AN17" i="4"/>
  <c r="AK17" i="4"/>
  <c r="AH17" i="4"/>
  <c r="AE17" i="4"/>
  <c r="AB17" i="4"/>
  <c r="Y17" i="4"/>
  <c r="V17" i="4"/>
  <c r="S17" i="4"/>
  <c r="P17" i="4"/>
  <c r="J18" i="8" l="1"/>
  <c r="J17" i="8"/>
  <c r="M16" i="4"/>
  <c r="M15" i="4"/>
  <c r="V14" i="8"/>
  <c r="U13" i="8"/>
  <c r="V12" i="8"/>
  <c r="V11" i="8"/>
  <c r="V10" i="8"/>
  <c r="V9" i="8"/>
  <c r="J19" i="8" l="1"/>
  <c r="V13" i="8"/>
  <c r="U8" i="8"/>
  <c r="W22" i="8"/>
  <c r="T22" i="8"/>
  <c r="Q22" i="8"/>
  <c r="N22" i="8"/>
  <c r="Y14" i="8"/>
  <c r="S14" i="8"/>
  <c r="P14" i="8"/>
  <c r="X13" i="8"/>
  <c r="W13" i="8"/>
  <c r="Y13" i="8" s="1"/>
  <c r="T13" i="8"/>
  <c r="T8" i="8" s="1"/>
  <c r="R13" i="8"/>
  <c r="Q13" i="8"/>
  <c r="Q8" i="8" s="1"/>
  <c r="O13" i="8"/>
  <c r="O8" i="8" s="1"/>
  <c r="N13" i="8"/>
  <c r="Y12" i="8"/>
  <c r="S12" i="8"/>
  <c r="P12" i="8"/>
  <c r="Y11" i="8"/>
  <c r="S11" i="8"/>
  <c r="P11" i="8"/>
  <c r="Y10" i="8"/>
  <c r="S10" i="8"/>
  <c r="P10" i="8"/>
  <c r="Y9" i="8"/>
  <c r="S9" i="8"/>
  <c r="P9" i="8"/>
  <c r="X8" i="8"/>
  <c r="W8" i="8"/>
  <c r="R8" i="8"/>
  <c r="N8" i="8"/>
  <c r="G44" i="6"/>
  <c r="G39" i="6"/>
  <c r="G34" i="6"/>
  <c r="G29" i="6"/>
  <c r="G24" i="6"/>
  <c r="G19" i="6"/>
  <c r="G14" i="6"/>
  <c r="Y8" i="8" l="1"/>
  <c r="P13" i="8"/>
  <c r="S13" i="8"/>
  <c r="S8" i="8"/>
  <c r="P8" i="8"/>
  <c r="V8" i="8"/>
  <c r="C5" i="6" l="1"/>
  <c r="DE14" i="4" l="1"/>
  <c r="D41" i="6" l="1"/>
  <c r="C41" i="6"/>
  <c r="C34" i="6" l="1"/>
  <c r="C26" i="6"/>
  <c r="C21" i="6"/>
  <c r="C16" i="6"/>
  <c r="C11" i="6"/>
  <c r="M15" i="8" l="1"/>
  <c r="C33" i="7"/>
  <c r="D39" i="7" l="1"/>
  <c r="E39" i="7" s="1"/>
  <c r="F39" i="7" l="1"/>
  <c r="G44" i="7"/>
  <c r="G43" i="7"/>
  <c r="H43" i="7" s="1"/>
  <c r="E41" i="7"/>
  <c r="C41" i="7"/>
  <c r="E34" i="7"/>
  <c r="C34" i="7"/>
  <c r="H34" i="7" s="1"/>
  <c r="E33" i="7"/>
  <c r="C32" i="7"/>
  <c r="D29" i="7"/>
  <c r="D28" i="7"/>
  <c r="D27" i="7"/>
  <c r="C26" i="7"/>
  <c r="D24" i="7"/>
  <c r="F24" i="7" s="1"/>
  <c r="G24" i="7" s="1"/>
  <c r="D23" i="7"/>
  <c r="D22" i="7"/>
  <c r="C21" i="7"/>
  <c r="D19" i="7"/>
  <c r="F19" i="7" s="1"/>
  <c r="G19" i="7" s="1"/>
  <c r="D18" i="7"/>
  <c r="D17" i="7"/>
  <c r="C16" i="7"/>
  <c r="D14" i="7"/>
  <c r="F14" i="7" s="1"/>
  <c r="D13" i="7"/>
  <c r="D12" i="7"/>
  <c r="C11" i="7"/>
  <c r="DO22" i="4"/>
  <c r="DL22" i="4"/>
  <c r="DI22" i="4"/>
  <c r="DF22" i="4"/>
  <c r="DC22" i="4"/>
  <c r="CZ22" i="4"/>
  <c r="CW22" i="4"/>
  <c r="CT22" i="4"/>
  <c r="CQ22" i="4"/>
  <c r="CN22" i="4"/>
  <c r="CK22" i="4"/>
  <c r="CH22" i="4"/>
  <c r="CE22" i="4"/>
  <c r="CB22" i="4"/>
  <c r="BY22" i="4"/>
  <c r="BV22" i="4"/>
  <c r="BS22" i="4"/>
  <c r="BP22" i="4"/>
  <c r="BM22" i="4"/>
  <c r="BJ22" i="4"/>
  <c r="BG22" i="4"/>
  <c r="BD22" i="4"/>
  <c r="BA22" i="4"/>
  <c r="AX22" i="4"/>
  <c r="AU22" i="4"/>
  <c r="AR22" i="4"/>
  <c r="AO22" i="4"/>
  <c r="AL22" i="4"/>
  <c r="AI22" i="4"/>
  <c r="AF22" i="4"/>
  <c r="AC22" i="4"/>
  <c r="Z22" i="4"/>
  <c r="W22" i="4"/>
  <c r="T22" i="4"/>
  <c r="Q22" i="4"/>
  <c r="N22" i="4"/>
  <c r="H22" i="4"/>
  <c r="K21" i="4"/>
  <c r="E21" i="4" s="1"/>
  <c r="K20" i="4"/>
  <c r="E20" i="4" s="1"/>
  <c r="DQ14" i="4"/>
  <c r="DN14" i="4"/>
  <c r="DK14" i="4"/>
  <c r="DH14" i="4"/>
  <c r="DB14" i="4"/>
  <c r="CY14" i="4"/>
  <c r="CV14" i="4"/>
  <c r="CS14" i="4"/>
  <c r="CP14" i="4"/>
  <c r="CM14" i="4"/>
  <c r="CJ14" i="4"/>
  <c r="CG14" i="4"/>
  <c r="CD14" i="4"/>
  <c r="CA14" i="4"/>
  <c r="BX14" i="4"/>
  <c r="BU14" i="4"/>
  <c r="BR14" i="4"/>
  <c r="BO14" i="4"/>
  <c r="BL14" i="4"/>
  <c r="BI14" i="4"/>
  <c r="BF14" i="4"/>
  <c r="BC14" i="4"/>
  <c r="AZ14" i="4"/>
  <c r="AW14" i="4"/>
  <c r="AT14" i="4"/>
  <c r="AQ14" i="4"/>
  <c r="AN14" i="4"/>
  <c r="AK14" i="4"/>
  <c r="AH14" i="4"/>
  <c r="AE14" i="4"/>
  <c r="AB14" i="4"/>
  <c r="Y14" i="4"/>
  <c r="V14" i="4"/>
  <c r="S14" i="4"/>
  <c r="P14" i="4"/>
  <c r="L14" i="4"/>
  <c r="F14" i="4" s="1"/>
  <c r="K14" i="4"/>
  <c r="E14" i="4" s="1"/>
  <c r="J14" i="4"/>
  <c r="DP13" i="4"/>
  <c r="DP8" i="4" s="1"/>
  <c r="DO13" i="4"/>
  <c r="DO8" i="4" s="1"/>
  <c r="DM13" i="4"/>
  <c r="DM8" i="4" s="1"/>
  <c r="DL13" i="4"/>
  <c r="DL8" i="4" s="1"/>
  <c r="DJ13" i="4"/>
  <c r="DJ8" i="4" s="1"/>
  <c r="DI13" i="4"/>
  <c r="DG13" i="4"/>
  <c r="DG8" i="4" s="1"/>
  <c r="DF13" i="4"/>
  <c r="DD13" i="4"/>
  <c r="DD8" i="4" s="1"/>
  <c r="DC13" i="4"/>
  <c r="DA13" i="4"/>
  <c r="DB13" i="4" s="1"/>
  <c r="CZ13" i="4"/>
  <c r="CZ8" i="4" s="1"/>
  <c r="CX13" i="4"/>
  <c r="CX8" i="4" s="1"/>
  <c r="CW13" i="4"/>
  <c r="CU13" i="4"/>
  <c r="CU8" i="4" s="1"/>
  <c r="CT13" i="4"/>
  <c r="CR13" i="4"/>
  <c r="CR8" i="4" s="1"/>
  <c r="CQ13" i="4"/>
  <c r="CO13" i="4"/>
  <c r="CO8" i="4" s="1"/>
  <c r="CN13" i="4"/>
  <c r="CL13" i="4"/>
  <c r="CL8" i="4" s="1"/>
  <c r="CK13" i="4"/>
  <c r="CI13" i="4"/>
  <c r="CI8" i="4" s="1"/>
  <c r="CH13" i="4"/>
  <c r="CF13" i="4"/>
  <c r="CF8" i="4" s="1"/>
  <c r="CE13" i="4"/>
  <c r="CC13" i="4"/>
  <c r="CC8" i="4" s="1"/>
  <c r="CB13" i="4"/>
  <c r="BZ13" i="4"/>
  <c r="BZ8" i="4" s="1"/>
  <c r="BY13" i="4"/>
  <c r="BY8" i="4" s="1"/>
  <c r="CA8" i="4" s="1"/>
  <c r="BW13" i="4"/>
  <c r="BW8" i="4" s="1"/>
  <c r="BV13" i="4"/>
  <c r="BT13" i="4"/>
  <c r="BT8" i="4" s="1"/>
  <c r="BS13" i="4"/>
  <c r="BQ13" i="4"/>
  <c r="BQ8" i="4" s="1"/>
  <c r="BP13" i="4"/>
  <c r="BN13" i="4"/>
  <c r="BN8" i="4" s="1"/>
  <c r="BM13" i="4"/>
  <c r="BM8" i="4" s="1"/>
  <c r="BO8" i="4" s="1"/>
  <c r="BK13" i="4"/>
  <c r="BK8" i="4" s="1"/>
  <c r="BJ13" i="4"/>
  <c r="BH13" i="4"/>
  <c r="BH8" i="4" s="1"/>
  <c r="BG13" i="4"/>
  <c r="BE13" i="4"/>
  <c r="BE8" i="4" s="1"/>
  <c r="BD13" i="4"/>
  <c r="BB13" i="4"/>
  <c r="BB8" i="4" s="1"/>
  <c r="BA13" i="4"/>
  <c r="BA8" i="4" s="1"/>
  <c r="BC8" i="4" s="1"/>
  <c r="AY13" i="4"/>
  <c r="AY8" i="4" s="1"/>
  <c r="AX13" i="4"/>
  <c r="AV13" i="4"/>
  <c r="AU13" i="4"/>
  <c r="AU8" i="4" s="1"/>
  <c r="AS13" i="4"/>
  <c r="AS8" i="4" s="1"/>
  <c r="AR13" i="4"/>
  <c r="AP13" i="4"/>
  <c r="AP8" i="4" s="1"/>
  <c r="AO13" i="4"/>
  <c r="AO8" i="4" s="1"/>
  <c r="AM13" i="4"/>
  <c r="AM8" i="4" s="1"/>
  <c r="AL13" i="4"/>
  <c r="AJ13" i="4"/>
  <c r="AJ8" i="4" s="1"/>
  <c r="AI13" i="4"/>
  <c r="AG13" i="4"/>
  <c r="AG8" i="4" s="1"/>
  <c r="AF13" i="4"/>
  <c r="AD13" i="4"/>
  <c r="AD8" i="4" s="1"/>
  <c r="AC13" i="4"/>
  <c r="AC8" i="4" s="1"/>
  <c r="AE8" i="4" s="1"/>
  <c r="AA13" i="4"/>
  <c r="AA8" i="4" s="1"/>
  <c r="Z13" i="4"/>
  <c r="X13" i="4"/>
  <c r="W13" i="4"/>
  <c r="W8" i="4" s="1"/>
  <c r="U13" i="4"/>
  <c r="U8" i="4" s="1"/>
  <c r="T13" i="4"/>
  <c r="R13" i="4"/>
  <c r="R8" i="4" s="1"/>
  <c r="Q13" i="4"/>
  <c r="Q8" i="4" s="1"/>
  <c r="S8" i="4" s="1"/>
  <c r="O13" i="4"/>
  <c r="N13" i="4"/>
  <c r="I13" i="4"/>
  <c r="I8" i="4" s="1"/>
  <c r="H13" i="4"/>
  <c r="H8" i="4" s="1"/>
  <c r="DQ12" i="4"/>
  <c r="DN12" i="4"/>
  <c r="DK12" i="4"/>
  <c r="DH12" i="4"/>
  <c r="DE12" i="4"/>
  <c r="DB12" i="4"/>
  <c r="CY12" i="4"/>
  <c r="CV12" i="4"/>
  <c r="CS12" i="4"/>
  <c r="CP12" i="4"/>
  <c r="CM12" i="4"/>
  <c r="CJ12" i="4"/>
  <c r="CG12" i="4"/>
  <c r="CD12" i="4"/>
  <c r="CA12" i="4"/>
  <c r="BX12" i="4"/>
  <c r="BU12" i="4"/>
  <c r="BR12" i="4"/>
  <c r="BO12" i="4"/>
  <c r="BL12" i="4"/>
  <c r="BI12" i="4"/>
  <c r="BF12" i="4"/>
  <c r="BC12" i="4"/>
  <c r="AZ12" i="4"/>
  <c r="AW12" i="4"/>
  <c r="AT12" i="4"/>
  <c r="AQ12" i="4"/>
  <c r="AN12" i="4"/>
  <c r="AK12" i="4"/>
  <c r="AH12" i="4"/>
  <c r="AE12" i="4"/>
  <c r="AB12" i="4"/>
  <c r="Y12" i="4"/>
  <c r="V12" i="4"/>
  <c r="S12" i="4"/>
  <c r="P12" i="4"/>
  <c r="L12" i="4"/>
  <c r="F12" i="4" s="1"/>
  <c r="K12" i="4"/>
  <c r="E12" i="4" s="1"/>
  <c r="J12" i="4"/>
  <c r="DQ11" i="4"/>
  <c r="DN11" i="4"/>
  <c r="DK11" i="4"/>
  <c r="DH11" i="4"/>
  <c r="DE11" i="4"/>
  <c r="DB11" i="4"/>
  <c r="CY11" i="4"/>
  <c r="CV11" i="4"/>
  <c r="CS11" i="4"/>
  <c r="CP11" i="4"/>
  <c r="CM11" i="4"/>
  <c r="CJ11" i="4"/>
  <c r="CG11" i="4"/>
  <c r="CD11" i="4"/>
  <c r="CA11" i="4"/>
  <c r="BX11" i="4"/>
  <c r="BU11" i="4"/>
  <c r="BR11" i="4"/>
  <c r="BO11" i="4"/>
  <c r="BL11" i="4"/>
  <c r="BI11" i="4"/>
  <c r="BF11" i="4"/>
  <c r="BC11" i="4"/>
  <c r="AZ11" i="4"/>
  <c r="AW11" i="4"/>
  <c r="AT11" i="4"/>
  <c r="AQ11" i="4"/>
  <c r="AN11" i="4"/>
  <c r="AK11" i="4"/>
  <c r="AH11" i="4"/>
  <c r="AE11" i="4"/>
  <c r="AB11" i="4"/>
  <c r="Y11" i="4"/>
  <c r="V11" i="4"/>
  <c r="S11" i="4"/>
  <c r="P11" i="4"/>
  <c r="L11" i="4"/>
  <c r="F11" i="4" s="1"/>
  <c r="K11" i="4"/>
  <c r="E11" i="4" s="1"/>
  <c r="J11" i="4"/>
  <c r="DQ10" i="4"/>
  <c r="DN10" i="4"/>
  <c r="DK10" i="4"/>
  <c r="DH10" i="4"/>
  <c r="DE10" i="4"/>
  <c r="DB10" i="4"/>
  <c r="CY10" i="4"/>
  <c r="CV10" i="4"/>
  <c r="CS10" i="4"/>
  <c r="CP10" i="4"/>
  <c r="CM10" i="4"/>
  <c r="CJ10" i="4"/>
  <c r="CG10" i="4"/>
  <c r="CD10" i="4"/>
  <c r="CA10" i="4"/>
  <c r="BX10" i="4"/>
  <c r="BU10" i="4"/>
  <c r="BR10" i="4"/>
  <c r="BO10" i="4"/>
  <c r="BL10" i="4"/>
  <c r="BI10" i="4"/>
  <c r="BF10" i="4"/>
  <c r="BC10" i="4"/>
  <c r="AZ10" i="4"/>
  <c r="AW10" i="4"/>
  <c r="AT10" i="4"/>
  <c r="AQ10" i="4"/>
  <c r="AN10" i="4"/>
  <c r="AK10" i="4"/>
  <c r="AH10" i="4"/>
  <c r="AE10" i="4"/>
  <c r="AB10" i="4"/>
  <c r="Y10" i="4"/>
  <c r="V10" i="4"/>
  <c r="S10" i="4"/>
  <c r="P10" i="4"/>
  <c r="L10" i="4"/>
  <c r="F10" i="4" s="1"/>
  <c r="K10" i="4"/>
  <c r="E10" i="4" s="1"/>
  <c r="J10" i="4"/>
  <c r="DQ9" i="4"/>
  <c r="DN9" i="4"/>
  <c r="DK9" i="4"/>
  <c r="DH9" i="4"/>
  <c r="DE9" i="4"/>
  <c r="DB9" i="4"/>
  <c r="CY9" i="4"/>
  <c r="CV9" i="4"/>
  <c r="CS9" i="4"/>
  <c r="CP9" i="4"/>
  <c r="CM9" i="4"/>
  <c r="CJ9" i="4"/>
  <c r="CG9" i="4"/>
  <c r="CD9" i="4"/>
  <c r="CA9" i="4"/>
  <c r="BX9" i="4"/>
  <c r="BU9" i="4"/>
  <c r="BR9" i="4"/>
  <c r="BO9" i="4"/>
  <c r="BL9" i="4"/>
  <c r="BI9" i="4"/>
  <c r="BF9" i="4"/>
  <c r="BC9" i="4"/>
  <c r="AZ9" i="4"/>
  <c r="AW9" i="4"/>
  <c r="AT9" i="4"/>
  <c r="AQ9" i="4"/>
  <c r="AN9" i="4"/>
  <c r="AK9" i="4"/>
  <c r="AH9" i="4"/>
  <c r="AE9" i="4"/>
  <c r="AB9" i="4"/>
  <c r="Y9" i="4"/>
  <c r="V9" i="4"/>
  <c r="S9" i="4"/>
  <c r="P9" i="4"/>
  <c r="L9" i="4"/>
  <c r="F9" i="4" s="1"/>
  <c r="K9" i="4"/>
  <c r="E9" i="4" s="1"/>
  <c r="J9" i="4"/>
  <c r="DK8" i="4"/>
  <c r="DI8" i="4"/>
  <c r="CW8" i="4"/>
  <c r="CY8" i="4" s="1"/>
  <c r="CN8" i="4"/>
  <c r="CK8" i="4"/>
  <c r="CM8" i="4" s="1"/>
  <c r="CB8" i="4"/>
  <c r="BP8" i="4"/>
  <c r="BD8" i="4"/>
  <c r="AV8" i="4"/>
  <c r="AR8" i="4"/>
  <c r="AF8" i="4"/>
  <c r="X8" i="4"/>
  <c r="T8" i="4"/>
  <c r="F17" i="7" l="1"/>
  <c r="F18" i="7"/>
  <c r="G18" i="7" s="1"/>
  <c r="F23" i="7"/>
  <c r="G23" i="7" s="1"/>
  <c r="H23" i="7"/>
  <c r="E22" i="7"/>
  <c r="E21" i="7" s="1"/>
  <c r="F27" i="7"/>
  <c r="F28" i="7"/>
  <c r="G28" i="7" s="1"/>
  <c r="H28" i="7" s="1"/>
  <c r="DA8" i="4"/>
  <c r="DB8" i="4" s="1"/>
  <c r="CD8" i="4"/>
  <c r="BF8" i="4"/>
  <c r="AH13" i="4"/>
  <c r="AT13" i="4"/>
  <c r="BF13" i="4"/>
  <c r="BR13" i="4"/>
  <c r="CD13" i="4"/>
  <c r="CP13" i="4"/>
  <c r="Y13" i="4"/>
  <c r="M10" i="4"/>
  <c r="G10" i="4" s="1"/>
  <c r="BU13" i="4"/>
  <c r="CS13" i="4"/>
  <c r="BR8" i="4"/>
  <c r="DE13" i="4"/>
  <c r="DQ13" i="4"/>
  <c r="AQ8" i="4"/>
  <c r="AH8" i="4"/>
  <c r="D16" i="7"/>
  <c r="CQ8" i="4"/>
  <c r="CG13" i="4"/>
  <c r="V8" i="4"/>
  <c r="DN8" i="4"/>
  <c r="V13" i="4"/>
  <c r="DN13" i="4"/>
  <c r="F22" i="7"/>
  <c r="D34" i="7"/>
  <c r="J13" i="4"/>
  <c r="E17" i="7"/>
  <c r="E16" i="7" s="1"/>
  <c r="BS8" i="4"/>
  <c r="BU8" i="4" s="1"/>
  <c r="M9" i="4"/>
  <c r="G9" i="4" s="1"/>
  <c r="AK13" i="4"/>
  <c r="D11" i="7"/>
  <c r="M11" i="4"/>
  <c r="L13" i="4"/>
  <c r="F13" i="4" s="1"/>
  <c r="K13" i="4"/>
  <c r="E13" i="4" s="1"/>
  <c r="AW13" i="4"/>
  <c r="D33" i="7"/>
  <c r="AT8" i="4"/>
  <c r="CP8" i="4"/>
  <c r="M12" i="4"/>
  <c r="G12" i="4" s="1"/>
  <c r="BI13" i="4"/>
  <c r="G39" i="7"/>
  <c r="C31" i="7"/>
  <c r="E12" i="7"/>
  <c r="G14" i="7"/>
  <c r="F29" i="7"/>
  <c r="G29" i="7" s="1"/>
  <c r="F12" i="7"/>
  <c r="D21" i="7"/>
  <c r="E27" i="7"/>
  <c r="E26" i="7" s="1"/>
  <c r="D32" i="7"/>
  <c r="F21" i="7"/>
  <c r="D41" i="7"/>
  <c r="F13" i="7"/>
  <c r="D26" i="7"/>
  <c r="AX8" i="4"/>
  <c r="AZ8" i="4" s="1"/>
  <c r="AZ13" i="4"/>
  <c r="BV8" i="4"/>
  <c r="BX8" i="4" s="1"/>
  <c r="BX13" i="4"/>
  <c r="CA13" i="4"/>
  <c r="CT8" i="4"/>
  <c r="CV8" i="4" s="1"/>
  <c r="CV13" i="4"/>
  <c r="CY13" i="4"/>
  <c r="M14" i="4"/>
  <c r="G14" i="4" s="1"/>
  <c r="E22" i="4"/>
  <c r="K22" i="4"/>
  <c r="J8" i="4"/>
  <c r="O8" i="4"/>
  <c r="L8" i="4" s="1"/>
  <c r="F8" i="4" s="1"/>
  <c r="G11" i="4"/>
  <c r="Z8" i="4"/>
  <c r="AB8" i="4" s="1"/>
  <c r="AB13" i="4"/>
  <c r="AE13" i="4"/>
  <c r="BC13" i="4"/>
  <c r="Y8" i="4"/>
  <c r="AI8" i="4"/>
  <c r="AK8" i="4" s="1"/>
  <c r="AW8" i="4"/>
  <c r="BG8" i="4"/>
  <c r="BI8" i="4" s="1"/>
  <c r="CE8" i="4"/>
  <c r="CG8" i="4" s="1"/>
  <c r="CS8" i="4"/>
  <c r="DC8" i="4"/>
  <c r="DE8" i="4" s="1"/>
  <c r="DQ8" i="4"/>
  <c r="N8" i="4"/>
  <c r="P13" i="4"/>
  <c r="S13" i="4"/>
  <c r="AL8" i="4"/>
  <c r="AN8" i="4" s="1"/>
  <c r="AN13" i="4"/>
  <c r="AQ13" i="4"/>
  <c r="BJ8" i="4"/>
  <c r="BL8" i="4" s="1"/>
  <c r="BL13" i="4"/>
  <c r="BO13" i="4"/>
  <c r="CH8" i="4"/>
  <c r="CJ8" i="4" s="1"/>
  <c r="CJ13" i="4"/>
  <c r="CM13" i="4"/>
  <c r="DF8" i="4"/>
  <c r="DH8" i="4" s="1"/>
  <c r="DH13" i="4"/>
  <c r="DK13" i="4"/>
  <c r="H13" i="7" l="1"/>
  <c r="H18" i="7"/>
  <c r="F16" i="7"/>
  <c r="H16" i="7" s="1"/>
  <c r="H21" i="7"/>
  <c r="G22" i="7"/>
  <c r="G21" i="7" s="1"/>
  <c r="G27" i="7"/>
  <c r="G26" i="7" s="1"/>
  <c r="D31" i="7"/>
  <c r="G17" i="7"/>
  <c r="G16" i="7" s="1"/>
  <c r="G12" i="7"/>
  <c r="H12" i="7" s="1"/>
  <c r="F11" i="7"/>
  <c r="F32" i="7"/>
  <c r="F33" i="7"/>
  <c r="H33" i="7" s="1"/>
  <c r="G13" i="7"/>
  <c r="G33" i="7" s="1"/>
  <c r="F34" i="7"/>
  <c r="G42" i="7"/>
  <c r="F41" i="7"/>
  <c r="E32" i="7"/>
  <c r="E31" i="7" s="1"/>
  <c r="E11" i="7"/>
  <c r="F26" i="7"/>
  <c r="H26" i="7" s="1"/>
  <c r="G34" i="7"/>
  <c r="M13" i="4"/>
  <c r="G13" i="4" s="1"/>
  <c r="K8" i="4"/>
  <c r="E8" i="4" s="1"/>
  <c r="P8" i="4"/>
  <c r="H11" i="7" l="1"/>
  <c r="H17" i="7"/>
  <c r="H22" i="7"/>
  <c r="H27" i="7"/>
  <c r="H41" i="7"/>
  <c r="G41" i="7"/>
  <c r="H42" i="7"/>
  <c r="M17" i="4"/>
  <c r="M19" i="4"/>
  <c r="M18" i="4"/>
  <c r="F31" i="7"/>
  <c r="G11" i="7"/>
  <c r="G32" i="7"/>
  <c r="G31" i="7" s="1"/>
  <c r="G15" i="4" s="1"/>
  <c r="H37" i="7"/>
  <c r="H38" i="7"/>
  <c r="M8" i="4"/>
  <c r="H31" i="7" l="1"/>
  <c r="H32" i="7"/>
  <c r="G8" i="4"/>
  <c r="H36" i="7" l="1"/>
  <c r="H48" i="7" s="1"/>
  <c r="G48" i="7" s="1"/>
  <c r="B48" i="7" s="1"/>
  <c r="J17" i="4" l="1"/>
  <c r="G17" i="4" s="1"/>
  <c r="J18" i="4"/>
  <c r="G16" i="4"/>
  <c r="DO22" i="8"/>
  <c r="DL22" i="8"/>
  <c r="DI22" i="8"/>
  <c r="DF22" i="8"/>
  <c r="DC22" i="8"/>
  <c r="CZ22" i="8"/>
  <c r="CW22" i="8"/>
  <c r="CT22" i="8"/>
  <c r="CQ22" i="8"/>
  <c r="CN22" i="8"/>
  <c r="CK22" i="8"/>
  <c r="CH22" i="8"/>
  <c r="CE22" i="8"/>
  <c r="CB22" i="8"/>
  <c r="BY22" i="8"/>
  <c r="BV22" i="8"/>
  <c r="BS22" i="8"/>
  <c r="BP22" i="8"/>
  <c r="BM22" i="8"/>
  <c r="BJ22" i="8"/>
  <c r="BG22" i="8"/>
  <c r="BD22" i="8"/>
  <c r="BA22" i="8"/>
  <c r="AX22" i="8"/>
  <c r="AU22" i="8"/>
  <c r="AR22" i="8"/>
  <c r="AO22" i="8"/>
  <c r="AL22" i="8"/>
  <c r="AI22" i="8"/>
  <c r="AF22" i="8"/>
  <c r="AC22" i="8"/>
  <c r="Z22" i="8"/>
  <c r="H22" i="8"/>
  <c r="K21" i="8"/>
  <c r="E21" i="8" s="1"/>
  <c r="K20" i="8"/>
  <c r="E20" i="8" s="1"/>
  <c r="DQ14" i="8"/>
  <c r="DN14" i="8"/>
  <c r="DK14" i="8"/>
  <c r="DH14" i="8"/>
  <c r="DE14" i="8"/>
  <c r="DB14" i="8"/>
  <c r="CY14" i="8"/>
  <c r="CV14" i="8"/>
  <c r="CS14" i="8"/>
  <c r="CP14" i="8"/>
  <c r="CM14" i="8"/>
  <c r="CJ14" i="8"/>
  <c r="CG14" i="8"/>
  <c r="CD14" i="8"/>
  <c r="CA14" i="8"/>
  <c r="BX14" i="8"/>
  <c r="BU14" i="8"/>
  <c r="BR14" i="8"/>
  <c r="BO14" i="8"/>
  <c r="BL14" i="8"/>
  <c r="BI14" i="8"/>
  <c r="BF14" i="8"/>
  <c r="BC14" i="8"/>
  <c r="AZ14" i="8"/>
  <c r="AW14" i="8"/>
  <c r="AT14" i="8"/>
  <c r="AQ14" i="8"/>
  <c r="AN14" i="8"/>
  <c r="AK14" i="8"/>
  <c r="AH14" i="8"/>
  <c r="AE14" i="8"/>
  <c r="AB14" i="8"/>
  <c r="L14" i="8"/>
  <c r="K14" i="8"/>
  <c r="E14" i="8" s="1"/>
  <c r="J14" i="8"/>
  <c r="F14" i="8"/>
  <c r="DP13" i="8"/>
  <c r="DO13" i="8"/>
  <c r="DM13" i="8"/>
  <c r="DM8" i="8" s="1"/>
  <c r="DL13" i="8"/>
  <c r="DL8" i="8" s="1"/>
  <c r="DJ13" i="8"/>
  <c r="DI13" i="8"/>
  <c r="DG13" i="8"/>
  <c r="DF13" i="8"/>
  <c r="DF8" i="8" s="1"/>
  <c r="DD13" i="8"/>
  <c r="DC13" i="8"/>
  <c r="DA13" i="8"/>
  <c r="CZ13" i="8"/>
  <c r="CX13" i="8"/>
  <c r="CX8" i="8" s="1"/>
  <c r="CW13" i="8"/>
  <c r="CW8" i="8" s="1"/>
  <c r="CU13" i="8"/>
  <c r="CT13" i="8"/>
  <c r="CT8" i="8" s="1"/>
  <c r="CR13" i="8"/>
  <c r="CQ13" i="8"/>
  <c r="CQ8" i="8" s="1"/>
  <c r="CO13" i="8"/>
  <c r="CO8" i="8" s="1"/>
  <c r="CN13" i="8"/>
  <c r="CN8" i="8" s="1"/>
  <c r="CL13" i="8"/>
  <c r="CL8" i="8" s="1"/>
  <c r="CK13" i="8"/>
  <c r="CI13" i="8"/>
  <c r="CI8" i="8" s="1"/>
  <c r="CH13" i="8"/>
  <c r="CH8" i="8" s="1"/>
  <c r="CF13" i="8"/>
  <c r="CF8" i="8" s="1"/>
  <c r="CE13" i="8"/>
  <c r="CC13" i="8"/>
  <c r="CB13" i="8"/>
  <c r="BZ13" i="8"/>
  <c r="BZ8" i="8" s="1"/>
  <c r="BY13" i="8"/>
  <c r="BY8" i="8" s="1"/>
  <c r="BW13" i="8"/>
  <c r="BV13" i="8"/>
  <c r="BV8" i="8" s="1"/>
  <c r="BT13" i="8"/>
  <c r="BS13" i="8"/>
  <c r="BS8" i="8" s="1"/>
  <c r="BQ13" i="8"/>
  <c r="BP13" i="8"/>
  <c r="BP8" i="8" s="1"/>
  <c r="BN13" i="8"/>
  <c r="BN8" i="8" s="1"/>
  <c r="BM13" i="8"/>
  <c r="BK13" i="8"/>
  <c r="BJ13" i="8"/>
  <c r="BJ8" i="8" s="1"/>
  <c r="BH13" i="8"/>
  <c r="BG13" i="8"/>
  <c r="BE13" i="8"/>
  <c r="BD13" i="8"/>
  <c r="BD8" i="8" s="1"/>
  <c r="BB13" i="8"/>
  <c r="BB8" i="8" s="1"/>
  <c r="BA13" i="8"/>
  <c r="AY13" i="8"/>
  <c r="AX13" i="8"/>
  <c r="AX8" i="8" s="1"/>
  <c r="AV13" i="8"/>
  <c r="AU13" i="8"/>
  <c r="AS13" i="8"/>
  <c r="AS8" i="8" s="1"/>
  <c r="AR13" i="8"/>
  <c r="AR8" i="8" s="1"/>
  <c r="AP13" i="8"/>
  <c r="AP8" i="8" s="1"/>
  <c r="AO13" i="8"/>
  <c r="AM13" i="8"/>
  <c r="AL13" i="8"/>
  <c r="AJ13" i="8"/>
  <c r="AJ8" i="8" s="1"/>
  <c r="AI13" i="8"/>
  <c r="AI8" i="8" s="1"/>
  <c r="AG13" i="8"/>
  <c r="AF13" i="8"/>
  <c r="AF8" i="8" s="1"/>
  <c r="AD13" i="8"/>
  <c r="AD8" i="8" s="1"/>
  <c r="AC13" i="8"/>
  <c r="AA13" i="8"/>
  <c r="Z13" i="8"/>
  <c r="Z8" i="8" s="1"/>
  <c r="I13" i="8"/>
  <c r="I8" i="8" s="1"/>
  <c r="H13" i="8"/>
  <c r="H8" i="8" s="1"/>
  <c r="DQ12" i="8"/>
  <c r="DN12" i="8"/>
  <c r="DK12" i="8"/>
  <c r="DH12" i="8"/>
  <c r="DE12" i="8"/>
  <c r="DB12" i="8"/>
  <c r="CY12" i="8"/>
  <c r="CV12" i="8"/>
  <c r="CS12" i="8"/>
  <c r="CP12" i="8"/>
  <c r="CM12" i="8"/>
  <c r="CJ12" i="8"/>
  <c r="CG12" i="8"/>
  <c r="CD12" i="8"/>
  <c r="CA12" i="8"/>
  <c r="BX12" i="8"/>
  <c r="BU12" i="8"/>
  <c r="BR12" i="8"/>
  <c r="BO12" i="8"/>
  <c r="BL12" i="8"/>
  <c r="BI12" i="8"/>
  <c r="BF12" i="8"/>
  <c r="BC12" i="8"/>
  <c r="AZ12" i="8"/>
  <c r="AW12" i="8"/>
  <c r="AT12" i="8"/>
  <c r="AQ12" i="8"/>
  <c r="AN12" i="8"/>
  <c r="AK12" i="8"/>
  <c r="AH12" i="8"/>
  <c r="AE12" i="8"/>
  <c r="AB12" i="8"/>
  <c r="L12" i="8"/>
  <c r="F12" i="8" s="1"/>
  <c r="K12" i="8"/>
  <c r="E12" i="8" s="1"/>
  <c r="J12" i="8"/>
  <c r="DQ11" i="8"/>
  <c r="DN11" i="8"/>
  <c r="DK11" i="8"/>
  <c r="DH11" i="8"/>
  <c r="DE11" i="8"/>
  <c r="DB11" i="8"/>
  <c r="CY11" i="8"/>
  <c r="CV11" i="8"/>
  <c r="CS11" i="8"/>
  <c r="CP11" i="8"/>
  <c r="CM11" i="8"/>
  <c r="CJ11" i="8"/>
  <c r="CG11" i="8"/>
  <c r="CD11" i="8"/>
  <c r="CA11" i="8"/>
  <c r="BX11" i="8"/>
  <c r="BU11" i="8"/>
  <c r="BR11" i="8"/>
  <c r="BO11" i="8"/>
  <c r="BL11" i="8"/>
  <c r="BI11" i="8"/>
  <c r="BF11" i="8"/>
  <c r="BC11" i="8"/>
  <c r="AZ11" i="8"/>
  <c r="AW11" i="8"/>
  <c r="AT11" i="8"/>
  <c r="AQ11" i="8"/>
  <c r="AN11" i="8"/>
  <c r="AK11" i="8"/>
  <c r="AH11" i="8"/>
  <c r="AE11" i="8"/>
  <c r="AB11" i="8"/>
  <c r="L11" i="8"/>
  <c r="F11" i="8" s="1"/>
  <c r="K11" i="8"/>
  <c r="E11" i="8" s="1"/>
  <c r="J11" i="8"/>
  <c r="DQ10" i="8"/>
  <c r="DN10" i="8"/>
  <c r="DK10" i="8"/>
  <c r="DH10" i="8"/>
  <c r="DE10" i="8"/>
  <c r="DB10" i="8"/>
  <c r="CY10" i="8"/>
  <c r="CV10" i="8"/>
  <c r="CS10" i="8"/>
  <c r="CP10" i="8"/>
  <c r="CM10" i="8"/>
  <c r="CJ10" i="8"/>
  <c r="CG10" i="8"/>
  <c r="CD10" i="8"/>
  <c r="CA10" i="8"/>
  <c r="BX10" i="8"/>
  <c r="BU10" i="8"/>
  <c r="BR10" i="8"/>
  <c r="BO10" i="8"/>
  <c r="BL10" i="8"/>
  <c r="BI10" i="8"/>
  <c r="BF10" i="8"/>
  <c r="BC10" i="8"/>
  <c r="AZ10" i="8"/>
  <c r="AW10" i="8"/>
  <c r="AT10" i="8"/>
  <c r="AQ10" i="8"/>
  <c r="AN10" i="8"/>
  <c r="AK10" i="8"/>
  <c r="AH10" i="8"/>
  <c r="AE10" i="8"/>
  <c r="AB10" i="8"/>
  <c r="L10" i="8"/>
  <c r="F10" i="8" s="1"/>
  <c r="K10" i="8"/>
  <c r="E10" i="8" s="1"/>
  <c r="J10" i="8"/>
  <c r="DQ9" i="8"/>
  <c r="DN9" i="8"/>
  <c r="DK9" i="8"/>
  <c r="DH9" i="8"/>
  <c r="DE9" i="8"/>
  <c r="DB9" i="8"/>
  <c r="CY9" i="8"/>
  <c r="CV9" i="8"/>
  <c r="CS9" i="8"/>
  <c r="CP9" i="8"/>
  <c r="CM9" i="8"/>
  <c r="CJ9" i="8"/>
  <c r="CG9" i="8"/>
  <c r="CD9" i="8"/>
  <c r="CA9" i="8"/>
  <c r="BX9" i="8"/>
  <c r="BU9" i="8"/>
  <c r="BR9" i="8"/>
  <c r="BO9" i="8"/>
  <c r="BL9" i="8"/>
  <c r="BI9" i="8"/>
  <c r="BF9" i="8"/>
  <c r="BC9" i="8"/>
  <c r="AZ9" i="8"/>
  <c r="AW9" i="8"/>
  <c r="AT9" i="8"/>
  <c r="AQ9" i="8"/>
  <c r="AN9" i="8"/>
  <c r="AK9" i="8"/>
  <c r="AH9" i="8"/>
  <c r="AE9" i="8"/>
  <c r="AB9" i="8"/>
  <c r="L9" i="8"/>
  <c r="F9" i="8" s="1"/>
  <c r="K9" i="8"/>
  <c r="E9" i="8" s="1"/>
  <c r="J9" i="8"/>
  <c r="DO8" i="8"/>
  <c r="DJ8" i="8"/>
  <c r="DD8" i="8"/>
  <c r="DC8" i="8"/>
  <c r="DA8" i="8"/>
  <c r="CU8" i="8"/>
  <c r="CC8" i="8"/>
  <c r="CB8" i="8"/>
  <c r="BW8" i="8"/>
  <c r="BQ8" i="8"/>
  <c r="BK8" i="8"/>
  <c r="BH8" i="8"/>
  <c r="BG8" i="8"/>
  <c r="BE8" i="8"/>
  <c r="BA8" i="8"/>
  <c r="AY8" i="8"/>
  <c r="AU8" i="8"/>
  <c r="AO8" i="8"/>
  <c r="AM8" i="8"/>
  <c r="AC8" i="8"/>
  <c r="AA8" i="8"/>
  <c r="J19" i="4" l="1"/>
  <c r="G19" i="4" s="1"/>
  <c r="G18" i="4"/>
  <c r="BO13" i="8"/>
  <c r="CY8" i="8"/>
  <c r="CY17" i="8" s="1"/>
  <c r="AK8" i="8"/>
  <c r="AK17" i="8" s="1"/>
  <c r="AK19" i="8" s="1"/>
  <c r="BI13" i="8"/>
  <c r="CG13" i="8"/>
  <c r="DH13" i="8"/>
  <c r="CY19" i="8"/>
  <c r="CY18" i="8"/>
  <c r="AK18" i="8"/>
  <c r="DE13" i="8"/>
  <c r="DE8" i="8"/>
  <c r="DE17" i="8" s="1"/>
  <c r="AH13" i="8"/>
  <c r="DB13" i="8"/>
  <c r="AQ8" i="8"/>
  <c r="AQ17" i="8" s="1"/>
  <c r="AK13" i="8"/>
  <c r="AN13" i="8"/>
  <c r="DN13" i="8"/>
  <c r="M11" i="8"/>
  <c r="G11" i="8" s="1"/>
  <c r="AB13" i="8"/>
  <c r="AE8" i="8"/>
  <c r="DG8" i="8"/>
  <c r="AQ13" i="8"/>
  <c r="BL13" i="8"/>
  <c r="BF8" i="8"/>
  <c r="BF17" i="8" s="1"/>
  <c r="AG8" i="8"/>
  <c r="AH8" i="8" s="1"/>
  <c r="AH17" i="8" s="1"/>
  <c r="BL8" i="8"/>
  <c r="BL17" i="8" s="1"/>
  <c r="M12" i="8"/>
  <c r="G12" i="8" s="1"/>
  <c r="BC8" i="8"/>
  <c r="BC17" i="8" s="1"/>
  <c r="CD13" i="8"/>
  <c r="CJ13" i="8"/>
  <c r="BI8" i="8"/>
  <c r="BI17" i="8" s="1"/>
  <c r="BM8" i="8"/>
  <c r="BO8" i="8" s="1"/>
  <c r="BO17" i="8" s="1"/>
  <c r="CD8" i="8"/>
  <c r="CD17" i="8" s="1"/>
  <c r="CJ8" i="8"/>
  <c r="CJ17" i="8" s="1"/>
  <c r="CZ8" i="8"/>
  <c r="DB8" i="8" s="1"/>
  <c r="DB17" i="8" s="1"/>
  <c r="CA8" i="8"/>
  <c r="CA17" i="8" s="1"/>
  <c r="CM13" i="8"/>
  <c r="CP13" i="8"/>
  <c r="M14" i="8"/>
  <c r="G14" i="8" s="1"/>
  <c r="AL8" i="8"/>
  <c r="AN8" i="8" s="1"/>
  <c r="AN17" i="8" s="1"/>
  <c r="CE8" i="8"/>
  <c r="CG8" i="8" s="1"/>
  <c r="CG17" i="8" s="1"/>
  <c r="M10" i="8"/>
  <c r="G10" i="8" s="1"/>
  <c r="AZ8" i="8"/>
  <c r="AZ17" i="8" s="1"/>
  <c r="BX8" i="8"/>
  <c r="BX17" i="8" s="1"/>
  <c r="DK13" i="8"/>
  <c r="DI8" i="8"/>
  <c r="DK8" i="8" s="1"/>
  <c r="DK17" i="8" s="1"/>
  <c r="J13" i="8"/>
  <c r="AB8" i="8"/>
  <c r="AT13" i="8"/>
  <c r="BF13" i="8"/>
  <c r="BR13" i="8"/>
  <c r="CV13" i="8"/>
  <c r="CK8" i="8"/>
  <c r="CM8" i="8" s="1"/>
  <c r="CM17" i="8" s="1"/>
  <c r="AZ13" i="8"/>
  <c r="BX13" i="8"/>
  <c r="CP8" i="8"/>
  <c r="CP17" i="8" s="1"/>
  <c r="CS13" i="8"/>
  <c r="CR8" i="8"/>
  <c r="CS8" i="8" s="1"/>
  <c r="CS17" i="8" s="1"/>
  <c r="DN8" i="8"/>
  <c r="DN17" i="8" s="1"/>
  <c r="DP8" i="8"/>
  <c r="DQ8" i="8" s="1"/>
  <c r="DQ17" i="8" s="1"/>
  <c r="DQ13" i="8"/>
  <c r="E22" i="8"/>
  <c r="L13" i="8"/>
  <c r="F13" i="8" s="1"/>
  <c r="J8" i="8"/>
  <c r="AT8" i="8"/>
  <c r="AT17" i="8" s="1"/>
  <c r="AW13" i="8"/>
  <c r="AV8" i="8"/>
  <c r="BR8" i="8"/>
  <c r="BR17" i="8" s="1"/>
  <c r="BU13" i="8"/>
  <c r="BT8" i="8"/>
  <c r="BU8" i="8" s="1"/>
  <c r="BU17" i="8" s="1"/>
  <c r="CV8" i="8"/>
  <c r="CV17" i="8" s="1"/>
  <c r="M9" i="8"/>
  <c r="G9" i="8" s="1"/>
  <c r="K13" i="8"/>
  <c r="E13" i="8" s="1"/>
  <c r="BC13" i="8"/>
  <c r="CY13" i="8"/>
  <c r="K22" i="8"/>
  <c r="DH8" i="8"/>
  <c r="DH17" i="8" s="1"/>
  <c r="AE13" i="8"/>
  <c r="CA13" i="8"/>
  <c r="DK19" i="8" l="1"/>
  <c r="DK18" i="8"/>
  <c r="AN18" i="8"/>
  <c r="AN19" i="8"/>
  <c r="CD19" i="8"/>
  <c r="CD18" i="8"/>
  <c r="AH19" i="8"/>
  <c r="AH18" i="8"/>
  <c r="BO19" i="8"/>
  <c r="BO18" i="8"/>
  <c r="BF18" i="8"/>
  <c r="BF19" i="8"/>
  <c r="DE19" i="8"/>
  <c r="DE18" i="8"/>
  <c r="CS18" i="8"/>
  <c r="CS19" i="8"/>
  <c r="BX18" i="8"/>
  <c r="BX19" i="8"/>
  <c r="BI18" i="8"/>
  <c r="BI19" i="8"/>
  <c r="DQ19" i="8"/>
  <c r="DQ18" i="8"/>
  <c r="CV19" i="8"/>
  <c r="CV18" i="8"/>
  <c r="BU19" i="8"/>
  <c r="BU18" i="8"/>
  <c r="AZ19" i="8"/>
  <c r="AZ18" i="8"/>
  <c r="DH19" i="8"/>
  <c r="DH18" i="8"/>
  <c r="CP19" i="8"/>
  <c r="CP18" i="8"/>
  <c r="AT19" i="8"/>
  <c r="AT18" i="8"/>
  <c r="DN19" i="8"/>
  <c r="DN18" i="8"/>
  <c r="CA19" i="8"/>
  <c r="CA18" i="8"/>
  <c r="BC18" i="8"/>
  <c r="BC19" i="8"/>
  <c r="DB18" i="8"/>
  <c r="DB19" i="8"/>
  <c r="AQ19" i="8"/>
  <c r="AQ18" i="8"/>
  <c r="CM19" i="8"/>
  <c r="CM18" i="8"/>
  <c r="BR19" i="8"/>
  <c r="BR18" i="8"/>
  <c r="CG19" i="8"/>
  <c r="CG18" i="8"/>
  <c r="CJ19" i="8"/>
  <c r="CJ18" i="8"/>
  <c r="BL19" i="8"/>
  <c r="BL18" i="8"/>
  <c r="AE19" i="8"/>
  <c r="AE18" i="8"/>
  <c r="AE20" i="8" s="1"/>
  <c r="AE21" i="8" s="1"/>
  <c r="L8" i="8"/>
  <c r="F8" i="8" s="1"/>
  <c r="AW8" i="8"/>
  <c r="K8" i="8"/>
  <c r="E8" i="8" s="1"/>
  <c r="M13" i="8"/>
  <c r="G13" i="8" s="1"/>
  <c r="M8" i="8" l="1"/>
  <c r="G8" i="8" s="1"/>
  <c r="AW17" i="8"/>
  <c r="AW19" i="8" l="1"/>
  <c r="M19" i="8" s="1"/>
  <c r="AW18" i="8"/>
  <c r="M18" i="8" s="1"/>
  <c r="M17" i="8"/>
  <c r="E33" i="6" l="1"/>
  <c r="C33" i="6"/>
  <c r="C32" i="6"/>
  <c r="D22" i="6" l="1"/>
  <c r="E41" i="6"/>
  <c r="D28" i="6"/>
  <c r="F28" i="6" s="1"/>
  <c r="D27" i="6"/>
  <c r="D23" i="6"/>
  <c r="F23" i="6" s="1"/>
  <c r="D18" i="6"/>
  <c r="F18" i="6" s="1"/>
  <c r="D17" i="6"/>
  <c r="D13" i="6"/>
  <c r="D12" i="6"/>
  <c r="F27" i="6" l="1"/>
  <c r="F26" i="6" s="1"/>
  <c r="D26" i="6"/>
  <c r="F22" i="6"/>
  <c r="F21" i="6" s="1"/>
  <c r="D21" i="6"/>
  <c r="F17" i="6"/>
  <c r="F16" i="6" s="1"/>
  <c r="D16" i="6"/>
  <c r="D11" i="6"/>
  <c r="D33" i="6"/>
  <c r="C31" i="6"/>
  <c r="D32" i="6"/>
  <c r="F13" i="6"/>
  <c r="E12" i="6"/>
  <c r="E11" i="6" s="1"/>
  <c r="F12" i="6"/>
  <c r="E22" i="6"/>
  <c r="E21" i="6" s="1"/>
  <c r="C46" i="6"/>
  <c r="E17" i="6"/>
  <c r="E16" i="6" s="1"/>
  <c r="G18" i="6"/>
  <c r="G23" i="6"/>
  <c r="E27" i="6"/>
  <c r="G28" i="6"/>
  <c r="G27" i="6" l="1"/>
  <c r="G26" i="6" s="1"/>
  <c r="E26" i="6"/>
  <c r="F11" i="6"/>
  <c r="G42" i="6"/>
  <c r="F41" i="6"/>
  <c r="F46" i="6" s="1"/>
  <c r="E32" i="6"/>
  <c r="D31" i="6"/>
  <c r="G13" i="6"/>
  <c r="G33" i="6" s="1"/>
  <c r="F33" i="6"/>
  <c r="F32" i="6"/>
  <c r="G12" i="6"/>
  <c r="G43" i="6"/>
  <c r="G22" i="6"/>
  <c r="G21" i="6" s="1"/>
  <c r="D46" i="6"/>
  <c r="G17" i="6"/>
  <c r="G16" i="6" s="1"/>
  <c r="G11" i="6" l="1"/>
  <c r="G41" i="6"/>
  <c r="G32" i="6"/>
  <c r="F31" i="6"/>
  <c r="E31" i="6"/>
  <c r="E46" i="6"/>
  <c r="G48" i="6" l="1"/>
  <c r="B48" i="6" s="1"/>
  <c r="G46" i="6"/>
  <c r="G31" i="6"/>
  <c r="G15" i="8" l="1"/>
  <c r="G19" i="8" l="1"/>
  <c r="G18" i="8"/>
  <c r="G17" i="8"/>
</calcChain>
</file>

<file path=xl/sharedStrings.xml><?xml version="1.0" encoding="utf-8"?>
<sst xmlns="http://schemas.openxmlformats.org/spreadsheetml/2006/main" count="615" uniqueCount="111">
  <si>
    <t>消費税額</t>
    <rPh sb="0" eb="3">
      <t>ショウヒゼイ</t>
    </rPh>
    <rPh sb="3" eb="4">
      <t>ガク</t>
    </rPh>
    <phoneticPr fontId="2"/>
  </si>
  <si>
    <t>物品費</t>
    <rPh sb="0" eb="3">
      <t>ブッピンヒ</t>
    </rPh>
    <phoneticPr fontId="2"/>
  </si>
  <si>
    <t>人件費</t>
    <rPh sb="0" eb="3">
      <t>ジンケンヒ</t>
    </rPh>
    <phoneticPr fontId="2"/>
  </si>
  <si>
    <t>その他</t>
    <rPh sb="2" eb="3">
      <t>タ</t>
    </rPh>
    <phoneticPr fontId="2"/>
  </si>
  <si>
    <t>経費区分</t>
    <rPh sb="0" eb="2">
      <t>ケイヒ</t>
    </rPh>
    <rPh sb="2" eb="4">
      <t>クブン</t>
    </rPh>
    <phoneticPr fontId="2"/>
  </si>
  <si>
    <t>（単位：円）</t>
    <rPh sb="1" eb="3">
      <t>タンイ</t>
    </rPh>
    <rPh sb="4" eb="5">
      <t>エン</t>
    </rPh>
    <phoneticPr fontId="2"/>
  </si>
  <si>
    <t>仮受け消費税留保相当額</t>
    <rPh sb="0" eb="2">
      <t>カリウ</t>
    </rPh>
    <rPh sb="3" eb="6">
      <t>ショウヒゼイ</t>
    </rPh>
    <rPh sb="6" eb="8">
      <t>リュウホ</t>
    </rPh>
    <rPh sb="8" eb="11">
      <t>ソウトウガク</t>
    </rPh>
    <phoneticPr fontId="2"/>
  </si>
  <si>
    <t>（ 報告様式１別紙イ ）</t>
    <rPh sb="2" eb="4">
      <t>ホウコク</t>
    </rPh>
    <rPh sb="4" eb="6">
      <t>ヨウシキ</t>
    </rPh>
    <rPh sb="7" eb="9">
      <t>ベッシ</t>
    </rPh>
    <phoneticPr fontId="2"/>
  </si>
  <si>
    <t>収支決算書</t>
    <phoneticPr fontId="2"/>
  </si>
  <si>
    <t>研究者番号</t>
    <rPh sb="0" eb="3">
      <t>ケンキュウシャ</t>
    </rPh>
    <rPh sb="3" eb="5">
      <t>バンゴウ</t>
    </rPh>
    <phoneticPr fontId="2"/>
  </si>
  <si>
    <t>研究機関番号</t>
    <rPh sb="0" eb="2">
      <t>ケンキュウ</t>
    </rPh>
    <rPh sb="2" eb="4">
      <t>キカン</t>
    </rPh>
    <rPh sb="4" eb="6">
      <t>バンゴウ</t>
    </rPh>
    <phoneticPr fontId="2"/>
  </si>
  <si>
    <t>課題管理番号</t>
    <rPh sb="0" eb="2">
      <t>カダイ</t>
    </rPh>
    <rPh sb="2" eb="4">
      <t>カンリ</t>
    </rPh>
    <rPh sb="4" eb="6">
      <t>バンゴウ</t>
    </rPh>
    <phoneticPr fontId="2"/>
  </si>
  <si>
    <t>課題ＩＤ(e-Rad)</t>
    <rPh sb="0" eb="2">
      <t>カダイ</t>
    </rPh>
    <phoneticPr fontId="2"/>
  </si>
  <si>
    <t>委託種別</t>
    <rPh sb="0" eb="2">
      <t>イタク</t>
    </rPh>
    <rPh sb="2" eb="4">
      <t>シュベツ</t>
    </rPh>
    <phoneticPr fontId="2"/>
  </si>
  <si>
    <t>総額</t>
    <rPh sb="0" eb="2">
      <t>ソウガク</t>
    </rPh>
    <phoneticPr fontId="2"/>
  </si>
  <si>
    <t>直接契約分（研究開発代表機関）</t>
    <rPh sb="0" eb="2">
      <t>チョクセツ</t>
    </rPh>
    <rPh sb="2" eb="5">
      <t>ケイヤクブン</t>
    </rPh>
    <rPh sb="6" eb="8">
      <t>ケンキュウ</t>
    </rPh>
    <rPh sb="8" eb="10">
      <t>カイハツ</t>
    </rPh>
    <rPh sb="10" eb="12">
      <t>ダイヒョウ</t>
    </rPh>
    <rPh sb="12" eb="14">
      <t>キカン</t>
    </rPh>
    <phoneticPr fontId="2"/>
  </si>
  <si>
    <t>再委託費合計</t>
    <rPh sb="0" eb="4">
      <t>サイイタクヒ</t>
    </rPh>
    <rPh sb="4" eb="6">
      <t>ゴウケイ</t>
    </rPh>
    <phoneticPr fontId="2"/>
  </si>
  <si>
    <t>再委託１</t>
    <rPh sb="0" eb="3">
      <t>サイイタク</t>
    </rPh>
    <phoneticPr fontId="2"/>
  </si>
  <si>
    <t>再委託２</t>
    <rPh sb="0" eb="3">
      <t>サイイタク</t>
    </rPh>
    <phoneticPr fontId="2"/>
  </si>
  <si>
    <t>再委託３</t>
    <rPh sb="0" eb="3">
      <t>サイイタク</t>
    </rPh>
    <phoneticPr fontId="2"/>
  </si>
  <si>
    <t>再委託４</t>
    <rPh sb="0" eb="3">
      <t>サイイタク</t>
    </rPh>
    <phoneticPr fontId="2"/>
  </si>
  <si>
    <t>再委託５</t>
    <rPh sb="0" eb="3">
      <t>サイイタク</t>
    </rPh>
    <phoneticPr fontId="2"/>
  </si>
  <si>
    <t>再委託６</t>
    <rPh sb="0" eb="3">
      <t>サイイタク</t>
    </rPh>
    <phoneticPr fontId="2"/>
  </si>
  <si>
    <t>再委託７</t>
    <rPh sb="0" eb="3">
      <t>サイイタク</t>
    </rPh>
    <phoneticPr fontId="2"/>
  </si>
  <si>
    <t>再委託８</t>
    <rPh sb="0" eb="3">
      <t>サイイタク</t>
    </rPh>
    <phoneticPr fontId="2"/>
  </si>
  <si>
    <t>再委託９</t>
    <rPh sb="0" eb="3">
      <t>サイイタク</t>
    </rPh>
    <phoneticPr fontId="2"/>
  </si>
  <si>
    <t>再委託１０</t>
    <rPh sb="0" eb="3">
      <t>サイイタク</t>
    </rPh>
    <phoneticPr fontId="2"/>
  </si>
  <si>
    <t>再委託１１</t>
    <rPh sb="0" eb="3">
      <t>サイイタク</t>
    </rPh>
    <phoneticPr fontId="2"/>
  </si>
  <si>
    <t>再委託１２</t>
    <rPh sb="0" eb="3">
      <t>サイイタク</t>
    </rPh>
    <phoneticPr fontId="2"/>
  </si>
  <si>
    <t>再委託１３</t>
    <rPh sb="0" eb="3">
      <t>サイイタク</t>
    </rPh>
    <phoneticPr fontId="2"/>
  </si>
  <si>
    <t>再委託１４</t>
    <rPh sb="0" eb="3">
      <t>サイイタク</t>
    </rPh>
    <phoneticPr fontId="2"/>
  </si>
  <si>
    <t>再委託１５</t>
    <rPh sb="0" eb="3">
      <t>サイイタク</t>
    </rPh>
    <phoneticPr fontId="2"/>
  </si>
  <si>
    <t>再委託１６</t>
    <rPh sb="0" eb="3">
      <t>サイイタク</t>
    </rPh>
    <phoneticPr fontId="2"/>
  </si>
  <si>
    <t>再委託１７</t>
    <rPh sb="0" eb="3">
      <t>サイイタク</t>
    </rPh>
    <phoneticPr fontId="2"/>
  </si>
  <si>
    <t>再委託１８</t>
    <rPh sb="0" eb="3">
      <t>サイイタク</t>
    </rPh>
    <phoneticPr fontId="2"/>
  </si>
  <si>
    <t>再委託１９</t>
    <rPh sb="0" eb="3">
      <t>サイイタク</t>
    </rPh>
    <phoneticPr fontId="2"/>
  </si>
  <si>
    <t>再委託２０</t>
    <rPh sb="0" eb="3">
      <t>サイイタク</t>
    </rPh>
    <phoneticPr fontId="2"/>
  </si>
  <si>
    <t>再委託２１</t>
    <rPh sb="0" eb="3">
      <t>サイイタク</t>
    </rPh>
    <phoneticPr fontId="2"/>
  </si>
  <si>
    <t>再委託２２</t>
    <rPh sb="0" eb="3">
      <t>サイイタク</t>
    </rPh>
    <phoneticPr fontId="2"/>
  </si>
  <si>
    <t>再委託２３</t>
    <rPh sb="0" eb="3">
      <t>サイイタク</t>
    </rPh>
    <phoneticPr fontId="2"/>
  </si>
  <si>
    <t>再委託２４</t>
    <rPh sb="0" eb="3">
      <t>サイイタク</t>
    </rPh>
    <phoneticPr fontId="2"/>
  </si>
  <si>
    <t>再委託２５</t>
    <rPh sb="0" eb="3">
      <t>サイイタク</t>
    </rPh>
    <phoneticPr fontId="2"/>
  </si>
  <si>
    <t>再委託２６</t>
    <rPh sb="0" eb="3">
      <t>サイイタク</t>
    </rPh>
    <phoneticPr fontId="2"/>
  </si>
  <si>
    <t>再委託２７</t>
    <rPh sb="0" eb="3">
      <t>サイイタク</t>
    </rPh>
    <phoneticPr fontId="2"/>
  </si>
  <si>
    <t>再委託２８</t>
    <rPh sb="0" eb="3">
      <t>サイイタク</t>
    </rPh>
    <phoneticPr fontId="2"/>
  </si>
  <si>
    <t>再委託２９</t>
    <rPh sb="0" eb="3">
      <t>サイイタク</t>
    </rPh>
    <phoneticPr fontId="2"/>
  </si>
  <si>
    <t>再委託３０</t>
    <rPh sb="0" eb="3">
      <t>サイイタク</t>
    </rPh>
    <phoneticPr fontId="2"/>
  </si>
  <si>
    <t>再委託３１</t>
    <rPh sb="0" eb="3">
      <t>サイイタク</t>
    </rPh>
    <phoneticPr fontId="2"/>
  </si>
  <si>
    <t>再委託３２</t>
    <rPh sb="0" eb="3">
      <t>サイイタク</t>
    </rPh>
    <phoneticPr fontId="2"/>
  </si>
  <si>
    <t>再委託３３</t>
    <rPh sb="0" eb="3">
      <t>サイイタク</t>
    </rPh>
    <phoneticPr fontId="2"/>
  </si>
  <si>
    <t>再委託３４</t>
    <rPh sb="0" eb="3">
      <t>サイイタク</t>
    </rPh>
    <phoneticPr fontId="2"/>
  </si>
  <si>
    <t>再委託３５</t>
    <rPh sb="0" eb="3">
      <t>サイイタク</t>
    </rPh>
    <phoneticPr fontId="2"/>
  </si>
  <si>
    <t>再委託３６</t>
    <rPh sb="0" eb="3">
      <t>サイイタク</t>
    </rPh>
    <phoneticPr fontId="2"/>
  </si>
  <si>
    <t>機関名</t>
    <rPh sb="0" eb="3">
      <t>キカンメイ</t>
    </rPh>
    <phoneticPr fontId="2"/>
  </si>
  <si>
    <t>契約額</t>
    <rPh sb="0" eb="3">
      <t>ケイヤクガク</t>
    </rPh>
    <phoneticPr fontId="2"/>
  </si>
  <si>
    <t>支出額</t>
    <rPh sb="0" eb="3">
      <t>シシュツガク</t>
    </rPh>
    <phoneticPr fontId="2"/>
  </si>
  <si>
    <t>差引額</t>
    <rPh sb="0" eb="3">
      <t>サシヒキガク</t>
    </rPh>
    <phoneticPr fontId="2"/>
  </si>
  <si>
    <t>差額</t>
    <rPh sb="0" eb="2">
      <t>サガク</t>
    </rPh>
    <phoneticPr fontId="2"/>
  </si>
  <si>
    <t>総額（A＋B）</t>
    <rPh sb="0" eb="2">
      <t>ソウガク</t>
    </rPh>
    <phoneticPr fontId="2"/>
  </si>
  <si>
    <t>直接経費（A）</t>
    <rPh sb="0" eb="2">
      <t>チョクセツ</t>
    </rPh>
    <rPh sb="2" eb="4">
      <t>ケイヒ</t>
    </rPh>
    <phoneticPr fontId="2"/>
  </si>
  <si>
    <t>物品費</t>
    <rPh sb="0" eb="2">
      <t>ブッピン</t>
    </rPh>
    <rPh sb="2" eb="3">
      <t>ヒ</t>
    </rPh>
    <phoneticPr fontId="2"/>
  </si>
  <si>
    <t>旅費</t>
    <rPh sb="0" eb="2">
      <t>リョヒ</t>
    </rPh>
    <phoneticPr fontId="2"/>
  </si>
  <si>
    <t>人件費・謝金</t>
    <rPh sb="0" eb="3">
      <t>ジンケンヒ</t>
    </rPh>
    <rPh sb="4" eb="6">
      <t>シャキン</t>
    </rPh>
    <phoneticPr fontId="2"/>
  </si>
  <si>
    <t>直接経費合計</t>
    <rPh sb="0" eb="2">
      <t>チョクセツ</t>
    </rPh>
    <rPh sb="2" eb="4">
      <t>ケイヒ</t>
    </rPh>
    <rPh sb="4" eb="6">
      <t>ゴウケイ</t>
    </rPh>
    <phoneticPr fontId="2"/>
  </si>
  <si>
    <t>返還額</t>
    <rPh sb="0" eb="3">
      <t>ヘンカンガク</t>
    </rPh>
    <phoneticPr fontId="2"/>
  </si>
  <si>
    <t>自己充当額</t>
    <rPh sb="0" eb="2">
      <t>ジコ</t>
    </rPh>
    <rPh sb="2" eb="4">
      <t>ジュウトウ</t>
    </rPh>
    <rPh sb="4" eb="5">
      <t>ガク</t>
    </rPh>
    <phoneticPr fontId="2"/>
  </si>
  <si>
    <t>繰越額</t>
    <rPh sb="0" eb="3">
      <t>クリコシガク</t>
    </rPh>
    <phoneticPr fontId="2"/>
  </si>
  <si>
    <t>直接経費</t>
    <rPh sb="0" eb="2">
      <t>チョクセツ</t>
    </rPh>
    <rPh sb="2" eb="4">
      <t>ケイヒ</t>
    </rPh>
    <phoneticPr fontId="2"/>
  </si>
  <si>
    <t>間接経費</t>
    <rPh sb="0" eb="2">
      <t>カンセツ</t>
    </rPh>
    <rPh sb="2" eb="4">
      <t>ケイヒ</t>
    </rPh>
    <phoneticPr fontId="2"/>
  </si>
  <si>
    <t>合計</t>
    <rPh sb="0" eb="2">
      <t>ゴウケイ</t>
    </rPh>
    <phoneticPr fontId="2"/>
  </si>
  <si>
    <t>備考欄</t>
    <rPh sb="0" eb="3">
      <t>ビコウラン</t>
    </rPh>
    <phoneticPr fontId="2"/>
  </si>
  <si>
    <t>返還・自己充当共になし</t>
    <rPh sb="0" eb="2">
      <t>ヘンカン</t>
    </rPh>
    <rPh sb="3" eb="5">
      <t>ジコ</t>
    </rPh>
    <rPh sb="5" eb="7">
      <t>ジュウトウ</t>
    </rPh>
    <rPh sb="7" eb="8">
      <t>トモ</t>
    </rPh>
    <phoneticPr fontId="2"/>
  </si>
  <si>
    <t>自己充当あり</t>
    <rPh sb="0" eb="2">
      <t>ジコ</t>
    </rPh>
    <rPh sb="2" eb="4">
      <t>ジュウトウ</t>
    </rPh>
    <phoneticPr fontId="2"/>
  </si>
  <si>
    <t>全額返還</t>
    <rPh sb="0" eb="2">
      <t>ゼンガク</t>
    </rPh>
    <rPh sb="2" eb="4">
      <t>ヘンカン</t>
    </rPh>
    <phoneticPr fontId="2"/>
  </si>
  <si>
    <t>旅費</t>
    <rPh sb="0" eb="1">
      <t>タビ</t>
    </rPh>
    <rPh sb="1" eb="2">
      <t>ヒ</t>
    </rPh>
    <phoneticPr fontId="2"/>
  </si>
  <si>
    <t>合計</t>
    <rPh sb="0" eb="1">
      <t>ゴウ</t>
    </rPh>
    <rPh sb="1" eb="2">
      <t>ケイ</t>
    </rPh>
    <phoneticPr fontId="2"/>
  </si>
  <si>
    <t>課税取引</t>
    <rPh sb="0" eb="2">
      <t>カゼイ</t>
    </rPh>
    <rPh sb="2" eb="4">
      <t>トリヒキ</t>
    </rPh>
    <phoneticPr fontId="2"/>
  </si>
  <si>
    <t>非・不課税取引</t>
    <rPh sb="0" eb="1">
      <t>ヒ</t>
    </rPh>
    <rPh sb="2" eb="5">
      <t>フカゼイ</t>
    </rPh>
    <rPh sb="5" eb="7">
      <t>トリヒキ</t>
    </rPh>
    <phoneticPr fontId="2"/>
  </si>
  <si>
    <t>再委託費</t>
    <rPh sb="0" eb="3">
      <t>サイイタク</t>
    </rPh>
    <rPh sb="3" eb="4">
      <t>ヒ</t>
    </rPh>
    <phoneticPr fontId="2"/>
  </si>
  <si>
    <t>小計</t>
    <rPh sb="0" eb="1">
      <t>ショウ</t>
    </rPh>
    <rPh sb="1" eb="2">
      <t>ケイ</t>
    </rPh>
    <phoneticPr fontId="2"/>
  </si>
  <si>
    <t>注）本体価格：</t>
    <rPh sb="0" eb="1">
      <t>チュウ</t>
    </rPh>
    <rPh sb="2" eb="4">
      <t>ホンタイ</t>
    </rPh>
    <rPh sb="4" eb="6">
      <t>カカク</t>
    </rPh>
    <phoneticPr fontId="2"/>
  </si>
  <si>
    <t>国内経費　Ｂ＝Ａ÷１．０８</t>
  </si>
  <si>
    <t>海外経費　Ｂ＝Ａ</t>
    <rPh sb="0" eb="2">
      <t>カイガイ</t>
    </rPh>
    <rPh sb="2" eb="4">
      <t>ケイヒ</t>
    </rPh>
    <phoneticPr fontId="2"/>
  </si>
  <si>
    <r>
      <t xml:space="preserve">収支簿に記載の費目の合計額（８％消費税込み額）
</t>
    </r>
    <r>
      <rPr>
        <b/>
        <sz val="10"/>
        <color rgb="FFFF0000"/>
        <rFont val="ＭＳ Ｐゴシック"/>
        <family val="3"/>
        <charset val="128"/>
        <scheme val="minor"/>
      </rPr>
      <t>（軽減税率を適用した取引分を含む）</t>
    </r>
    <r>
      <rPr>
        <sz val="10"/>
        <color theme="1"/>
        <rFont val="ＭＳ Ｐゴシック"/>
        <family val="2"/>
        <charset val="128"/>
        <scheme val="minor"/>
      </rPr>
      <t xml:space="preserve">
[  </t>
    </r>
    <r>
      <rPr>
        <b/>
        <u/>
        <sz val="11"/>
        <color theme="1"/>
        <rFont val="ＭＳ Ｐゴシック"/>
        <family val="3"/>
        <charset val="128"/>
        <scheme val="minor"/>
      </rPr>
      <t>A</t>
    </r>
    <r>
      <rPr>
        <b/>
        <sz val="10"/>
        <color theme="1"/>
        <rFont val="ＭＳ Ｐゴシック"/>
        <family val="3"/>
        <charset val="128"/>
        <scheme val="minor"/>
      </rPr>
      <t xml:space="preserve"> </t>
    </r>
    <r>
      <rPr>
        <sz val="10"/>
        <color theme="1"/>
        <rFont val="ＭＳ Ｐゴシック"/>
        <family val="2"/>
        <charset val="128"/>
        <scheme val="minor"/>
      </rPr>
      <t xml:space="preserve"> ]</t>
    </r>
    <rPh sb="0" eb="3">
      <t>シュウシボ</t>
    </rPh>
    <rPh sb="4" eb="6">
      <t>キサイ</t>
    </rPh>
    <rPh sb="7" eb="9">
      <t>ヒモク</t>
    </rPh>
    <rPh sb="10" eb="12">
      <t>ゴウケイ</t>
    </rPh>
    <rPh sb="12" eb="13">
      <t>ガク</t>
    </rPh>
    <rPh sb="16" eb="19">
      <t>ショウヒゼイ</t>
    </rPh>
    <rPh sb="19" eb="20">
      <t>コ</t>
    </rPh>
    <rPh sb="21" eb="22">
      <t>ガク</t>
    </rPh>
    <rPh sb="25" eb="27">
      <t>ケイゲン</t>
    </rPh>
    <rPh sb="27" eb="29">
      <t>ゼイリツ</t>
    </rPh>
    <rPh sb="30" eb="32">
      <t>テキヨウ</t>
    </rPh>
    <rPh sb="34" eb="37">
      <t>トリヒキブン</t>
    </rPh>
    <rPh sb="38" eb="39">
      <t>フク</t>
    </rPh>
    <phoneticPr fontId="2"/>
  </si>
  <si>
    <r>
      <t xml:space="preserve">本体価格
（消費税抜き額）
[ </t>
    </r>
    <r>
      <rPr>
        <b/>
        <u/>
        <sz val="11"/>
        <color theme="1"/>
        <rFont val="ＭＳ Ｐゴシック"/>
        <family val="3"/>
        <charset val="128"/>
        <scheme val="minor"/>
      </rPr>
      <t>B</t>
    </r>
    <r>
      <rPr>
        <sz val="11"/>
        <color theme="1"/>
        <rFont val="ＭＳ Ｐゴシック"/>
        <family val="3"/>
        <charset val="128"/>
        <scheme val="minor"/>
      </rPr>
      <t xml:space="preserve"> </t>
    </r>
    <r>
      <rPr>
        <sz val="10"/>
        <color theme="1"/>
        <rFont val="ＭＳ Ｐゴシック"/>
        <family val="2"/>
        <charset val="128"/>
        <scheme val="minor"/>
      </rPr>
      <t xml:space="preserve">= A÷1.08 ] </t>
    </r>
    <rPh sb="0" eb="2">
      <t>ホンタイ</t>
    </rPh>
    <rPh sb="2" eb="4">
      <t>カカク</t>
    </rPh>
    <rPh sb="6" eb="9">
      <t>ショウヒゼイ</t>
    </rPh>
    <rPh sb="9" eb="10">
      <t>ヌ</t>
    </rPh>
    <rPh sb="11" eb="12">
      <t>ガク</t>
    </rPh>
    <phoneticPr fontId="2"/>
  </si>
  <si>
    <r>
      <t xml:space="preserve">８％相当額
[ </t>
    </r>
    <r>
      <rPr>
        <b/>
        <u/>
        <sz val="11"/>
        <color theme="1"/>
        <rFont val="ＭＳ Ｐゴシック"/>
        <family val="3"/>
        <charset val="128"/>
        <scheme val="minor"/>
      </rPr>
      <t>C</t>
    </r>
    <r>
      <rPr>
        <sz val="11"/>
        <color theme="1"/>
        <rFont val="ＭＳ Ｐゴシック"/>
        <family val="3"/>
        <charset val="128"/>
        <scheme val="minor"/>
      </rPr>
      <t xml:space="preserve"> </t>
    </r>
    <r>
      <rPr>
        <sz val="10"/>
        <color theme="1"/>
        <rFont val="ＭＳ Ｐゴシック"/>
        <family val="2"/>
        <charset val="128"/>
        <scheme val="minor"/>
      </rPr>
      <t>= B×8% ]</t>
    </r>
    <rPh sb="2" eb="5">
      <t>ソウトウガク</t>
    </rPh>
    <phoneticPr fontId="2"/>
  </si>
  <si>
    <r>
      <t xml:space="preserve">１０％相当額
[ </t>
    </r>
    <r>
      <rPr>
        <b/>
        <u/>
        <sz val="11"/>
        <color theme="1"/>
        <rFont val="ＭＳ Ｐゴシック"/>
        <family val="3"/>
        <charset val="128"/>
        <scheme val="minor"/>
      </rPr>
      <t>D</t>
    </r>
    <r>
      <rPr>
        <sz val="10"/>
        <color theme="1"/>
        <rFont val="ＭＳ Ｐゴシック"/>
        <family val="3"/>
        <charset val="128"/>
        <scheme val="minor"/>
      </rPr>
      <t xml:space="preserve"> = B×10% ]</t>
    </r>
    <rPh sb="3" eb="6">
      <t>ソウトウガク</t>
    </rPh>
    <phoneticPr fontId="2"/>
  </si>
  <si>
    <r>
      <t xml:space="preserve">２％相当額
[ </t>
    </r>
    <r>
      <rPr>
        <b/>
        <u/>
        <sz val="11"/>
        <color theme="1"/>
        <rFont val="ＭＳ Ｐゴシック"/>
        <family val="3"/>
        <charset val="128"/>
        <scheme val="minor"/>
      </rPr>
      <t>E</t>
    </r>
    <r>
      <rPr>
        <sz val="10"/>
        <color theme="1"/>
        <rFont val="ＭＳ Ｐゴシック"/>
        <family val="3"/>
        <charset val="128"/>
        <scheme val="minor"/>
      </rPr>
      <t xml:space="preserve"> = D - C ]</t>
    </r>
    <rPh sb="2" eb="5">
      <t>ソウトウガク</t>
    </rPh>
    <phoneticPr fontId="2"/>
  </si>
  <si>
    <t>間接経費率(％)</t>
    <rPh sb="0" eb="2">
      <t>カンセツ</t>
    </rPh>
    <rPh sb="2" eb="5">
      <t>ケイヒリツ</t>
    </rPh>
    <phoneticPr fontId="2"/>
  </si>
  <si>
    <t>非・不課税取引　Ｂ＝Ａ</t>
    <rPh sb="0" eb="1">
      <t>ヒ</t>
    </rPh>
    <rPh sb="2" eb="5">
      <t>フカゼイ</t>
    </rPh>
    <rPh sb="5" eb="7">
      <t>トリヒキ</t>
    </rPh>
    <phoneticPr fontId="2"/>
  </si>
  <si>
    <t>課税取引　　　 　Ｂ＝Ａ÷１．０８</t>
    <rPh sb="0" eb="2">
      <t>カゼイ</t>
    </rPh>
    <rPh sb="2" eb="4">
      <t>トリヒキ</t>
    </rPh>
    <phoneticPr fontId="2"/>
  </si>
  <si>
    <t>○○○○○○大学</t>
    <rPh sb="6" eb="8">
      <t>ダイガク</t>
    </rPh>
    <phoneticPr fontId="2"/>
  </si>
  <si>
    <t>▲▲大学</t>
    <rPh sb="2" eb="4">
      <t>ダイガク</t>
    </rPh>
    <phoneticPr fontId="2"/>
  </si>
  <si>
    <t>19xx1122333h0001</t>
    <phoneticPr fontId="2"/>
  </si>
  <si>
    <r>
      <t>直接経費</t>
    </r>
    <r>
      <rPr>
        <sz val="6"/>
        <color theme="1"/>
        <rFont val="ＭＳ Ｐゴシック"/>
        <family val="3"/>
        <charset val="128"/>
        <scheme val="minor"/>
      </rPr>
      <t>(A)</t>
    </r>
    <rPh sb="0" eb="2">
      <t>チョクセツ</t>
    </rPh>
    <rPh sb="2" eb="4">
      <t>ケイヒ</t>
    </rPh>
    <phoneticPr fontId="2"/>
  </si>
  <si>
    <t>【記入例・間接経費手動入力方式】</t>
    <rPh sb="1" eb="3">
      <t>キニュウ</t>
    </rPh>
    <rPh sb="3" eb="4">
      <t>レイ</t>
    </rPh>
    <rPh sb="5" eb="7">
      <t>カンセツ</t>
    </rPh>
    <rPh sb="7" eb="9">
      <t>ケイヒ</t>
    </rPh>
    <rPh sb="9" eb="11">
      <t>シュドウ</t>
    </rPh>
    <rPh sb="11" eb="13">
      <t>ニュウリョク</t>
    </rPh>
    <rPh sb="13" eb="15">
      <t>ホウシキ</t>
    </rPh>
    <phoneticPr fontId="2"/>
  </si>
  <si>
    <t>【間接経費手動入力方式】</t>
    <rPh sb="1" eb="3">
      <t>カンセツ</t>
    </rPh>
    <rPh sb="3" eb="5">
      <t>ケイヒ</t>
    </rPh>
    <rPh sb="5" eb="7">
      <t>シュドウ</t>
    </rPh>
    <rPh sb="7" eb="9">
      <t>ニュウリョク</t>
    </rPh>
    <rPh sb="9" eb="11">
      <t>ホウシキ</t>
    </rPh>
    <phoneticPr fontId="2"/>
  </si>
  <si>
    <t>不課税自己負担</t>
    <rPh sb="0" eb="3">
      <t>フカゼイ</t>
    </rPh>
    <rPh sb="3" eb="5">
      <t>ジコ</t>
    </rPh>
    <rPh sb="5" eb="7">
      <t>フタン</t>
    </rPh>
    <phoneticPr fontId="2"/>
  </si>
  <si>
    <r>
      <t xml:space="preserve">収支簿に記載の費目の合計額（８％消費税込み額）
</t>
    </r>
    <r>
      <rPr>
        <b/>
        <sz val="9.5"/>
        <color rgb="FFFF0000"/>
        <rFont val="ＭＳ Ｐゴシック"/>
        <family val="3"/>
        <charset val="128"/>
        <scheme val="minor"/>
      </rPr>
      <t>（軽減税率を適用した取引分を含む）</t>
    </r>
    <r>
      <rPr>
        <sz val="9.5"/>
        <color theme="1"/>
        <rFont val="ＭＳ Ｐゴシック"/>
        <family val="3"/>
        <charset val="128"/>
        <scheme val="minor"/>
      </rPr>
      <t xml:space="preserve">
[  </t>
    </r>
    <r>
      <rPr>
        <b/>
        <u/>
        <sz val="9.5"/>
        <color theme="1"/>
        <rFont val="ＭＳ Ｐゴシック"/>
        <family val="3"/>
        <charset val="128"/>
        <scheme val="minor"/>
      </rPr>
      <t>A</t>
    </r>
    <r>
      <rPr>
        <b/>
        <sz val="9.5"/>
        <color theme="1"/>
        <rFont val="ＭＳ Ｐゴシック"/>
        <family val="3"/>
        <charset val="128"/>
        <scheme val="minor"/>
      </rPr>
      <t xml:space="preserve"> </t>
    </r>
    <r>
      <rPr>
        <sz val="9.5"/>
        <color theme="1"/>
        <rFont val="ＭＳ Ｐゴシック"/>
        <family val="3"/>
        <charset val="128"/>
        <scheme val="minor"/>
      </rPr>
      <t xml:space="preserve"> ]</t>
    </r>
    <rPh sb="0" eb="3">
      <t>シュウシボ</t>
    </rPh>
    <rPh sb="4" eb="6">
      <t>キサイ</t>
    </rPh>
    <rPh sb="7" eb="9">
      <t>ヒモク</t>
    </rPh>
    <rPh sb="10" eb="12">
      <t>ゴウケイ</t>
    </rPh>
    <rPh sb="12" eb="13">
      <t>ガク</t>
    </rPh>
    <rPh sb="16" eb="19">
      <t>ショウヒゼイ</t>
    </rPh>
    <rPh sb="19" eb="20">
      <t>コ</t>
    </rPh>
    <rPh sb="21" eb="22">
      <t>ガク</t>
    </rPh>
    <rPh sb="25" eb="27">
      <t>ケイゲン</t>
    </rPh>
    <rPh sb="27" eb="29">
      <t>ゼイリツ</t>
    </rPh>
    <rPh sb="30" eb="32">
      <t>テキヨウ</t>
    </rPh>
    <rPh sb="34" eb="37">
      <t>トリヒキブン</t>
    </rPh>
    <rPh sb="38" eb="39">
      <t>フク</t>
    </rPh>
    <phoneticPr fontId="2"/>
  </si>
  <si>
    <r>
      <t>間接経費</t>
    </r>
    <r>
      <rPr>
        <sz val="11"/>
        <color theme="1"/>
        <rFont val="ＭＳ Ｐゴシック"/>
        <family val="3"/>
        <charset val="128"/>
        <scheme val="minor"/>
      </rPr>
      <t>/一般管理費</t>
    </r>
    <r>
      <rPr>
        <sz val="12"/>
        <color theme="1"/>
        <rFont val="ＭＳ Ｐゴシック"/>
        <family val="3"/>
        <charset val="128"/>
        <scheme val="minor"/>
      </rPr>
      <t>（B）</t>
    </r>
    <rPh sb="0" eb="2">
      <t>カンセツ</t>
    </rPh>
    <rPh sb="2" eb="4">
      <t>ケイヒ</t>
    </rPh>
    <rPh sb="5" eb="7">
      <t>イッパン</t>
    </rPh>
    <rPh sb="7" eb="10">
      <t>カンリヒ</t>
    </rPh>
    <phoneticPr fontId="2"/>
  </si>
  <si>
    <t>総額＋仮受け消費税留保額</t>
    <rPh sb="0" eb="2">
      <t>ソウガク</t>
    </rPh>
    <phoneticPr fontId="2"/>
  </si>
  <si>
    <t>【注】消費税率８％で支払を行なったもの 及び ８％相当の非・不課税取引についてのみ記載してください。</t>
    <rPh sb="1" eb="2">
      <t>チュウ</t>
    </rPh>
    <rPh sb="3" eb="6">
      <t>ショウヒゼイ</t>
    </rPh>
    <rPh sb="6" eb="7">
      <t>リツ</t>
    </rPh>
    <rPh sb="10" eb="12">
      <t>シハラ</t>
    </rPh>
    <rPh sb="13" eb="14">
      <t>オコ</t>
    </rPh>
    <rPh sb="20" eb="21">
      <t>オヨ</t>
    </rPh>
    <rPh sb="25" eb="27">
      <t>ソウトウ</t>
    </rPh>
    <rPh sb="28" eb="29">
      <t>ヒ</t>
    </rPh>
    <rPh sb="30" eb="33">
      <t>フカゼイ</t>
    </rPh>
    <rPh sb="33" eb="35">
      <t>トリヒキ</t>
    </rPh>
    <rPh sb="41" eb="43">
      <t>キサイ</t>
    </rPh>
    <phoneticPr fontId="2"/>
  </si>
  <si>
    <t>一部返還・自己充当共にあり</t>
    <rPh sb="0" eb="2">
      <t>イチブ</t>
    </rPh>
    <rPh sb="2" eb="4">
      <t>ヘンカン</t>
    </rPh>
    <rPh sb="5" eb="7">
      <t>ジコ</t>
    </rPh>
    <rPh sb="7" eb="9">
      <t>ジュウトウ</t>
    </rPh>
    <rPh sb="9" eb="10">
      <t>トモ</t>
    </rPh>
    <phoneticPr fontId="2"/>
  </si>
  <si>
    <r>
      <rPr>
        <sz val="11.5"/>
        <color theme="1"/>
        <rFont val="ＭＳ Ｐゴシック"/>
        <family val="3"/>
        <charset val="128"/>
        <scheme val="minor"/>
      </rPr>
      <t>仮受け消費税留保額</t>
    </r>
    <r>
      <rPr>
        <sz val="10"/>
        <color theme="1"/>
        <rFont val="ＭＳ Ｐゴシック"/>
        <family val="3"/>
        <charset val="128"/>
        <scheme val="minor"/>
      </rPr>
      <t xml:space="preserve"> (直接経費分)</t>
    </r>
    <rPh sb="0" eb="2">
      <t>カリウ</t>
    </rPh>
    <rPh sb="3" eb="6">
      <t>ショウヒゼイ</t>
    </rPh>
    <rPh sb="6" eb="9">
      <t>リュウホガク</t>
    </rPh>
    <rPh sb="11" eb="13">
      <t>チョクセツ</t>
    </rPh>
    <rPh sb="13" eb="15">
      <t>ケイヒ</t>
    </rPh>
    <rPh sb="15" eb="16">
      <t>フン</t>
    </rPh>
    <phoneticPr fontId="2"/>
  </si>
  <si>
    <r>
      <rPr>
        <sz val="11.5"/>
        <color theme="1"/>
        <rFont val="ＭＳ Ｐゴシック"/>
        <family val="3"/>
        <charset val="128"/>
        <scheme val="minor"/>
      </rPr>
      <t>仮受け消費税留保額</t>
    </r>
    <r>
      <rPr>
        <sz val="10"/>
        <color theme="1"/>
        <rFont val="ＭＳ Ｐゴシック"/>
        <family val="3"/>
        <charset val="128"/>
        <scheme val="minor"/>
      </rPr>
      <t xml:space="preserve"> (間接経費分)</t>
    </r>
    <rPh sb="0" eb="2">
      <t>カリウ</t>
    </rPh>
    <rPh sb="3" eb="6">
      <t>ショウヒゼイ</t>
    </rPh>
    <rPh sb="6" eb="9">
      <t>リュウホガク</t>
    </rPh>
    <rPh sb="11" eb="13">
      <t>カンセツ</t>
    </rPh>
    <rPh sb="13" eb="15">
      <t>ケイヒ</t>
    </rPh>
    <rPh sb="15" eb="16">
      <t>フン</t>
    </rPh>
    <phoneticPr fontId="2"/>
  </si>
  <si>
    <t>仮　受　け　消　費　税　留　保　相　当　額　計　算　表</t>
    <rPh sb="0" eb="1">
      <t>カリ</t>
    </rPh>
    <rPh sb="2" eb="3">
      <t>ウケ</t>
    </rPh>
    <rPh sb="6" eb="7">
      <t>ケ</t>
    </rPh>
    <rPh sb="8" eb="9">
      <t>ヒ</t>
    </rPh>
    <rPh sb="10" eb="11">
      <t>ゼイ</t>
    </rPh>
    <rPh sb="12" eb="13">
      <t>ドメ</t>
    </rPh>
    <rPh sb="14" eb="15">
      <t>ホ</t>
    </rPh>
    <rPh sb="16" eb="17">
      <t>ソウ</t>
    </rPh>
    <rPh sb="18" eb="19">
      <t>トウ</t>
    </rPh>
    <rPh sb="20" eb="21">
      <t>ガク</t>
    </rPh>
    <rPh sb="22" eb="23">
      <t>ケイ</t>
    </rPh>
    <rPh sb="24" eb="25">
      <t>ザン</t>
    </rPh>
    <rPh sb="26" eb="27">
      <t>オモテ</t>
    </rPh>
    <phoneticPr fontId="2"/>
  </si>
  <si>
    <t>間接経費率をご入力下さい</t>
  </si>
  <si>
    <t>【入力例：30％→30,　19.5%→19.5　なお、マイナスまたは30より大の値は入力できません】</t>
    <rPh sb="1" eb="3">
      <t>ニュウリョク</t>
    </rPh>
    <rPh sb="38" eb="39">
      <t>ダイ</t>
    </rPh>
    <rPh sb="40" eb="41">
      <t>アタイ</t>
    </rPh>
    <rPh sb="42" eb="44">
      <t>ニュウリョク</t>
    </rPh>
    <phoneticPr fontId="2"/>
  </si>
  <si>
    <t>間接経費ではなく一般管理費を適用している課題おいては、間接経費を一般管理費に読み替えて下さい。</t>
    <rPh sb="0" eb="2">
      <t>カンセツ</t>
    </rPh>
    <rPh sb="2" eb="4">
      <t>ケイヒ</t>
    </rPh>
    <rPh sb="8" eb="10">
      <t>イッパン</t>
    </rPh>
    <rPh sb="10" eb="12">
      <t>カンリ</t>
    </rPh>
    <rPh sb="12" eb="13">
      <t>ヒ</t>
    </rPh>
    <rPh sb="14" eb="16">
      <t>テキヨウ</t>
    </rPh>
    <rPh sb="20" eb="22">
      <t>カダイ</t>
    </rPh>
    <rPh sb="27" eb="29">
      <t>カンセツ</t>
    </rPh>
    <rPh sb="29" eb="31">
      <t>ケイヒ</t>
    </rPh>
    <rPh sb="32" eb="34">
      <t>イッパン</t>
    </rPh>
    <rPh sb="34" eb="36">
      <t>カンリ</t>
    </rPh>
    <rPh sb="36" eb="37">
      <t>ヒ</t>
    </rPh>
    <rPh sb="38" eb="39">
      <t>ヨ</t>
    </rPh>
    <rPh sb="40" eb="41">
      <t>カ</t>
    </rPh>
    <rPh sb="43" eb="44">
      <t>クダ</t>
    </rPh>
    <phoneticPr fontId="2"/>
  </si>
  <si>
    <t>仮受け消費税留保額 (直接経費分)</t>
    <rPh sb="0" eb="2">
      <t>カリウ</t>
    </rPh>
    <rPh sb="3" eb="6">
      <t>ショウヒゼイ</t>
    </rPh>
    <rPh sb="6" eb="9">
      <t>リュウホガク</t>
    </rPh>
    <rPh sb="11" eb="13">
      <t>チョクセツ</t>
    </rPh>
    <rPh sb="13" eb="15">
      <t>ケイヒ</t>
    </rPh>
    <rPh sb="15" eb="16">
      <t>フン</t>
    </rPh>
    <phoneticPr fontId="2"/>
  </si>
  <si>
    <t>仮受け消費税留保額 (間接経費分)</t>
    <rPh sb="0" eb="2">
      <t>カリウ</t>
    </rPh>
    <rPh sb="3" eb="6">
      <t>ショウヒゼイ</t>
    </rPh>
    <rPh sb="6" eb="9">
      <t>リュウホガク</t>
    </rPh>
    <rPh sb="11" eb="13">
      <t>カンセツ</t>
    </rPh>
    <rPh sb="13" eb="15">
      <t>ケイヒ</t>
    </rPh>
    <rPh sb="15" eb="16">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</si>
</sst>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0\)"/>
    <numFmt numFmtId="178" formatCode="#,##0_);[Red]\(#,##0\)"/>
  </numFmts>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18"/>
      <color theme="1"/>
      <name val="ＭＳ Ｐゴシック"/>
      <family val="3"/>
      <charset val="128"/>
      <scheme val="minor"/>
    </font>
    <font>
      <sz val="10"/>
      <color rgb="FFFF0000"/>
      <name val="ＭＳ Ｐゴシック"/>
      <family val="3"/>
      <charset val="128"/>
      <scheme val="minor"/>
    </font>
    <font>
      <sz val="12"/>
      <color rgb="FFFF0000"/>
      <name val="ＭＳ Ｐゴシック"/>
      <family val="2"/>
      <charset val="128"/>
      <scheme val="minor"/>
    </font>
    <font>
      <sz val="12"/>
      <color rgb="FFFF0000"/>
      <name val="ＭＳ Ｐゴシック"/>
      <family val="3"/>
      <charset val="128"/>
      <scheme val="minor"/>
    </font>
    <font>
      <b/>
      <u/>
      <sz val="11"/>
      <color theme="1"/>
      <name val="ＭＳ Ｐゴシック"/>
      <family val="3"/>
      <charset val="128"/>
      <scheme val="minor"/>
    </font>
    <font>
      <b/>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0"/>
      <color rgb="FFFF0000"/>
      <name val="ＭＳ Ｐゴシック"/>
      <family val="3"/>
      <charset val="128"/>
      <scheme val="minor"/>
    </font>
    <font>
      <b/>
      <sz val="16"/>
      <color theme="1"/>
      <name val="ＭＳ Ｐゴシック"/>
      <family val="3"/>
      <charset val="128"/>
      <scheme val="minor"/>
    </font>
    <font>
      <sz val="11"/>
      <color theme="1"/>
      <name val="ＭＳ Ｐゴシック"/>
      <family val="3"/>
      <charset val="128"/>
      <scheme val="minor"/>
    </font>
    <font>
      <b/>
      <sz val="10"/>
      <color theme="1"/>
      <name val="ＭＳ Ｐゴシック"/>
      <family val="3"/>
      <charset val="128"/>
      <scheme val="minor"/>
    </font>
    <font>
      <sz val="8"/>
      <color theme="1"/>
      <name val="ＭＳ Ｐゴシック"/>
      <family val="3"/>
      <charset val="128"/>
      <scheme val="minor"/>
    </font>
    <font>
      <sz val="6"/>
      <color theme="1"/>
      <name val="ＭＳ Ｐゴシック"/>
      <family val="3"/>
      <charset val="128"/>
      <scheme val="minor"/>
    </font>
    <font>
      <sz val="10"/>
      <color rgb="FFFF0000"/>
      <name val="ＭＳ Ｐゴシック"/>
      <family val="2"/>
      <charset val="128"/>
      <scheme val="minor"/>
    </font>
    <font>
      <sz val="8"/>
      <color theme="1"/>
      <name val="ＭＳ Ｐゴシック"/>
      <family val="2"/>
      <charset val="128"/>
      <scheme val="minor"/>
    </font>
    <font>
      <sz val="9"/>
      <color theme="1"/>
      <name val="ＭＳ Ｐゴシック"/>
      <family val="3"/>
      <charset val="128"/>
      <scheme val="minor"/>
    </font>
    <font>
      <sz val="9.5"/>
      <color theme="1"/>
      <name val="ＭＳ Ｐゴシック"/>
      <family val="3"/>
      <charset val="128"/>
      <scheme val="minor"/>
    </font>
    <font>
      <b/>
      <sz val="9.5"/>
      <color rgb="FFFF0000"/>
      <name val="ＭＳ Ｐゴシック"/>
      <family val="3"/>
      <charset val="128"/>
      <scheme val="minor"/>
    </font>
    <font>
      <b/>
      <u/>
      <sz val="9.5"/>
      <color theme="1"/>
      <name val="ＭＳ Ｐゴシック"/>
      <family val="3"/>
      <charset val="128"/>
      <scheme val="minor"/>
    </font>
    <font>
      <b/>
      <sz val="9.5"/>
      <color theme="1"/>
      <name val="ＭＳ Ｐゴシック"/>
      <family val="3"/>
      <charset val="128"/>
      <scheme val="minor"/>
    </font>
    <font>
      <b/>
      <sz val="8.5"/>
      <color rgb="FFFF0000"/>
      <name val="ＭＳ Ｐゴシック"/>
      <family val="3"/>
      <charset val="128"/>
      <scheme val="minor"/>
    </font>
    <font>
      <sz val="11.5"/>
      <color theme="1"/>
      <name val="ＭＳ Ｐゴシック"/>
      <family val="3"/>
      <charset val="128"/>
      <scheme val="minor"/>
    </font>
    <font>
      <sz val="12"/>
      <name val="ＭＳ Ｐゴシック"/>
      <family val="3"/>
      <charset val="128"/>
      <scheme val="minor"/>
    </font>
    <font>
      <sz val="11"/>
      <name val="ＭＳ Ｐゴシック"/>
      <family val="3"/>
      <charset val="128"/>
      <scheme val="minor"/>
    </font>
    <font>
      <b/>
      <sz val="12"/>
      <color rgb="FFFF0000"/>
      <name val="ＭＳ Ｐゴシック"/>
      <family val="3"/>
      <charset val="128"/>
      <scheme val="minor"/>
    </font>
    <font>
      <b/>
      <u/>
      <sz val="9"/>
      <color rgb="FFFF0000"/>
      <name val="ＭＳ Ｐゴシック"/>
      <family val="3"/>
      <charset val="128"/>
      <scheme val="minor"/>
    </font>
    <font>
      <sz val="11"/>
      <name val="ＭＳ Ｐゴシック"/>
      <family val="2"/>
      <charset val="128"/>
      <scheme val="minor"/>
    </font>
  </fonts>
  <fills count="8">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rgb="FFFFFF0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diagonalUp="1">
      <left style="medium">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medium">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right style="thin">
        <color indexed="64"/>
      </right>
      <top/>
      <bottom style="thin">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top/>
      <bottom/>
      <diagonal style="thin">
        <color indexed="64"/>
      </diagonal>
    </border>
    <border diagonalUp="1">
      <left/>
      <right style="thin">
        <color indexed="64"/>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diagonalUp="1">
      <left style="medium">
        <color indexed="64"/>
      </left>
      <right style="medium">
        <color indexed="64"/>
      </right>
      <top style="thin">
        <color indexed="64"/>
      </top>
      <bottom/>
      <diagonal style="thin">
        <color indexed="64"/>
      </diagonal>
    </border>
    <border diagonalUp="1">
      <left style="medium">
        <color indexed="64"/>
      </left>
      <right style="thin">
        <color indexed="64"/>
      </right>
      <top style="thin">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thin">
        <color indexed="64"/>
      </right>
      <top/>
      <bottom/>
      <diagonal style="thin">
        <color indexed="64"/>
      </diagonal>
    </border>
    <border diagonalUp="1">
      <left style="medium">
        <color indexed="64"/>
      </left>
      <right style="medium">
        <color indexed="64"/>
      </right>
      <top/>
      <bottom style="thin">
        <color indexed="64"/>
      </bottom>
      <diagonal style="thin">
        <color indexed="64"/>
      </diagonal>
    </border>
    <border diagonalUp="1">
      <left style="medium">
        <color indexed="64"/>
      </left>
      <right style="thin">
        <color indexed="64"/>
      </right>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277">
    <xf numFmtId="0" fontId="0" fillId="0" borderId="0" xfId="0">
      <alignment vertical="center"/>
    </xf>
    <xf numFmtId="0" fontId="0" fillId="0" borderId="1" xfId="0" applyBorder="1" applyAlignment="1">
      <alignment horizontal="center" vertical="center"/>
    </xf>
    <xf numFmtId="38" fontId="0" fillId="0" borderId="0" xfId="1" applyFont="1">
      <alignment vertical="center"/>
    </xf>
    <xf numFmtId="38" fontId="0" fillId="0" borderId="1" xfId="1" applyFont="1" applyBorder="1">
      <alignment vertical="center"/>
    </xf>
    <xf numFmtId="38" fontId="0" fillId="0" borderId="0" xfId="1" applyFont="1" applyBorder="1">
      <alignment vertical="center"/>
    </xf>
    <xf numFmtId="38" fontId="0" fillId="0" borderId="0" xfId="1" applyFont="1" applyAlignment="1">
      <alignment horizontal="right" vertical="center"/>
    </xf>
    <xf numFmtId="0" fontId="3" fillId="0" borderId="0" xfId="0" applyFont="1">
      <alignment vertical="center"/>
    </xf>
    <xf numFmtId="38" fontId="0" fillId="0" borderId="3" xfId="1" applyFont="1" applyBorder="1" applyAlignment="1">
      <alignment horizontal="center" vertical="center"/>
    </xf>
    <xf numFmtId="0" fontId="0" fillId="0" borderId="1" xfId="0" applyBorder="1" applyAlignment="1">
      <alignment horizontal="right" vertical="center"/>
    </xf>
    <xf numFmtId="38" fontId="3" fillId="0" borderId="0" xfId="1" applyFont="1">
      <alignment vertical="center"/>
    </xf>
    <xf numFmtId="38" fontId="5" fillId="0" borderId="0" xfId="1" applyFont="1">
      <alignment vertical="center"/>
    </xf>
    <xf numFmtId="38" fontId="6" fillId="0" borderId="0" xfId="1" applyFont="1" applyBorder="1" applyAlignment="1">
      <alignment horizontal="distributed" vertical="center" indent="20"/>
    </xf>
    <xf numFmtId="38" fontId="7" fillId="0" borderId="7" xfId="1" applyFont="1" applyBorder="1" applyAlignment="1">
      <alignment horizontal="distributed" vertical="center"/>
    </xf>
    <xf numFmtId="38" fontId="7" fillId="0" borderId="8" xfId="1" applyFont="1" applyBorder="1" applyAlignment="1">
      <alignment horizontal="distributed" vertical="center"/>
    </xf>
    <xf numFmtId="38" fontId="4" fillId="0" borderId="0" xfId="1" applyFont="1" applyAlignment="1">
      <alignment horizontal="left" vertical="center"/>
    </xf>
    <xf numFmtId="176" fontId="8" fillId="2" borderId="0" xfId="1" applyNumberFormat="1" applyFont="1" applyFill="1">
      <alignment vertical="center"/>
    </xf>
    <xf numFmtId="38" fontId="3" fillId="0" borderId="0" xfId="1" applyFont="1" applyBorder="1">
      <alignment vertical="center"/>
    </xf>
    <xf numFmtId="176" fontId="7" fillId="2" borderId="9" xfId="1" applyNumberFormat="1" applyFont="1" applyFill="1" applyBorder="1">
      <alignment vertical="center"/>
    </xf>
    <xf numFmtId="176" fontId="7" fillId="2" borderId="10" xfId="1" applyNumberFormat="1" applyFont="1" applyFill="1" applyBorder="1">
      <alignment vertical="center"/>
    </xf>
    <xf numFmtId="38" fontId="3" fillId="0" borderId="0" xfId="1" applyFont="1" applyAlignment="1">
      <alignment horizontal="center" vertical="center"/>
    </xf>
    <xf numFmtId="38" fontId="4" fillId="0" borderId="0" xfId="1" applyFont="1">
      <alignment vertical="center"/>
    </xf>
    <xf numFmtId="38" fontId="4" fillId="0" borderId="7" xfId="1" applyFont="1" applyBorder="1" applyAlignment="1">
      <alignment horizontal="center" vertical="center"/>
    </xf>
    <xf numFmtId="38" fontId="4" fillId="0" borderId="26" xfId="1" applyFont="1" applyBorder="1" applyAlignment="1">
      <alignment horizontal="center" vertical="center"/>
    </xf>
    <xf numFmtId="38" fontId="4" fillId="0" borderId="24" xfId="1" applyFont="1" applyBorder="1" applyAlignment="1">
      <alignment horizontal="center" vertical="center"/>
    </xf>
    <xf numFmtId="38" fontId="4" fillId="0" borderId="25" xfId="1" applyFont="1" applyBorder="1" applyAlignment="1">
      <alignment horizontal="center" vertical="center"/>
    </xf>
    <xf numFmtId="38" fontId="4" fillId="3" borderId="7" xfId="1" applyFont="1" applyFill="1" applyBorder="1" applyAlignment="1">
      <alignment horizontal="center" vertical="center"/>
    </xf>
    <xf numFmtId="38" fontId="4" fillId="3" borderId="26" xfId="1" applyFont="1" applyFill="1" applyBorder="1" applyAlignment="1">
      <alignment horizontal="center" vertical="center"/>
    </xf>
    <xf numFmtId="38" fontId="4" fillId="3" borderId="25" xfId="1" applyFont="1" applyFill="1" applyBorder="1" applyAlignment="1">
      <alignment horizontal="center" vertical="center"/>
    </xf>
    <xf numFmtId="38" fontId="9" fillId="3" borderId="29" xfId="1" applyFont="1" applyFill="1" applyBorder="1" applyAlignment="1">
      <alignment vertical="center" shrinkToFit="1"/>
    </xf>
    <xf numFmtId="38" fontId="9" fillId="3" borderId="1" xfId="1" applyFont="1" applyFill="1" applyBorder="1" applyAlignment="1">
      <alignment vertical="center" shrinkToFit="1"/>
    </xf>
    <xf numFmtId="38" fontId="9" fillId="3" borderId="30" xfId="1" applyFont="1" applyFill="1" applyBorder="1" applyAlignment="1">
      <alignment vertical="center" shrinkToFit="1"/>
    </xf>
    <xf numFmtId="38" fontId="9" fillId="3" borderId="31" xfId="1" applyFont="1" applyFill="1" applyBorder="1" applyAlignment="1">
      <alignment vertical="center" shrinkToFit="1"/>
    </xf>
    <xf numFmtId="38" fontId="9" fillId="3" borderId="32" xfId="1" applyFont="1" applyFill="1" applyBorder="1" applyAlignment="1">
      <alignment vertical="center" shrinkToFit="1"/>
    </xf>
    <xf numFmtId="38" fontId="9" fillId="3" borderId="33" xfId="1" applyFont="1" applyFill="1" applyBorder="1" applyAlignment="1">
      <alignment vertical="center" shrinkToFit="1"/>
    </xf>
    <xf numFmtId="38" fontId="4" fillId="3" borderId="29" xfId="1" applyFont="1" applyFill="1" applyBorder="1" applyAlignment="1">
      <alignment vertical="center" shrinkToFit="1"/>
    </xf>
    <xf numFmtId="38" fontId="4" fillId="3" borderId="1" xfId="1" applyFont="1" applyFill="1" applyBorder="1" applyAlignment="1">
      <alignment vertical="center" shrinkToFit="1"/>
    </xf>
    <xf numFmtId="38" fontId="4" fillId="3" borderId="31" xfId="1" applyFont="1" applyFill="1" applyBorder="1" applyAlignment="1">
      <alignment vertical="center" shrinkToFit="1"/>
    </xf>
    <xf numFmtId="38" fontId="9" fillId="2" borderId="29" xfId="1" applyFont="1" applyFill="1" applyBorder="1" applyAlignment="1">
      <alignment vertical="center" shrinkToFit="1"/>
    </xf>
    <xf numFmtId="38" fontId="9" fillId="2" borderId="1" xfId="1" applyFont="1" applyFill="1" applyBorder="1" applyAlignment="1">
      <alignment vertical="center" shrinkToFit="1"/>
    </xf>
    <xf numFmtId="38" fontId="4" fillId="2" borderId="29" xfId="1" applyFont="1" applyFill="1" applyBorder="1" applyAlignment="1">
      <alignment vertical="center" shrinkToFit="1"/>
    </xf>
    <xf numFmtId="38" fontId="4" fillId="2" borderId="1" xfId="1" applyFont="1" applyFill="1" applyBorder="1" applyAlignment="1">
      <alignment vertical="center" shrinkToFit="1"/>
    </xf>
    <xf numFmtId="38" fontId="9" fillId="3" borderId="5" xfId="1" applyFont="1" applyFill="1" applyBorder="1" applyAlignment="1">
      <alignment vertical="center" shrinkToFit="1"/>
    </xf>
    <xf numFmtId="38" fontId="4" fillId="3" borderId="5" xfId="1" applyFont="1" applyFill="1" applyBorder="1" applyAlignment="1">
      <alignment vertical="center" shrinkToFit="1"/>
    </xf>
    <xf numFmtId="177" fontId="9" fillId="3" borderId="31" xfId="1" applyNumberFormat="1" applyFont="1" applyFill="1" applyBorder="1" applyAlignment="1">
      <alignment horizontal="right" vertical="center" shrinkToFit="1"/>
    </xf>
    <xf numFmtId="177" fontId="4" fillId="3" borderId="31" xfId="1" applyNumberFormat="1" applyFont="1" applyFill="1" applyBorder="1" applyAlignment="1">
      <alignment horizontal="right" vertical="center" shrinkToFit="1"/>
    </xf>
    <xf numFmtId="38" fontId="4" fillId="0" borderId="33" xfId="1" applyFont="1" applyBorder="1" applyAlignment="1">
      <alignment horizontal="left" vertical="center" indent="1"/>
    </xf>
    <xf numFmtId="38" fontId="4" fillId="0" borderId="43" xfId="1" applyFont="1" applyBorder="1" applyAlignment="1">
      <alignment horizontal="left" vertical="center" indent="1"/>
    </xf>
    <xf numFmtId="38" fontId="4" fillId="3" borderId="33" xfId="1" applyFont="1" applyFill="1" applyBorder="1" applyAlignment="1">
      <alignment vertical="center" shrinkToFit="1"/>
    </xf>
    <xf numFmtId="38" fontId="4" fillId="3" borderId="30" xfId="1" applyFont="1" applyFill="1" applyBorder="1" applyAlignment="1">
      <alignment vertical="center" shrinkToFit="1"/>
    </xf>
    <xf numFmtId="38" fontId="4" fillId="3" borderId="32" xfId="1" applyFont="1" applyFill="1" applyBorder="1" applyAlignment="1">
      <alignment vertical="center" shrinkToFit="1"/>
    </xf>
    <xf numFmtId="0" fontId="10" fillId="0" borderId="1" xfId="0" applyFont="1" applyBorder="1" applyAlignment="1">
      <alignment horizontal="left" vertical="center"/>
    </xf>
    <xf numFmtId="38" fontId="0" fillId="4" borderId="1" xfId="1" applyFont="1" applyFill="1" applyBorder="1">
      <alignment vertical="center"/>
    </xf>
    <xf numFmtId="38" fontId="0" fillId="5" borderId="1" xfId="1" applyFont="1" applyFill="1" applyBorder="1">
      <alignment vertical="center"/>
    </xf>
    <xf numFmtId="38" fontId="0" fillId="0" borderId="2" xfId="1" applyFont="1" applyBorder="1">
      <alignment vertical="center"/>
    </xf>
    <xf numFmtId="38" fontId="12" fillId="0" borderId="1" xfId="1" applyFont="1" applyBorder="1" applyAlignment="1">
      <alignment horizontal="center" vertical="center" wrapText="1"/>
    </xf>
    <xf numFmtId="38" fontId="13" fillId="0" borderId="1" xfId="1" applyFont="1" applyBorder="1" applyAlignment="1">
      <alignment horizontal="center" vertical="center" wrapText="1"/>
    </xf>
    <xf numFmtId="38" fontId="0" fillId="0" borderId="0" xfId="1" applyFont="1" applyAlignment="1">
      <alignment horizontal="center" vertical="center"/>
    </xf>
    <xf numFmtId="38" fontId="15" fillId="0" borderId="0" xfId="1" applyFont="1" applyAlignment="1">
      <alignment horizontal="center" vertical="center"/>
    </xf>
    <xf numFmtId="0" fontId="0" fillId="0" borderId="1" xfId="0" applyBorder="1" applyAlignment="1">
      <alignment vertical="center"/>
    </xf>
    <xf numFmtId="0" fontId="0" fillId="0" borderId="1" xfId="0" applyFont="1" applyBorder="1" applyAlignment="1">
      <alignment vertical="center"/>
    </xf>
    <xf numFmtId="38" fontId="0" fillId="0" borderId="1" xfId="1" applyFont="1" applyFill="1" applyBorder="1">
      <alignment vertical="center"/>
    </xf>
    <xf numFmtId="0" fontId="0" fillId="0" borderId="0" xfId="0" applyAlignment="1">
      <alignment vertical="center"/>
    </xf>
    <xf numFmtId="38" fontId="11" fillId="4" borderId="47" xfId="1" applyFont="1" applyFill="1" applyBorder="1">
      <alignment vertical="center"/>
    </xf>
    <xf numFmtId="0" fontId="16" fillId="0" borderId="0" xfId="0" applyFont="1" applyAlignment="1">
      <alignment horizontal="left" vertical="center"/>
    </xf>
    <xf numFmtId="38" fontId="16" fillId="0" borderId="0" xfId="1" applyFont="1" applyBorder="1">
      <alignment vertical="center"/>
    </xf>
    <xf numFmtId="38" fontId="16" fillId="0" borderId="0" xfId="1" applyFont="1">
      <alignment vertical="center"/>
    </xf>
    <xf numFmtId="0" fontId="16" fillId="0" borderId="0" xfId="0" applyFont="1" applyAlignment="1">
      <alignment horizontal="center" vertical="center"/>
    </xf>
    <xf numFmtId="38" fontId="0" fillId="0" borderId="1" xfId="0" applyNumberFormat="1" applyFont="1" applyBorder="1" applyAlignment="1">
      <alignment vertical="center"/>
    </xf>
    <xf numFmtId="0" fontId="5" fillId="0" borderId="0" xfId="0" applyFont="1" applyAlignment="1">
      <alignment horizontal="center" vertical="center"/>
    </xf>
    <xf numFmtId="0" fontId="0" fillId="0" borderId="0" xfId="0" applyAlignment="1">
      <alignment horizontal="center" vertical="center"/>
    </xf>
    <xf numFmtId="38" fontId="0" fillId="0" borderId="1" xfId="1" applyFont="1" applyBorder="1" applyAlignment="1">
      <alignment horizontal="center" vertical="center"/>
    </xf>
    <xf numFmtId="38" fontId="16" fillId="0" borderId="0" xfId="1" applyFont="1" applyBorder="1" applyAlignment="1">
      <alignment horizontal="left" vertical="center"/>
    </xf>
    <xf numFmtId="38" fontId="0" fillId="0" borderId="1" xfId="1" applyFont="1" applyBorder="1" applyAlignment="1">
      <alignment horizontal="right" vertical="center"/>
    </xf>
    <xf numFmtId="38" fontId="20" fillId="0" borderId="0" xfId="1" applyFont="1">
      <alignment vertical="center"/>
    </xf>
    <xf numFmtId="38" fontId="16" fillId="2" borderId="0" xfId="1" applyFont="1" applyFill="1" applyAlignment="1">
      <alignment horizontal="center" vertical="center"/>
    </xf>
    <xf numFmtId="38" fontId="13" fillId="0" borderId="0" xfId="1" applyFont="1" applyAlignment="1">
      <alignment horizontal="left" vertical="center"/>
    </xf>
    <xf numFmtId="0" fontId="0" fillId="0" borderId="0" xfId="0" applyAlignment="1">
      <alignment horizontal="left" vertical="center"/>
    </xf>
    <xf numFmtId="38" fontId="21" fillId="0" borderId="0" xfId="1" applyFont="1" applyAlignment="1">
      <alignment horizontal="right" vertical="center"/>
    </xf>
    <xf numFmtId="38" fontId="6" fillId="0" borderId="0" xfId="1" applyFont="1" applyAlignment="1">
      <alignment horizontal="distributed" vertical="center" indent="20"/>
    </xf>
    <xf numFmtId="38" fontId="4" fillId="0" borderId="0" xfId="1" applyFont="1" applyAlignment="1">
      <alignment horizontal="distributed" vertical="center" indent="3"/>
    </xf>
    <xf numFmtId="38" fontId="4" fillId="0" borderId="28" xfId="1" applyFont="1" applyBorder="1" applyAlignment="1">
      <alignment horizontal="left" vertical="center" indent="1"/>
    </xf>
    <xf numFmtId="38" fontId="0" fillId="3" borderId="1" xfId="1" applyFont="1" applyFill="1" applyBorder="1">
      <alignment vertical="center"/>
    </xf>
    <xf numFmtId="38" fontId="6" fillId="0" borderId="0" xfId="1" applyFont="1" applyAlignment="1">
      <alignment horizontal="distributed" vertical="center" indent="20"/>
    </xf>
    <xf numFmtId="38" fontId="4" fillId="0" borderId="0" xfId="1" applyFont="1" applyAlignment="1">
      <alignment horizontal="distributed" vertical="center" indent="3"/>
    </xf>
    <xf numFmtId="38" fontId="4" fillId="0" borderId="28" xfId="1" applyFont="1" applyBorder="1" applyAlignment="1">
      <alignment horizontal="left" vertical="center" indent="1"/>
    </xf>
    <xf numFmtId="0" fontId="5" fillId="0" borderId="0" xfId="0" applyFont="1" applyAlignment="1">
      <alignment horizontal="center" vertical="center"/>
    </xf>
    <xf numFmtId="0" fontId="0" fillId="0" borderId="0" xfId="0" applyAlignment="1">
      <alignment horizontal="center" vertical="center"/>
    </xf>
    <xf numFmtId="38" fontId="0" fillId="0" borderId="1" xfId="1" applyFont="1" applyBorder="1" applyAlignment="1">
      <alignment horizontal="center" vertical="center"/>
    </xf>
    <xf numFmtId="38" fontId="22" fillId="2" borderId="0" xfId="1" applyFont="1" applyFill="1" applyAlignment="1">
      <alignment horizontal="center" vertical="center" shrinkToFit="1"/>
    </xf>
    <xf numFmtId="178" fontId="4" fillId="0" borderId="0" xfId="0" applyNumberFormat="1" applyFont="1">
      <alignment vertical="center"/>
    </xf>
    <xf numFmtId="38" fontId="9" fillId="3" borderId="31" xfId="1" applyFont="1" applyFill="1" applyBorder="1" applyAlignment="1">
      <alignment horizontal="right" vertical="center" shrinkToFit="1"/>
    </xf>
    <xf numFmtId="38" fontId="9" fillId="3" borderId="30" xfId="1" applyNumberFormat="1" applyFont="1" applyFill="1" applyBorder="1" applyAlignment="1">
      <alignment vertical="center" shrinkToFit="1"/>
    </xf>
    <xf numFmtId="38" fontId="9" fillId="4" borderId="31" xfId="1" applyFont="1" applyFill="1" applyBorder="1" applyAlignment="1">
      <alignment vertical="center" shrinkToFit="1"/>
    </xf>
    <xf numFmtId="0" fontId="0" fillId="0" borderId="0" xfId="0" applyFill="1" applyBorder="1" applyAlignment="1">
      <alignment vertical="center"/>
    </xf>
    <xf numFmtId="38" fontId="12" fillId="6" borderId="0" xfId="1" applyFont="1" applyFill="1" applyBorder="1" applyAlignment="1">
      <alignment horizontal="left" vertical="center"/>
    </xf>
    <xf numFmtId="38" fontId="0" fillId="6" borderId="0" xfId="1" applyFont="1" applyFill="1" applyAlignment="1">
      <alignment horizontal="center" vertical="center"/>
    </xf>
    <xf numFmtId="38" fontId="4" fillId="3" borderId="31" xfId="1" applyFont="1" applyFill="1" applyBorder="1" applyAlignment="1">
      <alignment horizontal="right" vertical="center" shrinkToFit="1"/>
    </xf>
    <xf numFmtId="38" fontId="9" fillId="3" borderId="31" xfId="1" applyFont="1" applyFill="1" applyBorder="1" applyAlignment="1">
      <alignment horizontal="right" vertical="center" shrinkToFit="1"/>
    </xf>
    <xf numFmtId="38" fontId="9" fillId="0" borderId="31" xfId="1" applyFont="1" applyFill="1" applyBorder="1" applyAlignment="1">
      <alignment vertical="center" shrinkToFit="1"/>
    </xf>
    <xf numFmtId="38" fontId="9" fillId="3" borderId="31" xfId="1" applyFont="1" applyFill="1" applyBorder="1" applyAlignment="1">
      <alignment horizontal="right" vertical="center" shrinkToFit="1"/>
    </xf>
    <xf numFmtId="38" fontId="27" fillId="6" borderId="0" xfId="1" applyFont="1" applyFill="1" applyBorder="1" applyAlignment="1">
      <alignment horizontal="left" vertical="center"/>
    </xf>
    <xf numFmtId="38" fontId="4" fillId="3" borderId="30" xfId="1" applyFont="1" applyFill="1" applyBorder="1" applyAlignment="1">
      <alignment horizontal="right" vertical="center" shrinkToFit="1"/>
    </xf>
    <xf numFmtId="38" fontId="4" fillId="3" borderId="31" xfId="1" applyFont="1" applyFill="1" applyBorder="1" applyAlignment="1">
      <alignment horizontal="right" vertical="center" shrinkToFit="1"/>
    </xf>
    <xf numFmtId="38" fontId="4" fillId="2" borderId="30" xfId="1" applyFont="1" applyFill="1" applyBorder="1" applyAlignment="1">
      <alignment horizontal="right" vertical="center" shrinkToFit="1"/>
    </xf>
    <xf numFmtId="178" fontId="9" fillId="3" borderId="33" xfId="1" applyNumberFormat="1" applyFont="1" applyFill="1" applyBorder="1" applyAlignment="1">
      <alignment vertical="center" shrinkToFit="1"/>
    </xf>
    <xf numFmtId="38" fontId="4" fillId="3" borderId="30" xfId="1" applyNumberFormat="1" applyFont="1" applyFill="1" applyBorder="1" applyAlignment="1">
      <alignment horizontal="right" vertical="center" shrinkToFit="1"/>
    </xf>
    <xf numFmtId="38" fontId="4" fillId="3" borderId="33" xfId="1" applyFont="1" applyFill="1" applyBorder="1" applyAlignment="1">
      <alignment horizontal="right" vertical="center" shrinkToFit="1"/>
    </xf>
    <xf numFmtId="38" fontId="4" fillId="2" borderId="1" xfId="1" applyFont="1" applyFill="1" applyBorder="1" applyAlignment="1">
      <alignment horizontal="right" vertical="center" shrinkToFit="1"/>
    </xf>
    <xf numFmtId="38" fontId="4" fillId="0" borderId="30" xfId="1" applyFont="1" applyFill="1" applyBorder="1" applyAlignment="1">
      <alignment horizontal="right" vertical="center" shrinkToFit="1"/>
    </xf>
    <xf numFmtId="178" fontId="4" fillId="3" borderId="33" xfId="1" applyNumberFormat="1" applyFont="1" applyFill="1" applyBorder="1" applyAlignment="1">
      <alignment horizontal="right" vertical="center" shrinkToFit="1"/>
    </xf>
    <xf numFmtId="38" fontId="4" fillId="3" borderId="30" xfId="1" applyFont="1" applyFill="1" applyBorder="1" applyAlignment="1">
      <alignment horizontal="right" vertical="center" shrinkToFit="1"/>
    </xf>
    <xf numFmtId="38" fontId="31" fillId="7" borderId="44" xfId="1" applyFont="1" applyFill="1" applyBorder="1" applyAlignment="1">
      <alignment horizontal="right" vertical="center"/>
    </xf>
    <xf numFmtId="38" fontId="0" fillId="2" borderId="1" xfId="1" applyFont="1" applyFill="1" applyBorder="1">
      <alignment vertical="center"/>
    </xf>
    <xf numFmtId="38" fontId="33" fillId="2" borderId="1" xfId="1" applyFont="1" applyFill="1" applyBorder="1">
      <alignment vertical="center"/>
    </xf>
    <xf numFmtId="38" fontId="0" fillId="0" borderId="1" xfId="1" applyFont="1" applyFill="1" applyBorder="1" applyAlignment="1">
      <alignment vertical="center" shrinkToFit="1"/>
    </xf>
    <xf numFmtId="38" fontId="0" fillId="0" borderId="1" xfId="1" applyFont="1" applyBorder="1" applyAlignment="1">
      <alignment vertical="center" shrinkToFit="1"/>
    </xf>
    <xf numFmtId="38" fontId="33" fillId="0" borderId="1" xfId="1" applyFont="1" applyFill="1" applyBorder="1">
      <alignment vertical="center"/>
    </xf>
    <xf numFmtId="38" fontId="4" fillId="2" borderId="33" xfId="1" applyFont="1" applyFill="1" applyBorder="1" applyAlignment="1">
      <alignment horizontal="right" vertical="center" shrinkToFit="1"/>
    </xf>
    <xf numFmtId="177" fontId="4" fillId="3" borderId="33" xfId="1" applyNumberFormat="1" applyFont="1" applyFill="1" applyBorder="1" applyAlignment="1">
      <alignment horizontal="right" vertical="center" shrinkToFit="1"/>
    </xf>
    <xf numFmtId="0" fontId="16" fillId="2" borderId="1" xfId="1" applyNumberFormat="1" applyFont="1" applyFill="1" applyBorder="1" applyAlignment="1">
      <alignment horizontal="right" vertical="center" shrinkToFit="1"/>
    </xf>
    <xf numFmtId="38" fontId="4" fillId="3" borderId="32" xfId="1" applyFont="1" applyFill="1" applyBorder="1" applyAlignment="1">
      <alignment horizontal="right" vertical="center" shrinkToFit="1"/>
    </xf>
    <xf numFmtId="38" fontId="4" fillId="3" borderId="30" xfId="1" applyFont="1" applyFill="1" applyBorder="1" applyAlignment="1">
      <alignment horizontal="right" vertical="center" shrinkToFit="1"/>
    </xf>
    <xf numFmtId="38" fontId="4" fillId="3" borderId="31" xfId="1" applyFont="1" applyFill="1" applyBorder="1" applyAlignment="1">
      <alignment horizontal="right" vertical="center" shrinkToFit="1"/>
    </xf>
    <xf numFmtId="38" fontId="4" fillId="2" borderId="32" xfId="1" applyFont="1" applyFill="1" applyBorder="1" applyAlignment="1">
      <alignment horizontal="right" vertical="center" shrinkToFit="1"/>
    </xf>
    <xf numFmtId="38" fontId="4" fillId="2" borderId="30" xfId="1" applyFont="1" applyFill="1" applyBorder="1" applyAlignment="1">
      <alignment horizontal="right" vertical="center" shrinkToFit="1"/>
    </xf>
    <xf numFmtId="38" fontId="4" fillId="2" borderId="31" xfId="1" applyFont="1" applyFill="1" applyBorder="1" applyAlignment="1">
      <alignment horizontal="right" vertical="center" shrinkToFit="1"/>
    </xf>
    <xf numFmtId="38" fontId="4" fillId="0" borderId="35" xfId="1" applyFont="1" applyFill="1" applyBorder="1" applyAlignment="1">
      <alignment horizontal="right" vertical="center" shrinkToFit="1"/>
    </xf>
    <xf numFmtId="38" fontId="4" fillId="0" borderId="36" xfId="1" applyFont="1" applyFill="1" applyBorder="1" applyAlignment="1">
      <alignment horizontal="right" vertical="center" shrinkToFit="1"/>
    </xf>
    <xf numFmtId="38" fontId="4" fillId="0" borderId="48" xfId="1" applyFont="1" applyFill="1" applyBorder="1" applyAlignment="1">
      <alignment horizontal="right" vertical="center" shrinkToFit="1"/>
    </xf>
    <xf numFmtId="38" fontId="4" fillId="0" borderId="49" xfId="1" applyFont="1" applyFill="1" applyBorder="1" applyAlignment="1">
      <alignment horizontal="right" vertical="center" shrinkToFit="1"/>
    </xf>
    <xf numFmtId="38" fontId="4" fillId="0" borderId="37" xfId="1" applyFont="1" applyFill="1" applyBorder="1" applyAlignment="1">
      <alignment horizontal="right" vertical="center" shrinkToFit="1"/>
    </xf>
    <xf numFmtId="38" fontId="4" fillId="0" borderId="38" xfId="1" applyFont="1" applyFill="1" applyBorder="1" applyAlignment="1">
      <alignment horizontal="right" vertical="center" shrinkToFit="1"/>
    </xf>
    <xf numFmtId="38" fontId="4" fillId="0" borderId="53" xfId="1" applyFont="1" applyFill="1" applyBorder="1" applyAlignment="1">
      <alignment horizontal="right" vertical="center" shrinkToFit="1"/>
    </xf>
    <xf numFmtId="38" fontId="4" fillId="0" borderId="54" xfId="1" applyFont="1" applyFill="1" applyBorder="1" applyAlignment="1">
      <alignment horizontal="right" vertical="center" shrinkToFit="1"/>
    </xf>
    <xf numFmtId="38" fontId="4" fillId="0" borderId="55" xfId="1" applyFont="1" applyFill="1" applyBorder="1" applyAlignment="1">
      <alignment horizontal="right" vertical="center" shrinkToFit="1"/>
    </xf>
    <xf numFmtId="38" fontId="4" fillId="0" borderId="56" xfId="1" applyFont="1" applyFill="1" applyBorder="1" applyAlignment="1">
      <alignment horizontal="right" vertical="center" shrinkToFit="1"/>
    </xf>
    <xf numFmtId="38" fontId="4" fillId="0" borderId="57" xfId="1" applyFont="1" applyFill="1" applyBorder="1" applyAlignment="1">
      <alignment horizontal="right" vertical="center" shrinkToFit="1"/>
    </xf>
    <xf numFmtId="38" fontId="4" fillId="0" borderId="58" xfId="1" applyFont="1" applyFill="1" applyBorder="1" applyAlignment="1">
      <alignment horizontal="right" vertical="center" shrinkToFit="1"/>
    </xf>
    <xf numFmtId="38" fontId="4" fillId="0" borderId="27" xfId="1" applyFont="1" applyBorder="1" applyAlignment="1">
      <alignment horizontal="left" vertical="center" indent="2"/>
    </xf>
    <xf numFmtId="38" fontId="4" fillId="0" borderId="6" xfId="1" applyFont="1" applyBorder="1" applyAlignment="1">
      <alignment horizontal="left" vertical="center" indent="2"/>
    </xf>
    <xf numFmtId="38" fontId="4" fillId="0" borderId="28" xfId="1" applyFont="1" applyBorder="1" applyAlignment="1">
      <alignment horizontal="left" vertical="center" indent="2"/>
    </xf>
    <xf numFmtId="38" fontId="4" fillId="0" borderId="32" xfId="1" applyFont="1" applyFill="1" applyBorder="1" applyAlignment="1">
      <alignment horizontal="left" vertical="center" indent="1"/>
    </xf>
    <xf numFmtId="0" fontId="0" fillId="0" borderId="30" xfId="0" applyFill="1" applyBorder="1" applyAlignment="1">
      <alignment horizontal="left" vertical="center" indent="1"/>
    </xf>
    <xf numFmtId="0" fontId="0" fillId="0" borderId="31" xfId="0" applyFill="1" applyBorder="1" applyAlignment="1">
      <alignment horizontal="left" vertical="center" indent="1"/>
    </xf>
    <xf numFmtId="38" fontId="4" fillId="2" borderId="17" xfId="1" applyFont="1" applyFill="1" applyBorder="1" applyAlignment="1">
      <alignment horizontal="center" vertical="center" shrinkToFit="1"/>
    </xf>
    <xf numFmtId="38" fontId="4" fillId="2" borderId="18" xfId="1" applyFont="1" applyFill="1" applyBorder="1" applyAlignment="1">
      <alignment horizontal="center" vertical="center" shrinkToFit="1"/>
    </xf>
    <xf numFmtId="38" fontId="4" fillId="2" borderId="19" xfId="1" applyFont="1" applyFill="1" applyBorder="1" applyAlignment="1">
      <alignment horizontal="center" vertical="center" shrinkToFit="1"/>
    </xf>
    <xf numFmtId="38" fontId="4" fillId="0" borderId="23" xfId="1" applyFont="1" applyBorder="1" applyAlignment="1">
      <alignment horizontal="left" vertical="center" indent="2"/>
    </xf>
    <xf numFmtId="38" fontId="4" fillId="0" borderId="24" xfId="1" applyFont="1" applyBorder="1" applyAlignment="1">
      <alignment horizontal="left" vertical="center" indent="2"/>
    </xf>
    <xf numFmtId="38" fontId="4" fillId="0" borderId="25" xfId="1" applyFont="1" applyBorder="1" applyAlignment="1">
      <alignment horizontal="left" vertical="center" indent="2"/>
    </xf>
    <xf numFmtId="38" fontId="4" fillId="0" borderId="29" xfId="1" applyFont="1" applyBorder="1" applyAlignment="1">
      <alignment horizontal="center" vertical="center" textRotation="255"/>
    </xf>
    <xf numFmtId="38" fontId="4" fillId="0" borderId="34" xfId="1" applyFont="1" applyBorder="1" applyAlignment="1">
      <alignment horizontal="left" vertical="center" indent="1"/>
    </xf>
    <xf numFmtId="38" fontId="4" fillId="0" borderId="28" xfId="1" applyFont="1" applyBorder="1" applyAlignment="1">
      <alignment horizontal="left" vertical="center" indent="1"/>
    </xf>
    <xf numFmtId="38" fontId="4" fillId="0" borderId="11" xfId="1" applyFont="1" applyBorder="1" applyAlignment="1">
      <alignment horizontal="center" vertical="center"/>
    </xf>
    <xf numFmtId="38" fontId="4" fillId="0" borderId="12" xfId="1" applyFont="1" applyBorder="1" applyAlignment="1">
      <alignment horizontal="center" vertical="center"/>
    </xf>
    <xf numFmtId="38" fontId="4" fillId="0" borderId="13" xfId="1" applyFont="1" applyBorder="1" applyAlignment="1">
      <alignment horizontal="center" vertical="center"/>
    </xf>
    <xf numFmtId="38" fontId="4" fillId="3" borderId="11" xfId="1" applyFont="1" applyFill="1" applyBorder="1" applyAlignment="1">
      <alignment horizontal="center" vertical="center"/>
    </xf>
    <xf numFmtId="38" fontId="4" fillId="3" borderId="12" xfId="1" applyFont="1" applyFill="1" applyBorder="1" applyAlignment="1">
      <alignment horizontal="center" vertical="center"/>
    </xf>
    <xf numFmtId="38" fontId="4" fillId="3" borderId="13" xfId="1" applyFont="1" applyFill="1" applyBorder="1" applyAlignment="1">
      <alignment horizontal="center" vertical="center"/>
    </xf>
    <xf numFmtId="38" fontId="4" fillId="0" borderId="0" xfId="1" applyFont="1" applyAlignment="1">
      <alignment horizontal="center" vertical="center"/>
    </xf>
    <xf numFmtId="38" fontId="6" fillId="0" borderId="0" xfId="1" applyFont="1" applyAlignment="1">
      <alignment horizontal="distributed" vertical="center" indent="20"/>
    </xf>
    <xf numFmtId="38" fontId="4" fillId="0" borderId="0" xfId="1" applyFont="1" applyAlignment="1">
      <alignment horizontal="distributed" vertical="center" indent="3"/>
    </xf>
    <xf numFmtId="38" fontId="4" fillId="0" borderId="14" xfId="1" applyFont="1" applyBorder="1" applyAlignment="1">
      <alignment horizontal="center" vertical="center"/>
    </xf>
    <xf numFmtId="38" fontId="4" fillId="0" borderId="15" xfId="1" applyFont="1" applyBorder="1" applyAlignment="1">
      <alignment horizontal="center" vertical="center"/>
    </xf>
    <xf numFmtId="38" fontId="4" fillId="0" borderId="16" xfId="1" applyFont="1" applyBorder="1" applyAlignment="1">
      <alignment horizontal="center" vertical="center"/>
    </xf>
    <xf numFmtId="38" fontId="4" fillId="0" borderId="20" xfId="1" applyFont="1" applyBorder="1" applyAlignment="1">
      <alignment horizontal="center" vertical="center"/>
    </xf>
    <xf numFmtId="38" fontId="4" fillId="0" borderId="21" xfId="1" applyFont="1" applyBorder="1" applyAlignment="1">
      <alignment horizontal="center" vertical="center"/>
    </xf>
    <xf numFmtId="38" fontId="4" fillId="0" borderId="22" xfId="1" applyFont="1" applyBorder="1" applyAlignment="1">
      <alignment horizontal="center" vertical="center"/>
    </xf>
    <xf numFmtId="38" fontId="4" fillId="0" borderId="17" xfId="1" applyFont="1" applyBorder="1" applyAlignment="1">
      <alignment horizontal="left" vertical="center" indent="2"/>
    </xf>
    <xf numFmtId="38" fontId="4" fillId="0" borderId="18" xfId="1" applyFont="1" applyBorder="1" applyAlignment="1">
      <alignment horizontal="left" vertical="center" indent="2"/>
    </xf>
    <xf numFmtId="38" fontId="4" fillId="0" borderId="19" xfId="1" applyFont="1" applyBorder="1" applyAlignment="1">
      <alignment horizontal="left" vertical="center" indent="2"/>
    </xf>
    <xf numFmtId="38" fontId="4" fillId="0" borderId="32" xfId="1" applyFont="1" applyBorder="1" applyAlignment="1">
      <alignment horizontal="left" vertical="center" indent="1"/>
    </xf>
    <xf numFmtId="38" fontId="4" fillId="0" borderId="30" xfId="1" applyFont="1" applyBorder="1" applyAlignment="1">
      <alignment horizontal="left" vertical="center" indent="1"/>
    </xf>
    <xf numFmtId="38" fontId="4" fillId="0" borderId="31" xfId="1" applyFont="1" applyBorder="1" applyAlignment="1">
      <alignment horizontal="left" vertical="center" indent="1"/>
    </xf>
    <xf numFmtId="0" fontId="3" fillId="0" borderId="32" xfId="0" applyFont="1" applyFill="1" applyBorder="1" applyAlignment="1">
      <alignment horizontal="left" vertical="center" indent="1"/>
    </xf>
    <xf numFmtId="0" fontId="4" fillId="0" borderId="30" xfId="0" applyFont="1" applyFill="1" applyBorder="1" applyAlignment="1">
      <alignment horizontal="left" vertical="center" indent="1"/>
    </xf>
    <xf numFmtId="0" fontId="4" fillId="0" borderId="31" xfId="0" applyFont="1" applyFill="1" applyBorder="1" applyAlignment="1">
      <alignment horizontal="left" vertical="center" indent="1"/>
    </xf>
    <xf numFmtId="38" fontId="4" fillId="3" borderId="35" xfId="1" applyFont="1" applyFill="1" applyBorder="1" applyAlignment="1">
      <alignment vertical="center" shrinkToFit="1"/>
    </xf>
    <xf numFmtId="38" fontId="4" fillId="3" borderId="36" xfId="1" applyFont="1" applyFill="1" applyBorder="1" applyAlignment="1">
      <alignment vertical="center" shrinkToFit="1"/>
    </xf>
    <xf numFmtId="38" fontId="4" fillId="3" borderId="48" xfId="1" applyFont="1" applyFill="1" applyBorder="1" applyAlignment="1">
      <alignment vertical="center" shrinkToFit="1"/>
    </xf>
    <xf numFmtId="38" fontId="4" fillId="3" borderId="49" xfId="1" applyFont="1" applyFill="1" applyBorder="1" applyAlignment="1">
      <alignment vertical="center" shrinkToFit="1"/>
    </xf>
    <xf numFmtId="38" fontId="4" fillId="3" borderId="37" xfId="1" applyFont="1" applyFill="1" applyBorder="1" applyAlignment="1">
      <alignment vertical="center" shrinkToFit="1"/>
    </xf>
    <xf numFmtId="38" fontId="4" fillId="3" borderId="38" xfId="1" applyFont="1" applyFill="1" applyBorder="1" applyAlignment="1">
      <alignment vertical="center" shrinkToFit="1"/>
    </xf>
    <xf numFmtId="38" fontId="4" fillId="3" borderId="35" xfId="1" applyFont="1" applyFill="1" applyBorder="1" applyAlignment="1">
      <alignment horizontal="right" vertical="center" shrinkToFit="1"/>
    </xf>
    <xf numFmtId="38" fontId="4" fillId="3" borderId="36" xfId="1" applyFont="1" applyFill="1" applyBorder="1" applyAlignment="1">
      <alignment horizontal="right" vertical="center" shrinkToFit="1"/>
    </xf>
    <xf numFmtId="38" fontId="4" fillId="3" borderId="48" xfId="1" applyFont="1" applyFill="1" applyBorder="1" applyAlignment="1">
      <alignment horizontal="right" vertical="center" shrinkToFit="1"/>
    </xf>
    <xf numFmtId="38" fontId="4" fillId="3" borderId="49" xfId="1" applyFont="1" applyFill="1" applyBorder="1" applyAlignment="1">
      <alignment horizontal="right" vertical="center" shrinkToFit="1"/>
    </xf>
    <xf numFmtId="38" fontId="4" fillId="3" borderId="37" xfId="1" applyFont="1" applyFill="1" applyBorder="1" applyAlignment="1">
      <alignment horizontal="right" vertical="center" shrinkToFit="1"/>
    </xf>
    <xf numFmtId="38" fontId="4" fillId="3" borderId="38" xfId="1" applyFont="1" applyFill="1" applyBorder="1" applyAlignment="1">
      <alignment horizontal="right" vertical="center" shrinkToFit="1"/>
    </xf>
    <xf numFmtId="38" fontId="4" fillId="0" borderId="11" xfId="1" applyFont="1" applyBorder="1" applyAlignment="1">
      <alignment horizontal="left" vertical="center" indent="2"/>
    </xf>
    <xf numFmtId="38" fontId="4" fillId="0" borderId="12" xfId="1" applyFont="1" applyBorder="1" applyAlignment="1">
      <alignment horizontal="left" vertical="center" indent="2"/>
    </xf>
    <xf numFmtId="38" fontId="4" fillId="0" borderId="13" xfId="1" applyFont="1" applyBorder="1" applyAlignment="1">
      <alignment horizontal="left" vertical="center" indent="2"/>
    </xf>
    <xf numFmtId="38" fontId="4" fillId="0" borderId="14" xfId="1" applyFont="1" applyBorder="1" applyAlignment="1">
      <alignment horizontal="center" vertical="center" wrapText="1"/>
    </xf>
    <xf numFmtId="38" fontId="4" fillId="0" borderId="39" xfId="1" applyFont="1" applyBorder="1" applyAlignment="1">
      <alignment horizontal="left" vertical="center" indent="2"/>
    </xf>
    <xf numFmtId="38" fontId="4" fillId="0" borderId="40" xfId="1" applyFont="1" applyBorder="1" applyAlignment="1">
      <alignment horizontal="left" vertical="center" indent="2"/>
    </xf>
    <xf numFmtId="38" fontId="4" fillId="0" borderId="41" xfId="1" applyFont="1" applyBorder="1" applyAlignment="1">
      <alignment horizontal="left" vertical="center" indent="2"/>
    </xf>
    <xf numFmtId="38" fontId="4" fillId="0" borderId="42" xfId="1" applyFont="1" applyBorder="1" applyAlignment="1">
      <alignment horizontal="left" vertical="center" indent="2"/>
    </xf>
    <xf numFmtId="38" fontId="4" fillId="0" borderId="44" xfId="1" applyFont="1" applyBorder="1" applyAlignment="1">
      <alignment horizontal="left" vertical="center" indent="2"/>
    </xf>
    <xf numFmtId="38" fontId="4" fillId="0" borderId="45" xfId="1" applyFont="1" applyBorder="1" applyAlignment="1">
      <alignment horizontal="left" vertical="top" shrinkToFit="1"/>
    </xf>
    <xf numFmtId="38" fontId="4" fillId="0" borderId="46" xfId="1" applyFont="1" applyBorder="1" applyAlignment="1">
      <alignment horizontal="left" vertical="top" shrinkToFit="1"/>
    </xf>
    <xf numFmtId="38" fontId="4" fillId="0" borderId="47" xfId="1" applyFont="1" applyBorder="1" applyAlignment="1">
      <alignment horizontal="left" vertical="top" shrinkToFit="1"/>
    </xf>
    <xf numFmtId="38" fontId="4" fillId="2" borderId="45" xfId="1" applyFont="1" applyFill="1" applyBorder="1" applyAlignment="1">
      <alignment horizontal="left" vertical="top" shrinkToFit="1"/>
    </xf>
    <xf numFmtId="38" fontId="4" fillId="2" borderId="46" xfId="1" applyFont="1" applyFill="1" applyBorder="1" applyAlignment="1">
      <alignment horizontal="left" vertical="top" shrinkToFit="1"/>
    </xf>
    <xf numFmtId="38" fontId="4" fillId="2" borderId="47" xfId="1" applyFont="1" applyFill="1" applyBorder="1" applyAlignment="1">
      <alignment horizontal="left" vertical="top" shrinkToFit="1"/>
    </xf>
    <xf numFmtId="38" fontId="11" fillId="0" borderId="45" xfId="1" applyFont="1" applyBorder="1" applyAlignment="1">
      <alignment horizontal="right" vertical="center"/>
    </xf>
    <xf numFmtId="38" fontId="11" fillId="0" borderId="47" xfId="1" applyFont="1" applyBorder="1" applyAlignment="1">
      <alignment horizontal="right" vertical="center"/>
    </xf>
    <xf numFmtId="0" fontId="5" fillId="0" borderId="0" xfId="0" applyFont="1" applyAlignment="1">
      <alignment horizontal="center" vertical="center"/>
    </xf>
    <xf numFmtId="0" fontId="0" fillId="0" borderId="0" xfId="0" applyAlignment="1">
      <alignment horizontal="center" vertical="center"/>
    </xf>
    <xf numFmtId="0" fontId="12" fillId="2" borderId="4" xfId="1" applyNumberFormat="1" applyFont="1" applyFill="1" applyBorder="1" applyAlignment="1">
      <alignment horizontal="left" vertical="center"/>
    </xf>
    <xf numFmtId="0" fontId="12" fillId="2" borderId="5" xfId="1" applyNumberFormat="1" applyFont="1" applyFill="1" applyBorder="1" applyAlignment="1">
      <alignment horizontal="left" vertical="center"/>
    </xf>
    <xf numFmtId="0" fontId="12" fillId="2" borderId="1" xfId="1" applyNumberFormat="1" applyFont="1" applyFill="1"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38" fontId="12" fillId="0" borderId="2" xfId="1" applyFont="1" applyBorder="1" applyAlignment="1">
      <alignment horizontal="center" vertical="center" wrapText="1"/>
    </xf>
    <xf numFmtId="38" fontId="13" fillId="0" borderId="3" xfId="1" applyFont="1" applyBorder="1" applyAlignment="1">
      <alignment horizontal="center" vertical="center"/>
    </xf>
    <xf numFmtId="38" fontId="13" fillId="0" borderId="3" xfId="1" applyFont="1" applyBorder="1" applyAlignment="1">
      <alignment horizontal="center" vertical="center" wrapText="1"/>
    </xf>
    <xf numFmtId="38" fontId="0" fillId="0" borderId="1" xfId="1" applyFont="1" applyBorder="1" applyAlignment="1">
      <alignment horizontal="center" vertical="center"/>
    </xf>
    <xf numFmtId="38" fontId="0" fillId="0" borderId="1" xfId="1" applyFont="1" applyBorder="1" applyAlignment="1">
      <alignment vertical="center"/>
    </xf>
    <xf numFmtId="0" fontId="32" fillId="0" borderId="6" xfId="0" applyFont="1" applyBorder="1" applyAlignment="1">
      <alignment horizontal="left" vertical="center" wrapText="1"/>
    </xf>
    <xf numFmtId="0" fontId="32" fillId="0" borderId="28" xfId="0" applyFont="1" applyBorder="1" applyAlignment="1">
      <alignment horizontal="left" vertical="center" wrapText="1"/>
    </xf>
    <xf numFmtId="38" fontId="9" fillId="3" borderId="50" xfId="1" applyFont="1" applyFill="1" applyBorder="1" applyAlignment="1">
      <alignment vertical="center" shrinkToFit="1"/>
    </xf>
    <xf numFmtId="0" fontId="0" fillId="3" borderId="36" xfId="0" applyFill="1" applyBorder="1" applyAlignment="1">
      <alignment vertical="center" shrinkToFit="1"/>
    </xf>
    <xf numFmtId="38" fontId="9" fillId="3" borderId="51" xfId="1" applyFont="1" applyFill="1" applyBorder="1" applyAlignment="1">
      <alignment vertical="center" shrinkToFit="1"/>
    </xf>
    <xf numFmtId="0" fontId="0" fillId="3" borderId="49" xfId="0" applyFill="1" applyBorder="1" applyAlignment="1">
      <alignment vertical="center" shrinkToFit="1"/>
    </xf>
    <xf numFmtId="0" fontId="0" fillId="3" borderId="51" xfId="0" applyFill="1" applyBorder="1" applyAlignment="1">
      <alignment vertical="center" shrinkToFit="1"/>
    </xf>
    <xf numFmtId="0" fontId="0" fillId="3" borderId="52" xfId="0" applyFill="1" applyBorder="1" applyAlignment="1">
      <alignment vertical="center" shrinkToFit="1"/>
    </xf>
    <xf numFmtId="0" fontId="0" fillId="3" borderId="38" xfId="0" applyFill="1" applyBorder="1" applyAlignment="1">
      <alignment vertical="center" shrinkToFit="1"/>
    </xf>
    <xf numFmtId="38" fontId="4" fillId="0" borderId="35" xfId="1" applyFont="1" applyFill="1" applyBorder="1" applyAlignment="1">
      <alignment vertical="center" shrinkToFit="1"/>
    </xf>
    <xf numFmtId="0" fontId="0" fillId="0" borderId="36" xfId="0" applyFill="1" applyBorder="1" applyAlignment="1">
      <alignment vertical="center" shrinkToFit="1"/>
    </xf>
    <xf numFmtId="38" fontId="4" fillId="0" borderId="48" xfId="1" applyFont="1" applyFill="1" applyBorder="1" applyAlignment="1">
      <alignment vertical="center" shrinkToFit="1"/>
    </xf>
    <xf numFmtId="0" fontId="0" fillId="0" borderId="49" xfId="0" applyFill="1" applyBorder="1" applyAlignment="1">
      <alignment vertical="center" shrinkToFit="1"/>
    </xf>
    <xf numFmtId="0" fontId="0" fillId="0" borderId="48" xfId="0" applyFill="1" applyBorder="1" applyAlignment="1">
      <alignment vertical="center" shrinkToFit="1"/>
    </xf>
    <xf numFmtId="0" fontId="0" fillId="0" borderId="37" xfId="0" applyFill="1" applyBorder="1" applyAlignment="1">
      <alignment vertical="center" shrinkToFit="1"/>
    </xf>
    <xf numFmtId="0" fontId="0" fillId="0" borderId="38" xfId="0" applyFill="1" applyBorder="1" applyAlignment="1">
      <alignment vertical="center" shrinkToFit="1"/>
    </xf>
    <xf numFmtId="38" fontId="13" fillId="0" borderId="32" xfId="1" applyFont="1" applyFill="1" applyBorder="1" applyAlignment="1">
      <alignment horizontal="left" vertical="center" indent="1"/>
    </xf>
    <xf numFmtId="0" fontId="13" fillId="0" borderId="30" xfId="0" applyFont="1" applyFill="1" applyBorder="1" applyAlignment="1">
      <alignment horizontal="left" vertical="center" indent="1"/>
    </xf>
    <xf numFmtId="0" fontId="13" fillId="0" borderId="31" xfId="0" applyFont="1" applyFill="1" applyBorder="1" applyAlignment="1">
      <alignment horizontal="left" vertical="center" indent="1"/>
    </xf>
    <xf numFmtId="0" fontId="13" fillId="0" borderId="32" xfId="0" applyFont="1" applyFill="1" applyBorder="1" applyAlignment="1">
      <alignment horizontal="left" vertical="center" indent="1"/>
    </xf>
    <xf numFmtId="38" fontId="9" fillId="2" borderId="17" xfId="1" applyFont="1" applyFill="1" applyBorder="1" applyAlignment="1">
      <alignment horizontal="center" vertical="center" shrinkToFit="1"/>
    </xf>
    <xf numFmtId="38" fontId="9" fillId="2" borderId="18" xfId="1" applyFont="1" applyFill="1" applyBorder="1" applyAlignment="1">
      <alignment horizontal="center" vertical="center" shrinkToFit="1"/>
    </xf>
    <xf numFmtId="38" fontId="9" fillId="2" borderId="19" xfId="1" applyFont="1" applyFill="1" applyBorder="1" applyAlignment="1">
      <alignment horizontal="center" vertical="center" shrinkToFit="1"/>
    </xf>
    <xf numFmtId="38" fontId="18" fillId="0" borderId="29" xfId="1" applyFont="1" applyBorder="1" applyAlignment="1">
      <alignment horizontal="center" vertical="center" textRotation="255"/>
    </xf>
    <xf numFmtId="38" fontId="4" fillId="2" borderId="35" xfId="1" applyFont="1" applyFill="1" applyBorder="1" applyAlignment="1">
      <alignment vertical="center" shrinkToFit="1"/>
    </xf>
    <xf numFmtId="0" fontId="0" fillId="0" borderId="36" xfId="0" applyBorder="1" applyAlignment="1">
      <alignment vertical="center" shrinkToFit="1"/>
    </xf>
    <xf numFmtId="38" fontId="4" fillId="2" borderId="48" xfId="1" applyFont="1" applyFill="1" applyBorder="1" applyAlignment="1">
      <alignment vertical="center" shrinkToFit="1"/>
    </xf>
    <xf numFmtId="0" fontId="0" fillId="0" borderId="49" xfId="0" applyBorder="1" applyAlignment="1">
      <alignment vertical="center" shrinkToFit="1"/>
    </xf>
    <xf numFmtId="0" fontId="0" fillId="0" borderId="48" xfId="0" applyBorder="1" applyAlignment="1">
      <alignment vertical="center" shrinkToFit="1"/>
    </xf>
    <xf numFmtId="0" fontId="0" fillId="0" borderId="37" xfId="0" applyBorder="1" applyAlignment="1">
      <alignment vertical="center" shrinkToFit="1"/>
    </xf>
    <xf numFmtId="0" fontId="0" fillId="0" borderId="38" xfId="0" applyBorder="1" applyAlignment="1">
      <alignment vertical="center" shrinkToFit="1"/>
    </xf>
    <xf numFmtId="38" fontId="29" fillId="2" borderId="27" xfId="1" applyFont="1" applyFill="1" applyBorder="1" applyAlignment="1">
      <alignment vertical="center" shrinkToFit="1"/>
    </xf>
    <xf numFmtId="0" fontId="30" fillId="0" borderId="39" xfId="0" applyFont="1" applyBorder="1" applyAlignment="1">
      <alignment vertical="center" shrinkToFit="1"/>
    </xf>
    <xf numFmtId="38" fontId="29" fillId="2" borderId="40" xfId="1" applyFont="1" applyFill="1" applyBorder="1" applyAlignment="1">
      <alignment vertical="center" shrinkToFit="1"/>
    </xf>
    <xf numFmtId="0" fontId="30" fillId="0" borderId="41" xfId="0" applyFont="1" applyBorder="1" applyAlignment="1">
      <alignment vertical="center" shrinkToFit="1"/>
    </xf>
    <xf numFmtId="0" fontId="30" fillId="0" borderId="40" xfId="0" applyFont="1" applyBorder="1" applyAlignment="1">
      <alignment vertical="center" shrinkToFit="1"/>
    </xf>
    <xf numFmtId="0" fontId="30" fillId="0" borderId="23" xfId="0" applyFont="1" applyBorder="1" applyAlignment="1">
      <alignment vertical="center" shrinkToFit="1"/>
    </xf>
    <xf numFmtId="0" fontId="30" fillId="0" borderId="42" xfId="0" applyFont="1" applyBorder="1" applyAlignment="1">
      <alignment vertical="center" shrinkToFit="1"/>
    </xf>
    <xf numFmtId="38" fontId="9" fillId="3" borderId="35" xfId="1" applyFont="1" applyFill="1" applyBorder="1" applyAlignment="1">
      <alignment vertical="center" shrinkToFit="1"/>
    </xf>
    <xf numFmtId="38" fontId="9" fillId="3" borderId="48" xfId="1" applyFont="1" applyFill="1" applyBorder="1" applyAlignment="1">
      <alignment vertical="center" shrinkToFit="1"/>
    </xf>
    <xf numFmtId="0" fontId="0" fillId="3" borderId="48" xfId="0" applyFill="1" applyBorder="1" applyAlignment="1">
      <alignment vertical="center" shrinkToFit="1"/>
    </xf>
    <xf numFmtId="0" fontId="0" fillId="3" borderId="37" xfId="0" applyFill="1" applyBorder="1" applyAlignment="1">
      <alignment vertical="center" shrinkToFit="1"/>
    </xf>
    <xf numFmtId="38" fontId="9" fillId="2" borderId="32" xfId="1" applyFont="1" applyFill="1" applyBorder="1" applyAlignment="1">
      <alignment horizontal="right" vertical="center" shrinkToFit="1"/>
    </xf>
    <xf numFmtId="38" fontId="9" fillId="2" borderId="30" xfId="1" applyFont="1" applyFill="1" applyBorder="1" applyAlignment="1">
      <alignment horizontal="right" vertical="center" shrinkToFit="1"/>
    </xf>
    <xf numFmtId="38" fontId="9" fillId="2" borderId="31" xfId="1" applyFont="1" applyFill="1" applyBorder="1" applyAlignment="1">
      <alignment horizontal="right" vertical="center" shrinkToFit="1"/>
    </xf>
    <xf numFmtId="38" fontId="9" fillId="3" borderId="32" xfId="1" applyFont="1" applyFill="1" applyBorder="1" applyAlignment="1">
      <alignment horizontal="right" vertical="center" shrinkToFit="1"/>
    </xf>
    <xf numFmtId="38" fontId="9" fillId="3" borderId="30" xfId="1" applyFont="1" applyFill="1" applyBorder="1" applyAlignment="1">
      <alignment horizontal="right" vertical="center" shrinkToFit="1"/>
    </xf>
    <xf numFmtId="38" fontId="9" fillId="3" borderId="31" xfId="1" applyFont="1" applyFill="1" applyBorder="1" applyAlignment="1">
      <alignment horizontal="right" vertical="center" shrinkToFit="1"/>
    </xf>
    <xf numFmtId="38" fontId="9" fillId="2" borderId="45" xfId="1" applyFont="1" applyFill="1" applyBorder="1" applyAlignment="1">
      <alignment horizontal="left" vertical="top" shrinkToFit="1"/>
    </xf>
    <xf numFmtId="38" fontId="9" fillId="2" borderId="46" xfId="1" applyFont="1" applyFill="1" applyBorder="1" applyAlignment="1">
      <alignment horizontal="left" vertical="top" shrinkToFit="1"/>
    </xf>
    <xf numFmtId="38" fontId="9" fillId="2" borderId="47" xfId="1" applyFont="1" applyFill="1" applyBorder="1" applyAlignment="1">
      <alignment horizontal="left" vertical="top" shrinkToFit="1"/>
    </xf>
    <xf numFmtId="38" fontId="9" fillId="0" borderId="45" xfId="1" applyFont="1" applyBorder="1" applyAlignment="1">
      <alignment horizontal="left" vertical="top" shrinkToFit="1"/>
    </xf>
    <xf numFmtId="38" fontId="9" fillId="0" borderId="46" xfId="1" applyFont="1" applyBorder="1" applyAlignment="1">
      <alignment horizontal="left" vertical="top" shrinkToFit="1"/>
    </xf>
    <xf numFmtId="38" fontId="9" fillId="0" borderId="47" xfId="1" applyFont="1" applyBorder="1" applyAlignment="1">
      <alignment horizontal="left" vertical="top" shrinkToFit="1"/>
    </xf>
    <xf numFmtId="38" fontId="0" fillId="4" borderId="4" xfId="1" applyFont="1" applyFill="1" applyBorder="1" applyAlignment="1">
      <alignment horizontal="left" vertical="center"/>
    </xf>
    <xf numFmtId="38" fontId="0" fillId="4" borderId="5" xfId="1" applyFont="1" applyFill="1" applyBorder="1" applyAlignment="1">
      <alignment horizontal="left" vertical="center"/>
    </xf>
    <xf numFmtId="38" fontId="0" fillId="4" borderId="1" xfId="1" applyFont="1" applyFill="1" applyBorder="1" applyAlignment="1">
      <alignment vertical="center"/>
    </xf>
    <xf numFmtId="38" fontId="23" fillId="0" borderId="2" xfId="1" applyFont="1" applyBorder="1" applyAlignment="1">
      <alignment horizontal="center" vertical="center" wrapText="1"/>
    </xf>
    <xf numFmtId="38" fontId="23" fillId="0" borderId="3"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542925</xdr:colOff>
      <xdr:row>5</xdr:row>
      <xdr:rowOff>266700</xdr:rowOff>
    </xdr:from>
    <xdr:to>
      <xdr:col>2</xdr:col>
      <xdr:colOff>542925</xdr:colOff>
      <xdr:row>7</xdr:row>
      <xdr:rowOff>114300</xdr:rowOff>
    </xdr:to>
    <xdr:cxnSp macro="">
      <xdr:nvCxnSpPr>
        <xdr:cNvPr id="3" name="直線矢印コネクタ 2">
          <a:extLst>
            <a:ext uri="{FF2B5EF4-FFF2-40B4-BE49-F238E27FC236}">
              <a16:creationId xmlns:a16="http://schemas.microsoft.com/office/drawing/2014/main" id="{97D1F87E-A756-4827-AE3C-93173E0BD306}"/>
            </a:ext>
          </a:extLst>
        </xdr:cNvPr>
        <xdr:cNvCxnSpPr/>
      </xdr:nvCxnSpPr>
      <xdr:spPr>
        <a:xfrm>
          <a:off x="1895475" y="1343025"/>
          <a:ext cx="0" cy="409575"/>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10</xdr:col>
      <xdr:colOff>107156</xdr:colOff>
      <xdr:row>0</xdr:row>
      <xdr:rowOff>178593</xdr:rowOff>
    </xdr:from>
    <xdr:ext cx="2207343" cy="723398"/>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889081" y="178593"/>
          <a:ext cx="2207343" cy="723398"/>
        </a:xfrm>
        <a:prstGeom prst="rect">
          <a:avLst/>
        </a:prstGeom>
        <a:solidFill>
          <a:schemeClr val="bg1"/>
        </a:solidFill>
        <a:ln w="63500" cmpd="thickThi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144000" tIns="144000" rIns="144000" bIns="144000" rtlCol="0" anchor="ctr" anchorCtr="1">
          <a:noAutofit/>
        </a:bodyPr>
        <a:lstStyle/>
        <a:p>
          <a:r>
            <a:rPr kumimoji="1" lang="ja-JP" altLang="en-US" sz="2400">
              <a:solidFill>
                <a:srgbClr val="FF0000"/>
              </a:solidFill>
            </a:rPr>
            <a:t>記 入 例</a:t>
          </a:r>
        </a:p>
      </xdr:txBody>
    </xdr:sp>
    <xdr:clientData/>
  </xdr:oneCellAnchor>
  <xdr:twoCellAnchor>
    <xdr:from>
      <xdr:col>14</xdr:col>
      <xdr:colOff>809625</xdr:colOff>
      <xdr:row>23</xdr:row>
      <xdr:rowOff>66675</xdr:rowOff>
    </xdr:from>
    <xdr:to>
      <xdr:col>17</xdr:col>
      <xdr:colOff>209549</xdr:colOff>
      <xdr:row>32</xdr:row>
      <xdr:rowOff>133350</xdr:rowOff>
    </xdr:to>
    <xdr:sp macro="" textlink="">
      <xdr:nvSpPr>
        <xdr:cNvPr id="14" name="テキスト ボックス 13">
          <a:extLst>
            <a:ext uri="{FF2B5EF4-FFF2-40B4-BE49-F238E27FC236}">
              <a16:creationId xmlns:a16="http://schemas.microsoft.com/office/drawing/2014/main" id="{6982184D-4731-448D-B0A2-EAB15C4108E7}"/>
            </a:ext>
          </a:extLst>
        </xdr:cNvPr>
        <xdr:cNvSpPr txBox="1"/>
      </xdr:nvSpPr>
      <xdr:spPr>
        <a:xfrm>
          <a:off x="11944350" y="4629150"/>
          <a:ext cx="2000249" cy="16954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t>再委託先の場合、</a:t>
          </a:r>
          <a:endParaRPr kumimoji="1" lang="en-US" altLang="ja-JP" sz="1000"/>
        </a:p>
        <a:p>
          <a:pPr algn="l"/>
          <a:r>
            <a:rPr kumimoji="1" lang="ja-JP" altLang="en-US" sz="1000"/>
            <a:t>　再委託先の「仮受け消費税留保額計算表」のセル</a:t>
          </a:r>
          <a:r>
            <a:rPr kumimoji="1" lang="en-US" altLang="ja-JP" sz="1000"/>
            <a:t>G31</a:t>
          </a:r>
          <a:r>
            <a:rPr kumimoji="1" lang="ja-JP" altLang="en-US" sz="1000"/>
            <a:t>、</a:t>
          </a:r>
          <a:r>
            <a:rPr kumimoji="1" lang="en-US" altLang="ja-JP" sz="1000"/>
            <a:t>G36</a:t>
          </a:r>
          <a:r>
            <a:rPr kumimoji="1" lang="ja-JP" altLang="en-US" sz="1000"/>
            <a:t>の「仮受け消費税留保相当額」に算出された金額にそれぞれ「－（マイナス）」を付して入力して下さい。</a:t>
          </a:r>
          <a:endParaRPr kumimoji="1" lang="en-US" altLang="ja-JP" sz="1000"/>
        </a:p>
        <a:p>
          <a:pPr algn="l"/>
          <a:r>
            <a:rPr kumimoji="1" lang="ja-JP" altLang="en-US" sz="1000"/>
            <a:t>代表機関の場合は、借り受け消費税留保相当額計算表とリンクします。</a:t>
          </a:r>
          <a:endParaRPr kumimoji="1" lang="en-US" altLang="ja-JP" sz="1000"/>
        </a:p>
      </xdr:txBody>
    </xdr:sp>
    <xdr:clientData/>
  </xdr:twoCellAnchor>
  <xdr:twoCellAnchor>
    <xdr:from>
      <xdr:col>18</xdr:col>
      <xdr:colOff>9524</xdr:colOff>
      <xdr:row>13</xdr:row>
      <xdr:rowOff>142875</xdr:rowOff>
    </xdr:from>
    <xdr:to>
      <xdr:col>18</xdr:col>
      <xdr:colOff>838200</xdr:colOff>
      <xdr:row>16</xdr:row>
      <xdr:rowOff>38100</xdr:rowOff>
    </xdr:to>
    <xdr:sp macro="" textlink="">
      <xdr:nvSpPr>
        <xdr:cNvPr id="15" name="角丸四角形 9">
          <a:extLst>
            <a:ext uri="{FF2B5EF4-FFF2-40B4-BE49-F238E27FC236}">
              <a16:creationId xmlns:a16="http://schemas.microsoft.com/office/drawing/2014/main" id="{877A2C49-7E5B-4968-840F-E954652544C6}"/>
            </a:ext>
          </a:extLst>
        </xdr:cNvPr>
        <xdr:cNvSpPr/>
      </xdr:nvSpPr>
      <xdr:spPr>
        <a:xfrm>
          <a:off x="14611349" y="2876550"/>
          <a:ext cx="828676" cy="438150"/>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76201</xdr:colOff>
      <xdr:row>15</xdr:row>
      <xdr:rowOff>0</xdr:rowOff>
    </xdr:from>
    <xdr:to>
      <xdr:col>18</xdr:col>
      <xdr:colOff>9525</xdr:colOff>
      <xdr:row>23</xdr:row>
      <xdr:rowOff>66675</xdr:rowOff>
    </xdr:to>
    <xdr:cxnSp macro="">
      <xdr:nvCxnSpPr>
        <xdr:cNvPr id="16" name="カギ線コネクタ 12">
          <a:extLst>
            <a:ext uri="{FF2B5EF4-FFF2-40B4-BE49-F238E27FC236}">
              <a16:creationId xmlns:a16="http://schemas.microsoft.com/office/drawing/2014/main" id="{17F6EE46-5C50-4ACE-A075-FAD886852744}"/>
            </a:ext>
          </a:extLst>
        </xdr:cNvPr>
        <xdr:cNvCxnSpPr>
          <a:stCxn id="14" idx="0"/>
          <a:endCxn id="15" idx="1"/>
        </xdr:cNvCxnSpPr>
      </xdr:nvCxnSpPr>
      <xdr:spPr>
        <a:xfrm rot="5400000" flipH="1" flipV="1">
          <a:off x="13011150" y="3028951"/>
          <a:ext cx="1533525" cy="1666874"/>
        </a:xfrm>
        <a:prstGeom prst="bentConnector2">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847724</xdr:colOff>
      <xdr:row>17</xdr:row>
      <xdr:rowOff>161925</xdr:rowOff>
    </xdr:from>
    <xdr:to>
      <xdr:col>21</xdr:col>
      <xdr:colOff>847725</xdr:colOff>
      <xdr:row>18</xdr:row>
      <xdr:rowOff>171450</xdr:rowOff>
    </xdr:to>
    <xdr:sp macro="" textlink="">
      <xdr:nvSpPr>
        <xdr:cNvPr id="17" name="角丸四角形 9">
          <a:extLst>
            <a:ext uri="{FF2B5EF4-FFF2-40B4-BE49-F238E27FC236}">
              <a16:creationId xmlns:a16="http://schemas.microsoft.com/office/drawing/2014/main" id="{1B1CC4E5-866E-4246-9D35-9689F72669F0}"/>
            </a:ext>
          </a:extLst>
        </xdr:cNvPr>
        <xdr:cNvSpPr/>
      </xdr:nvSpPr>
      <xdr:spPr>
        <a:xfrm>
          <a:off x="17183099" y="3619500"/>
          <a:ext cx="866776" cy="190500"/>
        </a:xfrm>
        <a:prstGeom prst="roundRect">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400051</xdr:colOff>
      <xdr:row>23</xdr:row>
      <xdr:rowOff>47625</xdr:rowOff>
    </xdr:from>
    <xdr:to>
      <xdr:col>19</xdr:col>
      <xdr:colOff>9526</xdr:colOff>
      <xdr:row>32</xdr:row>
      <xdr:rowOff>142875</xdr:rowOff>
    </xdr:to>
    <xdr:sp macro="" textlink="">
      <xdr:nvSpPr>
        <xdr:cNvPr id="18" name="テキスト ボックス 17">
          <a:extLst>
            <a:ext uri="{FF2B5EF4-FFF2-40B4-BE49-F238E27FC236}">
              <a16:creationId xmlns:a16="http://schemas.microsoft.com/office/drawing/2014/main" id="{3D386663-01F7-4A73-BBD0-4DADD9F55A1C}"/>
            </a:ext>
          </a:extLst>
        </xdr:cNvPr>
        <xdr:cNvSpPr txBox="1"/>
      </xdr:nvSpPr>
      <xdr:spPr>
        <a:xfrm>
          <a:off x="14049376" y="4610100"/>
          <a:ext cx="1343025" cy="172402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t>直接経費で自己充当があるものの、間接経費に返還額がある場合は、その返還額から仮受消費税留保額（間接経費分）を減算した数値（下限は</a:t>
          </a:r>
          <a:r>
            <a:rPr kumimoji="1" lang="en-US" altLang="ja-JP" sz="1000"/>
            <a:t>0</a:t>
          </a:r>
          <a:r>
            <a:rPr kumimoji="1" lang="ja-JP" altLang="en-US" sz="1000"/>
            <a:t>）が入ります。</a:t>
          </a:r>
        </a:p>
      </xdr:txBody>
    </xdr:sp>
    <xdr:clientData/>
  </xdr:twoCellAnchor>
  <xdr:twoCellAnchor>
    <xdr:from>
      <xdr:col>19</xdr:col>
      <xdr:colOff>152400</xdr:colOff>
      <xdr:row>23</xdr:row>
      <xdr:rowOff>66675</xdr:rowOff>
    </xdr:from>
    <xdr:to>
      <xdr:col>21</xdr:col>
      <xdr:colOff>638175</xdr:colOff>
      <xdr:row>32</xdr:row>
      <xdr:rowOff>114300</xdr:rowOff>
    </xdr:to>
    <xdr:sp macro="" textlink="">
      <xdr:nvSpPr>
        <xdr:cNvPr id="19" name="テキスト ボックス 18">
          <a:extLst>
            <a:ext uri="{FF2B5EF4-FFF2-40B4-BE49-F238E27FC236}">
              <a16:creationId xmlns:a16="http://schemas.microsoft.com/office/drawing/2014/main" id="{CE7D595D-F9A9-4533-BDEA-80609B972562}"/>
            </a:ext>
          </a:extLst>
        </xdr:cNvPr>
        <xdr:cNvSpPr txBox="1"/>
      </xdr:nvSpPr>
      <xdr:spPr>
        <a:xfrm>
          <a:off x="15621000" y="4629150"/>
          <a:ext cx="2219325" cy="16764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t>直接経費で自己充当があるものの、</a:t>
          </a:r>
        </a:p>
        <a:p>
          <a:pPr algn="l"/>
          <a:r>
            <a:rPr kumimoji="1" lang="ja-JP" altLang="en-US" sz="1000"/>
            <a:t>間接経費に返還額がある場合は、</a:t>
          </a:r>
        </a:p>
        <a:p>
          <a:pPr algn="l"/>
          <a:r>
            <a:rPr kumimoji="1" lang="ja-JP" altLang="en-US" sz="1000"/>
            <a:t>自己充当額に仮受消費税留保額（直接経費分）を加算し、</a:t>
          </a:r>
        </a:p>
        <a:p>
          <a:pPr algn="l"/>
          <a:r>
            <a:rPr kumimoji="1" lang="ja-JP" altLang="en-US" sz="1000"/>
            <a:t>さらに、返還額から仮受消費税留保額（間接経費分）を控除しても仮受消費税留保額（間接経費分）に残額が生じた場合はその額も加算した数値が入ります。</a:t>
          </a:r>
        </a:p>
      </xdr:txBody>
    </xdr:sp>
    <xdr:clientData/>
  </xdr:twoCellAnchor>
  <xdr:twoCellAnchor>
    <xdr:from>
      <xdr:col>20</xdr:col>
      <xdr:colOff>395288</xdr:colOff>
      <xdr:row>18</xdr:row>
      <xdr:rowOff>76200</xdr:rowOff>
    </xdr:from>
    <xdr:to>
      <xdr:col>20</xdr:col>
      <xdr:colOff>847724</xdr:colOff>
      <xdr:row>23</xdr:row>
      <xdr:rowOff>66675</xdr:rowOff>
    </xdr:to>
    <xdr:cxnSp macro="">
      <xdr:nvCxnSpPr>
        <xdr:cNvPr id="20" name="カギ線コネクタ 12">
          <a:extLst>
            <a:ext uri="{FF2B5EF4-FFF2-40B4-BE49-F238E27FC236}">
              <a16:creationId xmlns:a16="http://schemas.microsoft.com/office/drawing/2014/main" id="{07F20C32-6CC2-49F9-986E-D02AEBF95F85}"/>
            </a:ext>
          </a:extLst>
        </xdr:cNvPr>
        <xdr:cNvCxnSpPr>
          <a:stCxn id="19" idx="0"/>
          <a:endCxn id="17" idx="1"/>
        </xdr:cNvCxnSpPr>
      </xdr:nvCxnSpPr>
      <xdr:spPr>
        <a:xfrm rot="5400000" flipH="1" flipV="1">
          <a:off x="16499681" y="3945732"/>
          <a:ext cx="914400" cy="452436"/>
        </a:xfrm>
        <a:prstGeom prst="bentConnector2">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838200</xdr:colOff>
      <xdr:row>17</xdr:row>
      <xdr:rowOff>19050</xdr:rowOff>
    </xdr:from>
    <xdr:to>
      <xdr:col>21</xdr:col>
      <xdr:colOff>847725</xdr:colOff>
      <xdr:row>18</xdr:row>
      <xdr:rowOff>19050</xdr:rowOff>
    </xdr:to>
    <xdr:sp macro="" textlink="">
      <xdr:nvSpPr>
        <xdr:cNvPr id="21" name="角丸四角形 9">
          <a:extLst>
            <a:ext uri="{FF2B5EF4-FFF2-40B4-BE49-F238E27FC236}">
              <a16:creationId xmlns:a16="http://schemas.microsoft.com/office/drawing/2014/main" id="{F45517A3-0257-47D7-911E-A41D86F3585D}"/>
            </a:ext>
          </a:extLst>
        </xdr:cNvPr>
        <xdr:cNvSpPr/>
      </xdr:nvSpPr>
      <xdr:spPr>
        <a:xfrm>
          <a:off x="17173575" y="3476625"/>
          <a:ext cx="876300" cy="180975"/>
        </a:xfrm>
        <a:prstGeom prst="roundRect">
          <a:avLst/>
        </a:prstGeom>
        <a:noFill/>
        <a:ln w="254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204789</xdr:colOff>
      <xdr:row>17</xdr:row>
      <xdr:rowOff>109539</xdr:rowOff>
    </xdr:from>
    <xdr:to>
      <xdr:col>20</xdr:col>
      <xdr:colOff>838200</xdr:colOff>
      <xdr:row>23</xdr:row>
      <xdr:rowOff>47626</xdr:rowOff>
    </xdr:to>
    <xdr:cxnSp macro="">
      <xdr:nvCxnSpPr>
        <xdr:cNvPr id="22" name="カギ線コネクタ 12">
          <a:extLst>
            <a:ext uri="{FF2B5EF4-FFF2-40B4-BE49-F238E27FC236}">
              <a16:creationId xmlns:a16="http://schemas.microsoft.com/office/drawing/2014/main" id="{96CB4367-4CC1-450A-A3EE-339C5543B2CE}"/>
            </a:ext>
          </a:extLst>
        </xdr:cNvPr>
        <xdr:cNvCxnSpPr>
          <a:stCxn id="18" idx="0"/>
          <a:endCxn id="21" idx="1"/>
        </xdr:cNvCxnSpPr>
      </xdr:nvCxnSpPr>
      <xdr:spPr>
        <a:xfrm rot="5400000" flipH="1" flipV="1">
          <a:off x="15382876" y="2905127"/>
          <a:ext cx="1042987" cy="2366961"/>
        </a:xfrm>
        <a:prstGeom prst="bentConnector2">
          <a:avLst/>
        </a:prstGeom>
        <a:ln w="25400">
          <a:solidFill>
            <a:srgbClr val="FFC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19050</xdr:colOff>
      <xdr:row>23</xdr:row>
      <xdr:rowOff>161925</xdr:rowOff>
    </xdr:from>
    <xdr:to>
      <xdr:col>27</xdr:col>
      <xdr:colOff>807087</xdr:colOff>
      <xdr:row>27</xdr:row>
      <xdr:rowOff>152400</xdr:rowOff>
    </xdr:to>
    <xdr:sp macro="" textlink="">
      <xdr:nvSpPr>
        <xdr:cNvPr id="34" name="テキスト ボックス 33">
          <a:extLst>
            <a:ext uri="{FF2B5EF4-FFF2-40B4-BE49-F238E27FC236}">
              <a16:creationId xmlns:a16="http://schemas.microsoft.com/office/drawing/2014/main" id="{06F02DBC-FE07-4F2F-A62C-C82ACEA3DBA9}"/>
            </a:ext>
          </a:extLst>
        </xdr:cNvPr>
        <xdr:cNvSpPr txBox="1"/>
      </xdr:nvSpPr>
      <xdr:spPr>
        <a:xfrm>
          <a:off x="20688300" y="4724400"/>
          <a:ext cx="2521587" cy="71437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solidFill>
                <a:schemeClr val="dk1"/>
              </a:solidFill>
              <a:effectLst/>
              <a:latin typeface="+mn-lt"/>
              <a:ea typeface="+mn-ea"/>
              <a:cs typeface="+mn-cs"/>
            </a:rPr>
            <a:t>AMED</a:t>
          </a:r>
          <a:r>
            <a:rPr kumimoji="1" lang="ja-JP" altLang="ja-JP" sz="1100">
              <a:solidFill>
                <a:schemeClr val="dk1"/>
              </a:solidFill>
              <a:effectLst/>
              <a:latin typeface="+mn-lt"/>
              <a:ea typeface="+mn-ea"/>
              <a:cs typeface="+mn-cs"/>
            </a:rPr>
            <a:t>が認めた</a:t>
          </a:r>
          <a:r>
            <a:rPr kumimoji="1" lang="ja-JP" altLang="ja-JP" sz="1100" b="1">
              <a:solidFill>
                <a:srgbClr val="FF0000"/>
              </a:solidFill>
              <a:effectLst/>
              <a:latin typeface="+mn-lt"/>
              <a:ea typeface="+mn-ea"/>
              <a:cs typeface="+mn-cs"/>
            </a:rPr>
            <a:t>繰越がある場合</a:t>
          </a:r>
          <a:r>
            <a:rPr kumimoji="1" lang="ja-JP" altLang="ja-JP" sz="1100">
              <a:solidFill>
                <a:schemeClr val="dk1"/>
              </a:solidFill>
              <a:effectLst/>
              <a:latin typeface="+mn-lt"/>
              <a:ea typeface="+mn-ea"/>
              <a:cs typeface="+mn-cs"/>
            </a:rPr>
            <a:t>にはその金額を</a:t>
          </a:r>
          <a:r>
            <a:rPr kumimoji="1" lang="ja-JP" altLang="en-US" sz="1100">
              <a:solidFill>
                <a:schemeClr val="dk1"/>
              </a:solidFill>
              <a:effectLst/>
              <a:latin typeface="+mn-lt"/>
              <a:ea typeface="+mn-ea"/>
              <a:cs typeface="+mn-cs"/>
            </a:rPr>
            <a:t>こちらに</a:t>
          </a:r>
          <a:r>
            <a:rPr kumimoji="1" lang="ja-JP" altLang="ja-JP" sz="1100">
              <a:solidFill>
                <a:schemeClr val="dk1"/>
              </a:solidFill>
              <a:effectLst/>
              <a:latin typeface="+mn-lt"/>
              <a:ea typeface="+mn-ea"/>
              <a:cs typeface="+mn-cs"/>
            </a:rPr>
            <a:t>記載してください。</a:t>
          </a:r>
          <a:endParaRPr lang="ja-JP" altLang="ja-JP" sz="1000">
            <a:effectLst/>
          </a:endParaRPr>
        </a:p>
      </xdr:txBody>
    </xdr:sp>
    <xdr:clientData/>
  </xdr:twoCellAnchor>
  <xdr:twoCellAnchor>
    <xdr:from>
      <xdr:col>26</xdr:col>
      <xdr:colOff>413069</xdr:colOff>
      <xdr:row>20</xdr:row>
      <xdr:rowOff>28576</xdr:rowOff>
    </xdr:from>
    <xdr:to>
      <xdr:col>27</xdr:col>
      <xdr:colOff>428625</xdr:colOff>
      <xdr:row>23</xdr:row>
      <xdr:rowOff>161926</xdr:rowOff>
    </xdr:to>
    <xdr:cxnSp macro="">
      <xdr:nvCxnSpPr>
        <xdr:cNvPr id="35" name="カギ線コネクタ 12">
          <a:extLst>
            <a:ext uri="{FF2B5EF4-FFF2-40B4-BE49-F238E27FC236}">
              <a16:creationId xmlns:a16="http://schemas.microsoft.com/office/drawing/2014/main" id="{6C210FCC-3DCE-42E2-9FE3-98C72E2E5BD8}"/>
            </a:ext>
          </a:extLst>
        </xdr:cNvPr>
        <xdr:cNvCxnSpPr>
          <a:stCxn id="34" idx="0"/>
          <a:endCxn id="36" idx="1"/>
        </xdr:cNvCxnSpPr>
      </xdr:nvCxnSpPr>
      <xdr:spPr>
        <a:xfrm rot="5400000" flipH="1" flipV="1">
          <a:off x="22042597" y="3935573"/>
          <a:ext cx="695325" cy="882331"/>
        </a:xfrm>
        <a:prstGeom prst="bentConnector2">
          <a:avLst/>
        </a:prstGeom>
        <a:ln w="25400">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428625</xdr:colOff>
      <xdr:row>19</xdr:row>
      <xdr:rowOff>19050</xdr:rowOff>
    </xdr:from>
    <xdr:to>
      <xdr:col>28</xdr:col>
      <xdr:colOff>9525</xdr:colOff>
      <xdr:row>21</xdr:row>
      <xdr:rowOff>38100</xdr:rowOff>
    </xdr:to>
    <xdr:sp macro="" textlink="">
      <xdr:nvSpPr>
        <xdr:cNvPr id="36" name="角丸四角形 9">
          <a:extLst>
            <a:ext uri="{FF2B5EF4-FFF2-40B4-BE49-F238E27FC236}">
              <a16:creationId xmlns:a16="http://schemas.microsoft.com/office/drawing/2014/main" id="{99EFAF0D-24B1-4AAD-B217-BCD715613778}"/>
            </a:ext>
          </a:extLst>
        </xdr:cNvPr>
        <xdr:cNvSpPr/>
      </xdr:nvSpPr>
      <xdr:spPr>
        <a:xfrm>
          <a:off x="22831425" y="3838575"/>
          <a:ext cx="447675" cy="381000"/>
        </a:xfrm>
        <a:prstGeom prst="roundRect">
          <a:avLst/>
        </a:prstGeom>
        <a:noFill/>
        <a:ln w="2540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98422</xdr:colOff>
      <xdr:row>13</xdr:row>
      <xdr:rowOff>255590</xdr:rowOff>
    </xdr:from>
    <xdr:to>
      <xdr:col>10</xdr:col>
      <xdr:colOff>428034</xdr:colOff>
      <xdr:row>15</xdr:row>
      <xdr:rowOff>251734</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031261" y="4147233"/>
          <a:ext cx="2391094" cy="526822"/>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50"/>
            <a:t>「その他」から海外経費（海外出張等）の不課税取引消費税額を転記して下さい。</a:t>
          </a:r>
        </a:p>
      </xdr:txBody>
    </xdr:sp>
    <xdr:clientData/>
  </xdr:twoCellAnchor>
  <xdr:twoCellAnchor>
    <xdr:from>
      <xdr:col>7</xdr:col>
      <xdr:colOff>116793</xdr:colOff>
      <xdr:row>18</xdr:row>
      <xdr:rowOff>161472</xdr:rowOff>
    </xdr:from>
    <xdr:to>
      <xdr:col>10</xdr:col>
      <xdr:colOff>443230</xdr:colOff>
      <xdr:row>20</xdr:row>
      <xdr:rowOff>161721</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7049632" y="5379811"/>
          <a:ext cx="2387919" cy="530928"/>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50">
              <a:solidFill>
                <a:sysClr val="windowText" lastClr="000000"/>
              </a:solidFill>
            </a:rPr>
            <a:t>「その他」から人件費分の</a:t>
          </a:r>
          <a:r>
            <a:rPr kumimoji="1" lang="ja-JP" altLang="ja-JP" sz="950">
              <a:solidFill>
                <a:sysClr val="windowText" lastClr="000000"/>
              </a:solidFill>
              <a:effectLst/>
              <a:latin typeface="+mn-lt"/>
              <a:ea typeface="+mn-ea"/>
              <a:cs typeface="+mn-cs"/>
            </a:rPr>
            <a:t>不課税取引消費税額を転記して下さい。</a:t>
          </a:r>
          <a:endParaRPr lang="ja-JP" altLang="ja-JP" sz="950">
            <a:solidFill>
              <a:sysClr val="windowText" lastClr="000000"/>
            </a:solidFill>
            <a:effectLst/>
          </a:endParaRPr>
        </a:p>
      </xdr:txBody>
    </xdr:sp>
    <xdr:clientData/>
  </xdr:twoCellAnchor>
  <xdr:twoCellAnchor>
    <xdr:from>
      <xdr:col>7</xdr:col>
      <xdr:colOff>148089</xdr:colOff>
      <xdr:row>42</xdr:row>
      <xdr:rowOff>244929</xdr:rowOff>
    </xdr:from>
    <xdr:to>
      <xdr:col>10</xdr:col>
      <xdr:colOff>471940</xdr:colOff>
      <xdr:row>47</xdr:row>
      <xdr:rowOff>54427</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7080928" y="11831411"/>
          <a:ext cx="2385333" cy="113619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50" b="0" i="0" u="none" strike="noStrike" kern="0" cap="none" spc="0" normalizeH="0" baseline="0" noProof="0">
              <a:ln>
                <a:noFill/>
              </a:ln>
              <a:solidFill>
                <a:srgbClr val="FF0000"/>
              </a:solidFill>
              <a:effectLst/>
              <a:uLnTx/>
              <a:uFillTx/>
              <a:latin typeface="+mn-lt"/>
              <a:ea typeface="+mn-ea"/>
              <a:cs typeface="+mn-cs"/>
            </a:rPr>
            <a:t>収支決算書の</a:t>
          </a:r>
          <a:r>
            <a:rPr kumimoji="1" lang="en-US" altLang="ja-JP" sz="950" b="0" i="0" u="none" strike="noStrike" kern="0" cap="none" spc="0" normalizeH="0" baseline="0" noProof="0">
              <a:ln>
                <a:noFill/>
              </a:ln>
              <a:solidFill>
                <a:srgbClr val="FF0000"/>
              </a:solidFill>
              <a:effectLst/>
              <a:uLnTx/>
              <a:uFillTx/>
              <a:latin typeface="+mn-lt"/>
              <a:ea typeface="+mn-ea"/>
              <a:cs typeface="+mn-cs"/>
            </a:rPr>
            <a:t>〔</a:t>
          </a:r>
          <a:r>
            <a:rPr kumimoji="1" lang="ja-JP" altLang="en-US" sz="950" b="0" i="0" u="none" strike="noStrike" kern="0" cap="none" spc="0" normalizeH="0" baseline="0" noProof="0">
              <a:ln>
                <a:noFill/>
              </a:ln>
              <a:solidFill>
                <a:srgbClr val="FF0000"/>
              </a:solidFill>
              <a:effectLst/>
              <a:uLnTx/>
              <a:uFillTx/>
              <a:latin typeface="+mn-lt"/>
              <a:ea typeface="+mn-ea"/>
              <a:cs typeface="+mn-cs"/>
            </a:rPr>
            <a:t>総額</a:t>
          </a:r>
          <a:r>
            <a:rPr kumimoji="1" lang="en-US" altLang="ja-JP" sz="950" b="0" i="0" u="none" strike="noStrike" kern="0" cap="none" spc="0" normalizeH="0" baseline="0" noProof="0">
              <a:ln>
                <a:noFill/>
              </a:ln>
              <a:solidFill>
                <a:srgbClr val="FF0000"/>
              </a:solidFill>
              <a:effectLst/>
              <a:uLnTx/>
              <a:uFillTx/>
              <a:latin typeface="+mn-lt"/>
              <a:ea typeface="+mn-ea"/>
              <a:cs typeface="+mn-cs"/>
            </a:rPr>
            <a:t>〕</a:t>
          </a:r>
          <a:r>
            <a:rPr kumimoji="1" lang="ja-JP" altLang="en-US" sz="950" b="0" i="0" u="none" strike="noStrike" kern="0" cap="none" spc="0" normalizeH="0" baseline="0" noProof="0">
              <a:ln>
                <a:noFill/>
              </a:ln>
              <a:solidFill>
                <a:srgbClr val="FF0000"/>
              </a:solidFill>
              <a:effectLst/>
              <a:uLnTx/>
              <a:uFillTx/>
              <a:latin typeface="+mn-lt"/>
              <a:ea typeface="+mn-ea"/>
              <a:cs typeface="+mn-cs"/>
            </a:rPr>
            <a:t>欄の「仮受け消費税留保額」の欄の直接経費分と間接経費分の合計額にマイナス（－）を付与した数字と一致していることをご確認ください。</a:t>
          </a:r>
        </a:p>
      </xdr:txBody>
    </xdr:sp>
    <xdr:clientData/>
  </xdr:twoCellAnchor>
  <xdr:twoCellAnchor>
    <xdr:from>
      <xdr:col>5</xdr:col>
      <xdr:colOff>1104900</xdr:colOff>
      <xdr:row>46</xdr:row>
      <xdr:rowOff>247649</xdr:rowOff>
    </xdr:from>
    <xdr:to>
      <xdr:col>7</xdr:col>
      <xdr:colOff>9524</xdr:colOff>
      <xdr:row>48</xdr:row>
      <xdr:rowOff>47624</xdr:rowOff>
    </xdr:to>
    <xdr:sp macro="" textlink="">
      <xdr:nvSpPr>
        <xdr:cNvPr id="5" name="角丸四角形 4">
          <a:extLst>
            <a:ext uri="{FF2B5EF4-FFF2-40B4-BE49-F238E27FC236}">
              <a16:creationId xmlns:a16="http://schemas.microsoft.com/office/drawing/2014/main" id="{00000000-0008-0000-0300-000005000000}"/>
            </a:ext>
          </a:extLst>
        </xdr:cNvPr>
        <xdr:cNvSpPr/>
      </xdr:nvSpPr>
      <xdr:spPr>
        <a:xfrm>
          <a:off x="5800725" y="9382124"/>
          <a:ext cx="1133474" cy="333375"/>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0</xdr:colOff>
      <xdr:row>16</xdr:row>
      <xdr:rowOff>266700</xdr:rowOff>
    </xdr:from>
    <xdr:to>
      <xdr:col>5</xdr:col>
      <xdr:colOff>0</xdr:colOff>
      <xdr:row>18</xdr:row>
      <xdr:rowOff>7938</xdr:rowOff>
    </xdr:to>
    <xdr:sp macro="" textlink="">
      <xdr:nvSpPr>
        <xdr:cNvPr id="6" name="角丸四角形 5">
          <a:extLst>
            <a:ext uri="{FF2B5EF4-FFF2-40B4-BE49-F238E27FC236}">
              <a16:creationId xmlns:a16="http://schemas.microsoft.com/office/drawing/2014/main" id="{00000000-0008-0000-0300-000006000000}"/>
            </a:ext>
          </a:extLst>
        </xdr:cNvPr>
        <xdr:cNvSpPr/>
      </xdr:nvSpPr>
      <xdr:spPr>
        <a:xfrm>
          <a:off x="3270250" y="4624388"/>
          <a:ext cx="1016000" cy="280988"/>
        </a:xfrm>
        <a:prstGeom prst="roundRect">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277812</xdr:colOff>
      <xdr:row>20</xdr:row>
      <xdr:rowOff>115886</xdr:rowOff>
    </xdr:from>
    <xdr:to>
      <xdr:col>14</xdr:col>
      <xdr:colOff>77787</xdr:colOff>
      <xdr:row>22</xdr:row>
      <xdr:rowOff>141286</xdr:rowOff>
    </xdr:to>
    <xdr:sp macro="" textlink="">
      <xdr:nvSpPr>
        <xdr:cNvPr id="7" name="角丸四角形 6">
          <a:extLst>
            <a:ext uri="{FF2B5EF4-FFF2-40B4-BE49-F238E27FC236}">
              <a16:creationId xmlns:a16="http://schemas.microsoft.com/office/drawing/2014/main" id="{00000000-0008-0000-0300-000007000000}"/>
            </a:ext>
          </a:extLst>
        </xdr:cNvPr>
        <xdr:cNvSpPr/>
      </xdr:nvSpPr>
      <xdr:spPr>
        <a:xfrm>
          <a:off x="9652000" y="5553074"/>
          <a:ext cx="1022350" cy="565150"/>
        </a:xfrm>
        <a:prstGeom prst="roundRect">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14</xdr:row>
      <xdr:rowOff>253662</xdr:rowOff>
    </xdr:from>
    <xdr:to>
      <xdr:col>7</xdr:col>
      <xdr:colOff>98422</xdr:colOff>
      <xdr:row>17</xdr:row>
      <xdr:rowOff>137319</xdr:rowOff>
    </xdr:to>
    <xdr:cxnSp macro="">
      <xdr:nvCxnSpPr>
        <xdr:cNvPr id="8" name="直線矢印コネクタ 7">
          <a:extLst>
            <a:ext uri="{FF2B5EF4-FFF2-40B4-BE49-F238E27FC236}">
              <a16:creationId xmlns:a16="http://schemas.microsoft.com/office/drawing/2014/main" id="{00000000-0008-0000-0300-000008000000}"/>
            </a:ext>
          </a:extLst>
        </xdr:cNvPr>
        <xdr:cNvCxnSpPr>
          <a:stCxn id="2" idx="1"/>
          <a:endCxn id="6" idx="3"/>
        </xdr:cNvCxnSpPr>
      </xdr:nvCxnSpPr>
      <xdr:spPr>
        <a:xfrm flipH="1">
          <a:off x="4701268" y="4410644"/>
          <a:ext cx="2329993" cy="679675"/>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9525</xdr:colOff>
      <xdr:row>47</xdr:row>
      <xdr:rowOff>54426</xdr:rowOff>
    </xdr:from>
    <xdr:to>
      <xdr:col>8</xdr:col>
      <xdr:colOff>653596</xdr:colOff>
      <xdr:row>47</xdr:row>
      <xdr:rowOff>147635</xdr:rowOff>
    </xdr:to>
    <xdr:cxnSp macro="">
      <xdr:nvCxnSpPr>
        <xdr:cNvPr id="10" name="カギ線コネクタ 9">
          <a:extLst>
            <a:ext uri="{FF2B5EF4-FFF2-40B4-BE49-F238E27FC236}">
              <a16:creationId xmlns:a16="http://schemas.microsoft.com/office/drawing/2014/main" id="{00000000-0008-0000-0300-00000A000000}"/>
            </a:ext>
          </a:extLst>
        </xdr:cNvPr>
        <xdr:cNvCxnSpPr>
          <a:stCxn id="4" idx="2"/>
          <a:endCxn id="5" idx="3"/>
        </xdr:cNvCxnSpPr>
      </xdr:nvCxnSpPr>
      <xdr:spPr>
        <a:xfrm rot="5400000">
          <a:off x="7561375" y="12348594"/>
          <a:ext cx="93209" cy="1331232"/>
        </a:xfrm>
        <a:prstGeom prst="bentConnector2">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102053</xdr:colOff>
      <xdr:row>8</xdr:row>
      <xdr:rowOff>616177</xdr:rowOff>
    </xdr:from>
    <xdr:to>
      <xdr:col>10</xdr:col>
      <xdr:colOff>428490</xdr:colOff>
      <xdr:row>10</xdr:row>
      <xdr:rowOff>244929</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7034892" y="2800123"/>
          <a:ext cx="2387919" cy="540431"/>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50"/>
            <a:t>「その他」から海外調達（輸入等）の不課税取引消費税額を転記して下さい。</a:t>
          </a:r>
        </a:p>
      </xdr:txBody>
    </xdr:sp>
    <xdr:clientData/>
  </xdr:twoCellAnchor>
  <xdr:twoCellAnchor>
    <xdr:from>
      <xdr:col>4</xdr:col>
      <xdr:colOff>1587</xdr:colOff>
      <xdr:row>26</xdr:row>
      <xdr:rowOff>261937</xdr:rowOff>
    </xdr:from>
    <xdr:to>
      <xdr:col>5</xdr:col>
      <xdr:colOff>11112</xdr:colOff>
      <xdr:row>27</xdr:row>
      <xdr:rowOff>261937</xdr:rowOff>
    </xdr:to>
    <xdr:sp macro="" textlink="">
      <xdr:nvSpPr>
        <xdr:cNvPr id="12" name="角丸四角形 11">
          <a:extLst>
            <a:ext uri="{FF2B5EF4-FFF2-40B4-BE49-F238E27FC236}">
              <a16:creationId xmlns:a16="http://schemas.microsoft.com/office/drawing/2014/main" id="{00000000-0008-0000-0300-00000C000000}"/>
            </a:ext>
          </a:extLst>
        </xdr:cNvPr>
        <xdr:cNvSpPr/>
      </xdr:nvSpPr>
      <xdr:spPr>
        <a:xfrm>
          <a:off x="3271837" y="7318375"/>
          <a:ext cx="1025525" cy="269875"/>
        </a:xfrm>
        <a:prstGeom prst="roundRect">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123825</xdr:colOff>
      <xdr:row>26</xdr:row>
      <xdr:rowOff>48984</xdr:rowOff>
    </xdr:from>
    <xdr:to>
      <xdr:col>10</xdr:col>
      <xdr:colOff>450262</xdr:colOff>
      <xdr:row>28</xdr:row>
      <xdr:rowOff>49235</xdr:rowOff>
    </xdr:to>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7056664" y="7390038"/>
          <a:ext cx="2387919" cy="530929"/>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50"/>
            <a:t>「その他」の中の海外経費等の</a:t>
          </a:r>
          <a:r>
            <a:rPr kumimoji="1" lang="ja-JP" altLang="ja-JP" sz="950">
              <a:solidFill>
                <a:schemeClr val="dk1"/>
              </a:solidFill>
              <a:effectLst/>
              <a:latin typeface="+mn-lt"/>
              <a:ea typeface="+mn-ea"/>
              <a:cs typeface="+mn-cs"/>
            </a:rPr>
            <a:t>不課税取引消費税額を転記して下さい。</a:t>
          </a:r>
          <a:endParaRPr kumimoji="1" lang="ja-JP" altLang="en-US" sz="950"/>
        </a:p>
      </xdr:txBody>
    </xdr:sp>
    <xdr:clientData/>
  </xdr:twoCellAnchor>
  <xdr:twoCellAnchor>
    <xdr:from>
      <xdr:col>4</xdr:col>
      <xdr:colOff>143</xdr:colOff>
      <xdr:row>11</xdr:row>
      <xdr:rowOff>269873</xdr:rowOff>
    </xdr:from>
    <xdr:to>
      <xdr:col>5</xdr:col>
      <xdr:colOff>6493</xdr:colOff>
      <xdr:row>12</xdr:row>
      <xdr:rowOff>269873</xdr:rowOff>
    </xdr:to>
    <xdr:sp macro="" textlink="">
      <xdr:nvSpPr>
        <xdr:cNvPr id="14" name="角丸四角形 13">
          <a:extLst>
            <a:ext uri="{FF2B5EF4-FFF2-40B4-BE49-F238E27FC236}">
              <a16:creationId xmlns:a16="http://schemas.microsoft.com/office/drawing/2014/main" id="{00000000-0008-0000-0300-00000E000000}"/>
            </a:ext>
          </a:extLst>
        </xdr:cNvPr>
        <xdr:cNvSpPr/>
      </xdr:nvSpPr>
      <xdr:spPr>
        <a:xfrm>
          <a:off x="3270393" y="3278186"/>
          <a:ext cx="1022350" cy="269875"/>
        </a:xfrm>
        <a:prstGeom prst="roundRect">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6493</xdr:colOff>
      <xdr:row>9</xdr:row>
      <xdr:rowOff>240053</xdr:rowOff>
    </xdr:from>
    <xdr:to>
      <xdr:col>7</xdr:col>
      <xdr:colOff>102053</xdr:colOff>
      <xdr:row>12</xdr:row>
      <xdr:rowOff>137203</xdr:rowOff>
    </xdr:to>
    <xdr:cxnSp macro="">
      <xdr:nvCxnSpPr>
        <xdr:cNvPr id="15" name="直線矢印コネクタ 14">
          <a:extLst>
            <a:ext uri="{FF2B5EF4-FFF2-40B4-BE49-F238E27FC236}">
              <a16:creationId xmlns:a16="http://schemas.microsoft.com/office/drawing/2014/main" id="{00000000-0008-0000-0300-00000F000000}"/>
            </a:ext>
          </a:extLst>
        </xdr:cNvPr>
        <xdr:cNvCxnSpPr>
          <a:stCxn id="11" idx="1"/>
          <a:endCxn id="14" idx="3"/>
        </xdr:cNvCxnSpPr>
      </xdr:nvCxnSpPr>
      <xdr:spPr>
        <a:xfrm flipH="1">
          <a:off x="4707761" y="3070339"/>
          <a:ext cx="2327131" cy="693168"/>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11112</xdr:colOff>
      <xdr:row>27</xdr:row>
      <xdr:rowOff>49110</xdr:rowOff>
    </xdr:from>
    <xdr:to>
      <xdr:col>7</xdr:col>
      <xdr:colOff>123825</xdr:colOff>
      <xdr:row>27</xdr:row>
      <xdr:rowOff>129268</xdr:rowOff>
    </xdr:to>
    <xdr:cxnSp macro="">
      <xdr:nvCxnSpPr>
        <xdr:cNvPr id="16" name="直線矢印コネクタ 15">
          <a:extLst>
            <a:ext uri="{FF2B5EF4-FFF2-40B4-BE49-F238E27FC236}">
              <a16:creationId xmlns:a16="http://schemas.microsoft.com/office/drawing/2014/main" id="{00000000-0008-0000-0300-000010000000}"/>
            </a:ext>
          </a:extLst>
        </xdr:cNvPr>
        <xdr:cNvCxnSpPr>
          <a:stCxn id="13" idx="1"/>
          <a:endCxn id="12" idx="3"/>
        </xdr:cNvCxnSpPr>
      </xdr:nvCxnSpPr>
      <xdr:spPr>
        <a:xfrm flipH="1">
          <a:off x="4712380" y="7655503"/>
          <a:ext cx="2344284" cy="80158"/>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1149803</xdr:colOff>
      <xdr:row>40</xdr:row>
      <xdr:rowOff>251731</xdr:rowOff>
    </xdr:from>
    <xdr:to>
      <xdr:col>6</xdr:col>
      <xdr:colOff>34017</xdr:colOff>
      <xdr:row>44</xdr:row>
      <xdr:rowOff>13607</xdr:rowOff>
    </xdr:to>
    <xdr:sp macro="" textlink="">
      <xdr:nvSpPr>
        <xdr:cNvPr id="17" name="角丸四角形 16">
          <a:extLst>
            <a:ext uri="{FF2B5EF4-FFF2-40B4-BE49-F238E27FC236}">
              <a16:creationId xmlns:a16="http://schemas.microsoft.com/office/drawing/2014/main" id="{00000000-0008-0000-0300-000011000000}"/>
            </a:ext>
          </a:extLst>
        </xdr:cNvPr>
        <xdr:cNvSpPr/>
      </xdr:nvSpPr>
      <xdr:spPr>
        <a:xfrm>
          <a:off x="1319892" y="11178267"/>
          <a:ext cx="4531179" cy="823233"/>
        </a:xfrm>
        <a:prstGeom prst="roundRect">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34017</xdr:colOff>
      <xdr:row>40</xdr:row>
      <xdr:rowOff>125867</xdr:rowOff>
    </xdr:from>
    <xdr:to>
      <xdr:col>7</xdr:col>
      <xdr:colOff>155575</xdr:colOff>
      <xdr:row>42</xdr:row>
      <xdr:rowOff>132670</xdr:rowOff>
    </xdr:to>
    <xdr:cxnSp macro="">
      <xdr:nvCxnSpPr>
        <xdr:cNvPr id="18" name="直線矢印コネクタ 17">
          <a:extLst>
            <a:ext uri="{FF2B5EF4-FFF2-40B4-BE49-F238E27FC236}">
              <a16:creationId xmlns:a16="http://schemas.microsoft.com/office/drawing/2014/main" id="{00000000-0008-0000-0300-000012000000}"/>
            </a:ext>
          </a:extLst>
        </xdr:cNvPr>
        <xdr:cNvCxnSpPr>
          <a:stCxn id="19" idx="1"/>
          <a:endCxn id="17" idx="3"/>
        </xdr:cNvCxnSpPr>
      </xdr:nvCxnSpPr>
      <xdr:spPr>
        <a:xfrm flipH="1">
          <a:off x="5851071" y="11181671"/>
          <a:ext cx="1237343" cy="537481"/>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155575</xdr:colOff>
      <xdr:row>38</xdr:row>
      <xdr:rowOff>163287</xdr:rowOff>
    </xdr:from>
    <xdr:to>
      <xdr:col>10</xdr:col>
      <xdr:colOff>498475</xdr:colOff>
      <xdr:row>42</xdr:row>
      <xdr:rowOff>88448</xdr:rowOff>
    </xdr:to>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7088414" y="10688412"/>
          <a:ext cx="2404382" cy="986518"/>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50" b="0" i="0" u="none" strike="noStrike" kern="0" cap="none" spc="0" normalizeH="0" baseline="0" noProof="0">
              <a:ln>
                <a:noFill/>
              </a:ln>
              <a:solidFill>
                <a:prstClr val="black"/>
              </a:solidFill>
              <a:effectLst/>
              <a:uLnTx/>
              <a:uFillTx/>
              <a:latin typeface="+mn-lt"/>
              <a:ea typeface="+mn-ea"/>
              <a:cs typeface="+mn-cs"/>
            </a:rPr>
            <a:t>再委託費は、再委託先各機関が算出したそれぞれの直接経費分と間接経費分の発生合計額の金額からすべての再委託先分を合算して手入力して下さい。</a:t>
          </a:r>
        </a:p>
        <a:p>
          <a:endParaRPr kumimoji="1" lang="en-US" altLang="ja-JP" sz="1000">
            <a:solidFill>
              <a:schemeClr val="dk1"/>
            </a:solidFill>
            <a:effectLst/>
            <a:latin typeface="+mn-lt"/>
            <a:ea typeface="+mn-ea"/>
            <a:cs typeface="+mn-cs"/>
          </a:endParaRPr>
        </a:p>
      </xdr:txBody>
    </xdr:sp>
    <xdr:clientData/>
  </xdr:twoCellAnchor>
  <xdr:twoCellAnchor>
    <xdr:from>
      <xdr:col>5</xdr:col>
      <xdr:colOff>1108075</xdr:colOff>
      <xdr:row>3</xdr:row>
      <xdr:rowOff>125412</xdr:rowOff>
    </xdr:from>
    <xdr:to>
      <xdr:col>7</xdr:col>
      <xdr:colOff>81644</xdr:colOff>
      <xdr:row>4</xdr:row>
      <xdr:rowOff>225041</xdr:rowOff>
    </xdr:to>
    <xdr:cxnSp macro="">
      <xdr:nvCxnSpPr>
        <xdr:cNvPr id="21" name="直線矢印コネクタ 20">
          <a:extLst>
            <a:ext uri="{FF2B5EF4-FFF2-40B4-BE49-F238E27FC236}">
              <a16:creationId xmlns:a16="http://schemas.microsoft.com/office/drawing/2014/main" id="{00000000-0008-0000-0300-000015000000}"/>
            </a:ext>
          </a:extLst>
        </xdr:cNvPr>
        <xdr:cNvCxnSpPr>
          <a:stCxn id="75" idx="1"/>
          <a:endCxn id="22" idx="3"/>
        </xdr:cNvCxnSpPr>
      </xdr:nvCxnSpPr>
      <xdr:spPr>
        <a:xfrm flipH="1" flipV="1">
          <a:off x="5809343" y="798966"/>
          <a:ext cx="1205140" cy="344557"/>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13607</xdr:colOff>
      <xdr:row>2</xdr:row>
      <xdr:rowOff>95250</xdr:rowOff>
    </xdr:from>
    <xdr:to>
      <xdr:col>5</xdr:col>
      <xdr:colOff>1108075</xdr:colOff>
      <xdr:row>4</xdr:row>
      <xdr:rowOff>12700</xdr:rowOff>
    </xdr:to>
    <xdr:sp macro="" textlink="">
      <xdr:nvSpPr>
        <xdr:cNvPr id="22" name="角丸四角形 21">
          <a:extLst>
            <a:ext uri="{FF2B5EF4-FFF2-40B4-BE49-F238E27FC236}">
              <a16:creationId xmlns:a16="http://schemas.microsoft.com/office/drawing/2014/main" id="{00000000-0008-0000-0300-000016000000}"/>
            </a:ext>
          </a:extLst>
        </xdr:cNvPr>
        <xdr:cNvSpPr/>
      </xdr:nvSpPr>
      <xdr:spPr>
        <a:xfrm>
          <a:off x="4714875" y="666750"/>
          <a:ext cx="1094468" cy="264432"/>
        </a:xfrm>
        <a:prstGeom prst="roundRect">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6803</xdr:colOff>
      <xdr:row>21</xdr:row>
      <xdr:rowOff>265113</xdr:rowOff>
    </xdr:from>
    <xdr:to>
      <xdr:col>4</xdr:col>
      <xdr:colOff>1108982</xdr:colOff>
      <xdr:row>23</xdr:row>
      <xdr:rowOff>0</xdr:rowOff>
    </xdr:to>
    <xdr:sp macro="" textlink="">
      <xdr:nvSpPr>
        <xdr:cNvPr id="25" name="角丸四角形 24">
          <a:extLst>
            <a:ext uri="{FF2B5EF4-FFF2-40B4-BE49-F238E27FC236}">
              <a16:creationId xmlns:a16="http://schemas.microsoft.com/office/drawing/2014/main" id="{00000000-0008-0000-0300-000019000000}"/>
            </a:ext>
          </a:extLst>
        </xdr:cNvPr>
        <xdr:cNvSpPr/>
      </xdr:nvSpPr>
      <xdr:spPr>
        <a:xfrm>
          <a:off x="3592285" y="6150202"/>
          <a:ext cx="1102179" cy="265566"/>
        </a:xfrm>
        <a:prstGeom prst="roundRect">
          <a:avLst/>
        </a:prstGeom>
        <a:noFill/>
        <a:ln w="2540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1108982</xdr:colOff>
      <xdr:row>19</xdr:row>
      <xdr:rowOff>161596</xdr:rowOff>
    </xdr:from>
    <xdr:to>
      <xdr:col>7</xdr:col>
      <xdr:colOff>116793</xdr:colOff>
      <xdr:row>22</xdr:row>
      <xdr:rowOff>132557</xdr:rowOff>
    </xdr:to>
    <xdr:cxnSp macro="">
      <xdr:nvCxnSpPr>
        <xdr:cNvPr id="26" name="直線矢印コネクタ 25">
          <a:extLst>
            <a:ext uri="{FF2B5EF4-FFF2-40B4-BE49-F238E27FC236}">
              <a16:creationId xmlns:a16="http://schemas.microsoft.com/office/drawing/2014/main" id="{00000000-0008-0000-0300-00001A000000}"/>
            </a:ext>
          </a:extLst>
        </xdr:cNvPr>
        <xdr:cNvCxnSpPr>
          <a:stCxn id="3" idx="1"/>
          <a:endCxn id="25" idx="3"/>
        </xdr:cNvCxnSpPr>
      </xdr:nvCxnSpPr>
      <xdr:spPr>
        <a:xfrm flipH="1">
          <a:off x="4694464" y="5645275"/>
          <a:ext cx="2355168" cy="766978"/>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30270</xdr:colOff>
      <xdr:row>1</xdr:row>
      <xdr:rowOff>179464</xdr:rowOff>
    </xdr:from>
    <xdr:to>
      <xdr:col>7</xdr:col>
      <xdr:colOff>96878</xdr:colOff>
      <xdr:row>3</xdr:row>
      <xdr:rowOff>117071</xdr:rowOff>
    </xdr:to>
    <xdr:cxnSp macro="">
      <xdr:nvCxnSpPr>
        <xdr:cNvPr id="32" name="直線矢印コネクタ 31">
          <a:extLst>
            <a:ext uri="{FF2B5EF4-FFF2-40B4-BE49-F238E27FC236}">
              <a16:creationId xmlns:a16="http://schemas.microsoft.com/office/drawing/2014/main" id="{00000000-0008-0000-0300-000020000000}"/>
            </a:ext>
          </a:extLst>
        </xdr:cNvPr>
        <xdr:cNvCxnSpPr>
          <a:stCxn id="33" idx="1"/>
          <a:endCxn id="36" idx="3"/>
        </xdr:cNvCxnSpPr>
      </xdr:nvCxnSpPr>
      <xdr:spPr>
        <a:xfrm flipH="1">
          <a:off x="3615752" y="458410"/>
          <a:ext cx="3413965" cy="332215"/>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96878</xdr:colOff>
      <xdr:row>0</xdr:row>
      <xdr:rowOff>235329</xdr:rowOff>
    </xdr:from>
    <xdr:to>
      <xdr:col>10</xdr:col>
      <xdr:colOff>571499</xdr:colOff>
      <xdr:row>3</xdr:row>
      <xdr:rowOff>7936</xdr:rowOff>
    </xdr:to>
    <xdr:sp macro="" textlink="">
      <xdr:nvSpPr>
        <xdr:cNvPr id="33" name="テキスト ボックス 32">
          <a:extLst>
            <a:ext uri="{FF2B5EF4-FFF2-40B4-BE49-F238E27FC236}">
              <a16:creationId xmlns:a16="http://schemas.microsoft.com/office/drawing/2014/main" id="{00000000-0008-0000-0300-000021000000}"/>
            </a:ext>
          </a:extLst>
        </xdr:cNvPr>
        <xdr:cNvSpPr txBox="1"/>
      </xdr:nvSpPr>
      <xdr:spPr>
        <a:xfrm>
          <a:off x="7029717" y="235329"/>
          <a:ext cx="2536103" cy="446161"/>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50"/>
            <a:t>報告様式１別紙イより自動で転記されます。</a:t>
          </a:r>
        </a:p>
      </xdr:txBody>
    </xdr:sp>
    <xdr:clientData/>
  </xdr:twoCellAnchor>
  <xdr:twoCellAnchor>
    <xdr:from>
      <xdr:col>2</xdr:col>
      <xdr:colOff>6803</xdr:colOff>
      <xdr:row>2</xdr:row>
      <xdr:rowOff>88445</xdr:rowOff>
    </xdr:from>
    <xdr:to>
      <xdr:col>4</xdr:col>
      <xdr:colOff>30270</xdr:colOff>
      <xdr:row>4</xdr:row>
      <xdr:rowOff>2822</xdr:rowOff>
    </xdr:to>
    <xdr:sp macro="" textlink="">
      <xdr:nvSpPr>
        <xdr:cNvPr id="36" name="角丸四角形 35">
          <a:extLst>
            <a:ext uri="{FF2B5EF4-FFF2-40B4-BE49-F238E27FC236}">
              <a16:creationId xmlns:a16="http://schemas.microsoft.com/office/drawing/2014/main" id="{00000000-0008-0000-0300-000024000000}"/>
            </a:ext>
          </a:extLst>
        </xdr:cNvPr>
        <xdr:cNvSpPr/>
      </xdr:nvSpPr>
      <xdr:spPr>
        <a:xfrm>
          <a:off x="1360714" y="659945"/>
          <a:ext cx="2255038" cy="261359"/>
        </a:xfrm>
        <a:prstGeom prst="roundRect">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1177018</xdr:colOff>
      <xdr:row>4</xdr:row>
      <xdr:rowOff>13721</xdr:rowOff>
    </xdr:from>
    <xdr:to>
      <xdr:col>6</xdr:col>
      <xdr:colOff>6804</xdr:colOff>
      <xdr:row>5</xdr:row>
      <xdr:rowOff>6804</xdr:rowOff>
    </xdr:to>
    <xdr:sp macro="" textlink="">
      <xdr:nvSpPr>
        <xdr:cNvPr id="37" name="角丸四角形 36">
          <a:extLst>
            <a:ext uri="{FF2B5EF4-FFF2-40B4-BE49-F238E27FC236}">
              <a16:creationId xmlns:a16="http://schemas.microsoft.com/office/drawing/2014/main" id="{00000000-0008-0000-0300-000025000000}"/>
            </a:ext>
          </a:extLst>
        </xdr:cNvPr>
        <xdr:cNvSpPr/>
      </xdr:nvSpPr>
      <xdr:spPr>
        <a:xfrm>
          <a:off x="1347107" y="932203"/>
          <a:ext cx="4476751" cy="238012"/>
        </a:xfrm>
        <a:prstGeom prst="roundRect">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117173</xdr:colOff>
      <xdr:row>32</xdr:row>
      <xdr:rowOff>193924</xdr:rowOff>
    </xdr:from>
    <xdr:to>
      <xdr:col>10</xdr:col>
      <xdr:colOff>443610</xdr:colOff>
      <xdr:row>35</xdr:row>
      <xdr:rowOff>72835</xdr:rowOff>
    </xdr:to>
    <xdr:sp macro="" textlink="">
      <xdr:nvSpPr>
        <xdr:cNvPr id="41" name="テキスト ボックス 40">
          <a:extLst>
            <a:ext uri="{FF2B5EF4-FFF2-40B4-BE49-F238E27FC236}">
              <a16:creationId xmlns:a16="http://schemas.microsoft.com/office/drawing/2014/main" id="{00000000-0008-0000-0300-000029000000}"/>
            </a:ext>
          </a:extLst>
        </xdr:cNvPr>
        <xdr:cNvSpPr txBox="1"/>
      </xdr:nvSpPr>
      <xdr:spPr>
        <a:xfrm>
          <a:off x="7050012" y="9127013"/>
          <a:ext cx="2387919" cy="674929"/>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50"/>
            <a:t>間接経費を、「課税取引」と「非・不課税取引分に分け、それぞれ入力して下さい。</a:t>
          </a:r>
        </a:p>
      </xdr:txBody>
    </xdr:sp>
    <xdr:clientData/>
  </xdr:twoCellAnchor>
  <xdr:twoCellAnchor>
    <xdr:from>
      <xdr:col>1</xdr:col>
      <xdr:colOff>1149803</xdr:colOff>
      <xdr:row>35</xdr:row>
      <xdr:rowOff>235330</xdr:rowOff>
    </xdr:from>
    <xdr:to>
      <xdr:col>3</xdr:col>
      <xdr:colOff>32979</xdr:colOff>
      <xdr:row>39</xdr:row>
      <xdr:rowOff>34019</xdr:rowOff>
    </xdr:to>
    <xdr:sp macro="" textlink="">
      <xdr:nvSpPr>
        <xdr:cNvPr id="42" name="角丸四角形 41">
          <a:extLst>
            <a:ext uri="{FF2B5EF4-FFF2-40B4-BE49-F238E27FC236}">
              <a16:creationId xmlns:a16="http://schemas.microsoft.com/office/drawing/2014/main" id="{00000000-0008-0000-0300-00002A000000}"/>
            </a:ext>
          </a:extLst>
        </xdr:cNvPr>
        <xdr:cNvSpPr/>
      </xdr:nvSpPr>
      <xdr:spPr>
        <a:xfrm>
          <a:off x="1319892" y="9835169"/>
          <a:ext cx="1182783" cy="860046"/>
        </a:xfrm>
        <a:prstGeom prst="roundRect">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32979</xdr:colOff>
      <xdr:row>34</xdr:row>
      <xdr:rowOff>710</xdr:rowOff>
    </xdr:from>
    <xdr:to>
      <xdr:col>7</xdr:col>
      <xdr:colOff>117173</xdr:colOff>
      <xdr:row>37</xdr:row>
      <xdr:rowOff>134674</xdr:rowOff>
    </xdr:to>
    <xdr:cxnSp macro="">
      <xdr:nvCxnSpPr>
        <xdr:cNvPr id="43" name="直線矢印コネクタ 42">
          <a:extLst>
            <a:ext uri="{FF2B5EF4-FFF2-40B4-BE49-F238E27FC236}">
              <a16:creationId xmlns:a16="http://schemas.microsoft.com/office/drawing/2014/main" id="{00000000-0008-0000-0300-00002B000000}"/>
            </a:ext>
          </a:extLst>
        </xdr:cNvPr>
        <xdr:cNvCxnSpPr>
          <a:stCxn id="41" idx="1"/>
          <a:endCxn id="42" idx="3"/>
        </xdr:cNvCxnSpPr>
      </xdr:nvCxnSpPr>
      <xdr:spPr>
        <a:xfrm flipH="1">
          <a:off x="2502675" y="9464478"/>
          <a:ext cx="4547337" cy="929982"/>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95250</xdr:colOff>
      <xdr:row>46</xdr:row>
      <xdr:rowOff>204107</xdr:rowOff>
    </xdr:from>
    <xdr:to>
      <xdr:col>3</xdr:col>
      <xdr:colOff>1102179</xdr:colOff>
      <xdr:row>48</xdr:row>
      <xdr:rowOff>81644</xdr:rowOff>
    </xdr:to>
    <xdr:sp macro="" textlink="">
      <xdr:nvSpPr>
        <xdr:cNvPr id="38" name="円/楕円 37">
          <a:extLst>
            <a:ext uri="{FF2B5EF4-FFF2-40B4-BE49-F238E27FC236}">
              <a16:creationId xmlns:a16="http://schemas.microsoft.com/office/drawing/2014/main" id="{00000000-0008-0000-0300-000026000000}"/>
            </a:ext>
          </a:extLst>
        </xdr:cNvPr>
        <xdr:cNvSpPr/>
      </xdr:nvSpPr>
      <xdr:spPr>
        <a:xfrm>
          <a:off x="95250" y="12851946"/>
          <a:ext cx="3476625" cy="40821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1102179</xdr:colOff>
      <xdr:row>47</xdr:row>
      <xdr:rowOff>142875</xdr:rowOff>
    </xdr:from>
    <xdr:to>
      <xdr:col>4</xdr:col>
      <xdr:colOff>166459</xdr:colOff>
      <xdr:row>49</xdr:row>
      <xdr:rowOff>170088</xdr:rowOff>
    </xdr:to>
    <xdr:cxnSp macro="">
      <xdr:nvCxnSpPr>
        <xdr:cNvPr id="39" name="直線矢印コネクタ 38">
          <a:extLst>
            <a:ext uri="{FF2B5EF4-FFF2-40B4-BE49-F238E27FC236}">
              <a16:creationId xmlns:a16="http://schemas.microsoft.com/office/drawing/2014/main" id="{00000000-0008-0000-0300-000027000000}"/>
            </a:ext>
          </a:extLst>
        </xdr:cNvPr>
        <xdr:cNvCxnSpPr>
          <a:stCxn id="40" idx="1"/>
          <a:endCxn id="38" idx="6"/>
        </xdr:cNvCxnSpPr>
      </xdr:nvCxnSpPr>
      <xdr:spPr>
        <a:xfrm flipH="1" flipV="1">
          <a:off x="3571875" y="13056054"/>
          <a:ext cx="180066" cy="408213"/>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166459</xdr:colOff>
      <xdr:row>48</xdr:row>
      <xdr:rowOff>68033</xdr:rowOff>
    </xdr:from>
    <xdr:to>
      <xdr:col>7</xdr:col>
      <xdr:colOff>102054</xdr:colOff>
      <xdr:row>50</xdr:row>
      <xdr:rowOff>156482</xdr:rowOff>
    </xdr:to>
    <xdr:sp macro="" textlink="">
      <xdr:nvSpPr>
        <xdr:cNvPr id="40" name="テキスト ボックス 39">
          <a:extLst>
            <a:ext uri="{FF2B5EF4-FFF2-40B4-BE49-F238E27FC236}">
              <a16:creationId xmlns:a16="http://schemas.microsoft.com/office/drawing/2014/main" id="{00000000-0008-0000-0300-000028000000}"/>
            </a:ext>
          </a:extLst>
        </xdr:cNvPr>
        <xdr:cNvSpPr txBox="1"/>
      </xdr:nvSpPr>
      <xdr:spPr>
        <a:xfrm>
          <a:off x="3751941" y="13246551"/>
          <a:ext cx="3282952" cy="435431"/>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000">
              <a:solidFill>
                <a:schemeClr val="dk1"/>
              </a:solidFill>
              <a:effectLst/>
              <a:latin typeface="+mn-lt"/>
              <a:ea typeface="+mn-ea"/>
              <a:cs typeface="+mn-cs"/>
            </a:rPr>
            <a:t>未入力の項目がある場合、こちらにエラーメッセージが表示されます。</a:t>
          </a:r>
          <a:endParaRPr lang="ja-JP" altLang="ja-JP" sz="800">
            <a:effectLst/>
          </a:endParaRPr>
        </a:p>
      </xdr:txBody>
    </xdr:sp>
    <xdr:clientData/>
  </xdr:twoCellAnchor>
  <xdr:twoCellAnchor>
    <xdr:from>
      <xdr:col>7</xdr:col>
      <xdr:colOff>111577</xdr:colOff>
      <xdr:row>11</xdr:row>
      <xdr:rowOff>211136</xdr:rowOff>
    </xdr:from>
    <xdr:to>
      <xdr:col>10</xdr:col>
      <xdr:colOff>434839</xdr:colOff>
      <xdr:row>13</xdr:row>
      <xdr:rowOff>149678</xdr:rowOff>
    </xdr:to>
    <xdr:sp macro="" textlink="">
      <xdr:nvSpPr>
        <xdr:cNvPr id="44" name="テキスト ボックス 43">
          <a:extLst>
            <a:ext uri="{FF2B5EF4-FFF2-40B4-BE49-F238E27FC236}">
              <a16:creationId xmlns:a16="http://schemas.microsoft.com/office/drawing/2014/main" id="{F91F4B89-59CD-4AE6-AAF5-792C9462E21A}"/>
            </a:ext>
          </a:extLst>
        </xdr:cNvPr>
        <xdr:cNvSpPr txBox="1"/>
      </xdr:nvSpPr>
      <xdr:spPr>
        <a:xfrm>
          <a:off x="7044416" y="3572100"/>
          <a:ext cx="2384744" cy="469221"/>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50"/>
            <a:t>機関で自己負担した消費税額との差額２％分が自動計算されます。</a:t>
          </a:r>
        </a:p>
      </xdr:txBody>
    </xdr:sp>
    <xdr:clientData/>
  </xdr:twoCellAnchor>
  <xdr:twoCellAnchor>
    <xdr:from>
      <xdr:col>7</xdr:col>
      <xdr:colOff>103185</xdr:colOff>
      <xdr:row>16</xdr:row>
      <xdr:rowOff>70529</xdr:rowOff>
    </xdr:from>
    <xdr:to>
      <xdr:col>10</xdr:col>
      <xdr:colOff>426447</xdr:colOff>
      <xdr:row>18</xdr:row>
      <xdr:rowOff>6804</xdr:rowOff>
    </xdr:to>
    <xdr:sp macro="" textlink="">
      <xdr:nvSpPr>
        <xdr:cNvPr id="55" name="テキスト ボックス 54">
          <a:extLst>
            <a:ext uri="{FF2B5EF4-FFF2-40B4-BE49-F238E27FC236}">
              <a16:creationId xmlns:a16="http://schemas.microsoft.com/office/drawing/2014/main" id="{6D1CF320-E2F7-4307-81CC-7627CC52A9A0}"/>
            </a:ext>
          </a:extLst>
        </xdr:cNvPr>
        <xdr:cNvSpPr txBox="1"/>
      </xdr:nvSpPr>
      <xdr:spPr>
        <a:xfrm>
          <a:off x="7036024" y="4758190"/>
          <a:ext cx="2384744" cy="466953"/>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50"/>
            <a:t>機関で自己負担した消費税額との差額２％分が自動計算されます。</a:t>
          </a:r>
        </a:p>
      </xdr:txBody>
    </xdr:sp>
    <xdr:clientData/>
  </xdr:twoCellAnchor>
  <xdr:twoCellAnchor>
    <xdr:from>
      <xdr:col>7</xdr:col>
      <xdr:colOff>118607</xdr:colOff>
      <xdr:row>28</xdr:row>
      <xdr:rowOff>205920</xdr:rowOff>
    </xdr:from>
    <xdr:to>
      <xdr:col>10</xdr:col>
      <xdr:colOff>441869</xdr:colOff>
      <xdr:row>30</xdr:row>
      <xdr:rowOff>206170</xdr:rowOff>
    </xdr:to>
    <xdr:sp macro="" textlink="">
      <xdr:nvSpPr>
        <xdr:cNvPr id="70" name="テキスト ボックス 69">
          <a:extLst>
            <a:ext uri="{FF2B5EF4-FFF2-40B4-BE49-F238E27FC236}">
              <a16:creationId xmlns:a16="http://schemas.microsoft.com/office/drawing/2014/main" id="{468AF6F5-D281-4CF6-9D53-6C25D85435F4}"/>
            </a:ext>
          </a:extLst>
        </xdr:cNvPr>
        <xdr:cNvSpPr txBox="1"/>
      </xdr:nvSpPr>
      <xdr:spPr>
        <a:xfrm>
          <a:off x="7051446" y="8077652"/>
          <a:ext cx="2384744" cy="530929"/>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50"/>
            <a:t>機関で自己負担した消費税額との差額２％分が自動計算されます。</a:t>
          </a:r>
        </a:p>
      </xdr:txBody>
    </xdr:sp>
    <xdr:clientData/>
  </xdr:twoCellAnchor>
  <xdr:twoCellAnchor>
    <xdr:from>
      <xdr:col>6</xdr:col>
      <xdr:colOff>6804</xdr:colOff>
      <xdr:row>1</xdr:row>
      <xdr:rowOff>179464</xdr:rowOff>
    </xdr:from>
    <xdr:to>
      <xdr:col>7</xdr:col>
      <xdr:colOff>96878</xdr:colOff>
      <xdr:row>4</xdr:row>
      <xdr:rowOff>132727</xdr:rowOff>
    </xdr:to>
    <xdr:cxnSp macro="">
      <xdr:nvCxnSpPr>
        <xdr:cNvPr id="48" name="直線矢印コネクタ 47">
          <a:extLst>
            <a:ext uri="{FF2B5EF4-FFF2-40B4-BE49-F238E27FC236}">
              <a16:creationId xmlns:a16="http://schemas.microsoft.com/office/drawing/2014/main" id="{675367A6-3ABC-48C0-A80A-69BE833EEC7A}"/>
            </a:ext>
          </a:extLst>
        </xdr:cNvPr>
        <xdr:cNvCxnSpPr>
          <a:stCxn id="33" idx="1"/>
          <a:endCxn id="37" idx="3"/>
        </xdr:cNvCxnSpPr>
      </xdr:nvCxnSpPr>
      <xdr:spPr>
        <a:xfrm flipH="1">
          <a:off x="5823858" y="458410"/>
          <a:ext cx="1205859" cy="592799"/>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108858</xdr:colOff>
      <xdr:row>23</xdr:row>
      <xdr:rowOff>27213</xdr:rowOff>
    </xdr:from>
    <xdr:to>
      <xdr:col>10</xdr:col>
      <xdr:colOff>421822</xdr:colOff>
      <xdr:row>25</xdr:row>
      <xdr:rowOff>217715</xdr:rowOff>
    </xdr:to>
    <xdr:sp macro="" textlink="">
      <xdr:nvSpPr>
        <xdr:cNvPr id="30" name="テキスト ボックス 29">
          <a:extLst>
            <a:ext uri="{FF2B5EF4-FFF2-40B4-BE49-F238E27FC236}">
              <a16:creationId xmlns:a16="http://schemas.microsoft.com/office/drawing/2014/main" id="{2FF06A27-4CAF-46E4-B2F4-76F6373A5754}"/>
            </a:ext>
          </a:extLst>
        </xdr:cNvPr>
        <xdr:cNvSpPr txBox="1"/>
      </xdr:nvSpPr>
      <xdr:spPr>
        <a:xfrm>
          <a:off x="7041697" y="6572249"/>
          <a:ext cx="2374446" cy="72118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en-US" altLang="ja-JP" sz="950">
              <a:solidFill>
                <a:srgbClr val="FF0000"/>
              </a:solidFill>
              <a:effectLst/>
              <a:latin typeface="+mn-lt"/>
              <a:ea typeface="+mn-ea"/>
              <a:cs typeface="+mn-cs"/>
            </a:rPr>
            <a:t>｢</a:t>
          </a:r>
          <a:r>
            <a:rPr kumimoji="1" lang="ja-JP" altLang="ja-JP" sz="950">
              <a:solidFill>
                <a:srgbClr val="FF0000"/>
              </a:solidFill>
              <a:effectLst/>
              <a:latin typeface="+mn-lt"/>
              <a:ea typeface="+mn-ea"/>
              <a:cs typeface="+mn-cs"/>
            </a:rPr>
            <a:t>その他</a:t>
          </a:r>
          <a:r>
            <a:rPr kumimoji="1" lang="en-US" altLang="ja-JP" sz="950">
              <a:solidFill>
                <a:srgbClr val="FF0000"/>
              </a:solidFill>
              <a:effectLst/>
              <a:latin typeface="+mn-lt"/>
              <a:ea typeface="+mn-ea"/>
              <a:cs typeface="+mn-cs"/>
            </a:rPr>
            <a:t>｣</a:t>
          </a:r>
          <a:r>
            <a:rPr kumimoji="1" lang="ja-JP" altLang="ja-JP" sz="950">
              <a:solidFill>
                <a:srgbClr val="FF0000"/>
              </a:solidFill>
              <a:effectLst/>
              <a:latin typeface="+mn-lt"/>
              <a:ea typeface="+mn-ea"/>
              <a:cs typeface="+mn-cs"/>
            </a:rPr>
            <a:t>に計上した金額から各費目の不課税取引消費税額を除いて記載してください。</a:t>
          </a:r>
          <a:endParaRPr lang="ja-JP" altLang="ja-JP" sz="950">
            <a:solidFill>
              <a:srgbClr val="FF0000"/>
            </a:solidFill>
            <a:effectLst/>
          </a:endParaRPr>
        </a:p>
        <a:p>
          <a:endParaRPr kumimoji="1" lang="ja-JP" altLang="en-US" sz="1100"/>
        </a:p>
      </xdr:txBody>
    </xdr:sp>
    <xdr:clientData/>
  </xdr:twoCellAnchor>
  <xdr:twoCellAnchor editAs="oneCell">
    <xdr:from>
      <xdr:col>2</xdr:col>
      <xdr:colOff>0</xdr:colOff>
      <xdr:row>27</xdr:row>
      <xdr:rowOff>0</xdr:rowOff>
    </xdr:from>
    <xdr:to>
      <xdr:col>3</xdr:col>
      <xdr:colOff>36459</xdr:colOff>
      <xdr:row>28</xdr:row>
      <xdr:rowOff>27294</xdr:rowOff>
    </xdr:to>
    <xdr:pic>
      <xdr:nvPicPr>
        <xdr:cNvPr id="31" name="図 30">
          <a:extLst>
            <a:ext uri="{FF2B5EF4-FFF2-40B4-BE49-F238E27FC236}">
              <a16:creationId xmlns:a16="http://schemas.microsoft.com/office/drawing/2014/main" id="{6A8F4211-C5A8-4B23-8904-1A7D69EBA591}"/>
            </a:ext>
          </a:extLst>
        </xdr:cNvPr>
        <xdr:cNvPicPr>
          <a:picLocks noChangeAspect="1"/>
        </xdr:cNvPicPr>
      </xdr:nvPicPr>
      <xdr:blipFill>
        <a:blip xmlns:r="http://schemas.openxmlformats.org/officeDocument/2006/relationships" r:embed="rId1"/>
        <a:stretch>
          <a:fillRect/>
        </a:stretch>
      </xdr:blipFill>
      <xdr:spPr>
        <a:xfrm>
          <a:off x="1353911" y="7606393"/>
          <a:ext cx="1152244" cy="292633"/>
        </a:xfrm>
        <a:prstGeom prst="rect">
          <a:avLst/>
        </a:prstGeom>
      </xdr:spPr>
    </xdr:pic>
    <xdr:clientData/>
  </xdr:twoCellAnchor>
  <xdr:twoCellAnchor>
    <xdr:from>
      <xdr:col>3</xdr:col>
      <xdr:colOff>36459</xdr:colOff>
      <xdr:row>24</xdr:row>
      <xdr:rowOff>122464</xdr:rowOff>
    </xdr:from>
    <xdr:to>
      <xdr:col>7</xdr:col>
      <xdr:colOff>108858</xdr:colOff>
      <xdr:row>27</xdr:row>
      <xdr:rowOff>146317</xdr:rowOff>
    </xdr:to>
    <xdr:cxnSp macro="">
      <xdr:nvCxnSpPr>
        <xdr:cNvPr id="35" name="直線矢印コネクタ 34">
          <a:extLst>
            <a:ext uri="{FF2B5EF4-FFF2-40B4-BE49-F238E27FC236}">
              <a16:creationId xmlns:a16="http://schemas.microsoft.com/office/drawing/2014/main" id="{8D6F70F4-9A7D-46B6-81ED-8F0C894FA3BA}"/>
            </a:ext>
          </a:extLst>
        </xdr:cNvPr>
        <xdr:cNvCxnSpPr>
          <a:stCxn id="30" idx="1"/>
          <a:endCxn id="31" idx="3"/>
        </xdr:cNvCxnSpPr>
      </xdr:nvCxnSpPr>
      <xdr:spPr>
        <a:xfrm flipH="1">
          <a:off x="2506155" y="6932839"/>
          <a:ext cx="4535542" cy="819871"/>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551089</xdr:colOff>
      <xdr:row>5</xdr:row>
      <xdr:rowOff>272143</xdr:rowOff>
    </xdr:from>
    <xdr:to>
      <xdr:col>2</xdr:col>
      <xdr:colOff>551089</xdr:colOff>
      <xdr:row>7</xdr:row>
      <xdr:rowOff>115661</xdr:rowOff>
    </xdr:to>
    <xdr:cxnSp macro="">
      <xdr:nvCxnSpPr>
        <xdr:cNvPr id="78" name="直線矢印コネクタ 77">
          <a:extLst>
            <a:ext uri="{FF2B5EF4-FFF2-40B4-BE49-F238E27FC236}">
              <a16:creationId xmlns:a16="http://schemas.microsoft.com/office/drawing/2014/main" id="{FDB5CEBD-2B47-4EA4-8722-4E225447A9AF}"/>
            </a:ext>
          </a:extLst>
        </xdr:cNvPr>
        <xdr:cNvCxnSpPr/>
      </xdr:nvCxnSpPr>
      <xdr:spPr>
        <a:xfrm>
          <a:off x="1905000" y="1435554"/>
          <a:ext cx="0" cy="408214"/>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1108982</xdr:colOff>
      <xdr:row>13</xdr:row>
      <xdr:rowOff>6803</xdr:rowOff>
    </xdr:from>
    <xdr:to>
      <xdr:col>4</xdr:col>
      <xdr:colOff>6804</xdr:colOff>
      <xdr:row>14</xdr:row>
      <xdr:rowOff>0</xdr:rowOff>
    </xdr:to>
    <xdr:cxnSp macro="">
      <xdr:nvCxnSpPr>
        <xdr:cNvPr id="23" name="直線コネクタ 22">
          <a:extLst>
            <a:ext uri="{FF2B5EF4-FFF2-40B4-BE49-F238E27FC236}">
              <a16:creationId xmlns:a16="http://schemas.microsoft.com/office/drawing/2014/main" id="{25D3345C-C868-463F-8757-C177298124E9}"/>
            </a:ext>
          </a:extLst>
        </xdr:cNvPr>
        <xdr:cNvCxnSpPr/>
      </xdr:nvCxnSpPr>
      <xdr:spPr>
        <a:xfrm flipV="1">
          <a:off x="2462893" y="3898446"/>
          <a:ext cx="1129393" cy="25853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0</xdr:colOff>
      <xdr:row>13</xdr:row>
      <xdr:rowOff>0</xdr:rowOff>
    </xdr:from>
    <xdr:to>
      <xdr:col>5</xdr:col>
      <xdr:colOff>24265</xdr:colOff>
      <xdr:row>14</xdr:row>
      <xdr:rowOff>2908</xdr:rowOff>
    </xdr:to>
    <xdr:pic>
      <xdr:nvPicPr>
        <xdr:cNvPr id="24" name="図 23">
          <a:extLst>
            <a:ext uri="{FF2B5EF4-FFF2-40B4-BE49-F238E27FC236}">
              <a16:creationId xmlns:a16="http://schemas.microsoft.com/office/drawing/2014/main" id="{B1C2E0CE-4300-4C78-AB9A-0F1E94116B17}"/>
            </a:ext>
          </a:extLst>
        </xdr:cNvPr>
        <xdr:cNvPicPr>
          <a:picLocks noChangeAspect="1"/>
        </xdr:cNvPicPr>
      </xdr:nvPicPr>
      <xdr:blipFill>
        <a:blip xmlns:r="http://schemas.openxmlformats.org/officeDocument/2006/relationships" r:embed="rId2"/>
        <a:stretch>
          <a:fillRect/>
        </a:stretch>
      </xdr:blipFill>
      <xdr:spPr>
        <a:xfrm>
          <a:off x="3585482" y="3891643"/>
          <a:ext cx="1140051" cy="268247"/>
        </a:xfrm>
        <a:prstGeom prst="rect">
          <a:avLst/>
        </a:prstGeom>
      </xdr:spPr>
    </xdr:pic>
    <xdr:clientData/>
  </xdr:twoCellAnchor>
  <xdr:twoCellAnchor editAs="oneCell">
    <xdr:from>
      <xdr:col>5</xdr:col>
      <xdr:colOff>0</xdr:colOff>
      <xdr:row>13</xdr:row>
      <xdr:rowOff>0</xdr:rowOff>
    </xdr:from>
    <xdr:to>
      <xdr:col>6</xdr:col>
      <xdr:colOff>24265</xdr:colOff>
      <xdr:row>14</xdr:row>
      <xdr:rowOff>2908</xdr:rowOff>
    </xdr:to>
    <xdr:pic>
      <xdr:nvPicPr>
        <xdr:cNvPr id="28" name="図 27">
          <a:extLst>
            <a:ext uri="{FF2B5EF4-FFF2-40B4-BE49-F238E27FC236}">
              <a16:creationId xmlns:a16="http://schemas.microsoft.com/office/drawing/2014/main" id="{377A37BE-9967-4037-A6AF-05F262E9C72B}"/>
            </a:ext>
          </a:extLst>
        </xdr:cNvPr>
        <xdr:cNvPicPr>
          <a:picLocks noChangeAspect="1"/>
        </xdr:cNvPicPr>
      </xdr:nvPicPr>
      <xdr:blipFill>
        <a:blip xmlns:r="http://schemas.openxmlformats.org/officeDocument/2006/relationships" r:embed="rId2"/>
        <a:stretch>
          <a:fillRect/>
        </a:stretch>
      </xdr:blipFill>
      <xdr:spPr>
        <a:xfrm>
          <a:off x="4701268" y="3891643"/>
          <a:ext cx="1140051" cy="268247"/>
        </a:xfrm>
        <a:prstGeom prst="rect">
          <a:avLst/>
        </a:prstGeom>
      </xdr:spPr>
    </xdr:pic>
    <xdr:clientData/>
  </xdr:twoCellAnchor>
  <xdr:twoCellAnchor>
    <xdr:from>
      <xdr:col>4</xdr:col>
      <xdr:colOff>143</xdr:colOff>
      <xdr:row>16</xdr:row>
      <xdr:rowOff>269873</xdr:rowOff>
    </xdr:from>
    <xdr:to>
      <xdr:col>5</xdr:col>
      <xdr:colOff>6493</xdr:colOff>
      <xdr:row>17</xdr:row>
      <xdr:rowOff>269873</xdr:rowOff>
    </xdr:to>
    <xdr:sp macro="" textlink="">
      <xdr:nvSpPr>
        <xdr:cNvPr id="58" name="角丸四角形 13">
          <a:extLst>
            <a:ext uri="{FF2B5EF4-FFF2-40B4-BE49-F238E27FC236}">
              <a16:creationId xmlns:a16="http://schemas.microsoft.com/office/drawing/2014/main" id="{C0E96844-1CD6-4DBA-AEEE-1A79F8025A3E}"/>
            </a:ext>
          </a:extLst>
        </xdr:cNvPr>
        <xdr:cNvSpPr/>
      </xdr:nvSpPr>
      <xdr:spPr>
        <a:xfrm>
          <a:off x="3585625" y="3630837"/>
          <a:ext cx="1122136" cy="265340"/>
        </a:xfrm>
        <a:prstGeom prst="roundRect">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1108982</xdr:colOff>
      <xdr:row>18</xdr:row>
      <xdr:rowOff>6803</xdr:rowOff>
    </xdr:from>
    <xdr:to>
      <xdr:col>4</xdr:col>
      <xdr:colOff>6804</xdr:colOff>
      <xdr:row>19</xdr:row>
      <xdr:rowOff>0</xdr:rowOff>
    </xdr:to>
    <xdr:cxnSp macro="">
      <xdr:nvCxnSpPr>
        <xdr:cNvPr id="59" name="直線コネクタ 58">
          <a:extLst>
            <a:ext uri="{FF2B5EF4-FFF2-40B4-BE49-F238E27FC236}">
              <a16:creationId xmlns:a16="http://schemas.microsoft.com/office/drawing/2014/main" id="{99AEEF47-BC3D-45A4-95A4-733516FC8980}"/>
            </a:ext>
          </a:extLst>
        </xdr:cNvPr>
        <xdr:cNvCxnSpPr/>
      </xdr:nvCxnSpPr>
      <xdr:spPr>
        <a:xfrm flipV="1">
          <a:off x="2462893" y="3898446"/>
          <a:ext cx="1129393" cy="25853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0</xdr:colOff>
      <xdr:row>18</xdr:row>
      <xdr:rowOff>0</xdr:rowOff>
    </xdr:from>
    <xdr:ext cx="1140051" cy="268247"/>
    <xdr:pic>
      <xdr:nvPicPr>
        <xdr:cNvPr id="60" name="図 59">
          <a:extLst>
            <a:ext uri="{FF2B5EF4-FFF2-40B4-BE49-F238E27FC236}">
              <a16:creationId xmlns:a16="http://schemas.microsoft.com/office/drawing/2014/main" id="{BF25A73E-A7B7-4FCD-87A9-27842EEE13EB}"/>
            </a:ext>
          </a:extLst>
        </xdr:cNvPr>
        <xdr:cNvPicPr>
          <a:picLocks noChangeAspect="1"/>
        </xdr:cNvPicPr>
      </xdr:nvPicPr>
      <xdr:blipFill>
        <a:blip xmlns:r="http://schemas.openxmlformats.org/officeDocument/2006/relationships" r:embed="rId2"/>
        <a:stretch>
          <a:fillRect/>
        </a:stretch>
      </xdr:blipFill>
      <xdr:spPr>
        <a:xfrm>
          <a:off x="3585482" y="3891643"/>
          <a:ext cx="1140051" cy="268247"/>
        </a:xfrm>
        <a:prstGeom prst="rect">
          <a:avLst/>
        </a:prstGeom>
      </xdr:spPr>
    </xdr:pic>
    <xdr:clientData/>
  </xdr:oneCellAnchor>
  <xdr:oneCellAnchor>
    <xdr:from>
      <xdr:col>5</xdr:col>
      <xdr:colOff>0</xdr:colOff>
      <xdr:row>18</xdr:row>
      <xdr:rowOff>0</xdr:rowOff>
    </xdr:from>
    <xdr:ext cx="1140051" cy="268247"/>
    <xdr:pic>
      <xdr:nvPicPr>
        <xdr:cNvPr id="61" name="図 60">
          <a:extLst>
            <a:ext uri="{FF2B5EF4-FFF2-40B4-BE49-F238E27FC236}">
              <a16:creationId xmlns:a16="http://schemas.microsoft.com/office/drawing/2014/main" id="{4D1176E3-3468-4F90-A241-DEFFFF1CBE96}"/>
            </a:ext>
          </a:extLst>
        </xdr:cNvPr>
        <xdr:cNvPicPr>
          <a:picLocks noChangeAspect="1"/>
        </xdr:cNvPicPr>
      </xdr:nvPicPr>
      <xdr:blipFill>
        <a:blip xmlns:r="http://schemas.openxmlformats.org/officeDocument/2006/relationships" r:embed="rId2"/>
        <a:stretch>
          <a:fillRect/>
        </a:stretch>
      </xdr:blipFill>
      <xdr:spPr>
        <a:xfrm>
          <a:off x="4701268" y="3891643"/>
          <a:ext cx="1140051" cy="268247"/>
        </a:xfrm>
        <a:prstGeom prst="rect">
          <a:avLst/>
        </a:prstGeom>
      </xdr:spPr>
    </xdr:pic>
    <xdr:clientData/>
  </xdr:oneCellAnchor>
  <xdr:twoCellAnchor>
    <xdr:from>
      <xdr:col>2</xdr:col>
      <xdr:colOff>1108982</xdr:colOff>
      <xdr:row>23</xdr:row>
      <xdr:rowOff>6803</xdr:rowOff>
    </xdr:from>
    <xdr:to>
      <xdr:col>4</xdr:col>
      <xdr:colOff>6804</xdr:colOff>
      <xdr:row>24</xdr:row>
      <xdr:rowOff>0</xdr:rowOff>
    </xdr:to>
    <xdr:cxnSp macro="">
      <xdr:nvCxnSpPr>
        <xdr:cNvPr id="63" name="直線コネクタ 62">
          <a:extLst>
            <a:ext uri="{FF2B5EF4-FFF2-40B4-BE49-F238E27FC236}">
              <a16:creationId xmlns:a16="http://schemas.microsoft.com/office/drawing/2014/main" id="{71DDC491-38F6-4E26-8850-BD359377002C}"/>
            </a:ext>
          </a:extLst>
        </xdr:cNvPr>
        <xdr:cNvCxnSpPr/>
      </xdr:nvCxnSpPr>
      <xdr:spPr>
        <a:xfrm flipV="1">
          <a:off x="2462893" y="3898446"/>
          <a:ext cx="1129393" cy="25853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0</xdr:colOff>
      <xdr:row>23</xdr:row>
      <xdr:rowOff>0</xdr:rowOff>
    </xdr:from>
    <xdr:ext cx="1140051" cy="268247"/>
    <xdr:pic>
      <xdr:nvPicPr>
        <xdr:cNvPr id="64" name="図 63">
          <a:extLst>
            <a:ext uri="{FF2B5EF4-FFF2-40B4-BE49-F238E27FC236}">
              <a16:creationId xmlns:a16="http://schemas.microsoft.com/office/drawing/2014/main" id="{F7CE69BD-0D05-40C8-8116-2CC66A798DA5}"/>
            </a:ext>
          </a:extLst>
        </xdr:cNvPr>
        <xdr:cNvPicPr>
          <a:picLocks noChangeAspect="1"/>
        </xdr:cNvPicPr>
      </xdr:nvPicPr>
      <xdr:blipFill>
        <a:blip xmlns:r="http://schemas.openxmlformats.org/officeDocument/2006/relationships" r:embed="rId2"/>
        <a:stretch>
          <a:fillRect/>
        </a:stretch>
      </xdr:blipFill>
      <xdr:spPr>
        <a:xfrm>
          <a:off x="3585482" y="3891643"/>
          <a:ext cx="1140051" cy="268247"/>
        </a:xfrm>
        <a:prstGeom prst="rect">
          <a:avLst/>
        </a:prstGeom>
      </xdr:spPr>
    </xdr:pic>
    <xdr:clientData/>
  </xdr:oneCellAnchor>
  <xdr:oneCellAnchor>
    <xdr:from>
      <xdr:col>5</xdr:col>
      <xdr:colOff>0</xdr:colOff>
      <xdr:row>23</xdr:row>
      <xdr:rowOff>0</xdr:rowOff>
    </xdr:from>
    <xdr:ext cx="1140051" cy="268247"/>
    <xdr:pic>
      <xdr:nvPicPr>
        <xdr:cNvPr id="65" name="図 64">
          <a:extLst>
            <a:ext uri="{FF2B5EF4-FFF2-40B4-BE49-F238E27FC236}">
              <a16:creationId xmlns:a16="http://schemas.microsoft.com/office/drawing/2014/main" id="{8A90BD4F-5F00-42EB-BA9F-76DFFB98B429}"/>
            </a:ext>
          </a:extLst>
        </xdr:cNvPr>
        <xdr:cNvPicPr>
          <a:picLocks noChangeAspect="1"/>
        </xdr:cNvPicPr>
      </xdr:nvPicPr>
      <xdr:blipFill>
        <a:blip xmlns:r="http://schemas.openxmlformats.org/officeDocument/2006/relationships" r:embed="rId2"/>
        <a:stretch>
          <a:fillRect/>
        </a:stretch>
      </xdr:blipFill>
      <xdr:spPr>
        <a:xfrm>
          <a:off x="4701268" y="3891643"/>
          <a:ext cx="1140051" cy="268247"/>
        </a:xfrm>
        <a:prstGeom prst="rect">
          <a:avLst/>
        </a:prstGeom>
      </xdr:spPr>
    </xdr:pic>
    <xdr:clientData/>
  </xdr:oneCellAnchor>
  <xdr:twoCellAnchor>
    <xdr:from>
      <xdr:col>4</xdr:col>
      <xdr:colOff>143</xdr:colOff>
      <xdr:row>26</xdr:row>
      <xdr:rowOff>269873</xdr:rowOff>
    </xdr:from>
    <xdr:to>
      <xdr:col>5</xdr:col>
      <xdr:colOff>6493</xdr:colOff>
      <xdr:row>27</xdr:row>
      <xdr:rowOff>269873</xdr:rowOff>
    </xdr:to>
    <xdr:sp macro="" textlink="">
      <xdr:nvSpPr>
        <xdr:cNvPr id="66" name="角丸四角形 13">
          <a:extLst>
            <a:ext uri="{FF2B5EF4-FFF2-40B4-BE49-F238E27FC236}">
              <a16:creationId xmlns:a16="http://schemas.microsoft.com/office/drawing/2014/main" id="{3AD779AF-35C4-494E-8CDC-EDE4C874EA5A}"/>
            </a:ext>
          </a:extLst>
        </xdr:cNvPr>
        <xdr:cNvSpPr/>
      </xdr:nvSpPr>
      <xdr:spPr>
        <a:xfrm>
          <a:off x="3585625" y="3630837"/>
          <a:ext cx="1122136" cy="265340"/>
        </a:xfrm>
        <a:prstGeom prst="roundRect">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1108982</xdr:colOff>
      <xdr:row>28</xdr:row>
      <xdr:rowOff>6803</xdr:rowOff>
    </xdr:from>
    <xdr:to>
      <xdr:col>4</xdr:col>
      <xdr:colOff>6804</xdr:colOff>
      <xdr:row>29</xdr:row>
      <xdr:rowOff>0</xdr:rowOff>
    </xdr:to>
    <xdr:cxnSp macro="">
      <xdr:nvCxnSpPr>
        <xdr:cNvPr id="67" name="直線コネクタ 66">
          <a:extLst>
            <a:ext uri="{FF2B5EF4-FFF2-40B4-BE49-F238E27FC236}">
              <a16:creationId xmlns:a16="http://schemas.microsoft.com/office/drawing/2014/main" id="{4D3C5DF9-2FA5-4A6D-9323-41033DBB5D48}"/>
            </a:ext>
          </a:extLst>
        </xdr:cNvPr>
        <xdr:cNvCxnSpPr/>
      </xdr:nvCxnSpPr>
      <xdr:spPr>
        <a:xfrm flipV="1">
          <a:off x="2462893" y="3898446"/>
          <a:ext cx="1129393" cy="25853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0</xdr:colOff>
      <xdr:row>28</xdr:row>
      <xdr:rowOff>0</xdr:rowOff>
    </xdr:from>
    <xdr:ext cx="1140051" cy="268247"/>
    <xdr:pic>
      <xdr:nvPicPr>
        <xdr:cNvPr id="68" name="図 67">
          <a:extLst>
            <a:ext uri="{FF2B5EF4-FFF2-40B4-BE49-F238E27FC236}">
              <a16:creationId xmlns:a16="http://schemas.microsoft.com/office/drawing/2014/main" id="{D05BCED6-257E-4CE9-8924-940823BA52F2}"/>
            </a:ext>
          </a:extLst>
        </xdr:cNvPr>
        <xdr:cNvPicPr>
          <a:picLocks noChangeAspect="1"/>
        </xdr:cNvPicPr>
      </xdr:nvPicPr>
      <xdr:blipFill>
        <a:blip xmlns:r="http://schemas.openxmlformats.org/officeDocument/2006/relationships" r:embed="rId2"/>
        <a:stretch>
          <a:fillRect/>
        </a:stretch>
      </xdr:blipFill>
      <xdr:spPr>
        <a:xfrm>
          <a:off x="3585482" y="3891643"/>
          <a:ext cx="1140051" cy="268247"/>
        </a:xfrm>
        <a:prstGeom prst="rect">
          <a:avLst/>
        </a:prstGeom>
      </xdr:spPr>
    </xdr:pic>
    <xdr:clientData/>
  </xdr:oneCellAnchor>
  <xdr:oneCellAnchor>
    <xdr:from>
      <xdr:col>5</xdr:col>
      <xdr:colOff>0</xdr:colOff>
      <xdr:row>28</xdr:row>
      <xdr:rowOff>0</xdr:rowOff>
    </xdr:from>
    <xdr:ext cx="1140051" cy="268247"/>
    <xdr:pic>
      <xdr:nvPicPr>
        <xdr:cNvPr id="74" name="図 73">
          <a:extLst>
            <a:ext uri="{FF2B5EF4-FFF2-40B4-BE49-F238E27FC236}">
              <a16:creationId xmlns:a16="http://schemas.microsoft.com/office/drawing/2014/main" id="{3073884B-CA75-40D0-9CF1-8CA6F207921D}"/>
            </a:ext>
          </a:extLst>
        </xdr:cNvPr>
        <xdr:cNvPicPr>
          <a:picLocks noChangeAspect="1"/>
        </xdr:cNvPicPr>
      </xdr:nvPicPr>
      <xdr:blipFill>
        <a:blip xmlns:r="http://schemas.openxmlformats.org/officeDocument/2006/relationships" r:embed="rId2"/>
        <a:stretch>
          <a:fillRect/>
        </a:stretch>
      </xdr:blipFill>
      <xdr:spPr>
        <a:xfrm>
          <a:off x="4701268" y="3891643"/>
          <a:ext cx="1140051" cy="268247"/>
        </a:xfrm>
        <a:prstGeom prst="rect">
          <a:avLst/>
        </a:prstGeom>
      </xdr:spPr>
    </xdr:pic>
    <xdr:clientData/>
  </xdr:oneCellAnchor>
  <xdr:twoCellAnchor>
    <xdr:from>
      <xdr:col>4</xdr:col>
      <xdr:colOff>143</xdr:colOff>
      <xdr:row>31</xdr:row>
      <xdr:rowOff>269873</xdr:rowOff>
    </xdr:from>
    <xdr:to>
      <xdr:col>5</xdr:col>
      <xdr:colOff>6493</xdr:colOff>
      <xdr:row>32</xdr:row>
      <xdr:rowOff>269873</xdr:rowOff>
    </xdr:to>
    <xdr:sp macro="" textlink="">
      <xdr:nvSpPr>
        <xdr:cNvPr id="76" name="角丸四角形 13">
          <a:extLst>
            <a:ext uri="{FF2B5EF4-FFF2-40B4-BE49-F238E27FC236}">
              <a16:creationId xmlns:a16="http://schemas.microsoft.com/office/drawing/2014/main" id="{CBFD67AF-71F9-4D33-915F-A3ABB46DEEE9}"/>
            </a:ext>
          </a:extLst>
        </xdr:cNvPr>
        <xdr:cNvSpPr/>
      </xdr:nvSpPr>
      <xdr:spPr>
        <a:xfrm>
          <a:off x="3585625" y="3630837"/>
          <a:ext cx="1122136" cy="265340"/>
        </a:xfrm>
        <a:prstGeom prst="roundRect">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1108982</xdr:colOff>
      <xdr:row>33</xdr:row>
      <xdr:rowOff>6803</xdr:rowOff>
    </xdr:from>
    <xdr:to>
      <xdr:col>4</xdr:col>
      <xdr:colOff>6804</xdr:colOff>
      <xdr:row>34</xdr:row>
      <xdr:rowOff>0</xdr:rowOff>
    </xdr:to>
    <xdr:cxnSp macro="">
      <xdr:nvCxnSpPr>
        <xdr:cNvPr id="77" name="直線コネクタ 76">
          <a:extLst>
            <a:ext uri="{FF2B5EF4-FFF2-40B4-BE49-F238E27FC236}">
              <a16:creationId xmlns:a16="http://schemas.microsoft.com/office/drawing/2014/main" id="{481B0BE4-5310-441C-A297-1222B7375BC8}"/>
            </a:ext>
          </a:extLst>
        </xdr:cNvPr>
        <xdr:cNvCxnSpPr/>
      </xdr:nvCxnSpPr>
      <xdr:spPr>
        <a:xfrm flipV="1">
          <a:off x="2462893" y="3898446"/>
          <a:ext cx="1129393" cy="25853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0</xdr:colOff>
      <xdr:row>33</xdr:row>
      <xdr:rowOff>0</xdr:rowOff>
    </xdr:from>
    <xdr:ext cx="1140051" cy="268247"/>
    <xdr:pic>
      <xdr:nvPicPr>
        <xdr:cNvPr id="79" name="図 78">
          <a:extLst>
            <a:ext uri="{FF2B5EF4-FFF2-40B4-BE49-F238E27FC236}">
              <a16:creationId xmlns:a16="http://schemas.microsoft.com/office/drawing/2014/main" id="{C42D78D1-23B6-4282-834E-CC18D0F057BE}"/>
            </a:ext>
          </a:extLst>
        </xdr:cNvPr>
        <xdr:cNvPicPr>
          <a:picLocks noChangeAspect="1"/>
        </xdr:cNvPicPr>
      </xdr:nvPicPr>
      <xdr:blipFill>
        <a:blip xmlns:r="http://schemas.openxmlformats.org/officeDocument/2006/relationships" r:embed="rId2"/>
        <a:stretch>
          <a:fillRect/>
        </a:stretch>
      </xdr:blipFill>
      <xdr:spPr>
        <a:xfrm>
          <a:off x="3585482" y="3891643"/>
          <a:ext cx="1140051" cy="268247"/>
        </a:xfrm>
        <a:prstGeom prst="rect">
          <a:avLst/>
        </a:prstGeom>
      </xdr:spPr>
    </xdr:pic>
    <xdr:clientData/>
  </xdr:oneCellAnchor>
  <xdr:oneCellAnchor>
    <xdr:from>
      <xdr:col>5</xdr:col>
      <xdr:colOff>0</xdr:colOff>
      <xdr:row>33</xdr:row>
      <xdr:rowOff>0</xdr:rowOff>
    </xdr:from>
    <xdr:ext cx="1140051" cy="268247"/>
    <xdr:pic>
      <xdr:nvPicPr>
        <xdr:cNvPr id="80" name="図 79">
          <a:extLst>
            <a:ext uri="{FF2B5EF4-FFF2-40B4-BE49-F238E27FC236}">
              <a16:creationId xmlns:a16="http://schemas.microsoft.com/office/drawing/2014/main" id="{64EE38B7-A1A8-4C49-A224-54A21FBC651C}"/>
            </a:ext>
          </a:extLst>
        </xdr:cNvPr>
        <xdr:cNvPicPr>
          <a:picLocks noChangeAspect="1"/>
        </xdr:cNvPicPr>
      </xdr:nvPicPr>
      <xdr:blipFill>
        <a:blip xmlns:r="http://schemas.openxmlformats.org/officeDocument/2006/relationships" r:embed="rId2"/>
        <a:stretch>
          <a:fillRect/>
        </a:stretch>
      </xdr:blipFill>
      <xdr:spPr>
        <a:xfrm>
          <a:off x="4701268" y="3891643"/>
          <a:ext cx="1140051" cy="268247"/>
        </a:xfrm>
        <a:prstGeom prst="rect">
          <a:avLst/>
        </a:prstGeom>
      </xdr:spPr>
    </xdr:pic>
    <xdr:clientData/>
  </xdr:oneCellAnchor>
  <xdr:twoCellAnchor>
    <xdr:from>
      <xdr:col>4</xdr:col>
      <xdr:colOff>143</xdr:colOff>
      <xdr:row>37</xdr:row>
      <xdr:rowOff>11336</xdr:rowOff>
    </xdr:from>
    <xdr:to>
      <xdr:col>5</xdr:col>
      <xdr:colOff>6493</xdr:colOff>
      <xdr:row>38</xdr:row>
      <xdr:rowOff>11337</xdr:rowOff>
    </xdr:to>
    <xdr:sp macro="" textlink="">
      <xdr:nvSpPr>
        <xdr:cNvPr id="81" name="角丸四角形 13">
          <a:extLst>
            <a:ext uri="{FF2B5EF4-FFF2-40B4-BE49-F238E27FC236}">
              <a16:creationId xmlns:a16="http://schemas.microsoft.com/office/drawing/2014/main" id="{AD4B4B59-4DAE-41C9-88D9-F192136D2045}"/>
            </a:ext>
          </a:extLst>
        </xdr:cNvPr>
        <xdr:cNvSpPr/>
      </xdr:nvSpPr>
      <xdr:spPr>
        <a:xfrm>
          <a:off x="3585625" y="10271122"/>
          <a:ext cx="1122136" cy="265340"/>
        </a:xfrm>
        <a:prstGeom prst="roundRect">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1108982</xdr:colOff>
      <xdr:row>38</xdr:row>
      <xdr:rowOff>6803</xdr:rowOff>
    </xdr:from>
    <xdr:to>
      <xdr:col>4</xdr:col>
      <xdr:colOff>6804</xdr:colOff>
      <xdr:row>39</xdr:row>
      <xdr:rowOff>0</xdr:rowOff>
    </xdr:to>
    <xdr:cxnSp macro="">
      <xdr:nvCxnSpPr>
        <xdr:cNvPr id="82" name="直線コネクタ 81">
          <a:extLst>
            <a:ext uri="{FF2B5EF4-FFF2-40B4-BE49-F238E27FC236}">
              <a16:creationId xmlns:a16="http://schemas.microsoft.com/office/drawing/2014/main" id="{F2BA3A3B-741A-45E5-8055-FDA11A8DDAB7}"/>
            </a:ext>
          </a:extLst>
        </xdr:cNvPr>
        <xdr:cNvCxnSpPr/>
      </xdr:nvCxnSpPr>
      <xdr:spPr>
        <a:xfrm flipV="1">
          <a:off x="2462893" y="3898446"/>
          <a:ext cx="1129393" cy="25853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0</xdr:colOff>
      <xdr:row>38</xdr:row>
      <xdr:rowOff>0</xdr:rowOff>
    </xdr:from>
    <xdr:ext cx="1140051" cy="268247"/>
    <xdr:pic>
      <xdr:nvPicPr>
        <xdr:cNvPr id="83" name="図 82">
          <a:extLst>
            <a:ext uri="{FF2B5EF4-FFF2-40B4-BE49-F238E27FC236}">
              <a16:creationId xmlns:a16="http://schemas.microsoft.com/office/drawing/2014/main" id="{360BBE35-E17E-437E-838C-4121DABD644A}"/>
            </a:ext>
          </a:extLst>
        </xdr:cNvPr>
        <xdr:cNvPicPr>
          <a:picLocks noChangeAspect="1"/>
        </xdr:cNvPicPr>
      </xdr:nvPicPr>
      <xdr:blipFill>
        <a:blip xmlns:r="http://schemas.openxmlformats.org/officeDocument/2006/relationships" r:embed="rId2"/>
        <a:stretch>
          <a:fillRect/>
        </a:stretch>
      </xdr:blipFill>
      <xdr:spPr>
        <a:xfrm>
          <a:off x="3585482" y="3891643"/>
          <a:ext cx="1140051" cy="268247"/>
        </a:xfrm>
        <a:prstGeom prst="rect">
          <a:avLst/>
        </a:prstGeom>
      </xdr:spPr>
    </xdr:pic>
    <xdr:clientData/>
  </xdr:oneCellAnchor>
  <xdr:oneCellAnchor>
    <xdr:from>
      <xdr:col>5</xdr:col>
      <xdr:colOff>0</xdr:colOff>
      <xdr:row>38</xdr:row>
      <xdr:rowOff>0</xdr:rowOff>
    </xdr:from>
    <xdr:ext cx="1140051" cy="268247"/>
    <xdr:pic>
      <xdr:nvPicPr>
        <xdr:cNvPr id="84" name="図 83">
          <a:extLst>
            <a:ext uri="{FF2B5EF4-FFF2-40B4-BE49-F238E27FC236}">
              <a16:creationId xmlns:a16="http://schemas.microsoft.com/office/drawing/2014/main" id="{522CBAB2-960A-4A0A-9EA6-7888F7DA3B69}"/>
            </a:ext>
          </a:extLst>
        </xdr:cNvPr>
        <xdr:cNvPicPr>
          <a:picLocks noChangeAspect="1"/>
        </xdr:cNvPicPr>
      </xdr:nvPicPr>
      <xdr:blipFill>
        <a:blip xmlns:r="http://schemas.openxmlformats.org/officeDocument/2006/relationships" r:embed="rId2"/>
        <a:stretch>
          <a:fillRect/>
        </a:stretch>
      </xdr:blipFill>
      <xdr:spPr>
        <a:xfrm>
          <a:off x="4701268" y="3891643"/>
          <a:ext cx="1140051" cy="268247"/>
        </a:xfrm>
        <a:prstGeom prst="rect">
          <a:avLst/>
        </a:prstGeom>
      </xdr:spPr>
    </xdr:pic>
    <xdr:clientData/>
  </xdr:oneCellAnchor>
  <xdr:twoCellAnchor>
    <xdr:from>
      <xdr:col>2</xdr:col>
      <xdr:colOff>1108982</xdr:colOff>
      <xdr:row>43</xdr:row>
      <xdr:rowOff>6803</xdr:rowOff>
    </xdr:from>
    <xdr:to>
      <xdr:col>4</xdr:col>
      <xdr:colOff>6804</xdr:colOff>
      <xdr:row>44</xdr:row>
      <xdr:rowOff>0</xdr:rowOff>
    </xdr:to>
    <xdr:cxnSp macro="">
      <xdr:nvCxnSpPr>
        <xdr:cNvPr id="86" name="直線コネクタ 85">
          <a:extLst>
            <a:ext uri="{FF2B5EF4-FFF2-40B4-BE49-F238E27FC236}">
              <a16:creationId xmlns:a16="http://schemas.microsoft.com/office/drawing/2014/main" id="{9830A33C-5319-4683-8BD2-EEE2EB4FD7C4}"/>
            </a:ext>
          </a:extLst>
        </xdr:cNvPr>
        <xdr:cNvCxnSpPr/>
      </xdr:nvCxnSpPr>
      <xdr:spPr>
        <a:xfrm flipV="1">
          <a:off x="2462893" y="3898446"/>
          <a:ext cx="1129393" cy="25853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0</xdr:colOff>
      <xdr:row>43</xdr:row>
      <xdr:rowOff>0</xdr:rowOff>
    </xdr:from>
    <xdr:ext cx="1140051" cy="268247"/>
    <xdr:pic>
      <xdr:nvPicPr>
        <xdr:cNvPr id="87" name="図 86">
          <a:extLst>
            <a:ext uri="{FF2B5EF4-FFF2-40B4-BE49-F238E27FC236}">
              <a16:creationId xmlns:a16="http://schemas.microsoft.com/office/drawing/2014/main" id="{7217337F-0D50-4AFF-A9D1-79CD08E7FE1F}"/>
            </a:ext>
          </a:extLst>
        </xdr:cNvPr>
        <xdr:cNvPicPr>
          <a:picLocks noChangeAspect="1"/>
        </xdr:cNvPicPr>
      </xdr:nvPicPr>
      <xdr:blipFill>
        <a:blip xmlns:r="http://schemas.openxmlformats.org/officeDocument/2006/relationships" r:embed="rId2"/>
        <a:stretch>
          <a:fillRect/>
        </a:stretch>
      </xdr:blipFill>
      <xdr:spPr>
        <a:xfrm>
          <a:off x="3585482" y="3891643"/>
          <a:ext cx="1140051" cy="268247"/>
        </a:xfrm>
        <a:prstGeom prst="rect">
          <a:avLst/>
        </a:prstGeom>
      </xdr:spPr>
    </xdr:pic>
    <xdr:clientData/>
  </xdr:oneCellAnchor>
  <xdr:oneCellAnchor>
    <xdr:from>
      <xdr:col>5</xdr:col>
      <xdr:colOff>0</xdr:colOff>
      <xdr:row>43</xdr:row>
      <xdr:rowOff>0</xdr:rowOff>
    </xdr:from>
    <xdr:ext cx="1140051" cy="268247"/>
    <xdr:pic>
      <xdr:nvPicPr>
        <xdr:cNvPr id="88" name="図 87">
          <a:extLst>
            <a:ext uri="{FF2B5EF4-FFF2-40B4-BE49-F238E27FC236}">
              <a16:creationId xmlns:a16="http://schemas.microsoft.com/office/drawing/2014/main" id="{9D6ED0E1-80C8-43BE-B385-2496D01184E8}"/>
            </a:ext>
          </a:extLst>
        </xdr:cNvPr>
        <xdr:cNvPicPr>
          <a:picLocks noChangeAspect="1"/>
        </xdr:cNvPicPr>
      </xdr:nvPicPr>
      <xdr:blipFill>
        <a:blip xmlns:r="http://schemas.openxmlformats.org/officeDocument/2006/relationships" r:embed="rId2"/>
        <a:stretch>
          <a:fillRect/>
        </a:stretch>
      </xdr:blipFill>
      <xdr:spPr>
        <a:xfrm>
          <a:off x="4701268" y="3891643"/>
          <a:ext cx="1140051" cy="268247"/>
        </a:xfrm>
        <a:prstGeom prst="rect">
          <a:avLst/>
        </a:prstGeom>
      </xdr:spPr>
    </xdr:pic>
    <xdr:clientData/>
  </xdr:oneCellAnchor>
  <xdr:twoCellAnchor editAs="oneCell">
    <xdr:from>
      <xdr:col>7</xdr:col>
      <xdr:colOff>122464</xdr:colOff>
      <xdr:row>21</xdr:row>
      <xdr:rowOff>0</xdr:rowOff>
    </xdr:from>
    <xdr:to>
      <xdr:col>10</xdr:col>
      <xdr:colOff>456918</xdr:colOff>
      <xdr:row>22</xdr:row>
      <xdr:rowOff>210190</xdr:rowOff>
    </xdr:to>
    <xdr:pic>
      <xdr:nvPicPr>
        <xdr:cNvPr id="89" name="図 88">
          <a:extLst>
            <a:ext uri="{FF2B5EF4-FFF2-40B4-BE49-F238E27FC236}">
              <a16:creationId xmlns:a16="http://schemas.microsoft.com/office/drawing/2014/main" id="{33894752-98DB-4D2B-86FC-2B4F2185BF06}"/>
            </a:ext>
          </a:extLst>
        </xdr:cNvPr>
        <xdr:cNvPicPr>
          <a:picLocks noChangeAspect="1"/>
        </xdr:cNvPicPr>
      </xdr:nvPicPr>
      <xdr:blipFill>
        <a:blip xmlns:r="http://schemas.openxmlformats.org/officeDocument/2006/relationships" r:embed="rId3"/>
        <a:stretch>
          <a:fillRect/>
        </a:stretch>
      </xdr:blipFill>
      <xdr:spPr>
        <a:xfrm>
          <a:off x="7055303" y="6014357"/>
          <a:ext cx="2395936" cy="475529"/>
        </a:xfrm>
        <a:prstGeom prst="rect">
          <a:avLst/>
        </a:prstGeom>
      </xdr:spPr>
    </xdr:pic>
    <xdr:clientData/>
  </xdr:twoCellAnchor>
  <xdr:twoCellAnchor>
    <xdr:from>
      <xdr:col>6</xdr:col>
      <xdr:colOff>1047750</xdr:colOff>
      <xdr:row>12</xdr:row>
      <xdr:rowOff>180407</xdr:rowOff>
    </xdr:from>
    <xdr:to>
      <xdr:col>7</xdr:col>
      <xdr:colOff>111577</xdr:colOff>
      <xdr:row>13</xdr:row>
      <xdr:rowOff>74839</xdr:rowOff>
    </xdr:to>
    <xdr:cxnSp macro="">
      <xdr:nvCxnSpPr>
        <xdr:cNvPr id="92" name="直線矢印コネクタ 91">
          <a:extLst>
            <a:ext uri="{FF2B5EF4-FFF2-40B4-BE49-F238E27FC236}">
              <a16:creationId xmlns:a16="http://schemas.microsoft.com/office/drawing/2014/main" id="{C860B3A9-8D7E-42E3-85E6-A99319F11F4C}"/>
            </a:ext>
          </a:extLst>
        </xdr:cNvPr>
        <xdr:cNvCxnSpPr>
          <a:stCxn id="44" idx="1"/>
        </xdr:cNvCxnSpPr>
      </xdr:nvCxnSpPr>
      <xdr:spPr>
        <a:xfrm flipH="1">
          <a:off x="6864804" y="3806711"/>
          <a:ext cx="179612" cy="159771"/>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1034142</xdr:colOff>
      <xdr:row>17</xdr:row>
      <xdr:rowOff>38667</xdr:rowOff>
    </xdr:from>
    <xdr:to>
      <xdr:col>7</xdr:col>
      <xdr:colOff>103185</xdr:colOff>
      <xdr:row>18</xdr:row>
      <xdr:rowOff>68036</xdr:rowOff>
    </xdr:to>
    <xdr:cxnSp macro="">
      <xdr:nvCxnSpPr>
        <xdr:cNvPr id="94" name="直線矢印コネクタ 93">
          <a:extLst>
            <a:ext uri="{FF2B5EF4-FFF2-40B4-BE49-F238E27FC236}">
              <a16:creationId xmlns:a16="http://schemas.microsoft.com/office/drawing/2014/main" id="{314F395A-02B1-4505-810F-8A369E98F13E}"/>
            </a:ext>
          </a:extLst>
        </xdr:cNvPr>
        <xdr:cNvCxnSpPr>
          <a:stCxn id="55" idx="1"/>
        </xdr:cNvCxnSpPr>
      </xdr:nvCxnSpPr>
      <xdr:spPr>
        <a:xfrm flipH="1">
          <a:off x="6851196" y="4991667"/>
          <a:ext cx="184828" cy="294708"/>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1047750</xdr:colOff>
      <xdr:row>21</xdr:row>
      <xdr:rowOff>237765</xdr:rowOff>
    </xdr:from>
    <xdr:to>
      <xdr:col>7</xdr:col>
      <xdr:colOff>122464</xdr:colOff>
      <xdr:row>22</xdr:row>
      <xdr:rowOff>68036</xdr:rowOff>
    </xdr:to>
    <xdr:cxnSp macro="">
      <xdr:nvCxnSpPr>
        <xdr:cNvPr id="96" name="直線矢印コネクタ 95">
          <a:extLst>
            <a:ext uri="{FF2B5EF4-FFF2-40B4-BE49-F238E27FC236}">
              <a16:creationId xmlns:a16="http://schemas.microsoft.com/office/drawing/2014/main" id="{FBBBED7F-BB3C-487A-A6E7-A64F6D0BF4DB}"/>
            </a:ext>
          </a:extLst>
        </xdr:cNvPr>
        <xdr:cNvCxnSpPr>
          <a:stCxn id="89" idx="1"/>
        </xdr:cNvCxnSpPr>
      </xdr:nvCxnSpPr>
      <xdr:spPr>
        <a:xfrm flipH="1">
          <a:off x="6864804" y="6252122"/>
          <a:ext cx="190499" cy="95610"/>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1006928</xdr:colOff>
      <xdr:row>28</xdr:row>
      <xdr:rowOff>224518</xdr:rowOff>
    </xdr:from>
    <xdr:to>
      <xdr:col>7</xdr:col>
      <xdr:colOff>125411</xdr:colOff>
      <xdr:row>29</xdr:row>
      <xdr:rowOff>103993</xdr:rowOff>
    </xdr:to>
    <xdr:cxnSp macro="">
      <xdr:nvCxnSpPr>
        <xdr:cNvPr id="99" name="直線矢印コネクタ 98">
          <a:extLst>
            <a:ext uri="{FF2B5EF4-FFF2-40B4-BE49-F238E27FC236}">
              <a16:creationId xmlns:a16="http://schemas.microsoft.com/office/drawing/2014/main" id="{4900896F-9B04-42E4-B3AA-330CB4ED782A}"/>
            </a:ext>
          </a:extLst>
        </xdr:cNvPr>
        <xdr:cNvCxnSpPr/>
      </xdr:nvCxnSpPr>
      <xdr:spPr>
        <a:xfrm flipH="1" flipV="1">
          <a:off x="6823982" y="8096250"/>
          <a:ext cx="234268" cy="144814"/>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81644</xdr:colOff>
      <xdr:row>3</xdr:row>
      <xdr:rowOff>81642</xdr:rowOff>
    </xdr:from>
    <xdr:to>
      <xdr:col>10</xdr:col>
      <xdr:colOff>578723</xdr:colOff>
      <xdr:row>5</xdr:row>
      <xdr:rowOff>368439</xdr:rowOff>
    </xdr:to>
    <xdr:sp macro="" textlink="">
      <xdr:nvSpPr>
        <xdr:cNvPr id="75" name="テキスト ボックス 74">
          <a:extLst>
            <a:ext uri="{FF2B5EF4-FFF2-40B4-BE49-F238E27FC236}">
              <a16:creationId xmlns:a16="http://schemas.microsoft.com/office/drawing/2014/main" id="{158C448B-DF02-4B38-AEBB-9364140DEF54}"/>
            </a:ext>
          </a:extLst>
        </xdr:cNvPr>
        <xdr:cNvSpPr txBox="1"/>
      </xdr:nvSpPr>
      <xdr:spPr>
        <a:xfrm>
          <a:off x="7014483" y="755196"/>
          <a:ext cx="2558561" cy="776654"/>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50">
              <a:latin typeface="+mn-ea"/>
              <a:ea typeface="+mn-ea"/>
            </a:rPr>
            <a:t>間接経費率を数字のみでご入力下さい。</a:t>
          </a:r>
          <a:endParaRPr kumimoji="1" lang="en-US" altLang="ja-JP" sz="950">
            <a:latin typeface="+mn-ea"/>
            <a:ea typeface="+mn-ea"/>
          </a:endParaRPr>
        </a:p>
        <a:p>
          <a:r>
            <a:rPr kumimoji="1" lang="ja-JP" altLang="en-US" sz="950">
              <a:latin typeface="+mn-ea"/>
              <a:ea typeface="+mn-ea"/>
            </a:rPr>
            <a:t>例：</a:t>
          </a:r>
          <a:r>
            <a:rPr kumimoji="1" lang="en-US" altLang="ja-JP" sz="950">
              <a:latin typeface="+mn-ea"/>
              <a:ea typeface="+mn-ea"/>
            </a:rPr>
            <a:t>30</a:t>
          </a:r>
          <a:r>
            <a:rPr kumimoji="1" lang="ja-JP" altLang="en-US" sz="950">
              <a:latin typeface="+mn-ea"/>
              <a:ea typeface="+mn-ea"/>
            </a:rPr>
            <a:t>％の場合⇒「</a:t>
          </a:r>
          <a:r>
            <a:rPr kumimoji="1" lang="en-US" altLang="ja-JP" sz="950">
              <a:latin typeface="+mn-ea"/>
              <a:ea typeface="+mn-ea"/>
            </a:rPr>
            <a:t>30</a:t>
          </a:r>
          <a:r>
            <a:rPr kumimoji="1" lang="ja-JP" altLang="en-US" sz="950">
              <a:latin typeface="+mn-ea"/>
              <a:ea typeface="+mn-ea"/>
            </a:rPr>
            <a:t>」とご入力下さい。</a:t>
          </a:r>
          <a:endParaRPr kumimoji="1" lang="en-US" altLang="ja-JP" sz="950">
            <a:latin typeface="+mn-ea"/>
            <a:ea typeface="+mn-ea"/>
          </a:endParaRPr>
        </a:p>
        <a:p>
          <a:r>
            <a:rPr kumimoji="1" lang="en-US" altLang="ja-JP" sz="700">
              <a:latin typeface="+mn-ea"/>
              <a:ea typeface="+mn-ea"/>
            </a:rPr>
            <a:t>※</a:t>
          </a:r>
          <a:r>
            <a:rPr kumimoji="1" lang="ja-JP" altLang="en-US" sz="700">
              <a:latin typeface="+mn-ea"/>
              <a:ea typeface="+mn-ea"/>
            </a:rPr>
            <a:t>　マイナスまたは</a:t>
          </a:r>
          <a:r>
            <a:rPr kumimoji="1" lang="en-US" altLang="ja-JP" sz="700">
              <a:latin typeface="+mn-ea"/>
              <a:ea typeface="+mn-ea"/>
            </a:rPr>
            <a:t>30</a:t>
          </a:r>
          <a:r>
            <a:rPr kumimoji="1" lang="ja-JP" altLang="en-US" sz="700">
              <a:latin typeface="+mn-ea"/>
              <a:ea typeface="+mn-ea"/>
            </a:rPr>
            <a:t>より大の数値は入力不可</a:t>
          </a:r>
          <a:endParaRPr kumimoji="1" lang="en-US" altLang="ja-JP" sz="700">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700">
              <a:solidFill>
                <a:schemeClr val="dk1"/>
              </a:solidFill>
              <a:effectLst/>
              <a:latin typeface="+mn-ea"/>
              <a:ea typeface="+mn-ea"/>
              <a:cs typeface="+mn-cs"/>
            </a:rPr>
            <a:t>※</a:t>
          </a:r>
          <a:r>
            <a:rPr kumimoji="1" lang="ja-JP" altLang="en-US" sz="700">
              <a:solidFill>
                <a:schemeClr val="dk1"/>
              </a:solidFill>
              <a:effectLst/>
              <a:latin typeface="+mn-ea"/>
              <a:ea typeface="+mn-ea"/>
              <a:cs typeface="+mn-cs"/>
            </a:rPr>
            <a:t>　</a:t>
          </a:r>
          <a:r>
            <a:rPr kumimoji="1" lang="ja-JP" altLang="ja-JP" sz="700">
              <a:solidFill>
                <a:schemeClr val="dk1"/>
              </a:solidFill>
              <a:effectLst/>
              <a:latin typeface="+mn-ea"/>
              <a:ea typeface="+mn-ea"/>
              <a:cs typeface="+mn-cs"/>
            </a:rPr>
            <a:t>「間接経費」ではなく「一般管理費」を適用している課題は、「一般管理費率」に読み替えて下さい。（以下同じ）</a:t>
          </a:r>
          <a:endParaRPr lang="ja-JP" altLang="ja-JP" sz="700">
            <a:effectLst/>
            <a:latin typeface="+mn-ea"/>
            <a:ea typeface="+mn-ea"/>
          </a:endParaRPr>
        </a:p>
      </xdr:txBody>
    </xdr:sp>
    <xdr:clientData/>
  </xdr:twoCellAnchor>
  <xdr:twoCellAnchor>
    <xdr:from>
      <xdr:col>7</xdr:col>
      <xdr:colOff>115661</xdr:colOff>
      <xdr:row>35</xdr:row>
      <xdr:rowOff>176893</xdr:rowOff>
    </xdr:from>
    <xdr:to>
      <xdr:col>10</xdr:col>
      <xdr:colOff>476250</xdr:colOff>
      <xdr:row>38</xdr:row>
      <xdr:rowOff>55804</xdr:rowOff>
    </xdr:to>
    <xdr:sp macro="" textlink="">
      <xdr:nvSpPr>
        <xdr:cNvPr id="90" name="テキスト ボックス 89">
          <a:extLst>
            <a:ext uri="{FF2B5EF4-FFF2-40B4-BE49-F238E27FC236}">
              <a16:creationId xmlns:a16="http://schemas.microsoft.com/office/drawing/2014/main" id="{31275004-792C-4747-B453-75A561B9885A}"/>
            </a:ext>
          </a:extLst>
        </xdr:cNvPr>
        <xdr:cNvSpPr txBox="1"/>
      </xdr:nvSpPr>
      <xdr:spPr>
        <a:xfrm>
          <a:off x="7048500" y="9906000"/>
          <a:ext cx="2422071" cy="674929"/>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50"/>
            <a:t>間接経費率（</a:t>
          </a:r>
          <a:r>
            <a:rPr kumimoji="1" lang="en-US" altLang="ja-JP" sz="950"/>
            <a:t>F4</a:t>
          </a:r>
          <a:r>
            <a:rPr kumimoji="1" lang="ja-JP" altLang="en-US" sz="950"/>
            <a:t>セル）に有効な数値が入力されていない場合、エラーメッセージが表示されます。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sheetPr>
  <dimension ref="A1:DQ25"/>
  <sheetViews>
    <sheetView view="pageBreakPreview" zoomScaleNormal="100" zoomScaleSheetLayoutView="100" workbookViewId="0">
      <pane xSplit="4" ySplit="7" topLeftCell="E8" activePane="bottomRight" state="frozen"/>
      <selection pane="topRight" activeCell="E1" sqref="E1"/>
      <selection pane="bottomLeft" activeCell="A8" sqref="A8"/>
      <selection pane="bottomRight" activeCell="D4" sqref="D4"/>
    </sheetView>
  </sheetViews>
  <sheetFormatPr defaultColWidth="9" defaultRowHeight="14.25" x14ac:dyDescent="0.15"/>
  <cols>
    <col min="1" max="1" width="1.25" style="6" customWidth="1"/>
    <col min="2" max="2" width="4.375" style="6" customWidth="1"/>
    <col min="3" max="3" width="10" style="6" customWidth="1"/>
    <col min="4" max="4" width="18.25" style="6" customWidth="1"/>
    <col min="5" max="121" width="14.125" style="6" customWidth="1"/>
    <col min="122" max="16384" width="9" style="6"/>
  </cols>
  <sheetData>
    <row r="1" spans="1:121" ht="17.25" x14ac:dyDescent="0.15">
      <c r="B1" s="10" t="s">
        <v>7</v>
      </c>
      <c r="C1" s="9"/>
      <c r="D1" s="9"/>
      <c r="E1" s="159"/>
      <c r="F1" s="159"/>
      <c r="G1" s="159"/>
      <c r="H1" s="159"/>
      <c r="I1" s="159"/>
      <c r="J1" s="159"/>
      <c r="K1" s="159"/>
      <c r="L1" s="159"/>
      <c r="M1" s="15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row>
    <row r="2" spans="1:121" ht="23.25" customHeight="1" thickBot="1" x14ac:dyDescent="0.2">
      <c r="B2" s="160" t="s">
        <v>8</v>
      </c>
      <c r="C2" s="160"/>
      <c r="D2" s="160"/>
      <c r="E2" s="160"/>
      <c r="F2" s="160"/>
      <c r="G2" s="160"/>
      <c r="H2" s="160"/>
      <c r="I2" s="160"/>
      <c r="J2" s="160"/>
      <c r="K2" s="160"/>
      <c r="L2" s="160"/>
      <c r="M2" s="160"/>
      <c r="N2" s="161"/>
      <c r="O2" s="161"/>
      <c r="P2" s="161"/>
      <c r="Q2" s="161"/>
      <c r="R2" s="161"/>
      <c r="S2" s="161"/>
      <c r="T2" s="161"/>
      <c r="U2" s="161"/>
      <c r="V2" s="161"/>
      <c r="W2" s="161"/>
      <c r="X2" s="161"/>
      <c r="Y2" s="161"/>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row>
    <row r="3" spans="1:121" ht="23.25" customHeight="1" x14ac:dyDescent="0.15">
      <c r="B3" s="82"/>
      <c r="C3" s="82"/>
      <c r="D3" s="82"/>
      <c r="E3" s="82"/>
      <c r="F3" s="82"/>
      <c r="G3" s="82"/>
      <c r="H3" s="11"/>
      <c r="I3" s="12" t="s">
        <v>9</v>
      </c>
      <c r="J3" s="13" t="s">
        <v>10</v>
      </c>
      <c r="K3" s="82"/>
      <c r="L3" s="82"/>
      <c r="M3" s="82"/>
      <c r="N3" s="83"/>
      <c r="O3" s="12" t="s">
        <v>9</v>
      </c>
      <c r="P3" s="13" t="s">
        <v>10</v>
      </c>
      <c r="Q3" s="83"/>
      <c r="R3" s="12" t="s">
        <v>9</v>
      </c>
      <c r="S3" s="13" t="s">
        <v>10</v>
      </c>
      <c r="T3" s="83"/>
      <c r="U3" s="12" t="s">
        <v>9</v>
      </c>
      <c r="V3" s="13" t="s">
        <v>10</v>
      </c>
      <c r="W3" s="83"/>
      <c r="X3" s="12" t="s">
        <v>9</v>
      </c>
      <c r="Y3" s="13" t="s">
        <v>10</v>
      </c>
      <c r="Z3" s="9"/>
      <c r="AA3" s="12" t="s">
        <v>9</v>
      </c>
      <c r="AB3" s="13" t="s">
        <v>10</v>
      </c>
      <c r="AC3" s="9"/>
      <c r="AD3" s="12" t="s">
        <v>9</v>
      </c>
      <c r="AE3" s="13" t="s">
        <v>10</v>
      </c>
      <c r="AF3" s="9"/>
      <c r="AG3" s="12" t="s">
        <v>9</v>
      </c>
      <c r="AH3" s="13" t="s">
        <v>10</v>
      </c>
      <c r="AI3" s="9"/>
      <c r="AJ3" s="12" t="s">
        <v>9</v>
      </c>
      <c r="AK3" s="13" t="s">
        <v>10</v>
      </c>
      <c r="AL3" s="9"/>
      <c r="AM3" s="12" t="s">
        <v>9</v>
      </c>
      <c r="AN3" s="13" t="s">
        <v>10</v>
      </c>
      <c r="AO3" s="9"/>
      <c r="AP3" s="12" t="s">
        <v>9</v>
      </c>
      <c r="AQ3" s="13" t="s">
        <v>10</v>
      </c>
      <c r="AR3" s="9"/>
      <c r="AS3" s="12" t="s">
        <v>9</v>
      </c>
      <c r="AT3" s="13" t="s">
        <v>10</v>
      </c>
      <c r="AU3" s="9"/>
      <c r="AV3" s="12" t="s">
        <v>9</v>
      </c>
      <c r="AW3" s="13" t="s">
        <v>10</v>
      </c>
      <c r="AX3" s="9"/>
      <c r="AY3" s="12" t="s">
        <v>9</v>
      </c>
      <c r="AZ3" s="13" t="s">
        <v>10</v>
      </c>
      <c r="BA3" s="9"/>
      <c r="BB3" s="12" t="s">
        <v>9</v>
      </c>
      <c r="BC3" s="13" t="s">
        <v>10</v>
      </c>
      <c r="BD3" s="9"/>
      <c r="BE3" s="12" t="s">
        <v>9</v>
      </c>
      <c r="BF3" s="13" t="s">
        <v>10</v>
      </c>
      <c r="BG3" s="9"/>
      <c r="BH3" s="12" t="s">
        <v>9</v>
      </c>
      <c r="BI3" s="13" t="s">
        <v>10</v>
      </c>
      <c r="BJ3" s="9"/>
      <c r="BK3" s="12" t="s">
        <v>9</v>
      </c>
      <c r="BL3" s="13" t="s">
        <v>10</v>
      </c>
      <c r="BM3" s="9"/>
      <c r="BN3" s="12" t="s">
        <v>9</v>
      </c>
      <c r="BO3" s="13" t="s">
        <v>10</v>
      </c>
      <c r="BP3" s="9"/>
      <c r="BQ3" s="12" t="s">
        <v>9</v>
      </c>
      <c r="BR3" s="13" t="s">
        <v>10</v>
      </c>
      <c r="BS3" s="9"/>
      <c r="BT3" s="12" t="s">
        <v>9</v>
      </c>
      <c r="BU3" s="13" t="s">
        <v>10</v>
      </c>
      <c r="BV3" s="9"/>
      <c r="BW3" s="12" t="s">
        <v>9</v>
      </c>
      <c r="BX3" s="13" t="s">
        <v>10</v>
      </c>
      <c r="BY3" s="9"/>
      <c r="BZ3" s="12" t="s">
        <v>9</v>
      </c>
      <c r="CA3" s="13" t="s">
        <v>10</v>
      </c>
      <c r="CB3" s="9"/>
      <c r="CC3" s="12" t="s">
        <v>9</v>
      </c>
      <c r="CD3" s="13" t="s">
        <v>10</v>
      </c>
      <c r="CE3" s="9"/>
      <c r="CF3" s="12" t="s">
        <v>9</v>
      </c>
      <c r="CG3" s="13" t="s">
        <v>10</v>
      </c>
      <c r="CH3" s="9"/>
      <c r="CI3" s="12" t="s">
        <v>9</v>
      </c>
      <c r="CJ3" s="13" t="s">
        <v>10</v>
      </c>
      <c r="CK3" s="9"/>
      <c r="CL3" s="12" t="s">
        <v>9</v>
      </c>
      <c r="CM3" s="13" t="s">
        <v>10</v>
      </c>
      <c r="CN3" s="9"/>
      <c r="CO3" s="12" t="s">
        <v>9</v>
      </c>
      <c r="CP3" s="13" t="s">
        <v>10</v>
      </c>
      <c r="CQ3" s="9"/>
      <c r="CR3" s="12" t="s">
        <v>9</v>
      </c>
      <c r="CS3" s="13" t="s">
        <v>10</v>
      </c>
      <c r="CT3" s="9"/>
      <c r="CU3" s="12" t="s">
        <v>9</v>
      </c>
      <c r="CV3" s="13" t="s">
        <v>10</v>
      </c>
      <c r="CW3" s="9"/>
      <c r="CX3" s="12" t="s">
        <v>9</v>
      </c>
      <c r="CY3" s="13" t="s">
        <v>10</v>
      </c>
      <c r="CZ3" s="9"/>
      <c r="DA3" s="12" t="s">
        <v>9</v>
      </c>
      <c r="DB3" s="13" t="s">
        <v>10</v>
      </c>
      <c r="DC3" s="9"/>
      <c r="DD3" s="12" t="s">
        <v>9</v>
      </c>
      <c r="DE3" s="13" t="s">
        <v>10</v>
      </c>
      <c r="DF3" s="9"/>
      <c r="DG3" s="12" t="s">
        <v>9</v>
      </c>
      <c r="DH3" s="13" t="s">
        <v>10</v>
      </c>
      <c r="DI3" s="9"/>
      <c r="DJ3" s="12" t="s">
        <v>9</v>
      </c>
      <c r="DK3" s="13" t="s">
        <v>10</v>
      </c>
      <c r="DL3" s="9"/>
      <c r="DM3" s="12" t="s">
        <v>9</v>
      </c>
      <c r="DN3" s="13" t="s">
        <v>10</v>
      </c>
      <c r="DO3" s="9"/>
      <c r="DP3" s="12" t="s">
        <v>9</v>
      </c>
      <c r="DQ3" s="13" t="s">
        <v>10</v>
      </c>
    </row>
    <row r="4" spans="1:121" ht="23.25" customHeight="1" thickBot="1" x14ac:dyDescent="0.2">
      <c r="B4" s="14" t="s">
        <v>11</v>
      </c>
      <c r="C4" s="9"/>
      <c r="D4" s="88"/>
      <c r="E4" s="73" t="s">
        <v>12</v>
      </c>
      <c r="F4" s="15"/>
      <c r="G4" s="9"/>
      <c r="H4" s="16"/>
      <c r="I4" s="17"/>
      <c r="J4" s="18"/>
      <c r="K4" s="9"/>
      <c r="L4" s="9"/>
      <c r="M4" s="19" t="s">
        <v>5</v>
      </c>
      <c r="N4" s="9"/>
      <c r="O4" s="17"/>
      <c r="P4" s="18"/>
      <c r="Q4" s="9"/>
      <c r="R4" s="17"/>
      <c r="S4" s="18"/>
      <c r="T4" s="9"/>
      <c r="U4" s="17"/>
      <c r="V4" s="18"/>
      <c r="W4" s="9"/>
      <c r="X4" s="17"/>
      <c r="Y4" s="18"/>
      <c r="Z4" s="9"/>
      <c r="AA4" s="17"/>
      <c r="AB4" s="18"/>
      <c r="AC4" s="9"/>
      <c r="AD4" s="17"/>
      <c r="AE4" s="18"/>
      <c r="AF4" s="9"/>
      <c r="AG4" s="17"/>
      <c r="AH4" s="18"/>
      <c r="AI4" s="9"/>
      <c r="AJ4" s="17"/>
      <c r="AK4" s="18"/>
      <c r="AL4" s="9"/>
      <c r="AM4" s="17"/>
      <c r="AN4" s="18"/>
      <c r="AO4" s="9"/>
      <c r="AP4" s="17"/>
      <c r="AQ4" s="18"/>
      <c r="AR4" s="9"/>
      <c r="AS4" s="17"/>
      <c r="AT4" s="18"/>
      <c r="AU4" s="9"/>
      <c r="AV4" s="17"/>
      <c r="AW4" s="18"/>
      <c r="AX4" s="9"/>
      <c r="AY4" s="17"/>
      <c r="AZ4" s="18"/>
      <c r="BA4" s="9"/>
      <c r="BB4" s="17"/>
      <c r="BC4" s="18"/>
      <c r="BD4" s="9"/>
      <c r="BE4" s="17"/>
      <c r="BF4" s="18"/>
      <c r="BG4" s="9"/>
      <c r="BH4" s="17"/>
      <c r="BI4" s="18"/>
      <c r="BJ4" s="9"/>
      <c r="BK4" s="17"/>
      <c r="BL4" s="18"/>
      <c r="BM4" s="9"/>
      <c r="BN4" s="17"/>
      <c r="BO4" s="18"/>
      <c r="BP4" s="9"/>
      <c r="BQ4" s="17"/>
      <c r="BR4" s="18"/>
      <c r="BS4" s="9"/>
      <c r="BT4" s="17"/>
      <c r="BU4" s="18"/>
      <c r="BV4" s="9"/>
      <c r="BW4" s="17"/>
      <c r="BX4" s="18"/>
      <c r="BY4" s="9"/>
      <c r="BZ4" s="17"/>
      <c r="CA4" s="18"/>
      <c r="CB4" s="9"/>
      <c r="CC4" s="17"/>
      <c r="CD4" s="18"/>
      <c r="CE4" s="9"/>
      <c r="CF4" s="17"/>
      <c r="CG4" s="18"/>
      <c r="CH4" s="9"/>
      <c r="CI4" s="17"/>
      <c r="CJ4" s="18"/>
      <c r="CK4" s="9"/>
      <c r="CL4" s="17"/>
      <c r="CM4" s="18"/>
      <c r="CN4" s="9"/>
      <c r="CO4" s="17"/>
      <c r="CP4" s="18"/>
      <c r="CQ4" s="9"/>
      <c r="CR4" s="17"/>
      <c r="CS4" s="18"/>
      <c r="CT4" s="9"/>
      <c r="CU4" s="17"/>
      <c r="CV4" s="18"/>
      <c r="CW4" s="9"/>
      <c r="CX4" s="17"/>
      <c r="CY4" s="18"/>
      <c r="CZ4" s="9"/>
      <c r="DA4" s="17"/>
      <c r="DB4" s="18"/>
      <c r="DC4" s="9"/>
      <c r="DD4" s="17"/>
      <c r="DE4" s="18"/>
      <c r="DF4" s="9"/>
      <c r="DG4" s="17"/>
      <c r="DH4" s="18"/>
      <c r="DI4" s="9"/>
      <c r="DJ4" s="17"/>
      <c r="DK4" s="18"/>
      <c r="DL4" s="9"/>
      <c r="DM4" s="17"/>
      <c r="DN4" s="18"/>
      <c r="DO4" s="9"/>
      <c r="DP4" s="17"/>
      <c r="DQ4" s="18"/>
    </row>
    <row r="5" spans="1:121" ht="23.25" customHeight="1" x14ac:dyDescent="0.15">
      <c r="A5" s="89"/>
      <c r="B5" s="189" t="s">
        <v>13</v>
      </c>
      <c r="C5" s="190"/>
      <c r="D5" s="191"/>
      <c r="E5" s="192" t="s">
        <v>14</v>
      </c>
      <c r="F5" s="163"/>
      <c r="G5" s="164"/>
      <c r="H5" s="153" t="s">
        <v>15</v>
      </c>
      <c r="I5" s="154"/>
      <c r="J5" s="155"/>
      <c r="K5" s="162" t="s">
        <v>16</v>
      </c>
      <c r="L5" s="163"/>
      <c r="M5" s="164"/>
      <c r="N5" s="153" t="s">
        <v>17</v>
      </c>
      <c r="O5" s="154"/>
      <c r="P5" s="155"/>
      <c r="Q5" s="156" t="s">
        <v>18</v>
      </c>
      <c r="R5" s="157"/>
      <c r="S5" s="158"/>
      <c r="T5" s="156" t="s">
        <v>19</v>
      </c>
      <c r="U5" s="157"/>
      <c r="V5" s="158"/>
      <c r="W5" s="156" t="s">
        <v>20</v>
      </c>
      <c r="X5" s="157"/>
      <c r="Y5" s="158"/>
      <c r="Z5" s="153" t="s">
        <v>21</v>
      </c>
      <c r="AA5" s="154"/>
      <c r="AB5" s="155"/>
      <c r="AC5" s="156" t="s">
        <v>22</v>
      </c>
      <c r="AD5" s="157"/>
      <c r="AE5" s="158"/>
      <c r="AF5" s="153" t="s">
        <v>23</v>
      </c>
      <c r="AG5" s="154"/>
      <c r="AH5" s="155"/>
      <c r="AI5" s="156" t="s">
        <v>24</v>
      </c>
      <c r="AJ5" s="157"/>
      <c r="AK5" s="158"/>
      <c r="AL5" s="153" t="s">
        <v>25</v>
      </c>
      <c r="AM5" s="154"/>
      <c r="AN5" s="155"/>
      <c r="AO5" s="156" t="s">
        <v>26</v>
      </c>
      <c r="AP5" s="157"/>
      <c r="AQ5" s="158"/>
      <c r="AR5" s="153" t="s">
        <v>27</v>
      </c>
      <c r="AS5" s="154"/>
      <c r="AT5" s="155"/>
      <c r="AU5" s="156" t="s">
        <v>28</v>
      </c>
      <c r="AV5" s="157"/>
      <c r="AW5" s="158"/>
      <c r="AX5" s="153" t="s">
        <v>29</v>
      </c>
      <c r="AY5" s="154"/>
      <c r="AZ5" s="155"/>
      <c r="BA5" s="156" t="s">
        <v>30</v>
      </c>
      <c r="BB5" s="157"/>
      <c r="BC5" s="158"/>
      <c r="BD5" s="153" t="s">
        <v>31</v>
      </c>
      <c r="BE5" s="154"/>
      <c r="BF5" s="155"/>
      <c r="BG5" s="156" t="s">
        <v>32</v>
      </c>
      <c r="BH5" s="157"/>
      <c r="BI5" s="158"/>
      <c r="BJ5" s="153" t="s">
        <v>33</v>
      </c>
      <c r="BK5" s="154"/>
      <c r="BL5" s="155"/>
      <c r="BM5" s="156" t="s">
        <v>34</v>
      </c>
      <c r="BN5" s="157"/>
      <c r="BO5" s="158"/>
      <c r="BP5" s="153" t="s">
        <v>35</v>
      </c>
      <c r="BQ5" s="154"/>
      <c r="BR5" s="155"/>
      <c r="BS5" s="153" t="s">
        <v>36</v>
      </c>
      <c r="BT5" s="154"/>
      <c r="BU5" s="155"/>
      <c r="BV5" s="153" t="s">
        <v>37</v>
      </c>
      <c r="BW5" s="154"/>
      <c r="BX5" s="155"/>
      <c r="BY5" s="153" t="s">
        <v>38</v>
      </c>
      <c r="BZ5" s="154"/>
      <c r="CA5" s="155"/>
      <c r="CB5" s="153" t="s">
        <v>39</v>
      </c>
      <c r="CC5" s="154"/>
      <c r="CD5" s="155"/>
      <c r="CE5" s="153" t="s">
        <v>40</v>
      </c>
      <c r="CF5" s="154"/>
      <c r="CG5" s="155"/>
      <c r="CH5" s="153" t="s">
        <v>41</v>
      </c>
      <c r="CI5" s="154"/>
      <c r="CJ5" s="155"/>
      <c r="CK5" s="153" t="s">
        <v>42</v>
      </c>
      <c r="CL5" s="154"/>
      <c r="CM5" s="155"/>
      <c r="CN5" s="153" t="s">
        <v>43</v>
      </c>
      <c r="CO5" s="154"/>
      <c r="CP5" s="155"/>
      <c r="CQ5" s="153" t="s">
        <v>44</v>
      </c>
      <c r="CR5" s="154"/>
      <c r="CS5" s="155"/>
      <c r="CT5" s="153" t="s">
        <v>45</v>
      </c>
      <c r="CU5" s="154"/>
      <c r="CV5" s="155"/>
      <c r="CW5" s="153" t="s">
        <v>46</v>
      </c>
      <c r="CX5" s="154"/>
      <c r="CY5" s="155"/>
      <c r="CZ5" s="153" t="s">
        <v>47</v>
      </c>
      <c r="DA5" s="154"/>
      <c r="DB5" s="155"/>
      <c r="DC5" s="153" t="s">
        <v>48</v>
      </c>
      <c r="DD5" s="154"/>
      <c r="DE5" s="155"/>
      <c r="DF5" s="153" t="s">
        <v>49</v>
      </c>
      <c r="DG5" s="154"/>
      <c r="DH5" s="155"/>
      <c r="DI5" s="153" t="s">
        <v>50</v>
      </c>
      <c r="DJ5" s="154"/>
      <c r="DK5" s="155"/>
      <c r="DL5" s="153" t="s">
        <v>51</v>
      </c>
      <c r="DM5" s="154"/>
      <c r="DN5" s="155"/>
      <c r="DO5" s="153" t="s">
        <v>52</v>
      </c>
      <c r="DP5" s="154"/>
      <c r="DQ5" s="155"/>
    </row>
    <row r="6" spans="1:121" ht="23.25" customHeight="1" thickBot="1" x14ac:dyDescent="0.2">
      <c r="A6" s="89"/>
      <c r="B6" s="168" t="s">
        <v>53</v>
      </c>
      <c r="C6" s="169"/>
      <c r="D6" s="170"/>
      <c r="E6" s="165"/>
      <c r="F6" s="166"/>
      <c r="G6" s="167"/>
      <c r="H6" s="144"/>
      <c r="I6" s="145"/>
      <c r="J6" s="146"/>
      <c r="K6" s="165"/>
      <c r="L6" s="166"/>
      <c r="M6" s="167"/>
      <c r="N6" s="144"/>
      <c r="O6" s="145"/>
      <c r="P6" s="146"/>
      <c r="Q6" s="144"/>
      <c r="R6" s="145"/>
      <c r="S6" s="146"/>
      <c r="T6" s="144"/>
      <c r="U6" s="145"/>
      <c r="V6" s="146"/>
      <c r="W6" s="144"/>
      <c r="X6" s="145"/>
      <c r="Y6" s="146"/>
      <c r="Z6" s="144"/>
      <c r="AA6" s="145"/>
      <c r="AB6" s="146"/>
      <c r="AC6" s="144"/>
      <c r="AD6" s="145"/>
      <c r="AE6" s="146"/>
      <c r="AF6" s="144"/>
      <c r="AG6" s="145"/>
      <c r="AH6" s="146"/>
      <c r="AI6" s="144"/>
      <c r="AJ6" s="145"/>
      <c r="AK6" s="146"/>
      <c r="AL6" s="144"/>
      <c r="AM6" s="145"/>
      <c r="AN6" s="146"/>
      <c r="AO6" s="144"/>
      <c r="AP6" s="145"/>
      <c r="AQ6" s="146"/>
      <c r="AR6" s="144"/>
      <c r="AS6" s="145"/>
      <c r="AT6" s="146"/>
      <c r="AU6" s="144"/>
      <c r="AV6" s="145"/>
      <c r="AW6" s="146"/>
      <c r="AX6" s="144"/>
      <c r="AY6" s="145"/>
      <c r="AZ6" s="146"/>
      <c r="BA6" s="144"/>
      <c r="BB6" s="145"/>
      <c r="BC6" s="146"/>
      <c r="BD6" s="144"/>
      <c r="BE6" s="145"/>
      <c r="BF6" s="146"/>
      <c r="BG6" s="144"/>
      <c r="BH6" s="145"/>
      <c r="BI6" s="146"/>
      <c r="BJ6" s="144"/>
      <c r="BK6" s="145"/>
      <c r="BL6" s="146"/>
      <c r="BM6" s="144"/>
      <c r="BN6" s="145"/>
      <c r="BO6" s="146"/>
      <c r="BP6" s="144"/>
      <c r="BQ6" s="145"/>
      <c r="BR6" s="146"/>
      <c r="BS6" s="144"/>
      <c r="BT6" s="145"/>
      <c r="BU6" s="146"/>
      <c r="BV6" s="144"/>
      <c r="BW6" s="145"/>
      <c r="BX6" s="146"/>
      <c r="BY6" s="144"/>
      <c r="BZ6" s="145"/>
      <c r="CA6" s="146"/>
      <c r="CB6" s="144"/>
      <c r="CC6" s="145"/>
      <c r="CD6" s="146"/>
      <c r="CE6" s="144"/>
      <c r="CF6" s="145"/>
      <c r="CG6" s="146"/>
      <c r="CH6" s="144"/>
      <c r="CI6" s="145"/>
      <c r="CJ6" s="146"/>
      <c r="CK6" s="144"/>
      <c r="CL6" s="145"/>
      <c r="CM6" s="146"/>
      <c r="CN6" s="144"/>
      <c r="CO6" s="145"/>
      <c r="CP6" s="146"/>
      <c r="CQ6" s="144"/>
      <c r="CR6" s="145"/>
      <c r="CS6" s="146"/>
      <c r="CT6" s="144"/>
      <c r="CU6" s="145"/>
      <c r="CV6" s="146"/>
      <c r="CW6" s="144"/>
      <c r="CX6" s="145"/>
      <c r="CY6" s="146"/>
      <c r="CZ6" s="144"/>
      <c r="DA6" s="145"/>
      <c r="DB6" s="146"/>
      <c r="DC6" s="144"/>
      <c r="DD6" s="145"/>
      <c r="DE6" s="146"/>
      <c r="DF6" s="144"/>
      <c r="DG6" s="145"/>
      <c r="DH6" s="146"/>
      <c r="DI6" s="144"/>
      <c r="DJ6" s="145"/>
      <c r="DK6" s="146"/>
      <c r="DL6" s="144"/>
      <c r="DM6" s="145"/>
      <c r="DN6" s="146"/>
      <c r="DO6" s="144"/>
      <c r="DP6" s="145"/>
      <c r="DQ6" s="146"/>
    </row>
    <row r="7" spans="1:121" ht="22.5" customHeight="1" x14ac:dyDescent="0.15">
      <c r="A7" s="89"/>
      <c r="B7" s="147"/>
      <c r="C7" s="148"/>
      <c r="D7" s="149"/>
      <c r="E7" s="21" t="s">
        <v>54</v>
      </c>
      <c r="F7" s="22" t="s">
        <v>55</v>
      </c>
      <c r="G7" s="23" t="s">
        <v>56</v>
      </c>
      <c r="H7" s="21" t="s">
        <v>54</v>
      </c>
      <c r="I7" s="22" t="s">
        <v>55</v>
      </c>
      <c r="J7" s="24" t="s">
        <v>57</v>
      </c>
      <c r="K7" s="21" t="s">
        <v>54</v>
      </c>
      <c r="L7" s="22" t="s">
        <v>55</v>
      </c>
      <c r="M7" s="24" t="s">
        <v>57</v>
      </c>
      <c r="N7" s="21" t="s">
        <v>54</v>
      </c>
      <c r="O7" s="22" t="s">
        <v>55</v>
      </c>
      <c r="P7" s="24" t="s">
        <v>57</v>
      </c>
      <c r="Q7" s="25" t="s">
        <v>54</v>
      </c>
      <c r="R7" s="26" t="s">
        <v>55</v>
      </c>
      <c r="S7" s="27" t="s">
        <v>57</v>
      </c>
      <c r="T7" s="25" t="s">
        <v>54</v>
      </c>
      <c r="U7" s="26" t="s">
        <v>55</v>
      </c>
      <c r="V7" s="27" t="s">
        <v>57</v>
      </c>
      <c r="W7" s="25" t="s">
        <v>54</v>
      </c>
      <c r="X7" s="26" t="s">
        <v>55</v>
      </c>
      <c r="Y7" s="27" t="s">
        <v>57</v>
      </c>
      <c r="Z7" s="21" t="s">
        <v>54</v>
      </c>
      <c r="AA7" s="22" t="s">
        <v>55</v>
      </c>
      <c r="AB7" s="24" t="s">
        <v>57</v>
      </c>
      <c r="AC7" s="25" t="s">
        <v>54</v>
      </c>
      <c r="AD7" s="26" t="s">
        <v>55</v>
      </c>
      <c r="AE7" s="27" t="s">
        <v>57</v>
      </c>
      <c r="AF7" s="25" t="s">
        <v>54</v>
      </c>
      <c r="AG7" s="26" t="s">
        <v>55</v>
      </c>
      <c r="AH7" s="27" t="s">
        <v>57</v>
      </c>
      <c r="AI7" s="25" t="s">
        <v>54</v>
      </c>
      <c r="AJ7" s="26" t="s">
        <v>55</v>
      </c>
      <c r="AK7" s="27" t="s">
        <v>57</v>
      </c>
      <c r="AL7" s="21" t="s">
        <v>54</v>
      </c>
      <c r="AM7" s="22" t="s">
        <v>55</v>
      </c>
      <c r="AN7" s="24" t="s">
        <v>57</v>
      </c>
      <c r="AO7" s="25" t="s">
        <v>54</v>
      </c>
      <c r="AP7" s="26" t="s">
        <v>55</v>
      </c>
      <c r="AQ7" s="27" t="s">
        <v>57</v>
      </c>
      <c r="AR7" s="25" t="s">
        <v>54</v>
      </c>
      <c r="AS7" s="26" t="s">
        <v>55</v>
      </c>
      <c r="AT7" s="27" t="s">
        <v>57</v>
      </c>
      <c r="AU7" s="25" t="s">
        <v>54</v>
      </c>
      <c r="AV7" s="26" t="s">
        <v>55</v>
      </c>
      <c r="AW7" s="27" t="s">
        <v>57</v>
      </c>
      <c r="AX7" s="21" t="s">
        <v>54</v>
      </c>
      <c r="AY7" s="22" t="s">
        <v>55</v>
      </c>
      <c r="AZ7" s="24" t="s">
        <v>57</v>
      </c>
      <c r="BA7" s="25" t="s">
        <v>54</v>
      </c>
      <c r="BB7" s="26" t="s">
        <v>55</v>
      </c>
      <c r="BC7" s="27" t="s">
        <v>57</v>
      </c>
      <c r="BD7" s="25" t="s">
        <v>54</v>
      </c>
      <c r="BE7" s="26" t="s">
        <v>55</v>
      </c>
      <c r="BF7" s="27" t="s">
        <v>57</v>
      </c>
      <c r="BG7" s="25" t="s">
        <v>54</v>
      </c>
      <c r="BH7" s="26" t="s">
        <v>55</v>
      </c>
      <c r="BI7" s="27" t="s">
        <v>57</v>
      </c>
      <c r="BJ7" s="21" t="s">
        <v>54</v>
      </c>
      <c r="BK7" s="22" t="s">
        <v>55</v>
      </c>
      <c r="BL7" s="24" t="s">
        <v>57</v>
      </c>
      <c r="BM7" s="25" t="s">
        <v>54</v>
      </c>
      <c r="BN7" s="26" t="s">
        <v>55</v>
      </c>
      <c r="BO7" s="27" t="s">
        <v>57</v>
      </c>
      <c r="BP7" s="25" t="s">
        <v>54</v>
      </c>
      <c r="BQ7" s="26" t="s">
        <v>55</v>
      </c>
      <c r="BR7" s="27" t="s">
        <v>57</v>
      </c>
      <c r="BS7" s="25" t="s">
        <v>54</v>
      </c>
      <c r="BT7" s="26" t="s">
        <v>55</v>
      </c>
      <c r="BU7" s="27" t="s">
        <v>57</v>
      </c>
      <c r="BV7" s="21" t="s">
        <v>54</v>
      </c>
      <c r="BW7" s="22" t="s">
        <v>55</v>
      </c>
      <c r="BX7" s="24" t="s">
        <v>57</v>
      </c>
      <c r="BY7" s="25" t="s">
        <v>54</v>
      </c>
      <c r="BZ7" s="26" t="s">
        <v>55</v>
      </c>
      <c r="CA7" s="27" t="s">
        <v>57</v>
      </c>
      <c r="CB7" s="25" t="s">
        <v>54</v>
      </c>
      <c r="CC7" s="26" t="s">
        <v>55</v>
      </c>
      <c r="CD7" s="27" t="s">
        <v>57</v>
      </c>
      <c r="CE7" s="25" t="s">
        <v>54</v>
      </c>
      <c r="CF7" s="26" t="s">
        <v>55</v>
      </c>
      <c r="CG7" s="27" t="s">
        <v>57</v>
      </c>
      <c r="CH7" s="21" t="s">
        <v>54</v>
      </c>
      <c r="CI7" s="22" t="s">
        <v>55</v>
      </c>
      <c r="CJ7" s="24" t="s">
        <v>57</v>
      </c>
      <c r="CK7" s="25" t="s">
        <v>54</v>
      </c>
      <c r="CL7" s="26" t="s">
        <v>55</v>
      </c>
      <c r="CM7" s="27" t="s">
        <v>57</v>
      </c>
      <c r="CN7" s="25" t="s">
        <v>54</v>
      </c>
      <c r="CO7" s="26" t="s">
        <v>55</v>
      </c>
      <c r="CP7" s="27" t="s">
        <v>57</v>
      </c>
      <c r="CQ7" s="25" t="s">
        <v>54</v>
      </c>
      <c r="CR7" s="26" t="s">
        <v>55</v>
      </c>
      <c r="CS7" s="27" t="s">
        <v>57</v>
      </c>
      <c r="CT7" s="21" t="s">
        <v>54</v>
      </c>
      <c r="CU7" s="22" t="s">
        <v>55</v>
      </c>
      <c r="CV7" s="24" t="s">
        <v>57</v>
      </c>
      <c r="CW7" s="25" t="s">
        <v>54</v>
      </c>
      <c r="CX7" s="26" t="s">
        <v>55</v>
      </c>
      <c r="CY7" s="27" t="s">
        <v>57</v>
      </c>
      <c r="CZ7" s="25" t="s">
        <v>54</v>
      </c>
      <c r="DA7" s="26" t="s">
        <v>55</v>
      </c>
      <c r="DB7" s="27" t="s">
        <v>57</v>
      </c>
      <c r="DC7" s="25" t="s">
        <v>54</v>
      </c>
      <c r="DD7" s="26" t="s">
        <v>55</v>
      </c>
      <c r="DE7" s="27" t="s">
        <v>57</v>
      </c>
      <c r="DF7" s="25" t="s">
        <v>54</v>
      </c>
      <c r="DG7" s="26" t="s">
        <v>55</v>
      </c>
      <c r="DH7" s="27" t="s">
        <v>57</v>
      </c>
      <c r="DI7" s="25" t="s">
        <v>54</v>
      </c>
      <c r="DJ7" s="26" t="s">
        <v>55</v>
      </c>
      <c r="DK7" s="27" t="s">
        <v>57</v>
      </c>
      <c r="DL7" s="25" t="s">
        <v>54</v>
      </c>
      <c r="DM7" s="26" t="s">
        <v>55</v>
      </c>
      <c r="DN7" s="27" t="s">
        <v>57</v>
      </c>
      <c r="DO7" s="25" t="s">
        <v>54</v>
      </c>
      <c r="DP7" s="26" t="s">
        <v>55</v>
      </c>
      <c r="DQ7" s="27" t="s">
        <v>57</v>
      </c>
    </row>
    <row r="8" spans="1:121" ht="22.5" customHeight="1" x14ac:dyDescent="0.15">
      <c r="A8" s="89"/>
      <c r="B8" s="138" t="s">
        <v>58</v>
      </c>
      <c r="C8" s="139"/>
      <c r="D8" s="140"/>
      <c r="E8" s="34">
        <f>SUM(H8,K8)</f>
        <v>0</v>
      </c>
      <c r="F8" s="35">
        <f t="shared" ref="E8:G17" si="0">SUM(I8,L8)</f>
        <v>0</v>
      </c>
      <c r="G8" s="48">
        <f t="shared" si="0"/>
        <v>0</v>
      </c>
      <c r="H8" s="34">
        <f>SUM(H13,H14)</f>
        <v>0</v>
      </c>
      <c r="I8" s="35">
        <f>SUM(I13,I14)</f>
        <v>0</v>
      </c>
      <c r="J8" s="36">
        <f t="shared" ref="J8:J13" si="1">H8-I8</f>
        <v>0</v>
      </c>
      <c r="K8" s="49">
        <f>SUM(N8,Q8,T8,W8,Z8,AC8,AF8,AI8,AL8,AO8,AR8,AU8,AX8,BA8,BD8,BG8,BJ8,BM8,BP8,BS8,BV8,BY8,CB8,CE8,CH8,CK8,CN8,CQ8,CT8,CW8,CZ8,DC8,DF8,DI8,DL8,DO8)</f>
        <v>0</v>
      </c>
      <c r="L8" s="35">
        <f>SUM(O8,R8,U8,X8,AA8,AD8,AG8,AJ8,AM8,AP8,AS8,AV8,AY8,BB8,BE8,BH8,BK8,BN8,BQ8,BT8,BW8,BZ8,CC8,CF8,CI8,CL8,CO8,CR8,CU8,CX8,DA8,DD8,DG8,DJ8,DM8,DP8)</f>
        <v>0</v>
      </c>
      <c r="M8" s="47">
        <f>SUM(P8,S8,V8,Y8,AB8,AE8,AH8,AK8,AN8,AQ8,AT8,AW8,AZ8,BC8,BF8,BI8,BL8,BO8,BR8,BU8,BX8,CA8,CD8,CG8,CJ8,CM8,CP8,CS8,CV8,CY8,DB8,DE8,DH8,DK8,DN8,DQ8)</f>
        <v>0</v>
      </c>
      <c r="N8" s="34">
        <f>SUM(N13,N14)</f>
        <v>0</v>
      </c>
      <c r="O8" s="35">
        <f>SUM(O13,O14)</f>
        <v>0</v>
      </c>
      <c r="P8" s="36">
        <f t="shared" ref="P8:P12" si="2">N8-O8</f>
        <v>0</v>
      </c>
      <c r="Q8" s="34">
        <f>SUM(Q13,Q14)</f>
        <v>0</v>
      </c>
      <c r="R8" s="35">
        <f>SUM(R13,R14)</f>
        <v>0</v>
      </c>
      <c r="S8" s="36">
        <f t="shared" ref="S8:S14" si="3">Q8-R8</f>
        <v>0</v>
      </c>
      <c r="T8" s="34">
        <f>SUM(T13,T14)</f>
        <v>0</v>
      </c>
      <c r="U8" s="35">
        <f>SUM(U13,U14)</f>
        <v>0</v>
      </c>
      <c r="V8" s="36">
        <f t="shared" ref="V8:V14" si="4">T8-U8</f>
        <v>0</v>
      </c>
      <c r="W8" s="34">
        <f>SUM(W13,W14)</f>
        <v>0</v>
      </c>
      <c r="X8" s="35">
        <f>SUM(X13,X14)</f>
        <v>0</v>
      </c>
      <c r="Y8" s="36">
        <f t="shared" ref="Y8:Y14" si="5">W8-X8</f>
        <v>0</v>
      </c>
      <c r="Z8" s="34">
        <f>SUM(Z13,Z14)</f>
        <v>0</v>
      </c>
      <c r="AA8" s="35">
        <f>SUM(AA13,AA14)</f>
        <v>0</v>
      </c>
      <c r="AB8" s="36">
        <f t="shared" ref="AB8:AB12" si="6">Z8-AA8</f>
        <v>0</v>
      </c>
      <c r="AC8" s="34">
        <f>SUM(AC13,AC14)</f>
        <v>0</v>
      </c>
      <c r="AD8" s="35">
        <f>SUM(AD13,AD14)</f>
        <v>0</v>
      </c>
      <c r="AE8" s="36">
        <f t="shared" ref="AE8:AE14" si="7">AC8-AD8</f>
        <v>0</v>
      </c>
      <c r="AF8" s="34">
        <f>SUM(AF13,AF14)</f>
        <v>0</v>
      </c>
      <c r="AG8" s="35">
        <f>SUM(AG13,AG14)</f>
        <v>0</v>
      </c>
      <c r="AH8" s="36">
        <f t="shared" ref="AH8:AH14" si="8">AF8-AG8</f>
        <v>0</v>
      </c>
      <c r="AI8" s="34">
        <f>SUM(AI13,AI14)</f>
        <v>0</v>
      </c>
      <c r="AJ8" s="35">
        <f>SUM(AJ13,AJ14)</f>
        <v>0</v>
      </c>
      <c r="AK8" s="36">
        <f t="shared" ref="AK8:AK14" si="9">AI8-AJ8</f>
        <v>0</v>
      </c>
      <c r="AL8" s="34">
        <f>SUM(AL13,AL14)</f>
        <v>0</v>
      </c>
      <c r="AM8" s="35">
        <f>SUM(AM13,AM14)</f>
        <v>0</v>
      </c>
      <c r="AN8" s="36">
        <f>AL8-AM8</f>
        <v>0</v>
      </c>
      <c r="AO8" s="34">
        <f>SUM(AO13,AO14)</f>
        <v>0</v>
      </c>
      <c r="AP8" s="35">
        <f>SUM(AP13,AP14)</f>
        <v>0</v>
      </c>
      <c r="AQ8" s="36">
        <f t="shared" ref="AQ8:AQ14" si="10">AO8-AP8</f>
        <v>0</v>
      </c>
      <c r="AR8" s="34">
        <f>SUM(AR13,AR14)</f>
        <v>0</v>
      </c>
      <c r="AS8" s="35">
        <f>SUM(AS13,AS14)</f>
        <v>0</v>
      </c>
      <c r="AT8" s="36">
        <f t="shared" ref="AT8:AT14" si="11">AR8-AS8</f>
        <v>0</v>
      </c>
      <c r="AU8" s="34">
        <f>SUM(AU13,AU14)</f>
        <v>0</v>
      </c>
      <c r="AV8" s="35">
        <f>SUM(AV13,AV14)</f>
        <v>0</v>
      </c>
      <c r="AW8" s="36">
        <f t="shared" ref="AW8:AW14" si="12">AU8-AV8</f>
        <v>0</v>
      </c>
      <c r="AX8" s="34">
        <f>SUM(AX13,AX14)</f>
        <v>0</v>
      </c>
      <c r="AY8" s="35">
        <f>SUM(AY13,AY14)</f>
        <v>0</v>
      </c>
      <c r="AZ8" s="36">
        <f t="shared" ref="AZ8:AZ12" si="13">AX8-AY8</f>
        <v>0</v>
      </c>
      <c r="BA8" s="34">
        <f>SUM(BA13,BA14)</f>
        <v>0</v>
      </c>
      <c r="BB8" s="35">
        <f>SUM(BB13,BB14)</f>
        <v>0</v>
      </c>
      <c r="BC8" s="36">
        <f t="shared" ref="BC8:BC14" si="14">BA8-BB8</f>
        <v>0</v>
      </c>
      <c r="BD8" s="34">
        <f>SUM(BD13,BD14)</f>
        <v>0</v>
      </c>
      <c r="BE8" s="35">
        <f>SUM(BE13,BE14)</f>
        <v>0</v>
      </c>
      <c r="BF8" s="36">
        <f t="shared" ref="BF8:BF14" si="15">BD8-BE8</f>
        <v>0</v>
      </c>
      <c r="BG8" s="34">
        <f>SUM(BG13,BG14)</f>
        <v>0</v>
      </c>
      <c r="BH8" s="35">
        <f>SUM(BH13,BH14)</f>
        <v>0</v>
      </c>
      <c r="BI8" s="36">
        <f t="shared" ref="BI8:BI14" si="16">BG8-BH8</f>
        <v>0</v>
      </c>
      <c r="BJ8" s="34">
        <f>SUM(BJ13,BJ14)</f>
        <v>0</v>
      </c>
      <c r="BK8" s="35">
        <f>SUM(BK13,BK14)</f>
        <v>0</v>
      </c>
      <c r="BL8" s="36">
        <f t="shared" ref="BL8:BL12" si="17">BJ8-BK8</f>
        <v>0</v>
      </c>
      <c r="BM8" s="34">
        <f>SUM(BM13,BM14)</f>
        <v>0</v>
      </c>
      <c r="BN8" s="35">
        <f>SUM(BN13,BN14)</f>
        <v>0</v>
      </c>
      <c r="BO8" s="36">
        <f t="shared" ref="BO8:BO14" si="18">BM8-BN8</f>
        <v>0</v>
      </c>
      <c r="BP8" s="34">
        <f>SUM(BP13,BP14)</f>
        <v>0</v>
      </c>
      <c r="BQ8" s="35">
        <f>SUM(BQ13,BQ14)</f>
        <v>0</v>
      </c>
      <c r="BR8" s="36">
        <f t="shared" ref="BR8:BR14" si="19">BP8-BQ8</f>
        <v>0</v>
      </c>
      <c r="BS8" s="34">
        <f>SUM(BS13,BS14)</f>
        <v>0</v>
      </c>
      <c r="BT8" s="35">
        <f>SUM(BT13,BT14)</f>
        <v>0</v>
      </c>
      <c r="BU8" s="36">
        <f t="shared" ref="BU8:BU14" si="20">BS8-BT8</f>
        <v>0</v>
      </c>
      <c r="BV8" s="34">
        <f>SUM(BV13,BV14)</f>
        <v>0</v>
      </c>
      <c r="BW8" s="35">
        <f>SUM(BW13,BW14)</f>
        <v>0</v>
      </c>
      <c r="BX8" s="36">
        <f t="shared" ref="BX8:BX12" si="21">BV8-BW8</f>
        <v>0</v>
      </c>
      <c r="BY8" s="34">
        <f>SUM(BY13,BY14)</f>
        <v>0</v>
      </c>
      <c r="BZ8" s="35">
        <f>SUM(BZ13,BZ14)</f>
        <v>0</v>
      </c>
      <c r="CA8" s="36">
        <f t="shared" ref="CA8:CA14" si="22">BY8-BZ8</f>
        <v>0</v>
      </c>
      <c r="CB8" s="34">
        <f>SUM(CB13,CB14)</f>
        <v>0</v>
      </c>
      <c r="CC8" s="35">
        <f>SUM(CC13,CC14)</f>
        <v>0</v>
      </c>
      <c r="CD8" s="36">
        <f t="shared" ref="CD8:CD14" si="23">CB8-CC8</f>
        <v>0</v>
      </c>
      <c r="CE8" s="34">
        <f>SUM(CE13,CE14)</f>
        <v>0</v>
      </c>
      <c r="CF8" s="35">
        <f>SUM(CF13,CF14)</f>
        <v>0</v>
      </c>
      <c r="CG8" s="36">
        <f t="shared" ref="CG8:CG14" si="24">CE8-CF8</f>
        <v>0</v>
      </c>
      <c r="CH8" s="34">
        <f>SUM(CH13,CH14)</f>
        <v>0</v>
      </c>
      <c r="CI8" s="35">
        <f>SUM(CI13,CI14)</f>
        <v>0</v>
      </c>
      <c r="CJ8" s="36">
        <f t="shared" ref="CJ8:CJ12" si="25">CH8-CI8</f>
        <v>0</v>
      </c>
      <c r="CK8" s="34">
        <f>SUM(CK13,CK14)</f>
        <v>0</v>
      </c>
      <c r="CL8" s="35">
        <f>SUM(CL13,CL14)</f>
        <v>0</v>
      </c>
      <c r="CM8" s="36">
        <f t="shared" ref="CM8:CM14" si="26">CK8-CL8</f>
        <v>0</v>
      </c>
      <c r="CN8" s="34">
        <f>SUM(CN13,CN14)</f>
        <v>0</v>
      </c>
      <c r="CO8" s="35">
        <f>SUM(CO13,CO14)</f>
        <v>0</v>
      </c>
      <c r="CP8" s="36">
        <f t="shared" ref="CP8:CP14" si="27">CN8-CO8</f>
        <v>0</v>
      </c>
      <c r="CQ8" s="34">
        <f>SUM(CQ13,CQ14)</f>
        <v>0</v>
      </c>
      <c r="CR8" s="35">
        <f>SUM(CR13,CR14)</f>
        <v>0</v>
      </c>
      <c r="CS8" s="36">
        <f t="shared" ref="CS8:CS14" si="28">CQ8-CR8</f>
        <v>0</v>
      </c>
      <c r="CT8" s="34">
        <f>SUM(CT13,CT14)</f>
        <v>0</v>
      </c>
      <c r="CU8" s="35">
        <f>SUM(CU13,CU14)</f>
        <v>0</v>
      </c>
      <c r="CV8" s="36">
        <f t="shared" ref="CV8:CV12" si="29">CT8-CU8</f>
        <v>0</v>
      </c>
      <c r="CW8" s="34">
        <f>SUM(CW13,CW14)</f>
        <v>0</v>
      </c>
      <c r="CX8" s="35">
        <f>SUM(CX13,CX14)</f>
        <v>0</v>
      </c>
      <c r="CY8" s="36">
        <f t="shared" ref="CY8:CY14" si="30">CW8-CX8</f>
        <v>0</v>
      </c>
      <c r="CZ8" s="34">
        <f>SUM(CZ13,CZ14)</f>
        <v>0</v>
      </c>
      <c r="DA8" s="35">
        <f>SUM(DA13,DA14)</f>
        <v>0</v>
      </c>
      <c r="DB8" s="36">
        <f t="shared" ref="DB8:DB14" si="31">CZ8-DA8</f>
        <v>0</v>
      </c>
      <c r="DC8" s="34">
        <f>SUM(DC13,DC14)</f>
        <v>0</v>
      </c>
      <c r="DD8" s="35">
        <f>SUM(DD13,DD14)</f>
        <v>0</v>
      </c>
      <c r="DE8" s="36">
        <f>DC8-DD8</f>
        <v>0</v>
      </c>
      <c r="DF8" s="34">
        <f>SUM(DF13,DF14)</f>
        <v>0</v>
      </c>
      <c r="DG8" s="35">
        <f>SUM(DG13,DG14)</f>
        <v>0</v>
      </c>
      <c r="DH8" s="36">
        <f>DF8-DG8</f>
        <v>0</v>
      </c>
      <c r="DI8" s="34">
        <f>SUM(DI13,DI14)</f>
        <v>0</v>
      </c>
      <c r="DJ8" s="35">
        <f>SUM(DJ13,DJ14)</f>
        <v>0</v>
      </c>
      <c r="DK8" s="36">
        <f>DI8-DJ8</f>
        <v>0</v>
      </c>
      <c r="DL8" s="34">
        <f>SUM(DL13,DL14)</f>
        <v>0</v>
      </c>
      <c r="DM8" s="35">
        <f>SUM(DM13,DM14)</f>
        <v>0</v>
      </c>
      <c r="DN8" s="36">
        <f t="shared" ref="DN8:DN14" si="32">DL8-DM8</f>
        <v>0</v>
      </c>
      <c r="DO8" s="34">
        <f>SUM(DO13,DO14)</f>
        <v>0</v>
      </c>
      <c r="DP8" s="35">
        <f>SUM(DP13,DP14)</f>
        <v>0</v>
      </c>
      <c r="DQ8" s="36">
        <f t="shared" ref="DQ8:DQ14" si="33">DO8-DP8</f>
        <v>0</v>
      </c>
    </row>
    <row r="9" spans="1:121" ht="22.5" customHeight="1" x14ac:dyDescent="0.15">
      <c r="A9" s="89"/>
      <c r="B9" s="150" t="s">
        <v>59</v>
      </c>
      <c r="C9" s="151" t="s">
        <v>60</v>
      </c>
      <c r="D9" s="152"/>
      <c r="E9" s="34">
        <f t="shared" si="0"/>
        <v>0</v>
      </c>
      <c r="F9" s="35">
        <f t="shared" si="0"/>
        <v>0</v>
      </c>
      <c r="G9" s="48">
        <f t="shared" si="0"/>
        <v>0</v>
      </c>
      <c r="H9" s="39"/>
      <c r="I9" s="40"/>
      <c r="J9" s="36">
        <f t="shared" si="1"/>
        <v>0</v>
      </c>
      <c r="K9" s="49">
        <f t="shared" ref="K9:M17" si="34">SUM(N9,Q9,T9,W9,Z9,AC9,AF9,AI9,AL9,AO9,AR9,AU9,AX9,BA9,BD9,BG9,BJ9,BM9,BP9,BS9,BV9,BY9,CB9,CE9,CH9,CK9,CN9,CQ9,CT9,CW9,CZ9,DC9,DF9,DI9,DL9,DO9)</f>
        <v>0</v>
      </c>
      <c r="L9" s="35">
        <f t="shared" si="34"/>
        <v>0</v>
      </c>
      <c r="M9" s="47">
        <f t="shared" si="34"/>
        <v>0</v>
      </c>
      <c r="N9" s="39"/>
      <c r="O9" s="40"/>
      <c r="P9" s="36">
        <f t="shared" si="2"/>
        <v>0</v>
      </c>
      <c r="Q9" s="39"/>
      <c r="R9" s="40"/>
      <c r="S9" s="36">
        <f t="shared" si="3"/>
        <v>0</v>
      </c>
      <c r="T9" s="39"/>
      <c r="U9" s="40"/>
      <c r="V9" s="36">
        <f t="shared" si="4"/>
        <v>0</v>
      </c>
      <c r="W9" s="39"/>
      <c r="X9" s="40">
        <v>0</v>
      </c>
      <c r="Y9" s="36">
        <f t="shared" si="5"/>
        <v>0</v>
      </c>
      <c r="Z9" s="39"/>
      <c r="AA9" s="40"/>
      <c r="AB9" s="36">
        <f t="shared" si="6"/>
        <v>0</v>
      </c>
      <c r="AC9" s="39"/>
      <c r="AD9" s="40"/>
      <c r="AE9" s="36">
        <f t="shared" si="7"/>
        <v>0</v>
      </c>
      <c r="AF9" s="39"/>
      <c r="AG9" s="40"/>
      <c r="AH9" s="36">
        <f t="shared" si="8"/>
        <v>0</v>
      </c>
      <c r="AI9" s="39"/>
      <c r="AJ9" s="40"/>
      <c r="AK9" s="36">
        <f t="shared" si="9"/>
        <v>0</v>
      </c>
      <c r="AL9" s="39"/>
      <c r="AM9" s="40"/>
      <c r="AN9" s="36">
        <f t="shared" ref="AN9:AN12" si="35">AL9-AM9</f>
        <v>0</v>
      </c>
      <c r="AO9" s="39"/>
      <c r="AP9" s="40"/>
      <c r="AQ9" s="36">
        <f t="shared" si="10"/>
        <v>0</v>
      </c>
      <c r="AR9" s="39"/>
      <c r="AS9" s="40"/>
      <c r="AT9" s="36">
        <f t="shared" si="11"/>
        <v>0</v>
      </c>
      <c r="AU9" s="39"/>
      <c r="AV9" s="40"/>
      <c r="AW9" s="36">
        <f t="shared" si="12"/>
        <v>0</v>
      </c>
      <c r="AX9" s="39"/>
      <c r="AY9" s="40"/>
      <c r="AZ9" s="36">
        <f t="shared" si="13"/>
        <v>0</v>
      </c>
      <c r="BA9" s="39"/>
      <c r="BB9" s="40"/>
      <c r="BC9" s="36">
        <f t="shared" si="14"/>
        <v>0</v>
      </c>
      <c r="BD9" s="39"/>
      <c r="BE9" s="40"/>
      <c r="BF9" s="36">
        <f t="shared" si="15"/>
        <v>0</v>
      </c>
      <c r="BG9" s="39"/>
      <c r="BH9" s="40"/>
      <c r="BI9" s="36">
        <f t="shared" si="16"/>
        <v>0</v>
      </c>
      <c r="BJ9" s="39"/>
      <c r="BK9" s="40"/>
      <c r="BL9" s="36">
        <f t="shared" si="17"/>
        <v>0</v>
      </c>
      <c r="BM9" s="39"/>
      <c r="BN9" s="40"/>
      <c r="BO9" s="36">
        <f t="shared" si="18"/>
        <v>0</v>
      </c>
      <c r="BP9" s="39"/>
      <c r="BQ9" s="40"/>
      <c r="BR9" s="36">
        <f t="shared" si="19"/>
        <v>0</v>
      </c>
      <c r="BS9" s="39"/>
      <c r="BT9" s="40"/>
      <c r="BU9" s="36">
        <f t="shared" si="20"/>
        <v>0</v>
      </c>
      <c r="BV9" s="39"/>
      <c r="BW9" s="40"/>
      <c r="BX9" s="36">
        <f t="shared" si="21"/>
        <v>0</v>
      </c>
      <c r="BY9" s="39"/>
      <c r="BZ9" s="40"/>
      <c r="CA9" s="36">
        <f t="shared" si="22"/>
        <v>0</v>
      </c>
      <c r="CB9" s="39"/>
      <c r="CC9" s="40"/>
      <c r="CD9" s="36">
        <f t="shared" si="23"/>
        <v>0</v>
      </c>
      <c r="CE9" s="39"/>
      <c r="CF9" s="40"/>
      <c r="CG9" s="36">
        <f t="shared" si="24"/>
        <v>0</v>
      </c>
      <c r="CH9" s="39"/>
      <c r="CI9" s="40"/>
      <c r="CJ9" s="36">
        <f t="shared" si="25"/>
        <v>0</v>
      </c>
      <c r="CK9" s="39"/>
      <c r="CL9" s="40"/>
      <c r="CM9" s="36">
        <f t="shared" si="26"/>
        <v>0</v>
      </c>
      <c r="CN9" s="39"/>
      <c r="CO9" s="40"/>
      <c r="CP9" s="36">
        <f t="shared" si="27"/>
        <v>0</v>
      </c>
      <c r="CQ9" s="39"/>
      <c r="CR9" s="40"/>
      <c r="CS9" s="36">
        <f t="shared" si="28"/>
        <v>0</v>
      </c>
      <c r="CT9" s="39"/>
      <c r="CU9" s="40"/>
      <c r="CV9" s="36">
        <f t="shared" si="29"/>
        <v>0</v>
      </c>
      <c r="CW9" s="39"/>
      <c r="CX9" s="40"/>
      <c r="CY9" s="36">
        <f t="shared" si="30"/>
        <v>0</v>
      </c>
      <c r="CZ9" s="39"/>
      <c r="DA9" s="40"/>
      <c r="DB9" s="36">
        <f t="shared" si="31"/>
        <v>0</v>
      </c>
      <c r="DC9" s="39"/>
      <c r="DD9" s="40"/>
      <c r="DE9" s="36">
        <f t="shared" ref="DE9:DE14" si="36">DC9-DD9</f>
        <v>0</v>
      </c>
      <c r="DF9" s="39"/>
      <c r="DG9" s="40"/>
      <c r="DH9" s="36">
        <f t="shared" ref="DH9:DH14" si="37">DF9-DG9</f>
        <v>0</v>
      </c>
      <c r="DI9" s="39"/>
      <c r="DJ9" s="40"/>
      <c r="DK9" s="36">
        <f t="shared" ref="DK9:DK14" si="38">DI9-DJ9</f>
        <v>0</v>
      </c>
      <c r="DL9" s="39"/>
      <c r="DM9" s="40"/>
      <c r="DN9" s="36">
        <f t="shared" si="32"/>
        <v>0</v>
      </c>
      <c r="DO9" s="39"/>
      <c r="DP9" s="40"/>
      <c r="DQ9" s="36">
        <f t="shared" si="33"/>
        <v>0</v>
      </c>
    </row>
    <row r="10" spans="1:121" ht="22.5" customHeight="1" x14ac:dyDescent="0.15">
      <c r="A10" s="89"/>
      <c r="B10" s="150"/>
      <c r="C10" s="151" t="s">
        <v>61</v>
      </c>
      <c r="D10" s="152"/>
      <c r="E10" s="34">
        <f t="shared" si="0"/>
        <v>0</v>
      </c>
      <c r="F10" s="35">
        <f t="shared" si="0"/>
        <v>0</v>
      </c>
      <c r="G10" s="48">
        <f t="shared" si="0"/>
        <v>0</v>
      </c>
      <c r="H10" s="39"/>
      <c r="I10" s="40"/>
      <c r="J10" s="36">
        <f t="shared" si="1"/>
        <v>0</v>
      </c>
      <c r="K10" s="49">
        <f t="shared" si="34"/>
        <v>0</v>
      </c>
      <c r="L10" s="35">
        <f t="shared" si="34"/>
        <v>0</v>
      </c>
      <c r="M10" s="47">
        <f t="shared" si="34"/>
        <v>0</v>
      </c>
      <c r="N10" s="39"/>
      <c r="O10" s="40"/>
      <c r="P10" s="36">
        <f t="shared" si="2"/>
        <v>0</v>
      </c>
      <c r="Q10" s="39"/>
      <c r="R10" s="40"/>
      <c r="S10" s="36">
        <f t="shared" si="3"/>
        <v>0</v>
      </c>
      <c r="T10" s="39"/>
      <c r="U10" s="40"/>
      <c r="V10" s="36">
        <f t="shared" si="4"/>
        <v>0</v>
      </c>
      <c r="W10" s="39"/>
      <c r="X10" s="40">
        <v>0</v>
      </c>
      <c r="Y10" s="36">
        <f t="shared" si="5"/>
        <v>0</v>
      </c>
      <c r="Z10" s="39"/>
      <c r="AA10" s="40"/>
      <c r="AB10" s="36">
        <f t="shared" si="6"/>
        <v>0</v>
      </c>
      <c r="AC10" s="39"/>
      <c r="AD10" s="40"/>
      <c r="AE10" s="36">
        <f t="shared" si="7"/>
        <v>0</v>
      </c>
      <c r="AF10" s="39"/>
      <c r="AG10" s="40"/>
      <c r="AH10" s="36">
        <f t="shared" si="8"/>
        <v>0</v>
      </c>
      <c r="AI10" s="39"/>
      <c r="AJ10" s="40"/>
      <c r="AK10" s="36">
        <f t="shared" si="9"/>
        <v>0</v>
      </c>
      <c r="AL10" s="39"/>
      <c r="AM10" s="40"/>
      <c r="AN10" s="36">
        <f t="shared" si="35"/>
        <v>0</v>
      </c>
      <c r="AO10" s="39"/>
      <c r="AP10" s="40"/>
      <c r="AQ10" s="36">
        <f t="shared" si="10"/>
        <v>0</v>
      </c>
      <c r="AR10" s="39"/>
      <c r="AS10" s="40"/>
      <c r="AT10" s="36">
        <f t="shared" si="11"/>
        <v>0</v>
      </c>
      <c r="AU10" s="39"/>
      <c r="AV10" s="40"/>
      <c r="AW10" s="36">
        <f t="shared" si="12"/>
        <v>0</v>
      </c>
      <c r="AX10" s="39"/>
      <c r="AY10" s="40"/>
      <c r="AZ10" s="36">
        <f t="shared" si="13"/>
        <v>0</v>
      </c>
      <c r="BA10" s="39"/>
      <c r="BB10" s="40"/>
      <c r="BC10" s="36">
        <f t="shared" si="14"/>
        <v>0</v>
      </c>
      <c r="BD10" s="39"/>
      <c r="BE10" s="40"/>
      <c r="BF10" s="36">
        <f t="shared" si="15"/>
        <v>0</v>
      </c>
      <c r="BG10" s="39"/>
      <c r="BH10" s="40"/>
      <c r="BI10" s="36">
        <f t="shared" si="16"/>
        <v>0</v>
      </c>
      <c r="BJ10" s="39"/>
      <c r="BK10" s="40"/>
      <c r="BL10" s="36">
        <f t="shared" si="17"/>
        <v>0</v>
      </c>
      <c r="BM10" s="39"/>
      <c r="BN10" s="40"/>
      <c r="BO10" s="36">
        <f t="shared" si="18"/>
        <v>0</v>
      </c>
      <c r="BP10" s="39"/>
      <c r="BQ10" s="40"/>
      <c r="BR10" s="36">
        <f t="shared" si="19"/>
        <v>0</v>
      </c>
      <c r="BS10" s="39"/>
      <c r="BT10" s="40"/>
      <c r="BU10" s="36">
        <f t="shared" si="20"/>
        <v>0</v>
      </c>
      <c r="BV10" s="39"/>
      <c r="BW10" s="40"/>
      <c r="BX10" s="36">
        <f t="shared" si="21"/>
        <v>0</v>
      </c>
      <c r="BY10" s="39"/>
      <c r="BZ10" s="40"/>
      <c r="CA10" s="36">
        <f t="shared" si="22"/>
        <v>0</v>
      </c>
      <c r="CB10" s="39"/>
      <c r="CC10" s="40"/>
      <c r="CD10" s="36">
        <f t="shared" si="23"/>
        <v>0</v>
      </c>
      <c r="CE10" s="39"/>
      <c r="CF10" s="40"/>
      <c r="CG10" s="36">
        <f t="shared" si="24"/>
        <v>0</v>
      </c>
      <c r="CH10" s="39"/>
      <c r="CI10" s="40"/>
      <c r="CJ10" s="36">
        <f t="shared" si="25"/>
        <v>0</v>
      </c>
      <c r="CK10" s="39"/>
      <c r="CL10" s="40"/>
      <c r="CM10" s="36">
        <f t="shared" si="26"/>
        <v>0</v>
      </c>
      <c r="CN10" s="39"/>
      <c r="CO10" s="40"/>
      <c r="CP10" s="36">
        <f t="shared" si="27"/>
        <v>0</v>
      </c>
      <c r="CQ10" s="39"/>
      <c r="CR10" s="40"/>
      <c r="CS10" s="36">
        <f t="shared" si="28"/>
        <v>0</v>
      </c>
      <c r="CT10" s="39"/>
      <c r="CU10" s="40"/>
      <c r="CV10" s="36">
        <f t="shared" si="29"/>
        <v>0</v>
      </c>
      <c r="CW10" s="39"/>
      <c r="CX10" s="40"/>
      <c r="CY10" s="36">
        <f t="shared" si="30"/>
        <v>0</v>
      </c>
      <c r="CZ10" s="39"/>
      <c r="DA10" s="40"/>
      <c r="DB10" s="36">
        <f t="shared" si="31"/>
        <v>0</v>
      </c>
      <c r="DC10" s="39"/>
      <c r="DD10" s="40"/>
      <c r="DE10" s="36">
        <f t="shared" si="36"/>
        <v>0</v>
      </c>
      <c r="DF10" s="39"/>
      <c r="DG10" s="40"/>
      <c r="DH10" s="36">
        <f t="shared" si="37"/>
        <v>0</v>
      </c>
      <c r="DI10" s="39"/>
      <c r="DJ10" s="40"/>
      <c r="DK10" s="36">
        <f t="shared" si="38"/>
        <v>0</v>
      </c>
      <c r="DL10" s="39"/>
      <c r="DM10" s="40"/>
      <c r="DN10" s="36">
        <f t="shared" si="32"/>
        <v>0</v>
      </c>
      <c r="DO10" s="39"/>
      <c r="DP10" s="40"/>
      <c r="DQ10" s="36">
        <f t="shared" si="33"/>
        <v>0</v>
      </c>
    </row>
    <row r="11" spans="1:121" ht="22.5" customHeight="1" x14ac:dyDescent="0.15">
      <c r="A11" s="89"/>
      <c r="B11" s="150"/>
      <c r="C11" s="151" t="s">
        <v>62</v>
      </c>
      <c r="D11" s="152"/>
      <c r="E11" s="34">
        <f t="shared" si="0"/>
        <v>0</v>
      </c>
      <c r="F11" s="35">
        <f t="shared" si="0"/>
        <v>0</v>
      </c>
      <c r="G11" s="48">
        <f t="shared" si="0"/>
        <v>0</v>
      </c>
      <c r="H11" s="39"/>
      <c r="I11" s="40"/>
      <c r="J11" s="36">
        <f t="shared" si="1"/>
        <v>0</v>
      </c>
      <c r="K11" s="49">
        <f t="shared" si="34"/>
        <v>0</v>
      </c>
      <c r="L11" s="35">
        <f t="shared" si="34"/>
        <v>0</v>
      </c>
      <c r="M11" s="47">
        <f t="shared" si="34"/>
        <v>0</v>
      </c>
      <c r="N11" s="39"/>
      <c r="O11" s="40"/>
      <c r="P11" s="36">
        <f t="shared" si="2"/>
        <v>0</v>
      </c>
      <c r="Q11" s="39"/>
      <c r="R11" s="40"/>
      <c r="S11" s="36">
        <f t="shared" si="3"/>
        <v>0</v>
      </c>
      <c r="T11" s="39"/>
      <c r="U11" s="40"/>
      <c r="V11" s="36">
        <f t="shared" si="4"/>
        <v>0</v>
      </c>
      <c r="W11" s="39"/>
      <c r="X11" s="40">
        <v>0</v>
      </c>
      <c r="Y11" s="36">
        <f t="shared" si="5"/>
        <v>0</v>
      </c>
      <c r="Z11" s="39"/>
      <c r="AA11" s="40"/>
      <c r="AB11" s="36">
        <f t="shared" si="6"/>
        <v>0</v>
      </c>
      <c r="AC11" s="39"/>
      <c r="AD11" s="40"/>
      <c r="AE11" s="36">
        <f t="shared" si="7"/>
        <v>0</v>
      </c>
      <c r="AF11" s="39"/>
      <c r="AG11" s="40"/>
      <c r="AH11" s="36">
        <f t="shared" si="8"/>
        <v>0</v>
      </c>
      <c r="AI11" s="39"/>
      <c r="AJ11" s="40"/>
      <c r="AK11" s="36">
        <f t="shared" si="9"/>
        <v>0</v>
      </c>
      <c r="AL11" s="39"/>
      <c r="AM11" s="40"/>
      <c r="AN11" s="36">
        <f t="shared" si="35"/>
        <v>0</v>
      </c>
      <c r="AO11" s="39"/>
      <c r="AP11" s="40"/>
      <c r="AQ11" s="36">
        <f t="shared" si="10"/>
        <v>0</v>
      </c>
      <c r="AR11" s="39"/>
      <c r="AS11" s="40"/>
      <c r="AT11" s="36">
        <f t="shared" si="11"/>
        <v>0</v>
      </c>
      <c r="AU11" s="39"/>
      <c r="AV11" s="40"/>
      <c r="AW11" s="36">
        <f t="shared" si="12"/>
        <v>0</v>
      </c>
      <c r="AX11" s="39"/>
      <c r="AY11" s="40"/>
      <c r="AZ11" s="36">
        <f t="shared" si="13"/>
        <v>0</v>
      </c>
      <c r="BA11" s="39"/>
      <c r="BB11" s="40"/>
      <c r="BC11" s="36">
        <f t="shared" si="14"/>
        <v>0</v>
      </c>
      <c r="BD11" s="39"/>
      <c r="BE11" s="40"/>
      <c r="BF11" s="36">
        <f t="shared" si="15"/>
        <v>0</v>
      </c>
      <c r="BG11" s="39"/>
      <c r="BH11" s="40"/>
      <c r="BI11" s="36">
        <f t="shared" si="16"/>
        <v>0</v>
      </c>
      <c r="BJ11" s="39"/>
      <c r="BK11" s="40"/>
      <c r="BL11" s="36">
        <f t="shared" si="17"/>
        <v>0</v>
      </c>
      <c r="BM11" s="39"/>
      <c r="BN11" s="40"/>
      <c r="BO11" s="36">
        <f t="shared" si="18"/>
        <v>0</v>
      </c>
      <c r="BP11" s="39"/>
      <c r="BQ11" s="40"/>
      <c r="BR11" s="36">
        <f t="shared" si="19"/>
        <v>0</v>
      </c>
      <c r="BS11" s="39"/>
      <c r="BT11" s="40"/>
      <c r="BU11" s="36">
        <f t="shared" si="20"/>
        <v>0</v>
      </c>
      <c r="BV11" s="39"/>
      <c r="BW11" s="40"/>
      <c r="BX11" s="36">
        <f t="shared" si="21"/>
        <v>0</v>
      </c>
      <c r="BY11" s="39"/>
      <c r="BZ11" s="40"/>
      <c r="CA11" s="36">
        <f t="shared" si="22"/>
        <v>0</v>
      </c>
      <c r="CB11" s="39"/>
      <c r="CC11" s="40"/>
      <c r="CD11" s="36">
        <f t="shared" si="23"/>
        <v>0</v>
      </c>
      <c r="CE11" s="39"/>
      <c r="CF11" s="40"/>
      <c r="CG11" s="36">
        <f t="shared" si="24"/>
        <v>0</v>
      </c>
      <c r="CH11" s="39"/>
      <c r="CI11" s="40"/>
      <c r="CJ11" s="36">
        <f t="shared" si="25"/>
        <v>0</v>
      </c>
      <c r="CK11" s="39"/>
      <c r="CL11" s="40"/>
      <c r="CM11" s="36">
        <f t="shared" si="26"/>
        <v>0</v>
      </c>
      <c r="CN11" s="39"/>
      <c r="CO11" s="40"/>
      <c r="CP11" s="36">
        <f t="shared" si="27"/>
        <v>0</v>
      </c>
      <c r="CQ11" s="39"/>
      <c r="CR11" s="40"/>
      <c r="CS11" s="36">
        <f t="shared" si="28"/>
        <v>0</v>
      </c>
      <c r="CT11" s="39"/>
      <c r="CU11" s="40"/>
      <c r="CV11" s="36">
        <f t="shared" si="29"/>
        <v>0</v>
      </c>
      <c r="CW11" s="39"/>
      <c r="CX11" s="40"/>
      <c r="CY11" s="36">
        <f t="shared" si="30"/>
        <v>0</v>
      </c>
      <c r="CZ11" s="39"/>
      <c r="DA11" s="40"/>
      <c r="DB11" s="36">
        <f t="shared" si="31"/>
        <v>0</v>
      </c>
      <c r="DC11" s="39"/>
      <c r="DD11" s="40"/>
      <c r="DE11" s="36">
        <f t="shared" si="36"/>
        <v>0</v>
      </c>
      <c r="DF11" s="39"/>
      <c r="DG11" s="40"/>
      <c r="DH11" s="36">
        <f t="shared" si="37"/>
        <v>0</v>
      </c>
      <c r="DI11" s="39"/>
      <c r="DJ11" s="40"/>
      <c r="DK11" s="36">
        <f t="shared" si="38"/>
        <v>0</v>
      </c>
      <c r="DL11" s="39"/>
      <c r="DM11" s="40"/>
      <c r="DN11" s="36">
        <f t="shared" si="32"/>
        <v>0</v>
      </c>
      <c r="DO11" s="39"/>
      <c r="DP11" s="40"/>
      <c r="DQ11" s="36">
        <f t="shared" si="33"/>
        <v>0</v>
      </c>
    </row>
    <row r="12" spans="1:121" ht="22.5" customHeight="1" x14ac:dyDescent="0.15">
      <c r="A12" s="89"/>
      <c r="B12" s="150"/>
      <c r="C12" s="151" t="s">
        <v>3</v>
      </c>
      <c r="D12" s="152"/>
      <c r="E12" s="34">
        <f t="shared" si="0"/>
        <v>0</v>
      </c>
      <c r="F12" s="35">
        <f t="shared" si="0"/>
        <v>0</v>
      </c>
      <c r="G12" s="48">
        <f t="shared" si="0"/>
        <v>0</v>
      </c>
      <c r="H12" s="39"/>
      <c r="I12" s="40"/>
      <c r="J12" s="36">
        <f t="shared" si="1"/>
        <v>0</v>
      </c>
      <c r="K12" s="49">
        <f t="shared" si="34"/>
        <v>0</v>
      </c>
      <c r="L12" s="35">
        <f t="shared" si="34"/>
        <v>0</v>
      </c>
      <c r="M12" s="47">
        <f t="shared" si="34"/>
        <v>0</v>
      </c>
      <c r="N12" s="39"/>
      <c r="O12" s="40"/>
      <c r="P12" s="36">
        <f t="shared" si="2"/>
        <v>0</v>
      </c>
      <c r="Q12" s="39"/>
      <c r="R12" s="40"/>
      <c r="S12" s="36">
        <f t="shared" si="3"/>
        <v>0</v>
      </c>
      <c r="T12" s="39"/>
      <c r="U12" s="40"/>
      <c r="V12" s="36">
        <f t="shared" si="4"/>
        <v>0</v>
      </c>
      <c r="W12" s="39"/>
      <c r="X12" s="40">
        <v>0</v>
      </c>
      <c r="Y12" s="36">
        <f t="shared" si="5"/>
        <v>0</v>
      </c>
      <c r="Z12" s="39"/>
      <c r="AA12" s="40"/>
      <c r="AB12" s="36">
        <f t="shared" si="6"/>
        <v>0</v>
      </c>
      <c r="AC12" s="39"/>
      <c r="AD12" s="40"/>
      <c r="AE12" s="36">
        <f t="shared" si="7"/>
        <v>0</v>
      </c>
      <c r="AF12" s="39"/>
      <c r="AG12" s="40"/>
      <c r="AH12" s="36">
        <f t="shared" si="8"/>
        <v>0</v>
      </c>
      <c r="AI12" s="39"/>
      <c r="AJ12" s="40"/>
      <c r="AK12" s="36">
        <f t="shared" si="9"/>
        <v>0</v>
      </c>
      <c r="AL12" s="39"/>
      <c r="AM12" s="40"/>
      <c r="AN12" s="36">
        <f t="shared" si="35"/>
        <v>0</v>
      </c>
      <c r="AO12" s="39"/>
      <c r="AP12" s="40"/>
      <c r="AQ12" s="36">
        <f t="shared" si="10"/>
        <v>0</v>
      </c>
      <c r="AR12" s="39"/>
      <c r="AS12" s="40"/>
      <c r="AT12" s="36">
        <f t="shared" si="11"/>
        <v>0</v>
      </c>
      <c r="AU12" s="39"/>
      <c r="AV12" s="40"/>
      <c r="AW12" s="36">
        <f t="shared" si="12"/>
        <v>0</v>
      </c>
      <c r="AX12" s="39"/>
      <c r="AY12" s="40"/>
      <c r="AZ12" s="36">
        <f t="shared" si="13"/>
        <v>0</v>
      </c>
      <c r="BA12" s="39"/>
      <c r="BB12" s="40"/>
      <c r="BC12" s="36">
        <f t="shared" si="14"/>
        <v>0</v>
      </c>
      <c r="BD12" s="39"/>
      <c r="BE12" s="40"/>
      <c r="BF12" s="36">
        <f t="shared" si="15"/>
        <v>0</v>
      </c>
      <c r="BG12" s="39"/>
      <c r="BH12" s="40"/>
      <c r="BI12" s="36">
        <f t="shared" si="16"/>
        <v>0</v>
      </c>
      <c r="BJ12" s="39"/>
      <c r="BK12" s="40"/>
      <c r="BL12" s="36">
        <f t="shared" si="17"/>
        <v>0</v>
      </c>
      <c r="BM12" s="39"/>
      <c r="BN12" s="40"/>
      <c r="BO12" s="36">
        <f t="shared" si="18"/>
        <v>0</v>
      </c>
      <c r="BP12" s="39"/>
      <c r="BQ12" s="40"/>
      <c r="BR12" s="36">
        <f t="shared" si="19"/>
        <v>0</v>
      </c>
      <c r="BS12" s="39"/>
      <c r="BT12" s="40"/>
      <c r="BU12" s="36">
        <f t="shared" si="20"/>
        <v>0</v>
      </c>
      <c r="BV12" s="39"/>
      <c r="BW12" s="40"/>
      <c r="BX12" s="36">
        <f t="shared" si="21"/>
        <v>0</v>
      </c>
      <c r="BY12" s="39"/>
      <c r="BZ12" s="40"/>
      <c r="CA12" s="36">
        <f t="shared" si="22"/>
        <v>0</v>
      </c>
      <c r="CB12" s="39"/>
      <c r="CC12" s="40"/>
      <c r="CD12" s="36">
        <f t="shared" si="23"/>
        <v>0</v>
      </c>
      <c r="CE12" s="39"/>
      <c r="CF12" s="40"/>
      <c r="CG12" s="36">
        <f t="shared" si="24"/>
        <v>0</v>
      </c>
      <c r="CH12" s="39"/>
      <c r="CI12" s="40"/>
      <c r="CJ12" s="36">
        <f t="shared" si="25"/>
        <v>0</v>
      </c>
      <c r="CK12" s="39"/>
      <c r="CL12" s="40"/>
      <c r="CM12" s="36">
        <f t="shared" si="26"/>
        <v>0</v>
      </c>
      <c r="CN12" s="39"/>
      <c r="CO12" s="40"/>
      <c r="CP12" s="36">
        <f t="shared" si="27"/>
        <v>0</v>
      </c>
      <c r="CQ12" s="39"/>
      <c r="CR12" s="40"/>
      <c r="CS12" s="36">
        <f t="shared" si="28"/>
        <v>0</v>
      </c>
      <c r="CT12" s="39"/>
      <c r="CU12" s="40"/>
      <c r="CV12" s="36">
        <f t="shared" si="29"/>
        <v>0</v>
      </c>
      <c r="CW12" s="39"/>
      <c r="CX12" s="40"/>
      <c r="CY12" s="36">
        <f t="shared" si="30"/>
        <v>0</v>
      </c>
      <c r="CZ12" s="39"/>
      <c r="DA12" s="40"/>
      <c r="DB12" s="36">
        <f t="shared" si="31"/>
        <v>0</v>
      </c>
      <c r="DC12" s="39"/>
      <c r="DD12" s="40"/>
      <c r="DE12" s="36">
        <f t="shared" si="36"/>
        <v>0</v>
      </c>
      <c r="DF12" s="39"/>
      <c r="DG12" s="40"/>
      <c r="DH12" s="36">
        <f t="shared" si="37"/>
        <v>0</v>
      </c>
      <c r="DI12" s="39"/>
      <c r="DJ12" s="40"/>
      <c r="DK12" s="36">
        <f t="shared" si="38"/>
        <v>0</v>
      </c>
      <c r="DL12" s="39"/>
      <c r="DM12" s="40"/>
      <c r="DN12" s="36">
        <f t="shared" si="32"/>
        <v>0</v>
      </c>
      <c r="DO12" s="39"/>
      <c r="DP12" s="40"/>
      <c r="DQ12" s="36">
        <f t="shared" si="33"/>
        <v>0</v>
      </c>
    </row>
    <row r="13" spans="1:121" ht="22.5" customHeight="1" x14ac:dyDescent="0.15">
      <c r="A13" s="89"/>
      <c r="B13" s="150"/>
      <c r="C13" s="151" t="s">
        <v>63</v>
      </c>
      <c r="D13" s="152"/>
      <c r="E13" s="34">
        <f t="shared" si="0"/>
        <v>0</v>
      </c>
      <c r="F13" s="35">
        <f t="shared" si="0"/>
        <v>0</v>
      </c>
      <c r="G13" s="48">
        <f t="shared" si="0"/>
        <v>0</v>
      </c>
      <c r="H13" s="34">
        <f>SUM(H9:H12)</f>
        <v>0</v>
      </c>
      <c r="I13" s="42">
        <f>SUM(I9:I12)</f>
        <v>0</v>
      </c>
      <c r="J13" s="36">
        <f t="shared" si="1"/>
        <v>0</v>
      </c>
      <c r="K13" s="49">
        <f t="shared" si="34"/>
        <v>0</v>
      </c>
      <c r="L13" s="35">
        <f t="shared" si="34"/>
        <v>0</v>
      </c>
      <c r="M13" s="47">
        <f t="shared" si="34"/>
        <v>0</v>
      </c>
      <c r="N13" s="34">
        <f>SUM(N9:N12)</f>
        <v>0</v>
      </c>
      <c r="O13" s="42">
        <f>SUM(O9:O12)</f>
        <v>0</v>
      </c>
      <c r="P13" s="36">
        <f>N13-O13</f>
        <v>0</v>
      </c>
      <c r="Q13" s="34">
        <f>SUM(Q9:Q12)</f>
        <v>0</v>
      </c>
      <c r="R13" s="42">
        <f>SUM(R9:R12)</f>
        <v>0</v>
      </c>
      <c r="S13" s="36">
        <f t="shared" si="3"/>
        <v>0</v>
      </c>
      <c r="T13" s="34">
        <f>SUM(T9:T12)</f>
        <v>0</v>
      </c>
      <c r="U13" s="42">
        <f>SUM(U9:U12)</f>
        <v>0</v>
      </c>
      <c r="V13" s="36">
        <f t="shared" si="4"/>
        <v>0</v>
      </c>
      <c r="W13" s="34">
        <f>SUM(W9:W12)</f>
        <v>0</v>
      </c>
      <c r="X13" s="42">
        <f>SUM(X9:X12)</f>
        <v>0</v>
      </c>
      <c r="Y13" s="36">
        <f t="shared" si="5"/>
        <v>0</v>
      </c>
      <c r="Z13" s="34">
        <f>SUM(Z9:Z12)</f>
        <v>0</v>
      </c>
      <c r="AA13" s="42">
        <f>SUM(AA9:AA12)</f>
        <v>0</v>
      </c>
      <c r="AB13" s="36">
        <f>Z13-AA13</f>
        <v>0</v>
      </c>
      <c r="AC13" s="34">
        <f>SUM(AC9:AC12)</f>
        <v>0</v>
      </c>
      <c r="AD13" s="42">
        <f>SUM(AD9:AD12)</f>
        <v>0</v>
      </c>
      <c r="AE13" s="36">
        <f t="shared" si="7"/>
        <v>0</v>
      </c>
      <c r="AF13" s="34">
        <f>SUM(AF9:AF12)</f>
        <v>0</v>
      </c>
      <c r="AG13" s="42">
        <f>SUM(AG9:AG12)</f>
        <v>0</v>
      </c>
      <c r="AH13" s="36">
        <f t="shared" si="8"/>
        <v>0</v>
      </c>
      <c r="AI13" s="34">
        <f>SUM(AI9:AI12)</f>
        <v>0</v>
      </c>
      <c r="AJ13" s="42">
        <f>SUM(AJ9:AJ12)</f>
        <v>0</v>
      </c>
      <c r="AK13" s="36">
        <f t="shared" si="9"/>
        <v>0</v>
      </c>
      <c r="AL13" s="34">
        <f>SUM(AL9:AL12)</f>
        <v>0</v>
      </c>
      <c r="AM13" s="42">
        <f>SUM(AM9:AM12)</f>
        <v>0</v>
      </c>
      <c r="AN13" s="36">
        <f>AL13-AM13</f>
        <v>0</v>
      </c>
      <c r="AO13" s="34">
        <f>SUM(AO9:AO12)</f>
        <v>0</v>
      </c>
      <c r="AP13" s="42">
        <f>SUM(AP9:AP12)</f>
        <v>0</v>
      </c>
      <c r="AQ13" s="36">
        <f t="shared" si="10"/>
        <v>0</v>
      </c>
      <c r="AR13" s="34">
        <f>SUM(AR9:AR12)</f>
        <v>0</v>
      </c>
      <c r="AS13" s="42">
        <f>SUM(AS9:AS12)</f>
        <v>0</v>
      </c>
      <c r="AT13" s="36">
        <f t="shared" si="11"/>
        <v>0</v>
      </c>
      <c r="AU13" s="34">
        <f>SUM(AU9:AU12)</f>
        <v>0</v>
      </c>
      <c r="AV13" s="42">
        <f>SUM(AV9:AV12)</f>
        <v>0</v>
      </c>
      <c r="AW13" s="36">
        <f t="shared" si="12"/>
        <v>0</v>
      </c>
      <c r="AX13" s="34">
        <f>SUM(AX9:AX12)</f>
        <v>0</v>
      </c>
      <c r="AY13" s="42">
        <f>SUM(AY9:AY12)</f>
        <v>0</v>
      </c>
      <c r="AZ13" s="36">
        <f>AX13-AY13</f>
        <v>0</v>
      </c>
      <c r="BA13" s="34">
        <f>SUM(BA9:BA12)</f>
        <v>0</v>
      </c>
      <c r="BB13" s="42">
        <f>SUM(BB9:BB12)</f>
        <v>0</v>
      </c>
      <c r="BC13" s="36">
        <f t="shared" si="14"/>
        <v>0</v>
      </c>
      <c r="BD13" s="34">
        <f>SUM(BD9:BD12)</f>
        <v>0</v>
      </c>
      <c r="BE13" s="42">
        <f>SUM(BE9:BE12)</f>
        <v>0</v>
      </c>
      <c r="BF13" s="36">
        <f t="shared" si="15"/>
        <v>0</v>
      </c>
      <c r="BG13" s="34">
        <f>SUM(BG9:BG12)</f>
        <v>0</v>
      </c>
      <c r="BH13" s="42">
        <f>SUM(BH9:BH12)</f>
        <v>0</v>
      </c>
      <c r="BI13" s="36">
        <f t="shared" si="16"/>
        <v>0</v>
      </c>
      <c r="BJ13" s="34">
        <f>SUM(BJ9:BJ12)</f>
        <v>0</v>
      </c>
      <c r="BK13" s="42">
        <f>SUM(BK9:BK12)</f>
        <v>0</v>
      </c>
      <c r="BL13" s="36">
        <f>BJ13-BK13</f>
        <v>0</v>
      </c>
      <c r="BM13" s="34">
        <f>SUM(BM9:BM12)</f>
        <v>0</v>
      </c>
      <c r="BN13" s="42">
        <f>SUM(BN9:BN12)</f>
        <v>0</v>
      </c>
      <c r="BO13" s="36">
        <f t="shared" si="18"/>
        <v>0</v>
      </c>
      <c r="BP13" s="34">
        <f>SUM(BP9:BP12)</f>
        <v>0</v>
      </c>
      <c r="BQ13" s="42">
        <f>SUM(BQ9:BQ12)</f>
        <v>0</v>
      </c>
      <c r="BR13" s="36">
        <f t="shared" si="19"/>
        <v>0</v>
      </c>
      <c r="BS13" s="34">
        <f>SUM(BS9:BS12)</f>
        <v>0</v>
      </c>
      <c r="BT13" s="42">
        <f>SUM(BT9:BT12)</f>
        <v>0</v>
      </c>
      <c r="BU13" s="36">
        <f t="shared" si="20"/>
        <v>0</v>
      </c>
      <c r="BV13" s="34">
        <f>SUM(BV9:BV12)</f>
        <v>0</v>
      </c>
      <c r="BW13" s="42">
        <f>SUM(BW9:BW12)</f>
        <v>0</v>
      </c>
      <c r="BX13" s="36">
        <f>BV13-BW13</f>
        <v>0</v>
      </c>
      <c r="BY13" s="34">
        <f>SUM(BY9:BY12)</f>
        <v>0</v>
      </c>
      <c r="BZ13" s="42">
        <f>SUM(BZ9:BZ12)</f>
        <v>0</v>
      </c>
      <c r="CA13" s="36">
        <f t="shared" si="22"/>
        <v>0</v>
      </c>
      <c r="CB13" s="34">
        <f>SUM(CB9:CB12)</f>
        <v>0</v>
      </c>
      <c r="CC13" s="42">
        <f>SUM(CC9:CC12)</f>
        <v>0</v>
      </c>
      <c r="CD13" s="36">
        <f t="shared" si="23"/>
        <v>0</v>
      </c>
      <c r="CE13" s="34">
        <f>SUM(CE9:CE12)</f>
        <v>0</v>
      </c>
      <c r="CF13" s="42">
        <f>SUM(CF9:CF12)</f>
        <v>0</v>
      </c>
      <c r="CG13" s="36">
        <f t="shared" si="24"/>
        <v>0</v>
      </c>
      <c r="CH13" s="34">
        <f>SUM(CH9:CH12)</f>
        <v>0</v>
      </c>
      <c r="CI13" s="42">
        <f>SUM(CI9:CI12)</f>
        <v>0</v>
      </c>
      <c r="CJ13" s="36">
        <f>CH13-CI13</f>
        <v>0</v>
      </c>
      <c r="CK13" s="34">
        <f>SUM(CK9:CK12)</f>
        <v>0</v>
      </c>
      <c r="CL13" s="42">
        <f>SUM(CL9:CL12)</f>
        <v>0</v>
      </c>
      <c r="CM13" s="36">
        <f t="shared" si="26"/>
        <v>0</v>
      </c>
      <c r="CN13" s="34">
        <f>SUM(CN9:CN12)</f>
        <v>0</v>
      </c>
      <c r="CO13" s="42">
        <f>SUM(CO9:CO12)</f>
        <v>0</v>
      </c>
      <c r="CP13" s="36">
        <f t="shared" si="27"/>
        <v>0</v>
      </c>
      <c r="CQ13" s="34">
        <f>SUM(CQ9:CQ12)</f>
        <v>0</v>
      </c>
      <c r="CR13" s="42">
        <f>SUM(CR9:CR12)</f>
        <v>0</v>
      </c>
      <c r="CS13" s="36">
        <f t="shared" si="28"/>
        <v>0</v>
      </c>
      <c r="CT13" s="34">
        <f>SUM(CT9:CT12)</f>
        <v>0</v>
      </c>
      <c r="CU13" s="42">
        <f>SUM(CU9:CU12)</f>
        <v>0</v>
      </c>
      <c r="CV13" s="36">
        <f>CT13-CU13</f>
        <v>0</v>
      </c>
      <c r="CW13" s="34">
        <f>SUM(CW9:CW12)</f>
        <v>0</v>
      </c>
      <c r="CX13" s="42">
        <f>SUM(CX9:CX12)</f>
        <v>0</v>
      </c>
      <c r="CY13" s="36">
        <f t="shared" si="30"/>
        <v>0</v>
      </c>
      <c r="CZ13" s="34">
        <f>SUM(CZ9:CZ12)</f>
        <v>0</v>
      </c>
      <c r="DA13" s="42">
        <f>SUM(DA9:DA12)</f>
        <v>0</v>
      </c>
      <c r="DB13" s="36">
        <f t="shared" si="31"/>
        <v>0</v>
      </c>
      <c r="DC13" s="34">
        <f>SUM(DC9:DC12)</f>
        <v>0</v>
      </c>
      <c r="DD13" s="42">
        <f>SUM(DD9:DD12)</f>
        <v>0</v>
      </c>
      <c r="DE13" s="36">
        <f t="shared" si="36"/>
        <v>0</v>
      </c>
      <c r="DF13" s="34">
        <f>SUM(DF9:DF12)</f>
        <v>0</v>
      </c>
      <c r="DG13" s="42">
        <f>SUM(DG9:DG12)</f>
        <v>0</v>
      </c>
      <c r="DH13" s="36">
        <f t="shared" si="37"/>
        <v>0</v>
      </c>
      <c r="DI13" s="34">
        <f>SUM(DI9:DI12)</f>
        <v>0</v>
      </c>
      <c r="DJ13" s="42">
        <f>SUM(DJ9:DJ12)</f>
        <v>0</v>
      </c>
      <c r="DK13" s="36">
        <f t="shared" si="38"/>
        <v>0</v>
      </c>
      <c r="DL13" s="34">
        <f>SUM(DL9:DL12)</f>
        <v>0</v>
      </c>
      <c r="DM13" s="42">
        <f>SUM(DM9:DM12)</f>
        <v>0</v>
      </c>
      <c r="DN13" s="36">
        <f t="shared" si="32"/>
        <v>0</v>
      </c>
      <c r="DO13" s="34">
        <f>SUM(DO9:DO12)</f>
        <v>0</v>
      </c>
      <c r="DP13" s="42">
        <f>SUM(DP9:DP12)</f>
        <v>0</v>
      </c>
      <c r="DQ13" s="36">
        <f t="shared" si="33"/>
        <v>0</v>
      </c>
    </row>
    <row r="14" spans="1:121" ht="22.5" customHeight="1" x14ac:dyDescent="0.15">
      <c r="A14" s="89"/>
      <c r="B14" s="138" t="s">
        <v>99</v>
      </c>
      <c r="C14" s="139"/>
      <c r="D14" s="140"/>
      <c r="E14" s="34">
        <f t="shared" si="0"/>
        <v>0</v>
      </c>
      <c r="F14" s="35">
        <f t="shared" si="0"/>
        <v>0</v>
      </c>
      <c r="G14" s="48">
        <f t="shared" si="0"/>
        <v>0</v>
      </c>
      <c r="H14" s="39"/>
      <c r="I14" s="40"/>
      <c r="J14" s="36">
        <f>H14-I14</f>
        <v>0</v>
      </c>
      <c r="K14" s="49">
        <f t="shared" si="34"/>
        <v>0</v>
      </c>
      <c r="L14" s="35">
        <f>SUM(O14,R14,U14,X14,AA14,AD14,AG14,AJ14,AM14,AP14,AS14,AV14,AY14,BB14,BE14,BH14,BK14,BN14,BQ14,BT14,BW14,BZ14,CC14,CF14,CI14,CL14,CO14,CR14,CU14,CX14,DA14,DD14,DG14,DJ14,DM14,DP14)</f>
        <v>0</v>
      </c>
      <c r="M14" s="47">
        <f>SUM(P14,S14,V14,Y14,AB14,AE14,AH14,AK14,AN14,AQ14,AT14,AW14,AZ14,BC14,BF14,BI14,BL14,BO14,BR14,BU14,BX14,CA14,CD14,CG14,CJ14,CM14,CP14,CS14,CV14,CY14,DB14,DE14,DH14,DK14,DN14,DQ14)</f>
        <v>0</v>
      </c>
      <c r="N14" s="39"/>
      <c r="O14" s="40"/>
      <c r="P14" s="36">
        <f>N14-O14</f>
        <v>0</v>
      </c>
      <c r="Q14" s="39"/>
      <c r="R14" s="40"/>
      <c r="S14" s="36">
        <f t="shared" si="3"/>
        <v>0</v>
      </c>
      <c r="T14" s="39"/>
      <c r="U14" s="40"/>
      <c r="V14" s="36">
        <f t="shared" si="4"/>
        <v>0</v>
      </c>
      <c r="W14" s="39"/>
      <c r="X14" s="40">
        <v>0</v>
      </c>
      <c r="Y14" s="36">
        <f t="shared" si="5"/>
        <v>0</v>
      </c>
      <c r="Z14" s="39"/>
      <c r="AA14" s="40"/>
      <c r="AB14" s="36">
        <f>Z14-AA14</f>
        <v>0</v>
      </c>
      <c r="AC14" s="39"/>
      <c r="AD14" s="40"/>
      <c r="AE14" s="36">
        <f t="shared" si="7"/>
        <v>0</v>
      </c>
      <c r="AF14" s="39"/>
      <c r="AG14" s="40"/>
      <c r="AH14" s="36">
        <f t="shared" si="8"/>
        <v>0</v>
      </c>
      <c r="AI14" s="39"/>
      <c r="AJ14" s="40"/>
      <c r="AK14" s="36">
        <f t="shared" si="9"/>
        <v>0</v>
      </c>
      <c r="AL14" s="39"/>
      <c r="AM14" s="40"/>
      <c r="AN14" s="36">
        <f>AL14-AM14</f>
        <v>0</v>
      </c>
      <c r="AO14" s="39"/>
      <c r="AP14" s="40"/>
      <c r="AQ14" s="36">
        <f t="shared" si="10"/>
        <v>0</v>
      </c>
      <c r="AR14" s="39"/>
      <c r="AS14" s="40"/>
      <c r="AT14" s="36">
        <f t="shared" si="11"/>
        <v>0</v>
      </c>
      <c r="AU14" s="39"/>
      <c r="AV14" s="40"/>
      <c r="AW14" s="36">
        <f t="shared" si="12"/>
        <v>0</v>
      </c>
      <c r="AX14" s="39"/>
      <c r="AY14" s="40"/>
      <c r="AZ14" s="36">
        <f>AX14-AY14</f>
        <v>0</v>
      </c>
      <c r="BA14" s="39"/>
      <c r="BB14" s="40"/>
      <c r="BC14" s="36">
        <f t="shared" si="14"/>
        <v>0</v>
      </c>
      <c r="BD14" s="39"/>
      <c r="BE14" s="40"/>
      <c r="BF14" s="36">
        <f t="shared" si="15"/>
        <v>0</v>
      </c>
      <c r="BG14" s="39"/>
      <c r="BH14" s="40"/>
      <c r="BI14" s="36">
        <f t="shared" si="16"/>
        <v>0</v>
      </c>
      <c r="BJ14" s="39"/>
      <c r="BK14" s="40"/>
      <c r="BL14" s="36">
        <f>BJ14-BK14</f>
        <v>0</v>
      </c>
      <c r="BM14" s="39"/>
      <c r="BN14" s="40"/>
      <c r="BO14" s="36">
        <f t="shared" si="18"/>
        <v>0</v>
      </c>
      <c r="BP14" s="39"/>
      <c r="BQ14" s="40"/>
      <c r="BR14" s="36">
        <f t="shared" si="19"/>
        <v>0</v>
      </c>
      <c r="BS14" s="39"/>
      <c r="BT14" s="40"/>
      <c r="BU14" s="36">
        <f t="shared" si="20"/>
        <v>0</v>
      </c>
      <c r="BV14" s="39"/>
      <c r="BW14" s="40"/>
      <c r="BX14" s="36">
        <f>BV14-BW14</f>
        <v>0</v>
      </c>
      <c r="BY14" s="39"/>
      <c r="BZ14" s="40"/>
      <c r="CA14" s="36">
        <f t="shared" si="22"/>
        <v>0</v>
      </c>
      <c r="CB14" s="39"/>
      <c r="CC14" s="40"/>
      <c r="CD14" s="36">
        <f t="shared" si="23"/>
        <v>0</v>
      </c>
      <c r="CE14" s="39"/>
      <c r="CF14" s="40"/>
      <c r="CG14" s="36">
        <f t="shared" si="24"/>
        <v>0</v>
      </c>
      <c r="CH14" s="39"/>
      <c r="CI14" s="40"/>
      <c r="CJ14" s="36">
        <f>CH14-CI14</f>
        <v>0</v>
      </c>
      <c r="CK14" s="39"/>
      <c r="CL14" s="40"/>
      <c r="CM14" s="36">
        <f t="shared" si="26"/>
        <v>0</v>
      </c>
      <c r="CN14" s="39"/>
      <c r="CO14" s="40"/>
      <c r="CP14" s="36">
        <f t="shared" si="27"/>
        <v>0</v>
      </c>
      <c r="CQ14" s="39"/>
      <c r="CR14" s="40"/>
      <c r="CS14" s="36">
        <f t="shared" si="28"/>
        <v>0</v>
      </c>
      <c r="CT14" s="39"/>
      <c r="CU14" s="40"/>
      <c r="CV14" s="36">
        <f>CT14-CU14</f>
        <v>0</v>
      </c>
      <c r="CW14" s="39"/>
      <c r="CX14" s="40"/>
      <c r="CY14" s="36">
        <f t="shared" si="30"/>
        <v>0</v>
      </c>
      <c r="CZ14" s="39"/>
      <c r="DA14" s="40"/>
      <c r="DB14" s="36">
        <f t="shared" si="31"/>
        <v>0</v>
      </c>
      <c r="DC14" s="39"/>
      <c r="DD14" s="40"/>
      <c r="DE14" s="36">
        <f t="shared" si="36"/>
        <v>0</v>
      </c>
      <c r="DF14" s="39"/>
      <c r="DG14" s="40"/>
      <c r="DH14" s="36">
        <f t="shared" si="37"/>
        <v>0</v>
      </c>
      <c r="DI14" s="39"/>
      <c r="DJ14" s="40"/>
      <c r="DK14" s="36">
        <f t="shared" si="38"/>
        <v>0</v>
      </c>
      <c r="DL14" s="39"/>
      <c r="DM14" s="40"/>
      <c r="DN14" s="36">
        <f t="shared" si="32"/>
        <v>0</v>
      </c>
      <c r="DO14" s="39"/>
      <c r="DP14" s="40"/>
      <c r="DQ14" s="36">
        <f t="shared" si="33"/>
        <v>0</v>
      </c>
    </row>
    <row r="15" spans="1:121" ht="22.5" customHeight="1" x14ac:dyDescent="0.15">
      <c r="A15" s="89"/>
      <c r="B15" s="141" t="s">
        <v>103</v>
      </c>
      <c r="C15" s="142"/>
      <c r="D15" s="143"/>
      <c r="E15" s="177"/>
      <c r="F15" s="178"/>
      <c r="G15" s="105">
        <f t="shared" si="0"/>
        <v>0</v>
      </c>
      <c r="H15" s="126"/>
      <c r="I15" s="127"/>
      <c r="J15" s="108">
        <f>IF(ISNUMBER(【間接経費手動入力】仮受け消費税留保相当額計算表!G31),(-1)*【間接経費手動入力】仮受け消費税留保相当額計算表!G31,0)</f>
        <v>0</v>
      </c>
      <c r="K15" s="183"/>
      <c r="L15" s="184"/>
      <c r="M15" s="106">
        <f t="shared" si="34"/>
        <v>0</v>
      </c>
      <c r="N15" s="132"/>
      <c r="O15" s="133"/>
      <c r="P15" s="107"/>
      <c r="Q15" s="126"/>
      <c r="R15" s="127"/>
      <c r="S15" s="107"/>
      <c r="T15" s="126"/>
      <c r="U15" s="127"/>
      <c r="V15" s="117"/>
      <c r="W15" s="132"/>
      <c r="X15" s="133"/>
      <c r="Y15" s="107"/>
      <c r="Z15" s="126"/>
      <c r="AA15" s="127"/>
      <c r="AB15" s="107"/>
      <c r="AC15" s="126"/>
      <c r="AD15" s="127"/>
      <c r="AE15" s="117"/>
      <c r="AF15" s="132"/>
      <c r="AG15" s="133"/>
      <c r="AH15" s="107"/>
      <c r="AI15" s="126"/>
      <c r="AJ15" s="127"/>
      <c r="AK15" s="107"/>
      <c r="AL15" s="126"/>
      <c r="AM15" s="127"/>
      <c r="AN15" s="117"/>
      <c r="AO15" s="132"/>
      <c r="AP15" s="133"/>
      <c r="AQ15" s="107"/>
      <c r="AR15" s="126"/>
      <c r="AS15" s="127"/>
      <c r="AT15" s="107"/>
      <c r="AU15" s="126"/>
      <c r="AV15" s="127"/>
      <c r="AW15" s="117"/>
      <c r="AX15" s="132"/>
      <c r="AY15" s="133"/>
      <c r="AZ15" s="107"/>
      <c r="BA15" s="126"/>
      <c r="BB15" s="127"/>
      <c r="BC15" s="107"/>
      <c r="BD15" s="126"/>
      <c r="BE15" s="127"/>
      <c r="BF15" s="117"/>
      <c r="BG15" s="132"/>
      <c r="BH15" s="133"/>
      <c r="BI15" s="107"/>
      <c r="BJ15" s="126"/>
      <c r="BK15" s="127"/>
      <c r="BL15" s="107"/>
      <c r="BM15" s="126"/>
      <c r="BN15" s="127"/>
      <c r="BO15" s="117"/>
      <c r="BP15" s="132"/>
      <c r="BQ15" s="133"/>
      <c r="BR15" s="107"/>
      <c r="BS15" s="126"/>
      <c r="BT15" s="127"/>
      <c r="BU15" s="107"/>
      <c r="BV15" s="126"/>
      <c r="BW15" s="127"/>
      <c r="BX15" s="117"/>
      <c r="BY15" s="132"/>
      <c r="BZ15" s="133"/>
      <c r="CA15" s="107"/>
      <c r="CB15" s="126"/>
      <c r="CC15" s="127"/>
      <c r="CD15" s="107"/>
      <c r="CE15" s="126"/>
      <c r="CF15" s="127"/>
      <c r="CG15" s="107"/>
      <c r="CH15" s="126"/>
      <c r="CI15" s="127"/>
      <c r="CJ15" s="107"/>
      <c r="CK15" s="126"/>
      <c r="CL15" s="127"/>
      <c r="CM15" s="107"/>
      <c r="CN15" s="126"/>
      <c r="CO15" s="127"/>
      <c r="CP15" s="117"/>
      <c r="CQ15" s="132"/>
      <c r="CR15" s="133"/>
      <c r="CS15" s="107"/>
      <c r="CT15" s="126"/>
      <c r="CU15" s="127"/>
      <c r="CV15" s="107"/>
      <c r="CW15" s="126"/>
      <c r="CX15" s="127"/>
      <c r="CY15" s="117"/>
      <c r="CZ15" s="132"/>
      <c r="DA15" s="133"/>
      <c r="DB15" s="107"/>
      <c r="DC15" s="126"/>
      <c r="DD15" s="127"/>
      <c r="DE15" s="107"/>
      <c r="DF15" s="126"/>
      <c r="DG15" s="127"/>
      <c r="DH15" s="117"/>
      <c r="DI15" s="132"/>
      <c r="DJ15" s="133"/>
      <c r="DK15" s="107"/>
      <c r="DL15" s="126"/>
      <c r="DM15" s="127"/>
      <c r="DN15" s="107"/>
      <c r="DO15" s="126"/>
      <c r="DP15" s="127"/>
      <c r="DQ15" s="107"/>
    </row>
    <row r="16" spans="1:121" ht="22.5" customHeight="1" x14ac:dyDescent="0.15">
      <c r="A16" s="89"/>
      <c r="B16" s="141" t="s">
        <v>104</v>
      </c>
      <c r="C16" s="142"/>
      <c r="D16" s="143"/>
      <c r="E16" s="179"/>
      <c r="F16" s="180"/>
      <c r="G16" s="105">
        <f t="shared" si="0"/>
        <v>0</v>
      </c>
      <c r="H16" s="128"/>
      <c r="I16" s="129"/>
      <c r="J16" s="108">
        <f>IF(ISNUMBER(【間接経費手動入力】仮受け消費税留保相当額計算表!G36),(-1)*【間接経費手動入力】仮受け消費税留保相当額計算表!G36,0)</f>
        <v>0</v>
      </c>
      <c r="K16" s="185"/>
      <c r="L16" s="186"/>
      <c r="M16" s="106">
        <f t="shared" si="34"/>
        <v>0</v>
      </c>
      <c r="N16" s="134"/>
      <c r="O16" s="135"/>
      <c r="P16" s="103"/>
      <c r="Q16" s="128"/>
      <c r="R16" s="129"/>
      <c r="S16" s="103"/>
      <c r="T16" s="128"/>
      <c r="U16" s="129"/>
      <c r="V16" s="117"/>
      <c r="W16" s="134"/>
      <c r="X16" s="135"/>
      <c r="Y16" s="103"/>
      <c r="Z16" s="128"/>
      <c r="AA16" s="129"/>
      <c r="AB16" s="103"/>
      <c r="AC16" s="128"/>
      <c r="AD16" s="129"/>
      <c r="AE16" s="117"/>
      <c r="AF16" s="134"/>
      <c r="AG16" s="135"/>
      <c r="AH16" s="103"/>
      <c r="AI16" s="128"/>
      <c r="AJ16" s="129"/>
      <c r="AK16" s="103"/>
      <c r="AL16" s="128"/>
      <c r="AM16" s="129"/>
      <c r="AN16" s="117"/>
      <c r="AO16" s="134"/>
      <c r="AP16" s="135"/>
      <c r="AQ16" s="103"/>
      <c r="AR16" s="128"/>
      <c r="AS16" s="129"/>
      <c r="AT16" s="103"/>
      <c r="AU16" s="128"/>
      <c r="AV16" s="129"/>
      <c r="AW16" s="117"/>
      <c r="AX16" s="134"/>
      <c r="AY16" s="135"/>
      <c r="AZ16" s="103"/>
      <c r="BA16" s="128"/>
      <c r="BB16" s="129"/>
      <c r="BC16" s="103"/>
      <c r="BD16" s="128"/>
      <c r="BE16" s="129"/>
      <c r="BF16" s="117"/>
      <c r="BG16" s="134"/>
      <c r="BH16" s="135"/>
      <c r="BI16" s="103"/>
      <c r="BJ16" s="128"/>
      <c r="BK16" s="129"/>
      <c r="BL16" s="103"/>
      <c r="BM16" s="128"/>
      <c r="BN16" s="129"/>
      <c r="BO16" s="117"/>
      <c r="BP16" s="134"/>
      <c r="BQ16" s="135"/>
      <c r="BR16" s="103"/>
      <c r="BS16" s="128"/>
      <c r="BT16" s="129"/>
      <c r="BU16" s="103"/>
      <c r="BV16" s="128"/>
      <c r="BW16" s="129"/>
      <c r="BX16" s="117"/>
      <c r="BY16" s="134"/>
      <c r="BZ16" s="135"/>
      <c r="CA16" s="103"/>
      <c r="CB16" s="128"/>
      <c r="CC16" s="129"/>
      <c r="CD16" s="103"/>
      <c r="CE16" s="128"/>
      <c r="CF16" s="129"/>
      <c r="CG16" s="103"/>
      <c r="CH16" s="128"/>
      <c r="CI16" s="129"/>
      <c r="CJ16" s="103"/>
      <c r="CK16" s="128"/>
      <c r="CL16" s="129"/>
      <c r="CM16" s="103"/>
      <c r="CN16" s="128"/>
      <c r="CO16" s="129"/>
      <c r="CP16" s="117"/>
      <c r="CQ16" s="134"/>
      <c r="CR16" s="135"/>
      <c r="CS16" s="103"/>
      <c r="CT16" s="128"/>
      <c r="CU16" s="129"/>
      <c r="CV16" s="103"/>
      <c r="CW16" s="128"/>
      <c r="CX16" s="129"/>
      <c r="CY16" s="117"/>
      <c r="CZ16" s="134"/>
      <c r="DA16" s="135"/>
      <c r="DB16" s="103"/>
      <c r="DC16" s="128"/>
      <c r="DD16" s="129"/>
      <c r="DE16" s="103"/>
      <c r="DF16" s="128"/>
      <c r="DG16" s="129"/>
      <c r="DH16" s="117"/>
      <c r="DI16" s="134"/>
      <c r="DJ16" s="135"/>
      <c r="DK16" s="103"/>
      <c r="DL16" s="128"/>
      <c r="DM16" s="129"/>
      <c r="DN16" s="103"/>
      <c r="DO16" s="128"/>
      <c r="DP16" s="129"/>
      <c r="DQ16" s="103"/>
    </row>
    <row r="17" spans="1:121" ht="22.5" customHeight="1" x14ac:dyDescent="0.15">
      <c r="A17" s="89"/>
      <c r="B17" s="174" t="s">
        <v>100</v>
      </c>
      <c r="C17" s="175"/>
      <c r="D17" s="176"/>
      <c r="E17" s="179"/>
      <c r="F17" s="180"/>
      <c r="G17" s="101">
        <f t="shared" si="0"/>
        <v>0</v>
      </c>
      <c r="H17" s="128"/>
      <c r="I17" s="129"/>
      <c r="J17" s="102">
        <f>J8+J15+J16</f>
        <v>0</v>
      </c>
      <c r="K17" s="185"/>
      <c r="L17" s="186"/>
      <c r="M17" s="106">
        <f t="shared" si="34"/>
        <v>0</v>
      </c>
      <c r="N17" s="134"/>
      <c r="O17" s="135"/>
      <c r="P17" s="102">
        <f>P8+P15+P16</f>
        <v>0</v>
      </c>
      <c r="Q17" s="128"/>
      <c r="R17" s="129"/>
      <c r="S17" s="102">
        <f>S8+S15+S16</f>
        <v>0</v>
      </c>
      <c r="T17" s="128"/>
      <c r="U17" s="129"/>
      <c r="V17" s="106">
        <f>V8+V15+V16</f>
        <v>0</v>
      </c>
      <c r="W17" s="134"/>
      <c r="X17" s="135"/>
      <c r="Y17" s="102">
        <f>Y8+Y15+Y16</f>
        <v>0</v>
      </c>
      <c r="Z17" s="128"/>
      <c r="AA17" s="129"/>
      <c r="AB17" s="102">
        <f>AB8+AB15+AB16</f>
        <v>0</v>
      </c>
      <c r="AC17" s="128"/>
      <c r="AD17" s="129"/>
      <c r="AE17" s="106">
        <f>AE8+AE15+AE16</f>
        <v>0</v>
      </c>
      <c r="AF17" s="134"/>
      <c r="AG17" s="135"/>
      <c r="AH17" s="102">
        <f>AH8+AH15+AH16</f>
        <v>0</v>
      </c>
      <c r="AI17" s="128"/>
      <c r="AJ17" s="129"/>
      <c r="AK17" s="102">
        <f>AK8+AK15+AK16</f>
        <v>0</v>
      </c>
      <c r="AL17" s="128"/>
      <c r="AM17" s="129"/>
      <c r="AN17" s="106">
        <f>AN8+AN15+AN16</f>
        <v>0</v>
      </c>
      <c r="AO17" s="134"/>
      <c r="AP17" s="135"/>
      <c r="AQ17" s="102">
        <f>AQ8+AQ15+AQ16</f>
        <v>0</v>
      </c>
      <c r="AR17" s="128"/>
      <c r="AS17" s="129"/>
      <c r="AT17" s="102">
        <f>AT8+AT15+AT16</f>
        <v>0</v>
      </c>
      <c r="AU17" s="128"/>
      <c r="AV17" s="129"/>
      <c r="AW17" s="106">
        <f>AW8+AW15+AW16</f>
        <v>0</v>
      </c>
      <c r="AX17" s="134"/>
      <c r="AY17" s="135"/>
      <c r="AZ17" s="102">
        <f>AZ8+AZ15+AZ16</f>
        <v>0</v>
      </c>
      <c r="BA17" s="128"/>
      <c r="BB17" s="129"/>
      <c r="BC17" s="102">
        <f>BC8+BC15+BC16</f>
        <v>0</v>
      </c>
      <c r="BD17" s="128"/>
      <c r="BE17" s="129"/>
      <c r="BF17" s="106">
        <f>BF8+BF15+BF16</f>
        <v>0</v>
      </c>
      <c r="BG17" s="134"/>
      <c r="BH17" s="135"/>
      <c r="BI17" s="102">
        <f>BI8+BI15+BI16</f>
        <v>0</v>
      </c>
      <c r="BJ17" s="128"/>
      <c r="BK17" s="129"/>
      <c r="BL17" s="102">
        <f>BL8+BL15+BL16</f>
        <v>0</v>
      </c>
      <c r="BM17" s="128"/>
      <c r="BN17" s="129"/>
      <c r="BO17" s="106">
        <f>BO8+BO15+BO16</f>
        <v>0</v>
      </c>
      <c r="BP17" s="134"/>
      <c r="BQ17" s="135"/>
      <c r="BR17" s="102">
        <f>BR8+BR15+BR16</f>
        <v>0</v>
      </c>
      <c r="BS17" s="128"/>
      <c r="BT17" s="129"/>
      <c r="BU17" s="102">
        <f>BU8+BU15+BU16</f>
        <v>0</v>
      </c>
      <c r="BV17" s="128"/>
      <c r="BW17" s="129"/>
      <c r="BX17" s="106">
        <f>BX8+BX15+BX16</f>
        <v>0</v>
      </c>
      <c r="BY17" s="134"/>
      <c r="BZ17" s="135"/>
      <c r="CA17" s="102">
        <f>CA8+CA15+CA16</f>
        <v>0</v>
      </c>
      <c r="CB17" s="128"/>
      <c r="CC17" s="129"/>
      <c r="CD17" s="102">
        <f>CD8+CD15+CD16</f>
        <v>0</v>
      </c>
      <c r="CE17" s="128"/>
      <c r="CF17" s="129"/>
      <c r="CG17" s="102">
        <f>CG8+CG15+CG16</f>
        <v>0</v>
      </c>
      <c r="CH17" s="128"/>
      <c r="CI17" s="129"/>
      <c r="CJ17" s="102">
        <f>CJ8+CJ15+CJ16</f>
        <v>0</v>
      </c>
      <c r="CK17" s="128"/>
      <c r="CL17" s="129"/>
      <c r="CM17" s="102">
        <f>CM8+CM15+CM16</f>
        <v>0</v>
      </c>
      <c r="CN17" s="128"/>
      <c r="CO17" s="129"/>
      <c r="CP17" s="106">
        <f>CP8+CP15+CP16</f>
        <v>0</v>
      </c>
      <c r="CQ17" s="134"/>
      <c r="CR17" s="135"/>
      <c r="CS17" s="102">
        <f>CS8+CS15+CS16</f>
        <v>0</v>
      </c>
      <c r="CT17" s="128"/>
      <c r="CU17" s="129"/>
      <c r="CV17" s="102">
        <f>CV8+CV15+CV16</f>
        <v>0</v>
      </c>
      <c r="CW17" s="128"/>
      <c r="CX17" s="129"/>
      <c r="CY17" s="106">
        <f>CY8+CY15+CY16</f>
        <v>0</v>
      </c>
      <c r="CZ17" s="134"/>
      <c r="DA17" s="135"/>
      <c r="DB17" s="102">
        <f>DB8+DB15+DB16</f>
        <v>0</v>
      </c>
      <c r="DC17" s="128"/>
      <c r="DD17" s="129"/>
      <c r="DE17" s="102">
        <f>DE8+DE15+DE16</f>
        <v>0</v>
      </c>
      <c r="DF17" s="128"/>
      <c r="DG17" s="129"/>
      <c r="DH17" s="106">
        <f>DH8+DH15+DH16</f>
        <v>0</v>
      </c>
      <c r="DI17" s="134"/>
      <c r="DJ17" s="135"/>
      <c r="DK17" s="102">
        <f>DK8+DK15+DK16</f>
        <v>0</v>
      </c>
      <c r="DL17" s="128"/>
      <c r="DM17" s="129"/>
      <c r="DN17" s="102">
        <f>DN8+DN15+DN16</f>
        <v>0</v>
      </c>
      <c r="DO17" s="128"/>
      <c r="DP17" s="129"/>
      <c r="DQ17" s="102">
        <f>DQ8+DQ15+DQ16</f>
        <v>0</v>
      </c>
    </row>
    <row r="18" spans="1:121" ht="22.5" customHeight="1" x14ac:dyDescent="0.15">
      <c r="A18" s="89"/>
      <c r="B18" s="171" t="s">
        <v>64</v>
      </c>
      <c r="C18" s="172"/>
      <c r="D18" s="173"/>
      <c r="E18" s="179"/>
      <c r="F18" s="180"/>
      <c r="G18" s="110">
        <f>SUM(J18,M18)</f>
        <v>0</v>
      </c>
      <c r="H18" s="128"/>
      <c r="I18" s="129"/>
      <c r="J18" s="102">
        <f>IF(J13+J15&lt;0,0,IF(J13&lt;0,0,J13+J15))+IF(J14+J16&lt;0,0,IF(J14&lt;0,0,J14+J16))</f>
        <v>0</v>
      </c>
      <c r="K18" s="185"/>
      <c r="L18" s="186"/>
      <c r="M18" s="106">
        <f>SUM(P18,S18,V18,Y18,AB18,AE18,AH18,AK18,AN18,AQ18,AT18,AW18,AZ18,BC18,BF18,BI18,BL18,BO18,BR18,BU18,BX18,CA18,CD18,CG18,CJ18,CM18,CP18,CS18,CV18,CY18,DB18,DE18,DH18,DK18,DN18,DQ18)</f>
        <v>0</v>
      </c>
      <c r="N18" s="134"/>
      <c r="O18" s="135"/>
      <c r="P18" s="102">
        <f>IF(P13+P15&lt;0,0,IF(P13&lt;0,0,P13+P15))+IF(P14+P16&lt;0,0,IF(P14&lt;0,0,P14+P16))</f>
        <v>0</v>
      </c>
      <c r="Q18" s="128"/>
      <c r="R18" s="129"/>
      <c r="S18" s="102">
        <f>IF(S13+S15&lt;0,0,IF(S13&lt;0,0,S13+S15))+IF(S14+S16&lt;0,0,IF(S14&lt;0,0,S14+S16))</f>
        <v>0</v>
      </c>
      <c r="T18" s="128"/>
      <c r="U18" s="129"/>
      <c r="V18" s="106">
        <f>IF(V13+V15&lt;0,0,IF(V13&lt;0,0,V13+V15))+IF(V14+V16&lt;0,0,IF(V14&lt;0,0,V14+V16))</f>
        <v>0</v>
      </c>
      <c r="W18" s="134"/>
      <c r="X18" s="135"/>
      <c r="Y18" s="102">
        <f>IF(Y13+Y15&lt;0,0,IF(Y13&lt;0,0,Y13+Y15))+IF(Y14+Y16&lt;0,0,IF(Y14&lt;0,0,Y14+Y16))</f>
        <v>0</v>
      </c>
      <c r="Z18" s="128"/>
      <c r="AA18" s="129"/>
      <c r="AB18" s="102">
        <f>IF(AB13+AB15&lt;0,0,IF(AB13&lt;0,0,AB13+AB15))+IF(AB14+AB16&lt;0,0,IF(AB14&lt;0,0,AB14+AB16))</f>
        <v>0</v>
      </c>
      <c r="AC18" s="128"/>
      <c r="AD18" s="129"/>
      <c r="AE18" s="106">
        <f>IF(AE13+AE15&lt;0,0,IF(AE13&lt;0,0,AE13+AE15))+IF(AE14+AE16&lt;0,0,IF(AE14&lt;0,0,AE14+AE16))</f>
        <v>0</v>
      </c>
      <c r="AF18" s="134"/>
      <c r="AG18" s="135"/>
      <c r="AH18" s="102">
        <f>IF(AH13+AH15&lt;0,0,IF(AH13&lt;0,0,AH13+AH15))+IF(AH14+AH16&lt;0,0,IF(AH14&lt;0,0,AH14+AH16))</f>
        <v>0</v>
      </c>
      <c r="AI18" s="128"/>
      <c r="AJ18" s="129"/>
      <c r="AK18" s="102">
        <f>IF(AK13+AK15&lt;0,0,IF(AK13&lt;0,0,AK13+AK15))+IF(AK14+AK16&lt;0,0,IF(AK14&lt;0,0,AK14+AK16))</f>
        <v>0</v>
      </c>
      <c r="AL18" s="128"/>
      <c r="AM18" s="129"/>
      <c r="AN18" s="106">
        <f>IF(AN13+AN15&lt;0,0,IF(AN13&lt;0,0,AN13+AN15))+IF(AN14+AN16&lt;0,0,IF(AN14&lt;0,0,AN14+AN16))</f>
        <v>0</v>
      </c>
      <c r="AO18" s="134"/>
      <c r="AP18" s="135"/>
      <c r="AQ18" s="102">
        <f>IF(AQ13+AQ15&lt;0,0,IF(AQ13&lt;0,0,AQ13+AQ15))+IF(AQ14+AQ16&lt;0,0,IF(AQ14&lt;0,0,AQ14+AQ16))</f>
        <v>0</v>
      </c>
      <c r="AR18" s="128"/>
      <c r="AS18" s="129"/>
      <c r="AT18" s="102">
        <f>IF(AT13+AT15&lt;0,0,IF(AT13&lt;0,0,AT13+AT15))+IF(AT14+AT16&lt;0,0,IF(AT14&lt;0,0,AT14+AT16))</f>
        <v>0</v>
      </c>
      <c r="AU18" s="128"/>
      <c r="AV18" s="129"/>
      <c r="AW18" s="106">
        <f>IF(AW13+AW15&lt;0,0,IF(AW13&lt;0,0,AW13+AW15))+IF(AW14+AW16&lt;0,0,IF(AW14&lt;0,0,AW14+AW16))</f>
        <v>0</v>
      </c>
      <c r="AX18" s="134"/>
      <c r="AY18" s="135"/>
      <c r="AZ18" s="102">
        <f>IF(AZ13+AZ15&lt;0,0,IF(AZ13&lt;0,0,AZ13+AZ15))+IF(AZ14+AZ16&lt;0,0,IF(AZ14&lt;0,0,AZ14+AZ16))</f>
        <v>0</v>
      </c>
      <c r="BA18" s="128"/>
      <c r="BB18" s="129"/>
      <c r="BC18" s="102">
        <f>IF(BC13+BC15&lt;0,0,IF(BC13&lt;0,0,BC13+BC15))+IF(BC14+BC16&lt;0,0,IF(BC14&lt;0,0,BC14+BC16))</f>
        <v>0</v>
      </c>
      <c r="BD18" s="128"/>
      <c r="BE18" s="129"/>
      <c r="BF18" s="106">
        <f>IF(BF13+BF15&lt;0,0,IF(BF13&lt;0,0,BF13+BF15))+IF(BF14+BF16&lt;0,0,IF(BF14&lt;0,0,BF14+BF16))</f>
        <v>0</v>
      </c>
      <c r="BG18" s="134"/>
      <c r="BH18" s="135"/>
      <c r="BI18" s="102">
        <f>IF(BI13+BI15&lt;0,0,IF(BI13&lt;0,0,BI13+BI15))+IF(BI14+BI16&lt;0,0,IF(BI14&lt;0,0,BI14+BI16))</f>
        <v>0</v>
      </c>
      <c r="BJ18" s="128"/>
      <c r="BK18" s="129"/>
      <c r="BL18" s="102">
        <f>IF(BL13+BL15&lt;0,0,IF(BL13&lt;0,0,BL13+BL15))+IF(BL14+BL16&lt;0,0,IF(BL14&lt;0,0,BL14+BL16))</f>
        <v>0</v>
      </c>
      <c r="BM18" s="128"/>
      <c r="BN18" s="129"/>
      <c r="BO18" s="106">
        <f>IF(BO13+BO15&lt;0,0,IF(BO13&lt;0,0,BO13+BO15))+IF(BO14+BO16&lt;0,0,IF(BO14&lt;0,0,BO14+BO16))</f>
        <v>0</v>
      </c>
      <c r="BP18" s="134"/>
      <c r="BQ18" s="135"/>
      <c r="BR18" s="102">
        <f>IF(BR13+BR15&lt;0,0,IF(BR13&lt;0,0,BR13+BR15))+IF(BR14+BR16&lt;0,0,IF(BR14&lt;0,0,BR14+BR16))</f>
        <v>0</v>
      </c>
      <c r="BS18" s="128"/>
      <c r="BT18" s="129"/>
      <c r="BU18" s="102">
        <f>IF(BU13+BU15&lt;0,0,IF(BU13&lt;0,0,BU13+BU15))+IF(BU14+BU16&lt;0,0,IF(BU14&lt;0,0,BU14+BU16))</f>
        <v>0</v>
      </c>
      <c r="BV18" s="128"/>
      <c r="BW18" s="129"/>
      <c r="BX18" s="106">
        <f>IF(BX13+BX15&lt;0,0,IF(BX13&lt;0,0,BX13+BX15))+IF(BX14+BX16&lt;0,0,IF(BX14&lt;0,0,BX14+BX16))</f>
        <v>0</v>
      </c>
      <c r="BY18" s="134"/>
      <c r="BZ18" s="135"/>
      <c r="CA18" s="102">
        <f>IF(CA13+CA15&lt;0,0,IF(CA13&lt;0,0,CA13+CA15))+IF(CA14+CA16&lt;0,0,IF(CA14&lt;0,0,CA14+CA16))</f>
        <v>0</v>
      </c>
      <c r="CB18" s="128"/>
      <c r="CC18" s="129"/>
      <c r="CD18" s="102">
        <f>IF(CD13+CD15&lt;0,0,IF(CD13&lt;0,0,CD13+CD15))+IF(CD14+CD16&lt;0,0,IF(CD14&lt;0,0,CD14+CD16))</f>
        <v>0</v>
      </c>
      <c r="CE18" s="128"/>
      <c r="CF18" s="129"/>
      <c r="CG18" s="102">
        <f>IF(CG13+CG15&lt;0,0,IF(CG13&lt;0,0,CG13+CG15))+IF(CG14+CG16&lt;0,0,IF(CG14&lt;0,0,CG14+CG16))</f>
        <v>0</v>
      </c>
      <c r="CH18" s="128"/>
      <c r="CI18" s="129"/>
      <c r="CJ18" s="102">
        <f>IF(CJ13+CJ15&lt;0,0,IF(CJ13&lt;0,0,CJ13+CJ15))+IF(CJ14+CJ16&lt;0,0,IF(CJ14&lt;0,0,CJ14+CJ16))</f>
        <v>0</v>
      </c>
      <c r="CK18" s="128"/>
      <c r="CL18" s="129"/>
      <c r="CM18" s="102">
        <f>IF(CM13+CM15&lt;0,0,IF(CM13&lt;0,0,CM13+CM15))+IF(CM14+CM16&lt;0,0,IF(CM14&lt;0,0,CM14+CM16))</f>
        <v>0</v>
      </c>
      <c r="CN18" s="128"/>
      <c r="CO18" s="129"/>
      <c r="CP18" s="106">
        <f>IF(CP13+CP15&lt;0,0,IF(CP13&lt;0,0,CP13+CP15))+IF(CP14+CP16&lt;0,0,IF(CP14&lt;0,0,CP14+CP16))</f>
        <v>0</v>
      </c>
      <c r="CQ18" s="134"/>
      <c r="CR18" s="135"/>
      <c r="CS18" s="102">
        <f>IF(CS13+CS15&lt;0,0,IF(CS13&lt;0,0,CS13+CS15))+IF(CS14+CS16&lt;0,0,IF(CS14&lt;0,0,CS14+CS16))</f>
        <v>0</v>
      </c>
      <c r="CT18" s="128"/>
      <c r="CU18" s="129"/>
      <c r="CV18" s="102">
        <f>IF(CV13+CV15&lt;0,0,IF(CV13&lt;0,0,CV13+CV15))+IF(CV14+CV16&lt;0,0,IF(CV14&lt;0,0,CV14+CV16))</f>
        <v>0</v>
      </c>
      <c r="CW18" s="128"/>
      <c r="CX18" s="129"/>
      <c r="CY18" s="106">
        <f>IF(CY13+CY15&lt;0,0,IF(CY13&lt;0,0,CY13+CY15))+IF(CY14+CY16&lt;0,0,IF(CY14&lt;0,0,CY14+CY16))</f>
        <v>0</v>
      </c>
      <c r="CZ18" s="134"/>
      <c r="DA18" s="135"/>
      <c r="DB18" s="102">
        <f>IF(DB13+DB15&lt;0,0,IF(DB13&lt;0,0,DB13+DB15))+IF(DB14+DB16&lt;0,0,IF(DB14&lt;0,0,DB14+DB16))</f>
        <v>0</v>
      </c>
      <c r="DC18" s="128"/>
      <c r="DD18" s="129"/>
      <c r="DE18" s="102">
        <f>IF(DE13+DE15&lt;0,0,IF(DE13&lt;0,0,DE13+DE15))+IF(DE14+DE16&lt;0,0,IF(DE14&lt;0,0,DE14+DE16))</f>
        <v>0</v>
      </c>
      <c r="DF18" s="128"/>
      <c r="DG18" s="129"/>
      <c r="DH18" s="106">
        <f>IF(DH13+DH15&lt;0,0,IF(DH13&lt;0,0,DH13+DH15))+IF(DH14+DH16&lt;0,0,IF(DH14&lt;0,0,DH14+DH16))</f>
        <v>0</v>
      </c>
      <c r="DI18" s="134"/>
      <c r="DJ18" s="135"/>
      <c r="DK18" s="102">
        <f>IF(DK13+DK15&lt;0,0,IF(DK13&lt;0,0,DK13+DK15))+IF(DK14+DK16&lt;0,0,IF(DK14&lt;0,0,DK14+DK16))</f>
        <v>0</v>
      </c>
      <c r="DL18" s="128"/>
      <c r="DM18" s="129"/>
      <c r="DN18" s="102">
        <f>IF(DN13+DN15&lt;0,0,IF(DN13&lt;0,0,DN13+DN15))+IF(DN14+DN16&lt;0,0,IF(DN14&lt;0,0,DN14+DN16))</f>
        <v>0</v>
      </c>
      <c r="DO18" s="128"/>
      <c r="DP18" s="129"/>
      <c r="DQ18" s="102">
        <f>IF(DQ13+DQ15&lt;0,0,IF(DQ13&lt;0,0,DQ13+DQ15))+IF(DQ14+DQ16&lt;0,0,IF(DQ14&lt;0,0,DQ14+DQ16))</f>
        <v>0</v>
      </c>
    </row>
    <row r="19" spans="1:121" ht="22.5" customHeight="1" x14ac:dyDescent="0.15">
      <c r="A19" s="89"/>
      <c r="B19" s="171" t="s">
        <v>65</v>
      </c>
      <c r="C19" s="172"/>
      <c r="D19" s="173"/>
      <c r="E19" s="181"/>
      <c r="F19" s="182"/>
      <c r="G19" s="44">
        <f>SUM(J19,M19)</f>
        <v>0</v>
      </c>
      <c r="H19" s="130"/>
      <c r="I19" s="131"/>
      <c r="J19" s="44">
        <f>IF(J18=0,J17,J17-J18)</f>
        <v>0</v>
      </c>
      <c r="K19" s="187"/>
      <c r="L19" s="188"/>
      <c r="M19" s="109">
        <f>SUM(P19,S19,V19,Y19,AB19,AE19,AH19,AK19,AN19,AQ19,AT19,AW19,AZ19,BC19,BF19,BI19,BL19,BO19,BR19,BU19,BX19,CA19,CD19,CG19,CJ19,CM19,CP19,CS19,CV19,CY19,DB19,DE19,DH19,DK19,DN19,DQ19)</f>
        <v>0</v>
      </c>
      <c r="N19" s="136"/>
      <c r="O19" s="137"/>
      <c r="P19" s="44">
        <f>IF(P18=0,P17,P17-P18)</f>
        <v>0</v>
      </c>
      <c r="Q19" s="130"/>
      <c r="R19" s="131"/>
      <c r="S19" s="44">
        <f>IF(S18=0,S17,S17-S18)</f>
        <v>0</v>
      </c>
      <c r="T19" s="130"/>
      <c r="U19" s="131"/>
      <c r="V19" s="118">
        <f>IF(V18=0,V17,V17-V18)</f>
        <v>0</v>
      </c>
      <c r="W19" s="136"/>
      <c r="X19" s="137"/>
      <c r="Y19" s="44">
        <f>IF(Y18=0,Y17,Y17-Y18)</f>
        <v>0</v>
      </c>
      <c r="Z19" s="130"/>
      <c r="AA19" s="131"/>
      <c r="AB19" s="44">
        <f>IF(AB18=0,AB17,AB17-AB18)</f>
        <v>0</v>
      </c>
      <c r="AC19" s="130"/>
      <c r="AD19" s="131"/>
      <c r="AE19" s="118">
        <f>IF(AE18=0,AE17,AE17-AE18)</f>
        <v>0</v>
      </c>
      <c r="AF19" s="136"/>
      <c r="AG19" s="137"/>
      <c r="AH19" s="44">
        <f>IF(AH18=0,AH17,AH17-AH18)</f>
        <v>0</v>
      </c>
      <c r="AI19" s="130"/>
      <c r="AJ19" s="131"/>
      <c r="AK19" s="44">
        <f>IF(AK18=0,AK17,AK17-AK18)</f>
        <v>0</v>
      </c>
      <c r="AL19" s="130"/>
      <c r="AM19" s="131"/>
      <c r="AN19" s="118">
        <f>IF(AN18=0,AN17,AN17-AN18)</f>
        <v>0</v>
      </c>
      <c r="AO19" s="136"/>
      <c r="AP19" s="137"/>
      <c r="AQ19" s="44">
        <f>IF(AQ18=0,AQ17,AQ17-AQ18)</f>
        <v>0</v>
      </c>
      <c r="AR19" s="130"/>
      <c r="AS19" s="131"/>
      <c r="AT19" s="44">
        <f>IF(AT18=0,AT17,AT17-AT18)</f>
        <v>0</v>
      </c>
      <c r="AU19" s="130"/>
      <c r="AV19" s="131"/>
      <c r="AW19" s="118">
        <f>IF(AW18=0,AW17,AW17-AW18)</f>
        <v>0</v>
      </c>
      <c r="AX19" s="136"/>
      <c r="AY19" s="137"/>
      <c r="AZ19" s="44">
        <f>IF(AZ18=0,AZ17,AZ17-AZ18)</f>
        <v>0</v>
      </c>
      <c r="BA19" s="130"/>
      <c r="BB19" s="131"/>
      <c r="BC19" s="44">
        <f>IF(BC18=0,BC17,BC17-BC18)</f>
        <v>0</v>
      </c>
      <c r="BD19" s="130"/>
      <c r="BE19" s="131"/>
      <c r="BF19" s="118">
        <f>IF(BF18=0,BF17,BF17-BF18)</f>
        <v>0</v>
      </c>
      <c r="BG19" s="136"/>
      <c r="BH19" s="137"/>
      <c r="BI19" s="44">
        <f>IF(BI18=0,BI17,BI17-BI18)</f>
        <v>0</v>
      </c>
      <c r="BJ19" s="130"/>
      <c r="BK19" s="131"/>
      <c r="BL19" s="44">
        <f>IF(BL18=0,BL17,BL17-BL18)</f>
        <v>0</v>
      </c>
      <c r="BM19" s="130"/>
      <c r="BN19" s="131"/>
      <c r="BO19" s="118">
        <f>IF(BO18=0,BO17,BO17-BO18)</f>
        <v>0</v>
      </c>
      <c r="BP19" s="136"/>
      <c r="BQ19" s="137"/>
      <c r="BR19" s="44">
        <f>IF(BR18=0,BR17,BR17-BR18)</f>
        <v>0</v>
      </c>
      <c r="BS19" s="130"/>
      <c r="BT19" s="131"/>
      <c r="BU19" s="44">
        <f>IF(BU18=0,BU17,BU17-BU18)</f>
        <v>0</v>
      </c>
      <c r="BV19" s="130"/>
      <c r="BW19" s="131"/>
      <c r="BX19" s="118">
        <f>IF(BX18=0,BX17,BX17-BX18)</f>
        <v>0</v>
      </c>
      <c r="BY19" s="136"/>
      <c r="BZ19" s="137"/>
      <c r="CA19" s="44">
        <f>IF(CA18=0,CA17,CA17-CA18)</f>
        <v>0</v>
      </c>
      <c r="CB19" s="130"/>
      <c r="CC19" s="131"/>
      <c r="CD19" s="44">
        <f>IF(CD18=0,CD17,CD17-CD18)</f>
        <v>0</v>
      </c>
      <c r="CE19" s="130"/>
      <c r="CF19" s="131"/>
      <c r="CG19" s="44">
        <f>IF(CG18=0,CG17,CG17-CG18)</f>
        <v>0</v>
      </c>
      <c r="CH19" s="130"/>
      <c r="CI19" s="131"/>
      <c r="CJ19" s="44">
        <f>IF(CJ18=0,CJ17,CJ17-CJ18)</f>
        <v>0</v>
      </c>
      <c r="CK19" s="130"/>
      <c r="CL19" s="131"/>
      <c r="CM19" s="44">
        <f>IF(CM18=0,CM17,CM17-CM18)</f>
        <v>0</v>
      </c>
      <c r="CN19" s="130"/>
      <c r="CO19" s="131"/>
      <c r="CP19" s="118">
        <f>IF(CP18=0,CP17,CP17-CP18)</f>
        <v>0</v>
      </c>
      <c r="CQ19" s="136"/>
      <c r="CR19" s="137"/>
      <c r="CS19" s="44">
        <f>IF(CS18=0,CS17,CS17-CS18)</f>
        <v>0</v>
      </c>
      <c r="CT19" s="130"/>
      <c r="CU19" s="131"/>
      <c r="CV19" s="44">
        <f>IF(CV18=0,CV17,CV17-CV18)</f>
        <v>0</v>
      </c>
      <c r="CW19" s="130"/>
      <c r="CX19" s="131"/>
      <c r="CY19" s="118">
        <f>IF(CY18=0,CY17,CY17-CY18)</f>
        <v>0</v>
      </c>
      <c r="CZ19" s="136"/>
      <c r="DA19" s="137"/>
      <c r="DB19" s="44">
        <f>IF(DB18=0,DB17,DB17-DB18)</f>
        <v>0</v>
      </c>
      <c r="DC19" s="130"/>
      <c r="DD19" s="131"/>
      <c r="DE19" s="44">
        <f>IF(DE18=0,DE17,DE17-DE18)</f>
        <v>0</v>
      </c>
      <c r="DF19" s="130"/>
      <c r="DG19" s="131"/>
      <c r="DH19" s="118">
        <f>IF(DH18=0,DH17,DH17-DH18)</f>
        <v>0</v>
      </c>
      <c r="DI19" s="136"/>
      <c r="DJ19" s="137"/>
      <c r="DK19" s="44">
        <f>IF(DK18=0,DK17,DK17-DK18)</f>
        <v>0</v>
      </c>
      <c r="DL19" s="130"/>
      <c r="DM19" s="131"/>
      <c r="DN19" s="44">
        <f>IF(DN18=0,DN17,DN17-DN18)</f>
        <v>0</v>
      </c>
      <c r="DO19" s="130"/>
      <c r="DP19" s="131"/>
      <c r="DQ19" s="44">
        <f>IF(DQ18=0,DQ17,DQ17-DQ18)</f>
        <v>0</v>
      </c>
    </row>
    <row r="20" spans="1:121" ht="22.5" customHeight="1" x14ac:dyDescent="0.15">
      <c r="A20" s="89"/>
      <c r="B20" s="138" t="s">
        <v>66</v>
      </c>
      <c r="C20" s="193"/>
      <c r="D20" s="84" t="s">
        <v>67</v>
      </c>
      <c r="E20" s="120">
        <f>SUM(H20,K20)</f>
        <v>0</v>
      </c>
      <c r="F20" s="121"/>
      <c r="G20" s="122"/>
      <c r="H20" s="123"/>
      <c r="I20" s="124"/>
      <c r="J20" s="125"/>
      <c r="K20" s="120">
        <f>SUM(N20,Q20,T20,W20,W20,Z20,AC20,AF20,AI20,AL20,AO20,AR20,AU20,AX20,BA20,BD20,BG20,BJ20,BM20,BP20,BS20,BV20,BY20,CB20,CE20,CH20,CK20,CN20,CQ20,CT20,CW20,CZ20,DC20,DF20,DI20,DL20,DO20)</f>
        <v>0</v>
      </c>
      <c r="L20" s="121"/>
      <c r="M20" s="122"/>
      <c r="N20" s="123"/>
      <c r="O20" s="124"/>
      <c r="P20" s="125"/>
      <c r="Q20" s="123"/>
      <c r="R20" s="124"/>
      <c r="S20" s="125"/>
      <c r="T20" s="123"/>
      <c r="U20" s="124"/>
      <c r="V20" s="125"/>
      <c r="W20" s="123"/>
      <c r="X20" s="124"/>
      <c r="Y20" s="125"/>
      <c r="Z20" s="123"/>
      <c r="AA20" s="124"/>
      <c r="AB20" s="125"/>
      <c r="AC20" s="123"/>
      <c r="AD20" s="124"/>
      <c r="AE20" s="125"/>
      <c r="AF20" s="123"/>
      <c r="AG20" s="124"/>
      <c r="AH20" s="125"/>
      <c r="AI20" s="123"/>
      <c r="AJ20" s="124"/>
      <c r="AK20" s="125"/>
      <c r="AL20" s="123"/>
      <c r="AM20" s="124"/>
      <c r="AN20" s="125"/>
      <c r="AO20" s="123"/>
      <c r="AP20" s="124"/>
      <c r="AQ20" s="125"/>
      <c r="AR20" s="123"/>
      <c r="AS20" s="124"/>
      <c r="AT20" s="125"/>
      <c r="AU20" s="123"/>
      <c r="AV20" s="124"/>
      <c r="AW20" s="125"/>
      <c r="AX20" s="123"/>
      <c r="AY20" s="124"/>
      <c r="AZ20" s="125"/>
      <c r="BA20" s="123"/>
      <c r="BB20" s="124"/>
      <c r="BC20" s="125"/>
      <c r="BD20" s="123"/>
      <c r="BE20" s="124"/>
      <c r="BF20" s="125"/>
      <c r="BG20" s="123"/>
      <c r="BH20" s="124"/>
      <c r="BI20" s="125"/>
      <c r="BJ20" s="123"/>
      <c r="BK20" s="124"/>
      <c r="BL20" s="125"/>
      <c r="BM20" s="123"/>
      <c r="BN20" s="124"/>
      <c r="BO20" s="125"/>
      <c r="BP20" s="123"/>
      <c r="BQ20" s="124"/>
      <c r="BR20" s="125"/>
      <c r="BS20" s="123"/>
      <c r="BT20" s="124"/>
      <c r="BU20" s="125"/>
      <c r="BV20" s="123"/>
      <c r="BW20" s="124"/>
      <c r="BX20" s="125"/>
      <c r="BY20" s="123"/>
      <c r="BZ20" s="124"/>
      <c r="CA20" s="125"/>
      <c r="CB20" s="123"/>
      <c r="CC20" s="124"/>
      <c r="CD20" s="125"/>
      <c r="CE20" s="123"/>
      <c r="CF20" s="124"/>
      <c r="CG20" s="125"/>
      <c r="CH20" s="123"/>
      <c r="CI20" s="124"/>
      <c r="CJ20" s="125"/>
      <c r="CK20" s="123"/>
      <c r="CL20" s="124"/>
      <c r="CM20" s="125"/>
      <c r="CN20" s="123"/>
      <c r="CO20" s="124"/>
      <c r="CP20" s="125"/>
      <c r="CQ20" s="123"/>
      <c r="CR20" s="124"/>
      <c r="CS20" s="125"/>
      <c r="CT20" s="123"/>
      <c r="CU20" s="124"/>
      <c r="CV20" s="125"/>
      <c r="CW20" s="123"/>
      <c r="CX20" s="124"/>
      <c r="CY20" s="125"/>
      <c r="CZ20" s="123"/>
      <c r="DA20" s="124"/>
      <c r="DB20" s="125"/>
      <c r="DC20" s="123"/>
      <c r="DD20" s="124"/>
      <c r="DE20" s="125"/>
      <c r="DF20" s="123"/>
      <c r="DG20" s="124"/>
      <c r="DH20" s="125"/>
      <c r="DI20" s="123"/>
      <c r="DJ20" s="124"/>
      <c r="DK20" s="125"/>
      <c r="DL20" s="123"/>
      <c r="DM20" s="124"/>
      <c r="DN20" s="125"/>
      <c r="DO20" s="123"/>
      <c r="DP20" s="124"/>
      <c r="DQ20" s="125"/>
    </row>
    <row r="21" spans="1:121" ht="22.5" customHeight="1" x14ac:dyDescent="0.15">
      <c r="A21" s="89"/>
      <c r="B21" s="194"/>
      <c r="C21" s="195"/>
      <c r="D21" s="45" t="s">
        <v>68</v>
      </c>
      <c r="E21" s="120">
        <f>SUM(H21,K21)</f>
        <v>0</v>
      </c>
      <c r="F21" s="121"/>
      <c r="G21" s="122"/>
      <c r="H21" s="123"/>
      <c r="I21" s="124"/>
      <c r="J21" s="125"/>
      <c r="K21" s="120">
        <f>SUM(N21,Q21,T21,W21,W21,Z21,AC21,AF21,AI21,AL21,AO21,AR21,AU21,AX21,BA21,BD21,BG21,BJ21,BM21,BP21,BS21,BV21,BY21,CB21,CE21,CH21,CK21,CN21,CQ21,CT21,CW21,CZ21,DC21,DF21,DI21,DL21,DO21)</f>
        <v>0</v>
      </c>
      <c r="L21" s="121"/>
      <c r="M21" s="122"/>
      <c r="N21" s="123"/>
      <c r="O21" s="124"/>
      <c r="P21" s="125"/>
      <c r="Q21" s="123"/>
      <c r="R21" s="124"/>
      <c r="S21" s="125"/>
      <c r="T21" s="123"/>
      <c r="U21" s="124"/>
      <c r="V21" s="125"/>
      <c r="W21" s="123"/>
      <c r="X21" s="124"/>
      <c r="Y21" s="125"/>
      <c r="Z21" s="123"/>
      <c r="AA21" s="124"/>
      <c r="AB21" s="125"/>
      <c r="AC21" s="123"/>
      <c r="AD21" s="124"/>
      <c r="AE21" s="125"/>
      <c r="AF21" s="123"/>
      <c r="AG21" s="124"/>
      <c r="AH21" s="125"/>
      <c r="AI21" s="123"/>
      <c r="AJ21" s="124"/>
      <c r="AK21" s="125"/>
      <c r="AL21" s="123"/>
      <c r="AM21" s="124"/>
      <c r="AN21" s="125"/>
      <c r="AO21" s="123"/>
      <c r="AP21" s="124"/>
      <c r="AQ21" s="125"/>
      <c r="AR21" s="123"/>
      <c r="AS21" s="124"/>
      <c r="AT21" s="125"/>
      <c r="AU21" s="123"/>
      <c r="AV21" s="124"/>
      <c r="AW21" s="125"/>
      <c r="AX21" s="123"/>
      <c r="AY21" s="124"/>
      <c r="AZ21" s="125"/>
      <c r="BA21" s="123"/>
      <c r="BB21" s="124"/>
      <c r="BC21" s="125"/>
      <c r="BD21" s="123"/>
      <c r="BE21" s="124"/>
      <c r="BF21" s="125"/>
      <c r="BG21" s="123"/>
      <c r="BH21" s="124"/>
      <c r="BI21" s="125"/>
      <c r="BJ21" s="123"/>
      <c r="BK21" s="124"/>
      <c r="BL21" s="125"/>
      <c r="BM21" s="123"/>
      <c r="BN21" s="124"/>
      <c r="BO21" s="125"/>
      <c r="BP21" s="123"/>
      <c r="BQ21" s="124"/>
      <c r="BR21" s="125"/>
      <c r="BS21" s="123"/>
      <c r="BT21" s="124"/>
      <c r="BU21" s="125"/>
      <c r="BV21" s="123"/>
      <c r="BW21" s="124"/>
      <c r="BX21" s="125"/>
      <c r="BY21" s="123"/>
      <c r="BZ21" s="124"/>
      <c r="CA21" s="125"/>
      <c r="CB21" s="123"/>
      <c r="CC21" s="124"/>
      <c r="CD21" s="125"/>
      <c r="CE21" s="123"/>
      <c r="CF21" s="124"/>
      <c r="CG21" s="125"/>
      <c r="CH21" s="123"/>
      <c r="CI21" s="124"/>
      <c r="CJ21" s="125"/>
      <c r="CK21" s="123"/>
      <c r="CL21" s="124"/>
      <c r="CM21" s="125"/>
      <c r="CN21" s="123"/>
      <c r="CO21" s="124"/>
      <c r="CP21" s="125"/>
      <c r="CQ21" s="123"/>
      <c r="CR21" s="124"/>
      <c r="CS21" s="125"/>
      <c r="CT21" s="123"/>
      <c r="CU21" s="124"/>
      <c r="CV21" s="125"/>
      <c r="CW21" s="123"/>
      <c r="CX21" s="124"/>
      <c r="CY21" s="125"/>
      <c r="CZ21" s="123"/>
      <c r="DA21" s="124"/>
      <c r="DB21" s="125"/>
      <c r="DC21" s="123"/>
      <c r="DD21" s="124"/>
      <c r="DE21" s="125"/>
      <c r="DF21" s="123"/>
      <c r="DG21" s="124"/>
      <c r="DH21" s="125"/>
      <c r="DI21" s="123"/>
      <c r="DJ21" s="124"/>
      <c r="DK21" s="125"/>
      <c r="DL21" s="123"/>
      <c r="DM21" s="124"/>
      <c r="DN21" s="125"/>
      <c r="DO21" s="123"/>
      <c r="DP21" s="124"/>
      <c r="DQ21" s="125"/>
    </row>
    <row r="22" spans="1:121" ht="22.5" customHeight="1" thickBot="1" x14ac:dyDescent="0.2">
      <c r="A22" s="89"/>
      <c r="B22" s="147"/>
      <c r="C22" s="196"/>
      <c r="D22" s="46" t="s">
        <v>69</v>
      </c>
      <c r="E22" s="120">
        <f>E20+E21</f>
        <v>0</v>
      </c>
      <c r="F22" s="121"/>
      <c r="G22" s="122"/>
      <c r="H22" s="120">
        <f>H20+H21</f>
        <v>0</v>
      </c>
      <c r="I22" s="121"/>
      <c r="J22" s="122"/>
      <c r="K22" s="120">
        <f>K20+K21</f>
        <v>0</v>
      </c>
      <c r="L22" s="121"/>
      <c r="M22" s="122"/>
      <c r="N22" s="120">
        <f>N20+N21</f>
        <v>0</v>
      </c>
      <c r="O22" s="121"/>
      <c r="P22" s="122"/>
      <c r="Q22" s="120">
        <f t="shared" ref="Q22" si="39">Q20+Q21</f>
        <v>0</v>
      </c>
      <c r="R22" s="121"/>
      <c r="S22" s="122"/>
      <c r="T22" s="120">
        <f t="shared" ref="T22" si="40">T20+T21</f>
        <v>0</v>
      </c>
      <c r="U22" s="121"/>
      <c r="V22" s="122"/>
      <c r="W22" s="120">
        <f t="shared" ref="W22" si="41">W20+W21</f>
        <v>0</v>
      </c>
      <c r="X22" s="121"/>
      <c r="Y22" s="122"/>
      <c r="Z22" s="120">
        <f>Z20+Z21</f>
        <v>0</v>
      </c>
      <c r="AA22" s="121"/>
      <c r="AB22" s="122"/>
      <c r="AC22" s="120">
        <f t="shared" ref="AC22" si="42">AC20+AC21</f>
        <v>0</v>
      </c>
      <c r="AD22" s="121"/>
      <c r="AE22" s="122"/>
      <c r="AF22" s="120">
        <f t="shared" ref="AF22" si="43">AF20+AF21</f>
        <v>0</v>
      </c>
      <c r="AG22" s="121"/>
      <c r="AH22" s="122"/>
      <c r="AI22" s="120">
        <f t="shared" ref="AI22" si="44">AI20+AI21</f>
        <v>0</v>
      </c>
      <c r="AJ22" s="121"/>
      <c r="AK22" s="122"/>
      <c r="AL22" s="120">
        <f>AL20+AL21</f>
        <v>0</v>
      </c>
      <c r="AM22" s="121"/>
      <c r="AN22" s="122"/>
      <c r="AO22" s="120">
        <f t="shared" ref="AO22" si="45">AO20+AO21</f>
        <v>0</v>
      </c>
      <c r="AP22" s="121"/>
      <c r="AQ22" s="122"/>
      <c r="AR22" s="120">
        <f t="shared" ref="AR22" si="46">AR20+AR21</f>
        <v>0</v>
      </c>
      <c r="AS22" s="121"/>
      <c r="AT22" s="122"/>
      <c r="AU22" s="120">
        <f t="shared" ref="AU22" si="47">AU20+AU21</f>
        <v>0</v>
      </c>
      <c r="AV22" s="121"/>
      <c r="AW22" s="122"/>
      <c r="AX22" s="120">
        <f>AX20+AX21</f>
        <v>0</v>
      </c>
      <c r="AY22" s="121"/>
      <c r="AZ22" s="122"/>
      <c r="BA22" s="120">
        <f t="shared" ref="BA22" si="48">BA20+BA21</f>
        <v>0</v>
      </c>
      <c r="BB22" s="121"/>
      <c r="BC22" s="122"/>
      <c r="BD22" s="120">
        <f t="shared" ref="BD22" si="49">BD20+BD21</f>
        <v>0</v>
      </c>
      <c r="BE22" s="121"/>
      <c r="BF22" s="122"/>
      <c r="BG22" s="120">
        <f t="shared" ref="BG22" si="50">BG20+BG21</f>
        <v>0</v>
      </c>
      <c r="BH22" s="121"/>
      <c r="BI22" s="122"/>
      <c r="BJ22" s="120">
        <f>BJ20+BJ21</f>
        <v>0</v>
      </c>
      <c r="BK22" s="121"/>
      <c r="BL22" s="122"/>
      <c r="BM22" s="120">
        <f t="shared" ref="BM22" si="51">BM20+BM21</f>
        <v>0</v>
      </c>
      <c r="BN22" s="121"/>
      <c r="BO22" s="122"/>
      <c r="BP22" s="120">
        <f t="shared" ref="BP22" si="52">BP20+BP21</f>
        <v>0</v>
      </c>
      <c r="BQ22" s="121"/>
      <c r="BR22" s="122"/>
      <c r="BS22" s="120">
        <f t="shared" ref="BS22" si="53">BS20+BS21</f>
        <v>0</v>
      </c>
      <c r="BT22" s="121"/>
      <c r="BU22" s="122"/>
      <c r="BV22" s="120">
        <f>BV20+BV21</f>
        <v>0</v>
      </c>
      <c r="BW22" s="121"/>
      <c r="BX22" s="122"/>
      <c r="BY22" s="120">
        <f t="shared" ref="BY22" si="54">BY20+BY21</f>
        <v>0</v>
      </c>
      <c r="BZ22" s="121"/>
      <c r="CA22" s="122"/>
      <c r="CB22" s="120">
        <f t="shared" ref="CB22" si="55">CB20+CB21</f>
        <v>0</v>
      </c>
      <c r="CC22" s="121"/>
      <c r="CD22" s="122"/>
      <c r="CE22" s="120">
        <f t="shared" ref="CE22" si="56">CE20+CE21</f>
        <v>0</v>
      </c>
      <c r="CF22" s="121"/>
      <c r="CG22" s="122"/>
      <c r="CH22" s="120">
        <f>CH20+CH21</f>
        <v>0</v>
      </c>
      <c r="CI22" s="121"/>
      <c r="CJ22" s="122"/>
      <c r="CK22" s="120">
        <f t="shared" ref="CK22" si="57">CK20+CK21</f>
        <v>0</v>
      </c>
      <c r="CL22" s="121"/>
      <c r="CM22" s="122"/>
      <c r="CN22" s="120">
        <f t="shared" ref="CN22" si="58">CN20+CN21</f>
        <v>0</v>
      </c>
      <c r="CO22" s="121"/>
      <c r="CP22" s="122"/>
      <c r="CQ22" s="120">
        <f t="shared" ref="CQ22" si="59">CQ20+CQ21</f>
        <v>0</v>
      </c>
      <c r="CR22" s="121"/>
      <c r="CS22" s="122"/>
      <c r="CT22" s="120">
        <f>CT20+CT21</f>
        <v>0</v>
      </c>
      <c r="CU22" s="121"/>
      <c r="CV22" s="122"/>
      <c r="CW22" s="120">
        <f t="shared" ref="CW22" si="60">CW20+CW21</f>
        <v>0</v>
      </c>
      <c r="CX22" s="121"/>
      <c r="CY22" s="122"/>
      <c r="CZ22" s="120">
        <f t="shared" ref="CZ22" si="61">CZ20+CZ21</f>
        <v>0</v>
      </c>
      <c r="DA22" s="121"/>
      <c r="DB22" s="122"/>
      <c r="DC22" s="120">
        <f>DC20+DC21</f>
        <v>0</v>
      </c>
      <c r="DD22" s="121"/>
      <c r="DE22" s="122"/>
      <c r="DF22" s="120">
        <f t="shared" ref="DF22" si="62">DF20+DF21</f>
        <v>0</v>
      </c>
      <c r="DG22" s="121"/>
      <c r="DH22" s="122"/>
      <c r="DI22" s="120">
        <f t="shared" ref="DI22" si="63">DI20+DI21</f>
        <v>0</v>
      </c>
      <c r="DJ22" s="121"/>
      <c r="DK22" s="122"/>
      <c r="DL22" s="120">
        <f>DL20+DL21</f>
        <v>0</v>
      </c>
      <c r="DM22" s="121"/>
      <c r="DN22" s="122"/>
      <c r="DO22" s="120">
        <f>DO20+DO21</f>
        <v>0</v>
      </c>
      <c r="DP22" s="121"/>
      <c r="DQ22" s="122"/>
    </row>
    <row r="23" spans="1:121" ht="22.5" customHeight="1" thickBot="1" x14ac:dyDescent="0.2">
      <c r="A23" s="89"/>
      <c r="B23" s="197" t="s">
        <v>70</v>
      </c>
      <c r="C23" s="197"/>
      <c r="D23" s="197"/>
      <c r="E23" s="198"/>
      <c r="F23" s="199"/>
      <c r="G23" s="200"/>
      <c r="H23" s="201"/>
      <c r="I23" s="202"/>
      <c r="J23" s="203"/>
      <c r="K23" s="198"/>
      <c r="L23" s="199"/>
      <c r="M23" s="200"/>
      <c r="N23" s="201"/>
      <c r="O23" s="202"/>
      <c r="P23" s="203"/>
      <c r="Q23" s="201"/>
      <c r="R23" s="202"/>
      <c r="S23" s="203"/>
      <c r="T23" s="201"/>
      <c r="U23" s="202"/>
      <c r="V23" s="203"/>
      <c r="W23" s="201"/>
      <c r="X23" s="202"/>
      <c r="Y23" s="203"/>
      <c r="Z23" s="201"/>
      <c r="AA23" s="202"/>
      <c r="AB23" s="203"/>
      <c r="AC23" s="201"/>
      <c r="AD23" s="202"/>
      <c r="AE23" s="203"/>
      <c r="AF23" s="201"/>
      <c r="AG23" s="202"/>
      <c r="AH23" s="203"/>
      <c r="AI23" s="201"/>
      <c r="AJ23" s="202"/>
      <c r="AK23" s="203"/>
      <c r="AL23" s="201"/>
      <c r="AM23" s="202"/>
      <c r="AN23" s="203"/>
      <c r="AO23" s="201"/>
      <c r="AP23" s="202"/>
      <c r="AQ23" s="203"/>
      <c r="AR23" s="201"/>
      <c r="AS23" s="202"/>
      <c r="AT23" s="203"/>
      <c r="AU23" s="201"/>
      <c r="AV23" s="202"/>
      <c r="AW23" s="203"/>
      <c r="AX23" s="201"/>
      <c r="AY23" s="202"/>
      <c r="AZ23" s="203"/>
      <c r="BA23" s="201"/>
      <c r="BB23" s="202"/>
      <c r="BC23" s="203"/>
      <c r="BD23" s="201"/>
      <c r="BE23" s="202"/>
      <c r="BF23" s="203"/>
      <c r="BG23" s="201"/>
      <c r="BH23" s="202"/>
      <c r="BI23" s="203"/>
      <c r="BJ23" s="201"/>
      <c r="BK23" s="202"/>
      <c r="BL23" s="203"/>
      <c r="BM23" s="201"/>
      <c r="BN23" s="202"/>
      <c r="BO23" s="203"/>
      <c r="BP23" s="201"/>
      <c r="BQ23" s="202"/>
      <c r="BR23" s="203"/>
      <c r="BS23" s="201"/>
      <c r="BT23" s="202"/>
      <c r="BU23" s="203"/>
      <c r="BV23" s="201"/>
      <c r="BW23" s="202"/>
      <c r="BX23" s="203"/>
      <c r="BY23" s="201"/>
      <c r="BZ23" s="202"/>
      <c r="CA23" s="203"/>
      <c r="CB23" s="201"/>
      <c r="CC23" s="202"/>
      <c r="CD23" s="203"/>
      <c r="CE23" s="201"/>
      <c r="CF23" s="202"/>
      <c r="CG23" s="203"/>
      <c r="CH23" s="201"/>
      <c r="CI23" s="202"/>
      <c r="CJ23" s="203"/>
      <c r="CK23" s="201"/>
      <c r="CL23" s="202"/>
      <c r="CM23" s="203"/>
      <c r="CN23" s="201"/>
      <c r="CO23" s="202"/>
      <c r="CP23" s="203"/>
      <c r="CQ23" s="201"/>
      <c r="CR23" s="202"/>
      <c r="CS23" s="203"/>
      <c r="CT23" s="201"/>
      <c r="CU23" s="202"/>
      <c r="CV23" s="203"/>
      <c r="CW23" s="201"/>
      <c r="CX23" s="202"/>
      <c r="CY23" s="203"/>
      <c r="CZ23" s="201"/>
      <c r="DA23" s="202"/>
      <c r="DB23" s="203"/>
      <c r="DC23" s="201"/>
      <c r="DD23" s="202"/>
      <c r="DE23" s="203"/>
      <c r="DF23" s="201"/>
      <c r="DG23" s="202"/>
      <c r="DH23" s="203"/>
      <c r="DI23" s="201"/>
      <c r="DJ23" s="202"/>
      <c r="DK23" s="203"/>
      <c r="DL23" s="201"/>
      <c r="DM23" s="202"/>
      <c r="DN23" s="203"/>
      <c r="DO23" s="201"/>
      <c r="DP23" s="202"/>
      <c r="DQ23" s="203"/>
    </row>
    <row r="24" spans="1:121" ht="23.25" customHeight="1" x14ac:dyDescent="0.15"/>
    <row r="25" spans="1:121" ht="23.25" customHeight="1" x14ac:dyDescent="0.15"/>
  </sheetData>
  <mergeCells count="295">
    <mergeCell ref="B16:D16"/>
    <mergeCell ref="DL15:DM19"/>
    <mergeCell ref="DO15:DP19"/>
    <mergeCell ref="BS15:BT19"/>
    <mergeCell ref="BV15:BW19"/>
    <mergeCell ref="BY15:BZ19"/>
    <mergeCell ref="CB15:CC19"/>
    <mergeCell ref="CE15:CF19"/>
    <mergeCell ref="CH15:CI19"/>
    <mergeCell ref="CK15:CL19"/>
    <mergeCell ref="CN15:CO19"/>
    <mergeCell ref="CQ15:CR19"/>
    <mergeCell ref="DI15:DJ19"/>
    <mergeCell ref="CT15:CU19"/>
    <mergeCell ref="CW15:CX19"/>
    <mergeCell ref="CZ15:DA19"/>
    <mergeCell ref="DC15:DD19"/>
    <mergeCell ref="DF15:DG19"/>
    <mergeCell ref="CE23:CG23"/>
    <mergeCell ref="DI23:DK23"/>
    <mergeCell ref="DL23:DN23"/>
    <mergeCell ref="DO23:DQ23"/>
    <mergeCell ref="CH23:CJ23"/>
    <mergeCell ref="CK23:CM23"/>
    <mergeCell ref="CN23:CP23"/>
    <mergeCell ref="CQ23:CS23"/>
    <mergeCell ref="CT23:CV23"/>
    <mergeCell ref="CW23:CY23"/>
    <mergeCell ref="CZ23:DB23"/>
    <mergeCell ref="DC23:DE23"/>
    <mergeCell ref="DF23:DH23"/>
    <mergeCell ref="BD23:BF23"/>
    <mergeCell ref="BG23:BI23"/>
    <mergeCell ref="BJ23:BL23"/>
    <mergeCell ref="BM23:BO23"/>
    <mergeCell ref="BP23:BR23"/>
    <mergeCell ref="BS23:BU23"/>
    <mergeCell ref="BV23:BX23"/>
    <mergeCell ref="BY23:CA23"/>
    <mergeCell ref="CB23:CD23"/>
    <mergeCell ref="AC23:AE23"/>
    <mergeCell ref="AF23:AH23"/>
    <mergeCell ref="AI23:AK23"/>
    <mergeCell ref="AL23:AN23"/>
    <mergeCell ref="AO23:AQ23"/>
    <mergeCell ref="AR23:AT23"/>
    <mergeCell ref="AU23:AW23"/>
    <mergeCell ref="AX23:AZ23"/>
    <mergeCell ref="BA23:BC23"/>
    <mergeCell ref="B23:D23"/>
    <mergeCell ref="E23:G23"/>
    <mergeCell ref="H23:J23"/>
    <mergeCell ref="K23:M23"/>
    <mergeCell ref="N23:P23"/>
    <mergeCell ref="Q23:S23"/>
    <mergeCell ref="T23:V23"/>
    <mergeCell ref="W23:Y23"/>
    <mergeCell ref="Z23:AB23"/>
    <mergeCell ref="B20:C22"/>
    <mergeCell ref="E20:G20"/>
    <mergeCell ref="H20:J20"/>
    <mergeCell ref="K20:M20"/>
    <mergeCell ref="N20:P20"/>
    <mergeCell ref="Q20:S20"/>
    <mergeCell ref="T20:V20"/>
    <mergeCell ref="E21:G21"/>
    <mergeCell ref="H21:J21"/>
    <mergeCell ref="K21:M21"/>
    <mergeCell ref="N21:P21"/>
    <mergeCell ref="Q21:S21"/>
    <mergeCell ref="T21:V21"/>
    <mergeCell ref="BV21:BX21"/>
    <mergeCell ref="BY21:CA21"/>
    <mergeCell ref="BD22:BF22"/>
    <mergeCell ref="BS22:BU22"/>
    <mergeCell ref="BV22:BX22"/>
    <mergeCell ref="BY22:CA22"/>
    <mergeCell ref="BJ22:BL22"/>
    <mergeCell ref="BM22:BO22"/>
    <mergeCell ref="BP22:BR22"/>
    <mergeCell ref="AF6:AH6"/>
    <mergeCell ref="AI6:AK6"/>
    <mergeCell ref="AL6:AN6"/>
    <mergeCell ref="AO6:AQ6"/>
    <mergeCell ref="AC5:AE5"/>
    <mergeCell ref="AF5:AH5"/>
    <mergeCell ref="AI5:AK5"/>
    <mergeCell ref="B18:D18"/>
    <mergeCell ref="B17:D17"/>
    <mergeCell ref="Q15:R19"/>
    <mergeCell ref="T15:U19"/>
    <mergeCell ref="W15:X19"/>
    <mergeCell ref="Z15:AA19"/>
    <mergeCell ref="AC15:AD19"/>
    <mergeCell ref="AF15:AG19"/>
    <mergeCell ref="AI15:AJ19"/>
    <mergeCell ref="E15:F19"/>
    <mergeCell ref="H15:I19"/>
    <mergeCell ref="K15:L19"/>
    <mergeCell ref="N15:O19"/>
    <mergeCell ref="B19:D19"/>
    <mergeCell ref="B5:D5"/>
    <mergeCell ref="E5:G6"/>
    <mergeCell ref="H5:J5"/>
    <mergeCell ref="DO5:DQ5"/>
    <mergeCell ref="B6:D6"/>
    <mergeCell ref="H6:J6"/>
    <mergeCell ref="N6:P6"/>
    <mergeCell ref="Q6:S6"/>
    <mergeCell ref="T6:V6"/>
    <mergeCell ref="W6:Y6"/>
    <mergeCell ref="CN5:CP5"/>
    <mergeCell ref="CQ5:CS5"/>
    <mergeCell ref="CT5:CV5"/>
    <mergeCell ref="CW5:CY5"/>
    <mergeCell ref="CZ5:DB5"/>
    <mergeCell ref="DC5:DE5"/>
    <mergeCell ref="BV5:BX5"/>
    <mergeCell ref="BY5:CA5"/>
    <mergeCell ref="CB5:CD5"/>
    <mergeCell ref="CE5:CG5"/>
    <mergeCell ref="CH5:CJ5"/>
    <mergeCell ref="CK5:CM5"/>
    <mergeCell ref="T5:V5"/>
    <mergeCell ref="W5:Y5"/>
    <mergeCell ref="Z5:AB5"/>
    <mergeCell ref="Z6:AB6"/>
    <mergeCell ref="AC6:AE6"/>
    <mergeCell ref="DF5:DH5"/>
    <mergeCell ref="DI5:DK5"/>
    <mergeCell ref="DL5:DN5"/>
    <mergeCell ref="BS5:BU5"/>
    <mergeCell ref="Q5:S5"/>
    <mergeCell ref="E1:M1"/>
    <mergeCell ref="B2:M2"/>
    <mergeCell ref="N2:P2"/>
    <mergeCell ref="Q2:S2"/>
    <mergeCell ref="T2:V2"/>
    <mergeCell ref="W2:Y2"/>
    <mergeCell ref="K5:M6"/>
    <mergeCell ref="N5:P5"/>
    <mergeCell ref="AL5:AN5"/>
    <mergeCell ref="AO5:AQ5"/>
    <mergeCell ref="AR5:AT5"/>
    <mergeCell ref="AU5:AW5"/>
    <mergeCell ref="AX5:AZ5"/>
    <mergeCell ref="BA5:BC5"/>
    <mergeCell ref="BJ6:BL6"/>
    <mergeCell ref="BM6:BO6"/>
    <mergeCell ref="BP6:BR6"/>
    <mergeCell ref="BD5:BF5"/>
    <mergeCell ref="BG5:BI5"/>
    <mergeCell ref="BJ5:BL5"/>
    <mergeCell ref="BM5:BO5"/>
    <mergeCell ref="BP5:BR5"/>
    <mergeCell ref="BS6:BU6"/>
    <mergeCell ref="BV6:BX6"/>
    <mergeCell ref="BY6:CA6"/>
    <mergeCell ref="AR6:AT6"/>
    <mergeCell ref="AU6:AW6"/>
    <mergeCell ref="AX6:AZ6"/>
    <mergeCell ref="BA6:BC6"/>
    <mergeCell ref="BD6:BF6"/>
    <mergeCell ref="BG6:BI6"/>
    <mergeCell ref="B14:D14"/>
    <mergeCell ref="B15:D15"/>
    <mergeCell ref="DL6:DN6"/>
    <mergeCell ref="DO6:DQ6"/>
    <mergeCell ref="B7:D7"/>
    <mergeCell ref="B8:D8"/>
    <mergeCell ref="B9:B13"/>
    <mergeCell ref="C9:D9"/>
    <mergeCell ref="C10:D10"/>
    <mergeCell ref="C11:D11"/>
    <mergeCell ref="C12:D12"/>
    <mergeCell ref="C13:D13"/>
    <mergeCell ref="CT6:CV6"/>
    <mergeCell ref="CW6:CY6"/>
    <mergeCell ref="CZ6:DB6"/>
    <mergeCell ref="DC6:DE6"/>
    <mergeCell ref="DF6:DH6"/>
    <mergeCell ref="DI6:DK6"/>
    <mergeCell ref="CB6:CD6"/>
    <mergeCell ref="CE6:CG6"/>
    <mergeCell ref="CH6:CJ6"/>
    <mergeCell ref="CK6:CM6"/>
    <mergeCell ref="CN6:CP6"/>
    <mergeCell ref="CQ6:CS6"/>
    <mergeCell ref="W20:Y20"/>
    <mergeCell ref="BJ15:BK19"/>
    <mergeCell ref="BM15:BN19"/>
    <mergeCell ref="BP15:BQ19"/>
    <mergeCell ref="Z20:AB20"/>
    <mergeCell ref="AC20:AE20"/>
    <mergeCell ref="AF20:AH20"/>
    <mergeCell ref="AI20:AK20"/>
    <mergeCell ref="AL20:AN20"/>
    <mergeCell ref="AO20:AQ20"/>
    <mergeCell ref="AR20:AT20"/>
    <mergeCell ref="AU20:AW20"/>
    <mergeCell ref="AX20:AZ20"/>
    <mergeCell ref="BA20:BC20"/>
    <mergeCell ref="BD20:BF20"/>
    <mergeCell ref="BG20:BI20"/>
    <mergeCell ref="AL15:AM19"/>
    <mergeCell ref="AO15:AP19"/>
    <mergeCell ref="AR15:AS19"/>
    <mergeCell ref="AU15:AV19"/>
    <mergeCell ref="AX15:AY19"/>
    <mergeCell ref="BA15:BB19"/>
    <mergeCell ref="BD15:BE19"/>
    <mergeCell ref="BG15:BH19"/>
    <mergeCell ref="DL20:DN20"/>
    <mergeCell ref="DO20:DQ20"/>
    <mergeCell ref="CW20:CY20"/>
    <mergeCell ref="CZ20:DB20"/>
    <mergeCell ref="DC20:DE20"/>
    <mergeCell ref="DF20:DH20"/>
    <mergeCell ref="DI20:DK20"/>
    <mergeCell ref="BP20:BR20"/>
    <mergeCell ref="BS20:BU20"/>
    <mergeCell ref="BV20:BX20"/>
    <mergeCell ref="BY20:CA20"/>
    <mergeCell ref="W21:Y21"/>
    <mergeCell ref="CT20:CV20"/>
    <mergeCell ref="CB20:CD20"/>
    <mergeCell ref="CE20:CG20"/>
    <mergeCell ref="CH20:CJ20"/>
    <mergeCell ref="CK20:CM20"/>
    <mergeCell ref="CN20:CP20"/>
    <mergeCell ref="CQ20:CS20"/>
    <mergeCell ref="BJ20:BL20"/>
    <mergeCell ref="BM20:BO20"/>
    <mergeCell ref="AR21:AT21"/>
    <mergeCell ref="AU21:AW21"/>
    <mergeCell ref="AX21:AZ21"/>
    <mergeCell ref="BA21:BC21"/>
    <mergeCell ref="BD21:BF21"/>
    <mergeCell ref="BG21:BI21"/>
    <mergeCell ref="Z21:AB21"/>
    <mergeCell ref="CK21:CM21"/>
    <mergeCell ref="CN21:CP21"/>
    <mergeCell ref="CQ21:CS21"/>
    <mergeCell ref="BJ21:BL21"/>
    <mergeCell ref="BM21:BO21"/>
    <mergeCell ref="BP21:BR21"/>
    <mergeCell ref="BS21:BU21"/>
    <mergeCell ref="DL21:DN21"/>
    <mergeCell ref="DO21:DQ21"/>
    <mergeCell ref="E22:G22"/>
    <mergeCell ref="H22:J22"/>
    <mergeCell ref="K22:M22"/>
    <mergeCell ref="N22:P22"/>
    <mergeCell ref="Q22:S22"/>
    <mergeCell ref="T22:V22"/>
    <mergeCell ref="W22:Y22"/>
    <mergeCell ref="CT21:CV21"/>
    <mergeCell ref="CW21:CY21"/>
    <mergeCell ref="CZ21:DB21"/>
    <mergeCell ref="DC21:DE21"/>
    <mergeCell ref="DF21:DH21"/>
    <mergeCell ref="DI21:DK21"/>
    <mergeCell ref="CB21:CD21"/>
    <mergeCell ref="CE21:CG21"/>
    <mergeCell ref="AC21:AE21"/>
    <mergeCell ref="AF21:AH21"/>
    <mergeCell ref="AI21:AK21"/>
    <mergeCell ref="AL21:AN21"/>
    <mergeCell ref="AO21:AQ21"/>
    <mergeCell ref="CH21:CJ21"/>
    <mergeCell ref="BA22:BC22"/>
    <mergeCell ref="DL22:DN22"/>
    <mergeCell ref="DO22:DQ22"/>
    <mergeCell ref="CT22:CV22"/>
    <mergeCell ref="CW22:CY22"/>
    <mergeCell ref="CZ22:DB22"/>
    <mergeCell ref="DC22:DE22"/>
    <mergeCell ref="DF22:DH22"/>
    <mergeCell ref="DI22:DK22"/>
    <mergeCell ref="CB22:CD22"/>
    <mergeCell ref="CE22:CG22"/>
    <mergeCell ref="CH22:CJ22"/>
    <mergeCell ref="CK22:CM22"/>
    <mergeCell ref="CN22:CP22"/>
    <mergeCell ref="CQ22:CS22"/>
    <mergeCell ref="AR22:AT22"/>
    <mergeCell ref="AU22:AW22"/>
    <mergeCell ref="AX22:AZ22"/>
    <mergeCell ref="BG22:BI22"/>
    <mergeCell ref="Z22:AB22"/>
    <mergeCell ref="AC22:AE22"/>
    <mergeCell ref="AF22:AH22"/>
    <mergeCell ref="AI22:AK22"/>
    <mergeCell ref="AL22:AN22"/>
    <mergeCell ref="AO22:AQ22"/>
  </mergeCells>
  <phoneticPr fontId="2"/>
  <dataValidations count="1">
    <dataValidation operator="equal" allowBlank="1" showInputMessage="1" showErrorMessage="1" sqref="D4" xr:uid="{00000000-0002-0000-0000-000000000000}"/>
  </dataValidations>
  <pageMargins left="0.70866141732283472" right="0.70866141732283472" top="0.74803149606299213" bottom="0.74803149606299213" header="0.31496062992125984" footer="0.31496062992125984"/>
  <pageSetup paperSize="9" scale="80" fitToWidth="0" orientation="landscape" r:id="rId1"/>
  <headerFooter>
    <oddFooter>&amp;RVer.20200326</oddFooter>
  </headerFooter>
  <colBreaks count="12" manualBreakCount="12">
    <brk id="13" max="1048575" man="1"/>
    <brk id="22" max="1048575" man="1"/>
    <brk id="31" max="1048575" man="1"/>
    <brk id="40" max="1048575" man="1"/>
    <brk id="49" max="1048575" man="1"/>
    <brk id="58" max="1048575" man="1"/>
    <brk id="67" max="1048575" man="1"/>
    <brk id="76" max="1048575" man="1"/>
    <brk id="85" max="1048575" man="1"/>
    <brk id="94" max="1048575" man="1"/>
    <brk id="103" max="1048575" man="1"/>
    <brk id="1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pageSetUpPr fitToPage="1"/>
  </sheetPr>
  <dimension ref="B1:I51"/>
  <sheetViews>
    <sheetView showGridLines="0" view="pageBreakPreview" topLeftCell="A19" zoomScaleNormal="100" zoomScaleSheetLayoutView="100" workbookViewId="0">
      <selection activeCell="F4" sqref="F4"/>
    </sheetView>
  </sheetViews>
  <sheetFormatPr defaultRowHeight="13.5" x14ac:dyDescent="0.15"/>
  <cols>
    <col min="1" max="1" width="2.25" customWidth="1"/>
    <col min="2" max="2" width="15.5" style="86" customWidth="1"/>
    <col min="3" max="7" width="16.625" style="2" customWidth="1"/>
    <col min="8" max="8" width="6.375" style="2" hidden="1" customWidth="1"/>
  </cols>
  <sheetData>
    <row r="1" spans="2:9" ht="14.25" customHeight="1" x14ac:dyDescent="0.15">
      <c r="G1" s="56"/>
      <c r="H1"/>
    </row>
    <row r="2" spans="2:9" ht="23.25" customHeight="1" x14ac:dyDescent="0.15">
      <c r="B2" s="206" t="s">
        <v>105</v>
      </c>
      <c r="C2" s="207"/>
      <c r="D2" s="207"/>
      <c r="E2" s="207"/>
      <c r="F2" s="207"/>
      <c r="G2" s="207"/>
      <c r="H2"/>
    </row>
    <row r="3" spans="2:9" ht="8.25" customHeight="1" x14ac:dyDescent="0.15">
      <c r="B3" s="85"/>
      <c r="C3" s="86"/>
      <c r="D3" s="86"/>
      <c r="E3" s="86"/>
      <c r="F3" s="86"/>
      <c r="G3" s="86"/>
      <c r="H3"/>
    </row>
    <row r="4" spans="2:9" ht="19.5" customHeight="1" x14ac:dyDescent="0.15">
      <c r="B4" s="59" t="s">
        <v>11</v>
      </c>
      <c r="C4" s="208">
        <f>+報告様式１別紙イ!D4</f>
        <v>0</v>
      </c>
      <c r="D4" s="209"/>
      <c r="E4" s="72" t="s">
        <v>88</v>
      </c>
      <c r="F4" s="119" t="s">
        <v>106</v>
      </c>
      <c r="G4" s="56"/>
      <c r="H4"/>
      <c r="I4" t="s">
        <v>107</v>
      </c>
    </row>
    <row r="5" spans="2:9" ht="19.5" customHeight="1" x14ac:dyDescent="0.15">
      <c r="B5" s="58" t="s">
        <v>53</v>
      </c>
      <c r="C5" s="210">
        <f>+報告様式１別紙イ!H6</f>
        <v>0</v>
      </c>
      <c r="D5" s="210"/>
      <c r="E5" s="210"/>
      <c r="F5" s="210"/>
      <c r="G5" s="56"/>
      <c r="H5"/>
      <c r="I5" t="s">
        <v>108</v>
      </c>
    </row>
    <row r="6" spans="2:9" ht="12.75" customHeight="1" x14ac:dyDescent="0.15">
      <c r="B6" s="93"/>
      <c r="C6" s="100" t="s">
        <v>101</v>
      </c>
      <c r="D6" s="94"/>
      <c r="E6" s="94"/>
      <c r="F6" s="94"/>
      <c r="G6" s="95"/>
      <c r="H6"/>
    </row>
    <row r="7" spans="2:9" ht="15" customHeight="1" x14ac:dyDescent="0.15">
      <c r="B7" s="61"/>
      <c r="C7" s="63"/>
      <c r="G7" s="5" t="s">
        <v>5</v>
      </c>
      <c r="H7"/>
    </row>
    <row r="8" spans="2:9" ht="36" customHeight="1" x14ac:dyDescent="0.15">
      <c r="B8" s="211" t="s">
        <v>4</v>
      </c>
      <c r="C8" s="213" t="s">
        <v>83</v>
      </c>
      <c r="D8" s="213" t="s">
        <v>84</v>
      </c>
      <c r="E8" s="216" t="s">
        <v>0</v>
      </c>
      <c r="F8" s="216"/>
      <c r="G8" s="217"/>
      <c r="H8"/>
    </row>
    <row r="9" spans="2:9" ht="51" customHeight="1" x14ac:dyDescent="0.15">
      <c r="B9" s="212"/>
      <c r="C9" s="214"/>
      <c r="D9" s="215"/>
      <c r="E9" s="54" t="s">
        <v>85</v>
      </c>
      <c r="F9" s="55" t="s">
        <v>86</v>
      </c>
      <c r="G9" s="55" t="s">
        <v>87</v>
      </c>
      <c r="H9"/>
    </row>
    <row r="10" spans="2:9" ht="17.25" customHeight="1" x14ac:dyDescent="0.15">
      <c r="B10" s="1"/>
      <c r="C10" s="7"/>
      <c r="D10" s="7"/>
      <c r="E10" s="87"/>
      <c r="F10" s="87"/>
      <c r="G10" s="87"/>
      <c r="H10"/>
    </row>
    <row r="11" spans="2:9" ht="17.25" customHeight="1" x14ac:dyDescent="0.15">
      <c r="B11" s="50" t="s">
        <v>1</v>
      </c>
      <c r="C11" s="3">
        <f>SUM(C12:C14)</f>
        <v>0</v>
      </c>
      <c r="D11" s="3">
        <f t="shared" ref="D11:G11" si="0">SUM(D12:D14)</f>
        <v>0</v>
      </c>
      <c r="E11" s="3">
        <f t="shared" si="0"/>
        <v>0</v>
      </c>
      <c r="F11" s="3">
        <f t="shared" si="0"/>
        <v>0</v>
      </c>
      <c r="G11" s="3">
        <f t="shared" si="0"/>
        <v>0</v>
      </c>
      <c r="H11">
        <f>COUNTBLANK(C11:G11)</f>
        <v>0</v>
      </c>
    </row>
    <row r="12" spans="2:9" ht="17.25" customHeight="1" x14ac:dyDescent="0.15">
      <c r="B12" s="58" t="s">
        <v>76</v>
      </c>
      <c r="C12" s="113"/>
      <c r="D12" s="3">
        <f>ROUNDUP(C12/1.08,0)</f>
        <v>0</v>
      </c>
      <c r="E12" s="3">
        <f>ROUNDDOWN(D12*0.08,0)</f>
        <v>0</v>
      </c>
      <c r="F12" s="3">
        <f>ROUNDDOWN(D12*0.1,0)</f>
        <v>0</v>
      </c>
      <c r="G12" s="3">
        <f>+F12-E12</f>
        <v>0</v>
      </c>
      <c r="H12">
        <f t="shared" ref="H12:H13" si="1">COUNTBLANK(C12:G12)</f>
        <v>1</v>
      </c>
    </row>
    <row r="13" spans="2:9" ht="16.5" customHeight="1" x14ac:dyDescent="0.15">
      <c r="B13" s="59" t="s">
        <v>77</v>
      </c>
      <c r="C13" s="112"/>
      <c r="D13" s="3">
        <f>C13</f>
        <v>0</v>
      </c>
      <c r="E13" s="112"/>
      <c r="F13" s="3">
        <f>ROUNDDOWN(D13*0.1,0)</f>
        <v>0</v>
      </c>
      <c r="G13" s="3">
        <f>+F13-E13</f>
        <v>0</v>
      </c>
      <c r="H13">
        <f t="shared" si="1"/>
        <v>2</v>
      </c>
    </row>
    <row r="14" spans="2:9" ht="16.5" customHeight="1" x14ac:dyDescent="0.15">
      <c r="B14" s="59" t="s">
        <v>97</v>
      </c>
      <c r="C14" s="112"/>
      <c r="D14" s="3">
        <f>C14</f>
        <v>0</v>
      </c>
      <c r="E14" s="112"/>
      <c r="F14" s="3">
        <f>ROUNDDOWN(D14*0.1,0)</f>
        <v>0</v>
      </c>
      <c r="G14" s="3">
        <f>+F14-E14</f>
        <v>0</v>
      </c>
      <c r="H14">
        <f>COUNTBLANK(C14)</f>
        <v>1</v>
      </c>
    </row>
    <row r="15" spans="2:9" ht="16.5" customHeight="1" x14ac:dyDescent="0.15">
      <c r="B15" s="1"/>
      <c r="C15" s="3"/>
      <c r="D15" s="3"/>
      <c r="E15" s="3"/>
      <c r="F15" s="3"/>
      <c r="G15" s="3"/>
      <c r="H15"/>
    </row>
    <row r="16" spans="2:9" ht="16.5" customHeight="1" x14ac:dyDescent="0.15">
      <c r="B16" s="50" t="s">
        <v>74</v>
      </c>
      <c r="C16" s="3">
        <f>SUM(C17:C19)</f>
        <v>0</v>
      </c>
      <c r="D16" s="3">
        <f t="shared" ref="D16:G16" si="2">SUM(D17:D19)</f>
        <v>0</v>
      </c>
      <c r="E16" s="3">
        <f t="shared" si="2"/>
        <v>0</v>
      </c>
      <c r="F16" s="3">
        <f t="shared" si="2"/>
        <v>0</v>
      </c>
      <c r="G16" s="3">
        <f t="shared" si="2"/>
        <v>0</v>
      </c>
      <c r="H16">
        <f>COUNTBLANK(C16:G16)</f>
        <v>0</v>
      </c>
    </row>
    <row r="17" spans="2:8" ht="16.5" customHeight="1" x14ac:dyDescent="0.15">
      <c r="B17" s="58" t="s">
        <v>76</v>
      </c>
      <c r="C17" s="112"/>
      <c r="D17" s="3">
        <f>ROUNDUP(C17/1.08,0)</f>
        <v>0</v>
      </c>
      <c r="E17" s="3">
        <f>ROUNDDOWN(D17*0.08,0)</f>
        <v>0</v>
      </c>
      <c r="F17" s="3">
        <f t="shared" ref="F17:F19" si="3">ROUNDDOWN(D17*0.1,0)</f>
        <v>0</v>
      </c>
      <c r="G17" s="3">
        <f t="shared" ref="G17:G19" si="4">F17-E17</f>
        <v>0</v>
      </c>
      <c r="H17">
        <f t="shared" ref="H17:H18" si="5">COUNTBLANK(C17:G17)</f>
        <v>1</v>
      </c>
    </row>
    <row r="18" spans="2:8" ht="16.5" customHeight="1" x14ac:dyDescent="0.15">
      <c r="B18" s="59" t="s">
        <v>77</v>
      </c>
      <c r="C18" s="112"/>
      <c r="D18" s="3">
        <f>C18</f>
        <v>0</v>
      </c>
      <c r="E18" s="112"/>
      <c r="F18" s="3">
        <f t="shared" si="3"/>
        <v>0</v>
      </c>
      <c r="G18" s="3">
        <f t="shared" si="4"/>
        <v>0</v>
      </c>
      <c r="H18">
        <f t="shared" si="5"/>
        <v>2</v>
      </c>
    </row>
    <row r="19" spans="2:8" ht="16.5" customHeight="1" x14ac:dyDescent="0.15">
      <c r="B19" s="59" t="s">
        <v>97</v>
      </c>
      <c r="C19" s="112"/>
      <c r="D19" s="3">
        <f>C19</f>
        <v>0</v>
      </c>
      <c r="E19" s="112"/>
      <c r="F19" s="3">
        <f t="shared" si="3"/>
        <v>0</v>
      </c>
      <c r="G19" s="3">
        <f t="shared" si="4"/>
        <v>0</v>
      </c>
      <c r="H19">
        <f>COUNTBLANK(C19)</f>
        <v>1</v>
      </c>
    </row>
    <row r="20" spans="2:8" ht="16.5" customHeight="1" x14ac:dyDescent="0.15">
      <c r="B20" s="1"/>
      <c r="C20" s="3"/>
      <c r="D20" s="3"/>
      <c r="E20" s="3"/>
      <c r="F20" s="3"/>
      <c r="G20" s="3"/>
      <c r="H20"/>
    </row>
    <row r="21" spans="2:8" ht="16.5" customHeight="1" x14ac:dyDescent="0.15">
      <c r="B21" s="50" t="s">
        <v>2</v>
      </c>
      <c r="C21" s="3">
        <f>SUM(C22:C24)</f>
        <v>0</v>
      </c>
      <c r="D21" s="3">
        <f t="shared" ref="D21:G21" si="6">SUM(D22:D24)</f>
        <v>0</v>
      </c>
      <c r="E21" s="3">
        <f t="shared" si="6"/>
        <v>0</v>
      </c>
      <c r="F21" s="3">
        <f t="shared" si="6"/>
        <v>0</v>
      </c>
      <c r="G21" s="3">
        <f t="shared" si="6"/>
        <v>0</v>
      </c>
      <c r="H21">
        <f>COUNTBLANK(C21:G21)</f>
        <v>0</v>
      </c>
    </row>
    <row r="22" spans="2:8" ht="16.5" customHeight="1" x14ac:dyDescent="0.15">
      <c r="B22" s="58" t="s">
        <v>76</v>
      </c>
      <c r="C22" s="112"/>
      <c r="D22" s="3">
        <f>ROUNDUP(C22/1.08,0)</f>
        <v>0</v>
      </c>
      <c r="E22" s="3">
        <f>ROUNDDOWN(D22*0.08,0)</f>
        <v>0</v>
      </c>
      <c r="F22" s="3">
        <f t="shared" ref="F22" si="7">ROUNDDOWN(D22*0.1,0)</f>
        <v>0</v>
      </c>
      <c r="G22" s="3">
        <f t="shared" ref="G22" si="8">F22-E22</f>
        <v>0</v>
      </c>
      <c r="H22">
        <f t="shared" ref="H22:H23" si="9">COUNTBLANK(C22:G22)</f>
        <v>1</v>
      </c>
    </row>
    <row r="23" spans="2:8" ht="16.5" customHeight="1" x14ac:dyDescent="0.15">
      <c r="B23" s="59" t="s">
        <v>77</v>
      </c>
      <c r="C23" s="112"/>
      <c r="D23" s="3">
        <f>C23</f>
        <v>0</v>
      </c>
      <c r="E23" s="112"/>
      <c r="F23" s="3">
        <f>ROUNDDOWN(D23*0.1,0)</f>
        <v>0</v>
      </c>
      <c r="G23" s="3">
        <f>F23-E23</f>
        <v>0</v>
      </c>
      <c r="H23">
        <f t="shared" si="9"/>
        <v>2</v>
      </c>
    </row>
    <row r="24" spans="2:8" ht="16.5" customHeight="1" x14ac:dyDescent="0.15">
      <c r="B24" s="59" t="s">
        <v>97</v>
      </c>
      <c r="C24" s="112"/>
      <c r="D24" s="3">
        <f>C24</f>
        <v>0</v>
      </c>
      <c r="E24" s="112"/>
      <c r="F24" s="3">
        <f>ROUNDDOWN(D24*0.1,0)</f>
        <v>0</v>
      </c>
      <c r="G24" s="3">
        <f>F24-E24</f>
        <v>0</v>
      </c>
      <c r="H24">
        <f>COUNTBLANK(C24)</f>
        <v>1</v>
      </c>
    </row>
    <row r="25" spans="2:8" ht="16.5" customHeight="1" x14ac:dyDescent="0.15">
      <c r="B25" s="1"/>
      <c r="C25" s="3"/>
      <c r="D25" s="3"/>
      <c r="E25" s="3"/>
      <c r="F25" s="3"/>
      <c r="G25" s="3"/>
      <c r="H25"/>
    </row>
    <row r="26" spans="2:8" ht="16.5" customHeight="1" x14ac:dyDescent="0.15">
      <c r="B26" s="50" t="s">
        <v>3</v>
      </c>
      <c r="C26" s="3">
        <f>SUM(C27:C29)</f>
        <v>0</v>
      </c>
      <c r="D26" s="3">
        <f t="shared" ref="D26:G26" si="10">SUM(D27:D29)</f>
        <v>0</v>
      </c>
      <c r="E26" s="3">
        <f t="shared" si="10"/>
        <v>0</v>
      </c>
      <c r="F26" s="3">
        <f t="shared" si="10"/>
        <v>0</v>
      </c>
      <c r="G26" s="3">
        <f t="shared" si="10"/>
        <v>0</v>
      </c>
      <c r="H26">
        <f>COUNTBLANK(C26:G26)</f>
        <v>0</v>
      </c>
    </row>
    <row r="27" spans="2:8" ht="16.5" customHeight="1" x14ac:dyDescent="0.15">
      <c r="B27" s="58" t="s">
        <v>76</v>
      </c>
      <c r="C27" s="112"/>
      <c r="D27" s="3">
        <f>ROUNDUP(C27/1.08,0)</f>
        <v>0</v>
      </c>
      <c r="E27" s="3">
        <f>ROUNDDOWN(D27*0.08,0)</f>
        <v>0</v>
      </c>
      <c r="F27" s="3">
        <f>ROUNDDOWN(D27*0.1,0)</f>
        <v>0</v>
      </c>
      <c r="G27" s="3">
        <f>+F27-E27</f>
        <v>0</v>
      </c>
      <c r="H27">
        <f t="shared" ref="H27:H28" si="11">COUNTBLANK(C27:G27)</f>
        <v>1</v>
      </c>
    </row>
    <row r="28" spans="2:8" ht="16.5" customHeight="1" x14ac:dyDescent="0.15">
      <c r="B28" s="59" t="s">
        <v>77</v>
      </c>
      <c r="C28" s="112"/>
      <c r="D28" s="3">
        <f>+C28</f>
        <v>0</v>
      </c>
      <c r="E28" s="112"/>
      <c r="F28" s="3">
        <f>ROUNDDOWN(D28*0.1,0)</f>
        <v>0</v>
      </c>
      <c r="G28" s="3">
        <f>F28-E28</f>
        <v>0</v>
      </c>
      <c r="H28">
        <f t="shared" si="11"/>
        <v>2</v>
      </c>
    </row>
    <row r="29" spans="2:8" ht="16.5" customHeight="1" x14ac:dyDescent="0.15">
      <c r="B29" s="59" t="s">
        <v>97</v>
      </c>
      <c r="C29" s="112"/>
      <c r="D29" s="3">
        <f>+C29</f>
        <v>0</v>
      </c>
      <c r="E29" s="112"/>
      <c r="F29" s="3">
        <f>ROUNDDOWN(D29*0.1,0)</f>
        <v>0</v>
      </c>
      <c r="G29" s="3">
        <f>F29-E29</f>
        <v>0</v>
      </c>
      <c r="H29">
        <f>COUNTBLANK(C29)</f>
        <v>1</v>
      </c>
    </row>
    <row r="30" spans="2:8" ht="16.5" customHeight="1" x14ac:dyDescent="0.15">
      <c r="B30" s="59"/>
      <c r="C30" s="60"/>
      <c r="D30" s="60"/>
      <c r="E30" s="60"/>
      <c r="F30" s="3"/>
      <c r="G30" s="3"/>
      <c r="H30"/>
    </row>
    <row r="31" spans="2:8" ht="16.5" customHeight="1" x14ac:dyDescent="0.15">
      <c r="B31" s="50" t="s">
        <v>79</v>
      </c>
      <c r="C31" s="67">
        <f>SUM(C32:C34)</f>
        <v>0</v>
      </c>
      <c r="D31" s="67">
        <f t="shared" ref="D31:G31" si="12">SUM(D32:D34)</f>
        <v>0</v>
      </c>
      <c r="E31" s="67">
        <f t="shared" si="12"/>
        <v>0</v>
      </c>
      <c r="F31" s="67">
        <f t="shared" si="12"/>
        <v>0</v>
      </c>
      <c r="G31" s="67">
        <f t="shared" si="12"/>
        <v>0</v>
      </c>
      <c r="H31">
        <f>COUNTBLANK(C31:G31)</f>
        <v>0</v>
      </c>
    </row>
    <row r="32" spans="2:8" ht="16.5" customHeight="1" x14ac:dyDescent="0.15">
      <c r="B32" s="58" t="s">
        <v>76</v>
      </c>
      <c r="C32" s="67">
        <f t="shared" ref="C32:G34" si="13">SUM(C12,C17,C22,C27)</f>
        <v>0</v>
      </c>
      <c r="D32" s="67">
        <f t="shared" si="13"/>
        <v>0</v>
      </c>
      <c r="E32" s="67">
        <f t="shared" si="13"/>
        <v>0</v>
      </c>
      <c r="F32" s="67">
        <f t="shared" si="13"/>
        <v>0</v>
      </c>
      <c r="G32" s="67">
        <f t="shared" si="13"/>
        <v>0</v>
      </c>
      <c r="H32">
        <f t="shared" ref="H32:H33" si="14">COUNTBLANK(C32:G32)</f>
        <v>0</v>
      </c>
    </row>
    <row r="33" spans="2:8" ht="16.5" customHeight="1" x14ac:dyDescent="0.15">
      <c r="B33" s="59" t="s">
        <v>77</v>
      </c>
      <c r="C33" s="67">
        <f t="shared" si="13"/>
        <v>0</v>
      </c>
      <c r="D33" s="67">
        <f t="shared" si="13"/>
        <v>0</v>
      </c>
      <c r="E33" s="67">
        <f t="shared" si="13"/>
        <v>0</v>
      </c>
      <c r="F33" s="67">
        <f t="shared" si="13"/>
        <v>0</v>
      </c>
      <c r="G33" s="67">
        <f t="shared" si="13"/>
        <v>0</v>
      </c>
      <c r="H33">
        <f t="shared" si="14"/>
        <v>0</v>
      </c>
    </row>
    <row r="34" spans="2:8" ht="16.5" customHeight="1" x14ac:dyDescent="0.15">
      <c r="B34" s="59" t="s">
        <v>97</v>
      </c>
      <c r="C34" s="67">
        <f t="shared" si="13"/>
        <v>0</v>
      </c>
      <c r="D34" s="67">
        <f t="shared" si="13"/>
        <v>0</v>
      </c>
      <c r="E34" s="67">
        <f t="shared" si="13"/>
        <v>0</v>
      </c>
      <c r="F34" s="67">
        <f t="shared" si="13"/>
        <v>0</v>
      </c>
      <c r="G34" s="67">
        <f t="shared" si="13"/>
        <v>0</v>
      </c>
      <c r="H34">
        <f>COUNTBLANK(C34)</f>
        <v>0</v>
      </c>
    </row>
    <row r="35" spans="2:8" ht="16.5" customHeight="1" x14ac:dyDescent="0.15">
      <c r="B35" s="8"/>
      <c r="C35" s="60"/>
      <c r="D35" s="3"/>
      <c r="E35" s="3"/>
      <c r="F35" s="3"/>
      <c r="G35" s="3"/>
      <c r="H35"/>
    </row>
    <row r="36" spans="2:8" ht="16.5" customHeight="1" x14ac:dyDescent="0.15">
      <c r="B36" s="50" t="s">
        <v>68</v>
      </c>
      <c r="C36" s="114" t="str">
        <f>IF($F$4&lt;0,"間接経費率(F4)未入力",IF($F$4&gt;30,"間接経費率(F4)未入力",SUM(C37:C39)))</f>
        <v>間接経費率(F4)未入力</v>
      </c>
      <c r="D36" s="114" t="str">
        <f t="shared" ref="D36:G36" si="15">IF($F$4&lt;0,"間接経費率(F4)未入力",IF($F$4&gt;30,"間接経費率(F4)未入力",SUM(D37:D39)))</f>
        <v>間接経費率(F4)未入力</v>
      </c>
      <c r="E36" s="114" t="str">
        <f t="shared" si="15"/>
        <v>間接経費率(F4)未入力</v>
      </c>
      <c r="F36" s="114" t="str">
        <f t="shared" si="15"/>
        <v>間接経費率(F4)未入力</v>
      </c>
      <c r="G36" s="114" t="str">
        <f t="shared" si="15"/>
        <v>間接経費率(F4)未入力</v>
      </c>
      <c r="H36">
        <f>COUNTBLANK(C36:G36)</f>
        <v>0</v>
      </c>
    </row>
    <row r="37" spans="2:8" ht="16.5" customHeight="1" x14ac:dyDescent="0.15">
      <c r="B37" s="58" t="s">
        <v>76</v>
      </c>
      <c r="C37" s="112"/>
      <c r="D37" s="115" t="str">
        <f>IF($F$4&lt;0,"間接経費率(F4)未入力",IF($F$4&gt;30,"間接経費率(F4)未入力",ROUNDUP(C37/1.08,0)))</f>
        <v>間接経費率(F4)未入力</v>
      </c>
      <c r="E37" s="115" t="str">
        <f>IF($F$4&lt;0,"間接経費率(F4)未入力",IF($F$4&gt;30,"間接経費率(F4)未入力",ROUNDDOWN(D37*0.08,0)))</f>
        <v>間接経費率(F4)未入力</v>
      </c>
      <c r="F37" s="115" t="str">
        <f>IF($F$4&lt;0,"間接経費率(F4)未入力",IF($F$4&gt;30,"間接経費率(F4)未入力",ROUNDDOWN(D37*0.1,0)))</f>
        <v>間接経費率(F4)未入力</v>
      </c>
      <c r="G37" s="115" t="str">
        <f>IF($F$4&lt;0,"間接経費率(F4)未入力",IF($F$4&gt;30,"間接経費率(F4)未入力",F37-E37))</f>
        <v>間接経費率(F4)未入力</v>
      </c>
      <c r="H37">
        <f t="shared" ref="H37:H38" si="16">COUNTBLANK(C37:G37)</f>
        <v>1</v>
      </c>
    </row>
    <row r="38" spans="2:8" ht="16.5" customHeight="1" x14ac:dyDescent="0.15">
      <c r="B38" s="59" t="s">
        <v>77</v>
      </c>
      <c r="C38" s="112"/>
      <c r="D38" s="115">
        <f>+C38</f>
        <v>0</v>
      </c>
      <c r="E38" s="114" t="str">
        <f>IF($F$4&lt;0,"間接経費率(F4)未入力",IF($F$4&gt;30,"間接経費率(F4)未入力",ROUNDDOWN(D38*0.08,0)))</f>
        <v>間接経費率(F4)未入力</v>
      </c>
      <c r="F38" s="115" t="str">
        <f>IF($F$4&lt;0,"間接経費率(F4)未入力",IF($F$4&gt;30,"間接経費率(F4)未入力",ROUNDDOWN(D38*0.1,0)))</f>
        <v>間接経費率(F4)未入力</v>
      </c>
      <c r="G38" s="115" t="str">
        <f>IF($F$4&lt;0,"間接経費率(F4)未入力",IF($F$4&gt;30,"間接経費率(F4)未入力",F38-E38))</f>
        <v>間接経費率(F4)未入力</v>
      </c>
      <c r="H38">
        <f t="shared" si="16"/>
        <v>1</v>
      </c>
    </row>
    <row r="39" spans="2:8" ht="16.5" customHeight="1" x14ac:dyDescent="0.15">
      <c r="B39" s="59" t="s">
        <v>97</v>
      </c>
      <c r="C39" s="112"/>
      <c r="D39" s="116">
        <f>+C39</f>
        <v>0</v>
      </c>
      <c r="E39" s="116">
        <f>ROUNDDOWN(D39*0.08,0)</f>
        <v>0</v>
      </c>
      <c r="F39" s="116">
        <f>ROUNDDOWN(D39*0.1,0)</f>
        <v>0</v>
      </c>
      <c r="G39" s="60">
        <f>F39-E39</f>
        <v>0</v>
      </c>
      <c r="H39">
        <f>COUNTBLANK(C39)</f>
        <v>1</v>
      </c>
    </row>
    <row r="40" spans="2:8" ht="16.5" customHeight="1" x14ac:dyDescent="0.15">
      <c r="B40" s="50"/>
      <c r="C40" s="50"/>
      <c r="D40" s="3"/>
      <c r="E40" s="3"/>
      <c r="F40" s="3"/>
      <c r="G40" s="3"/>
      <c r="H40"/>
    </row>
    <row r="41" spans="2:8" ht="16.5" customHeight="1" x14ac:dyDescent="0.15">
      <c r="B41" s="50" t="s">
        <v>78</v>
      </c>
      <c r="C41" s="3">
        <f>SUM(C42:C44)</f>
        <v>0</v>
      </c>
      <c r="D41" s="3">
        <f t="shared" ref="D41:G41" si="17">SUM(D42:D44)</f>
        <v>0</v>
      </c>
      <c r="E41" s="3">
        <f t="shared" si="17"/>
        <v>0</v>
      </c>
      <c r="F41" s="3">
        <f t="shared" si="17"/>
        <v>0</v>
      </c>
      <c r="G41" s="3">
        <f t="shared" si="17"/>
        <v>0</v>
      </c>
      <c r="H41">
        <f>COUNTBLANK(C41:G41)</f>
        <v>0</v>
      </c>
    </row>
    <row r="42" spans="2:8" ht="16.5" customHeight="1" x14ac:dyDescent="0.15">
      <c r="B42" s="58" t="s">
        <v>76</v>
      </c>
      <c r="C42" s="112"/>
      <c r="D42" s="112"/>
      <c r="E42" s="112"/>
      <c r="F42" s="112"/>
      <c r="G42" s="3">
        <f>+F42-E42</f>
        <v>0</v>
      </c>
      <c r="H42">
        <f t="shared" ref="H42:H43" si="18">COUNTBLANK(C42:G42)</f>
        <v>4</v>
      </c>
    </row>
    <row r="43" spans="2:8" ht="16.5" customHeight="1" x14ac:dyDescent="0.15">
      <c r="B43" s="59" t="s">
        <v>77</v>
      </c>
      <c r="C43" s="112"/>
      <c r="D43" s="112"/>
      <c r="E43" s="112"/>
      <c r="F43" s="112"/>
      <c r="G43" s="3">
        <f>F43-E43</f>
        <v>0</v>
      </c>
      <c r="H43">
        <f t="shared" si="18"/>
        <v>4</v>
      </c>
    </row>
    <row r="44" spans="2:8" ht="24.95" customHeight="1" x14ac:dyDescent="0.15">
      <c r="B44" s="59" t="s">
        <v>97</v>
      </c>
      <c r="C44" s="112"/>
      <c r="D44" s="112"/>
      <c r="E44" s="112"/>
      <c r="F44" s="112"/>
      <c r="G44" s="3">
        <f>F44-E44</f>
        <v>0</v>
      </c>
      <c r="H44">
        <f>COUNTBLANK(C44:F44)</f>
        <v>4</v>
      </c>
    </row>
    <row r="45" spans="2:8" x14ac:dyDescent="0.15">
      <c r="B45" s="59"/>
      <c r="C45" s="3"/>
      <c r="D45" s="3"/>
      <c r="E45" s="3"/>
      <c r="F45" s="3"/>
      <c r="G45" s="3"/>
      <c r="H45"/>
    </row>
    <row r="46" spans="2:8" x14ac:dyDescent="0.15">
      <c r="B46" s="50" t="s">
        <v>75</v>
      </c>
      <c r="C46" s="3">
        <f>IF(ISNUMBER(C36),C41+C26+C21+C16+C11+C36,0)</f>
        <v>0</v>
      </c>
      <c r="D46" s="3">
        <f>IF(ISNUMBER(D36),D41+D26+D21+D16+D11+D36,0)</f>
        <v>0</v>
      </c>
      <c r="E46" s="3">
        <f>IF(ISNUMBER(E36),E41+E26+E21+E16+E11+E36,0)</f>
        <v>0</v>
      </c>
      <c r="F46" s="3">
        <f>IF(ISNUMBER(F36),F41+F26+F21+F16+F11+F36,0)</f>
        <v>0</v>
      </c>
      <c r="G46" s="3">
        <f>IF(ISNUMBER(G36),G41+G26+G21+G16+G11+G36,0)</f>
        <v>0</v>
      </c>
      <c r="H46"/>
    </row>
    <row r="47" spans="2:8" ht="14.25" thickBot="1" x14ac:dyDescent="0.2">
      <c r="B47" s="1"/>
      <c r="C47" s="3"/>
      <c r="D47" s="3"/>
      <c r="E47" s="53"/>
      <c r="F47" s="53"/>
      <c r="G47" s="53"/>
      <c r="H47"/>
    </row>
    <row r="48" spans="2:8" ht="24" customHeight="1" thickBot="1" x14ac:dyDescent="0.2">
      <c r="B48" s="218" t="str">
        <f>IF(G48="未入力有","※未入力のセルがありますので、ご確認をお願い致します。該当する費用が存在しない場合は、「０」を入力して下さい。※","")</f>
        <v>※未入力のセルがありますので、ご確認をお願い致します。該当する費用が存在しない場合は、「０」を入力して下さい。※</v>
      </c>
      <c r="C48" s="218"/>
      <c r="D48" s="219"/>
      <c r="E48" s="204" t="s">
        <v>6</v>
      </c>
      <c r="F48" s="205"/>
      <c r="G48" s="111" t="str">
        <f>IF(H48=0,SUM(G41,G11,G16,G21,G26,G36),"未入力有")</f>
        <v>未入力有</v>
      </c>
      <c r="H48">
        <f>SUM(H11:H47)</f>
        <v>31</v>
      </c>
    </row>
    <row r="49" spans="2:8" ht="6.75" customHeight="1" x14ac:dyDescent="0.15">
      <c r="C49" s="4"/>
      <c r="D49" s="4"/>
      <c r="E49" s="4"/>
      <c r="F49" s="4"/>
      <c r="G49" s="4"/>
      <c r="H49"/>
    </row>
    <row r="50" spans="2:8" x14ac:dyDescent="0.15">
      <c r="B50" s="63" t="s">
        <v>80</v>
      </c>
      <c r="C50" s="64" t="s">
        <v>90</v>
      </c>
      <c r="D50" s="65"/>
      <c r="H50"/>
    </row>
    <row r="51" spans="2:8" x14ac:dyDescent="0.15">
      <c r="B51" s="66"/>
      <c r="C51" s="71" t="s">
        <v>89</v>
      </c>
      <c r="D51" s="65"/>
      <c r="G51" s="77" t="s">
        <v>96</v>
      </c>
      <c r="H51"/>
    </row>
  </sheetData>
  <mergeCells count="9">
    <mergeCell ref="E48:F48"/>
    <mergeCell ref="B2:G2"/>
    <mergeCell ref="C4:D4"/>
    <mergeCell ref="C5:F5"/>
    <mergeCell ref="B8:B9"/>
    <mergeCell ref="C8:C9"/>
    <mergeCell ref="D8:D9"/>
    <mergeCell ref="E8:G8"/>
    <mergeCell ref="B48:D48"/>
  </mergeCells>
  <phoneticPr fontId="2"/>
  <dataValidations count="1">
    <dataValidation type="decimal" showInputMessage="1" showErrorMessage="1" sqref="F4" xr:uid="{21587EF1-FE48-4695-A52F-430988F3C09A}">
      <formula1>0</formula1>
      <formula2>30</formula2>
    </dataValidation>
  </dataValidations>
  <pageMargins left="0.23622047244094491" right="0.23622047244094491" top="0.74803149606299213" bottom="0.74803149606299213" header="0.31496062992125984" footer="0.31496062992125984"/>
  <pageSetup paperSize="9" scale="92" orientation="portrait" r:id="rId1"/>
  <headerFooter>
    <oddFooter>&amp;RVer.20200326</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DQ23"/>
  <sheetViews>
    <sheetView tabSelected="1" view="pageBreakPreview" zoomScaleNormal="100" zoomScaleSheetLayoutView="100" workbookViewId="0">
      <pane xSplit="4" ySplit="7" topLeftCell="P8" activePane="bottomRight" state="frozen"/>
      <selection pane="topRight" activeCell="E1" sqref="E1"/>
      <selection pane="bottomLeft" activeCell="A8" sqref="A8"/>
      <selection pane="bottomRight"/>
    </sheetView>
  </sheetViews>
  <sheetFormatPr defaultColWidth="9" defaultRowHeight="14.25" x14ac:dyDescent="0.15"/>
  <cols>
    <col min="1" max="1" width="1.25" style="9" customWidth="1"/>
    <col min="2" max="2" width="4.375" style="9" customWidth="1"/>
    <col min="3" max="3" width="7.625" style="9" customWidth="1"/>
    <col min="4" max="4" width="18" style="9" customWidth="1"/>
    <col min="5" max="31" width="11.375" style="9" customWidth="1"/>
    <col min="32" max="121" width="13.25" style="9" customWidth="1"/>
    <col min="122" max="16384" width="9" style="9"/>
  </cols>
  <sheetData>
    <row r="1" spans="1:121" ht="17.25" x14ac:dyDescent="0.15">
      <c r="B1" s="10" t="s">
        <v>7</v>
      </c>
      <c r="E1" s="159"/>
      <c r="F1" s="159"/>
      <c r="G1" s="159"/>
      <c r="H1" s="159"/>
      <c r="I1" s="159"/>
      <c r="J1" s="159"/>
      <c r="K1" s="159"/>
      <c r="L1" s="159"/>
      <c r="M1" s="159"/>
    </row>
    <row r="2" spans="1:121" ht="21.75" thickBot="1" x14ac:dyDescent="0.2">
      <c r="B2" s="160" t="s">
        <v>8</v>
      </c>
      <c r="C2" s="160"/>
      <c r="D2" s="160"/>
      <c r="E2" s="160"/>
      <c r="F2" s="160"/>
      <c r="G2" s="160"/>
      <c r="H2" s="160"/>
      <c r="I2" s="160"/>
      <c r="J2" s="160"/>
      <c r="K2" s="160"/>
      <c r="L2" s="160"/>
      <c r="M2" s="160"/>
      <c r="N2" s="161"/>
      <c r="O2" s="161"/>
      <c r="P2" s="161"/>
      <c r="Q2" s="161"/>
      <c r="R2" s="161"/>
      <c r="S2" s="161"/>
      <c r="T2" s="161"/>
      <c r="U2" s="161"/>
      <c r="V2" s="161"/>
      <c r="W2" s="161"/>
      <c r="X2" s="161"/>
      <c r="Y2" s="161"/>
    </row>
    <row r="3" spans="1:121" s="6" customFormat="1" ht="21" x14ac:dyDescent="0.15">
      <c r="B3" s="78"/>
      <c r="C3" s="78"/>
      <c r="D3" s="78"/>
      <c r="E3" s="78"/>
      <c r="F3" s="78"/>
      <c r="G3" s="78"/>
      <c r="H3" s="11"/>
      <c r="I3" s="12" t="s">
        <v>9</v>
      </c>
      <c r="J3" s="13" t="s">
        <v>10</v>
      </c>
      <c r="K3" s="78"/>
      <c r="L3" s="78"/>
      <c r="M3" s="78"/>
      <c r="N3" s="79"/>
      <c r="O3" s="12" t="s">
        <v>9</v>
      </c>
      <c r="P3" s="13" t="s">
        <v>10</v>
      </c>
      <c r="Q3" s="79"/>
      <c r="R3" s="12" t="s">
        <v>9</v>
      </c>
      <c r="S3" s="13" t="s">
        <v>10</v>
      </c>
      <c r="T3" s="79"/>
      <c r="U3" s="12" t="s">
        <v>9</v>
      </c>
      <c r="V3" s="13" t="s">
        <v>10</v>
      </c>
      <c r="W3" s="79"/>
      <c r="X3" s="12" t="s">
        <v>9</v>
      </c>
      <c r="Y3" s="13" t="s">
        <v>10</v>
      </c>
      <c r="Z3" s="9"/>
      <c r="AA3" s="12" t="s">
        <v>9</v>
      </c>
      <c r="AB3" s="13" t="s">
        <v>10</v>
      </c>
      <c r="AC3" s="9"/>
      <c r="AD3" s="12" t="s">
        <v>9</v>
      </c>
      <c r="AE3" s="13" t="s">
        <v>10</v>
      </c>
      <c r="AF3" s="9"/>
      <c r="AG3" s="12" t="s">
        <v>9</v>
      </c>
      <c r="AH3" s="13" t="s">
        <v>10</v>
      </c>
      <c r="AI3" s="9"/>
      <c r="AJ3" s="12" t="s">
        <v>9</v>
      </c>
      <c r="AK3" s="13" t="s">
        <v>10</v>
      </c>
      <c r="AL3" s="9"/>
      <c r="AM3" s="12" t="s">
        <v>9</v>
      </c>
      <c r="AN3" s="13" t="s">
        <v>10</v>
      </c>
      <c r="AO3" s="9"/>
      <c r="AP3" s="12" t="s">
        <v>9</v>
      </c>
      <c r="AQ3" s="13" t="s">
        <v>10</v>
      </c>
      <c r="AR3" s="9"/>
      <c r="AS3" s="12" t="s">
        <v>9</v>
      </c>
      <c r="AT3" s="13" t="s">
        <v>10</v>
      </c>
      <c r="AU3" s="9"/>
      <c r="AV3" s="12" t="s">
        <v>9</v>
      </c>
      <c r="AW3" s="13" t="s">
        <v>10</v>
      </c>
      <c r="AX3" s="9"/>
      <c r="AY3" s="12" t="s">
        <v>9</v>
      </c>
      <c r="AZ3" s="13" t="s">
        <v>10</v>
      </c>
      <c r="BA3" s="9"/>
      <c r="BB3" s="12" t="s">
        <v>9</v>
      </c>
      <c r="BC3" s="13" t="s">
        <v>10</v>
      </c>
      <c r="BD3" s="9"/>
      <c r="BE3" s="12" t="s">
        <v>9</v>
      </c>
      <c r="BF3" s="13" t="s">
        <v>10</v>
      </c>
      <c r="BG3" s="9"/>
      <c r="BH3" s="12" t="s">
        <v>9</v>
      </c>
      <c r="BI3" s="13" t="s">
        <v>10</v>
      </c>
      <c r="BJ3" s="9"/>
      <c r="BK3" s="12" t="s">
        <v>9</v>
      </c>
      <c r="BL3" s="13" t="s">
        <v>10</v>
      </c>
      <c r="BM3" s="9"/>
      <c r="BN3" s="12" t="s">
        <v>9</v>
      </c>
      <c r="BO3" s="13" t="s">
        <v>10</v>
      </c>
      <c r="BP3" s="9"/>
      <c r="BQ3" s="12" t="s">
        <v>9</v>
      </c>
      <c r="BR3" s="13" t="s">
        <v>10</v>
      </c>
      <c r="BS3" s="9"/>
      <c r="BT3" s="12" t="s">
        <v>9</v>
      </c>
      <c r="BU3" s="13" t="s">
        <v>10</v>
      </c>
      <c r="BV3" s="9"/>
      <c r="BW3" s="12" t="s">
        <v>9</v>
      </c>
      <c r="BX3" s="13" t="s">
        <v>10</v>
      </c>
      <c r="BY3" s="9"/>
      <c r="BZ3" s="12" t="s">
        <v>9</v>
      </c>
      <c r="CA3" s="13" t="s">
        <v>10</v>
      </c>
      <c r="CB3" s="9"/>
      <c r="CC3" s="12" t="s">
        <v>9</v>
      </c>
      <c r="CD3" s="13" t="s">
        <v>10</v>
      </c>
      <c r="CE3" s="9"/>
      <c r="CF3" s="12" t="s">
        <v>9</v>
      </c>
      <c r="CG3" s="13" t="s">
        <v>10</v>
      </c>
      <c r="CH3" s="9"/>
      <c r="CI3" s="12" t="s">
        <v>9</v>
      </c>
      <c r="CJ3" s="13" t="s">
        <v>10</v>
      </c>
      <c r="CK3" s="9"/>
      <c r="CL3" s="12" t="s">
        <v>9</v>
      </c>
      <c r="CM3" s="13" t="s">
        <v>10</v>
      </c>
      <c r="CN3" s="9"/>
      <c r="CO3" s="12" t="s">
        <v>9</v>
      </c>
      <c r="CP3" s="13" t="s">
        <v>10</v>
      </c>
      <c r="CQ3" s="9"/>
      <c r="CR3" s="12" t="s">
        <v>9</v>
      </c>
      <c r="CS3" s="13" t="s">
        <v>10</v>
      </c>
      <c r="CT3" s="9"/>
      <c r="CU3" s="12" t="s">
        <v>9</v>
      </c>
      <c r="CV3" s="13" t="s">
        <v>10</v>
      </c>
      <c r="CW3" s="9"/>
      <c r="CX3" s="12" t="s">
        <v>9</v>
      </c>
      <c r="CY3" s="13" t="s">
        <v>10</v>
      </c>
      <c r="CZ3" s="9"/>
      <c r="DA3" s="12" t="s">
        <v>9</v>
      </c>
      <c r="DB3" s="13" t="s">
        <v>10</v>
      </c>
      <c r="DC3" s="9"/>
      <c r="DD3" s="12" t="s">
        <v>9</v>
      </c>
      <c r="DE3" s="13" t="s">
        <v>10</v>
      </c>
      <c r="DF3" s="9"/>
      <c r="DG3" s="12" t="s">
        <v>9</v>
      </c>
      <c r="DH3" s="13" t="s">
        <v>10</v>
      </c>
      <c r="DI3" s="9"/>
      <c r="DJ3" s="12" t="s">
        <v>9</v>
      </c>
      <c r="DK3" s="13" t="s">
        <v>10</v>
      </c>
      <c r="DL3" s="9"/>
      <c r="DM3" s="12" t="s">
        <v>9</v>
      </c>
      <c r="DN3" s="13" t="s">
        <v>10</v>
      </c>
      <c r="DO3" s="9"/>
      <c r="DP3" s="12" t="s">
        <v>9</v>
      </c>
      <c r="DQ3" s="13" t="s">
        <v>10</v>
      </c>
    </row>
    <row r="4" spans="1:121" s="6" customFormat="1" ht="26.25" customHeight="1" thickBot="1" x14ac:dyDescent="0.2">
      <c r="B4" s="75" t="s">
        <v>11</v>
      </c>
      <c r="C4" s="9"/>
      <c r="D4" s="74" t="s">
        <v>93</v>
      </c>
      <c r="E4" s="73" t="s">
        <v>12</v>
      </c>
      <c r="F4" s="15">
        <v>12345678</v>
      </c>
      <c r="G4" s="9"/>
      <c r="H4" s="16"/>
      <c r="I4" s="17">
        <v>12345678</v>
      </c>
      <c r="J4" s="18">
        <v>1234567890</v>
      </c>
      <c r="K4" s="9"/>
      <c r="L4" s="9"/>
      <c r="M4" s="19" t="s">
        <v>5</v>
      </c>
      <c r="N4" s="9"/>
      <c r="O4" s="17">
        <v>12345678</v>
      </c>
      <c r="P4" s="18">
        <v>1234567890</v>
      </c>
      <c r="Q4" s="9"/>
      <c r="R4" s="17">
        <v>12345678</v>
      </c>
      <c r="S4" s="18">
        <v>1234567890</v>
      </c>
      <c r="T4" s="9"/>
      <c r="U4" s="17">
        <v>12345678</v>
      </c>
      <c r="V4" s="18">
        <v>1234567890</v>
      </c>
      <c r="W4" s="9"/>
      <c r="X4" s="17">
        <v>12345678</v>
      </c>
      <c r="Y4" s="18">
        <v>1234567890</v>
      </c>
      <c r="Z4" s="9"/>
      <c r="AA4" s="17">
        <v>12345678</v>
      </c>
      <c r="AB4" s="18">
        <v>1234567890</v>
      </c>
      <c r="AC4" s="9"/>
      <c r="AD4" s="17">
        <v>12345678</v>
      </c>
      <c r="AE4" s="18">
        <v>1234567890</v>
      </c>
      <c r="AF4" s="9"/>
      <c r="AG4" s="17">
        <v>12345678</v>
      </c>
      <c r="AH4" s="18">
        <v>1234567890</v>
      </c>
      <c r="AI4" s="9"/>
      <c r="AJ4" s="17">
        <v>12345678</v>
      </c>
      <c r="AK4" s="18">
        <v>1234567890</v>
      </c>
      <c r="AL4" s="9"/>
      <c r="AM4" s="17">
        <v>12345678</v>
      </c>
      <c r="AN4" s="18">
        <v>1234567890</v>
      </c>
      <c r="AO4" s="9"/>
      <c r="AP4" s="17">
        <v>12345678</v>
      </c>
      <c r="AQ4" s="18">
        <v>1234567890</v>
      </c>
      <c r="AR4" s="9"/>
      <c r="AS4" s="17">
        <v>12345678</v>
      </c>
      <c r="AT4" s="18">
        <v>1234567890</v>
      </c>
      <c r="AU4" s="9"/>
      <c r="AV4" s="17">
        <v>12345678</v>
      </c>
      <c r="AW4" s="18">
        <v>1234567890</v>
      </c>
      <c r="AX4" s="9"/>
      <c r="AY4" s="17">
        <v>12345678</v>
      </c>
      <c r="AZ4" s="18">
        <v>1234567890</v>
      </c>
      <c r="BA4" s="9"/>
      <c r="BB4" s="17">
        <v>12345678</v>
      </c>
      <c r="BC4" s="18">
        <v>1234567890</v>
      </c>
      <c r="BD4" s="9"/>
      <c r="BE4" s="17">
        <v>12345678</v>
      </c>
      <c r="BF4" s="18">
        <v>1234567890</v>
      </c>
      <c r="BG4" s="9"/>
      <c r="BH4" s="17">
        <v>12345678</v>
      </c>
      <c r="BI4" s="18">
        <v>1234567890</v>
      </c>
      <c r="BJ4" s="9"/>
      <c r="BK4" s="17">
        <v>12345678</v>
      </c>
      <c r="BL4" s="18">
        <v>1234567890</v>
      </c>
      <c r="BM4" s="9"/>
      <c r="BN4" s="17">
        <v>12345678</v>
      </c>
      <c r="BO4" s="18">
        <v>1234567890</v>
      </c>
      <c r="BP4" s="9"/>
      <c r="BQ4" s="17">
        <v>12345678</v>
      </c>
      <c r="BR4" s="18">
        <v>1234567890</v>
      </c>
      <c r="BS4" s="9"/>
      <c r="BT4" s="17">
        <v>12345678</v>
      </c>
      <c r="BU4" s="18">
        <v>1234567890</v>
      </c>
      <c r="BV4" s="9"/>
      <c r="BW4" s="17">
        <v>12345678</v>
      </c>
      <c r="BX4" s="18">
        <v>1234567890</v>
      </c>
      <c r="BY4" s="9"/>
      <c r="BZ4" s="17">
        <v>12345678</v>
      </c>
      <c r="CA4" s="18">
        <v>1234567890</v>
      </c>
      <c r="CB4" s="9"/>
      <c r="CC4" s="17">
        <v>12345678</v>
      </c>
      <c r="CD4" s="18">
        <v>1234567890</v>
      </c>
      <c r="CE4" s="9"/>
      <c r="CF4" s="17">
        <v>12345678</v>
      </c>
      <c r="CG4" s="18">
        <v>1234567890</v>
      </c>
      <c r="CH4" s="9"/>
      <c r="CI4" s="17">
        <v>12345678</v>
      </c>
      <c r="CJ4" s="18">
        <v>1234567890</v>
      </c>
      <c r="CK4" s="9"/>
      <c r="CL4" s="17">
        <v>12345678</v>
      </c>
      <c r="CM4" s="18">
        <v>1234567890</v>
      </c>
      <c r="CN4" s="9"/>
      <c r="CO4" s="17">
        <v>12345678</v>
      </c>
      <c r="CP4" s="18">
        <v>1234567890</v>
      </c>
      <c r="CQ4" s="9"/>
      <c r="CR4" s="17">
        <v>12345678</v>
      </c>
      <c r="CS4" s="18">
        <v>1234567890</v>
      </c>
      <c r="CT4" s="9"/>
      <c r="CU4" s="17">
        <v>12345678</v>
      </c>
      <c r="CV4" s="18">
        <v>1234567890</v>
      </c>
      <c r="CW4" s="9"/>
      <c r="CX4" s="17">
        <v>12345678</v>
      </c>
      <c r="CY4" s="18">
        <v>1234567890</v>
      </c>
      <c r="CZ4" s="9"/>
      <c r="DA4" s="17">
        <v>12345678</v>
      </c>
      <c r="DB4" s="18">
        <v>1234567890</v>
      </c>
      <c r="DC4" s="9"/>
      <c r="DD4" s="17">
        <v>12345678</v>
      </c>
      <c r="DE4" s="18">
        <v>1234567890</v>
      </c>
      <c r="DF4" s="9"/>
      <c r="DG4" s="17">
        <v>12345678</v>
      </c>
      <c r="DH4" s="18">
        <v>1234567890</v>
      </c>
      <c r="DI4" s="9"/>
      <c r="DJ4" s="17">
        <v>12345678</v>
      </c>
      <c r="DK4" s="18">
        <v>1234567890</v>
      </c>
      <c r="DL4" s="9"/>
      <c r="DM4" s="17">
        <v>12345678</v>
      </c>
      <c r="DN4" s="18">
        <v>1234567890</v>
      </c>
      <c r="DO4" s="9"/>
      <c r="DP4" s="17">
        <v>12345678</v>
      </c>
      <c r="DQ4" s="18">
        <v>1234567890</v>
      </c>
    </row>
    <row r="5" spans="1:121" x14ac:dyDescent="0.15">
      <c r="A5" s="20"/>
      <c r="B5" s="189" t="s">
        <v>13</v>
      </c>
      <c r="C5" s="190"/>
      <c r="D5" s="191"/>
      <c r="E5" s="192" t="s">
        <v>14</v>
      </c>
      <c r="F5" s="163"/>
      <c r="G5" s="164"/>
      <c r="H5" s="153" t="s">
        <v>15</v>
      </c>
      <c r="I5" s="154"/>
      <c r="J5" s="155"/>
      <c r="K5" s="162" t="s">
        <v>16</v>
      </c>
      <c r="L5" s="163"/>
      <c r="M5" s="164"/>
      <c r="N5" s="153" t="s">
        <v>17</v>
      </c>
      <c r="O5" s="154"/>
      <c r="P5" s="155"/>
      <c r="Q5" s="156" t="s">
        <v>18</v>
      </c>
      <c r="R5" s="157"/>
      <c r="S5" s="158"/>
      <c r="T5" s="156" t="s">
        <v>19</v>
      </c>
      <c r="U5" s="157"/>
      <c r="V5" s="158"/>
      <c r="W5" s="156" t="s">
        <v>20</v>
      </c>
      <c r="X5" s="157"/>
      <c r="Y5" s="158"/>
      <c r="Z5" s="153" t="s">
        <v>21</v>
      </c>
      <c r="AA5" s="154"/>
      <c r="AB5" s="155"/>
      <c r="AC5" s="156" t="s">
        <v>22</v>
      </c>
      <c r="AD5" s="157"/>
      <c r="AE5" s="158"/>
      <c r="AF5" s="153" t="s">
        <v>23</v>
      </c>
      <c r="AG5" s="154"/>
      <c r="AH5" s="155"/>
      <c r="AI5" s="156" t="s">
        <v>24</v>
      </c>
      <c r="AJ5" s="157"/>
      <c r="AK5" s="158"/>
      <c r="AL5" s="153" t="s">
        <v>25</v>
      </c>
      <c r="AM5" s="154"/>
      <c r="AN5" s="155"/>
      <c r="AO5" s="156" t="s">
        <v>26</v>
      </c>
      <c r="AP5" s="157"/>
      <c r="AQ5" s="158"/>
      <c r="AR5" s="153" t="s">
        <v>27</v>
      </c>
      <c r="AS5" s="154"/>
      <c r="AT5" s="155"/>
      <c r="AU5" s="156" t="s">
        <v>28</v>
      </c>
      <c r="AV5" s="157"/>
      <c r="AW5" s="158"/>
      <c r="AX5" s="153" t="s">
        <v>29</v>
      </c>
      <c r="AY5" s="154"/>
      <c r="AZ5" s="155"/>
      <c r="BA5" s="156" t="s">
        <v>30</v>
      </c>
      <c r="BB5" s="157"/>
      <c r="BC5" s="158"/>
      <c r="BD5" s="153" t="s">
        <v>31</v>
      </c>
      <c r="BE5" s="154"/>
      <c r="BF5" s="155"/>
      <c r="BG5" s="156" t="s">
        <v>32</v>
      </c>
      <c r="BH5" s="157"/>
      <c r="BI5" s="158"/>
      <c r="BJ5" s="153" t="s">
        <v>33</v>
      </c>
      <c r="BK5" s="154"/>
      <c r="BL5" s="155"/>
      <c r="BM5" s="156" t="s">
        <v>34</v>
      </c>
      <c r="BN5" s="157"/>
      <c r="BO5" s="158"/>
      <c r="BP5" s="153" t="s">
        <v>35</v>
      </c>
      <c r="BQ5" s="154"/>
      <c r="BR5" s="155"/>
      <c r="BS5" s="153" t="s">
        <v>36</v>
      </c>
      <c r="BT5" s="154"/>
      <c r="BU5" s="155"/>
      <c r="BV5" s="153" t="s">
        <v>37</v>
      </c>
      <c r="BW5" s="154"/>
      <c r="BX5" s="155"/>
      <c r="BY5" s="153" t="s">
        <v>38</v>
      </c>
      <c r="BZ5" s="154"/>
      <c r="CA5" s="155"/>
      <c r="CB5" s="153" t="s">
        <v>39</v>
      </c>
      <c r="CC5" s="154"/>
      <c r="CD5" s="155"/>
      <c r="CE5" s="153" t="s">
        <v>40</v>
      </c>
      <c r="CF5" s="154"/>
      <c r="CG5" s="155"/>
      <c r="CH5" s="153" t="s">
        <v>41</v>
      </c>
      <c r="CI5" s="154"/>
      <c r="CJ5" s="155"/>
      <c r="CK5" s="153" t="s">
        <v>42</v>
      </c>
      <c r="CL5" s="154"/>
      <c r="CM5" s="155"/>
      <c r="CN5" s="153" t="s">
        <v>43</v>
      </c>
      <c r="CO5" s="154"/>
      <c r="CP5" s="155"/>
      <c r="CQ5" s="153" t="s">
        <v>44</v>
      </c>
      <c r="CR5" s="154"/>
      <c r="CS5" s="155"/>
      <c r="CT5" s="153" t="s">
        <v>45</v>
      </c>
      <c r="CU5" s="154"/>
      <c r="CV5" s="155"/>
      <c r="CW5" s="153" t="s">
        <v>46</v>
      </c>
      <c r="CX5" s="154"/>
      <c r="CY5" s="155"/>
      <c r="CZ5" s="153" t="s">
        <v>47</v>
      </c>
      <c r="DA5" s="154"/>
      <c r="DB5" s="155"/>
      <c r="DC5" s="153" t="s">
        <v>48</v>
      </c>
      <c r="DD5" s="154"/>
      <c r="DE5" s="155"/>
      <c r="DF5" s="153" t="s">
        <v>49</v>
      </c>
      <c r="DG5" s="154"/>
      <c r="DH5" s="155"/>
      <c r="DI5" s="153" t="s">
        <v>50</v>
      </c>
      <c r="DJ5" s="154"/>
      <c r="DK5" s="155"/>
      <c r="DL5" s="153" t="s">
        <v>51</v>
      </c>
      <c r="DM5" s="154"/>
      <c r="DN5" s="155"/>
      <c r="DO5" s="153" t="s">
        <v>52</v>
      </c>
      <c r="DP5" s="154"/>
      <c r="DQ5" s="155"/>
    </row>
    <row r="6" spans="1:121" ht="15" thickBot="1" x14ac:dyDescent="0.2">
      <c r="A6" s="20"/>
      <c r="B6" s="168" t="s">
        <v>53</v>
      </c>
      <c r="C6" s="169"/>
      <c r="D6" s="170"/>
      <c r="E6" s="165"/>
      <c r="F6" s="166"/>
      <c r="G6" s="167"/>
      <c r="H6" s="238" t="s">
        <v>91</v>
      </c>
      <c r="I6" s="239"/>
      <c r="J6" s="240"/>
      <c r="K6" s="165"/>
      <c r="L6" s="166"/>
      <c r="M6" s="167"/>
      <c r="N6" s="144" t="s">
        <v>92</v>
      </c>
      <c r="O6" s="145"/>
      <c r="P6" s="146"/>
      <c r="Q6" s="144"/>
      <c r="R6" s="145"/>
      <c r="S6" s="146"/>
      <c r="T6" s="144"/>
      <c r="U6" s="145"/>
      <c r="V6" s="146"/>
      <c r="W6" s="144"/>
      <c r="X6" s="145"/>
      <c r="Y6" s="146"/>
      <c r="Z6" s="144"/>
      <c r="AA6" s="145"/>
      <c r="AB6" s="146"/>
      <c r="AC6" s="144"/>
      <c r="AD6" s="145"/>
      <c r="AE6" s="146"/>
      <c r="AF6" s="144"/>
      <c r="AG6" s="145"/>
      <c r="AH6" s="146"/>
      <c r="AI6" s="144"/>
      <c r="AJ6" s="145"/>
      <c r="AK6" s="146"/>
      <c r="AL6" s="144"/>
      <c r="AM6" s="145"/>
      <c r="AN6" s="146"/>
      <c r="AO6" s="144"/>
      <c r="AP6" s="145"/>
      <c r="AQ6" s="146"/>
      <c r="AR6" s="144"/>
      <c r="AS6" s="145"/>
      <c r="AT6" s="146"/>
      <c r="AU6" s="144"/>
      <c r="AV6" s="145"/>
      <c r="AW6" s="146"/>
      <c r="AX6" s="144"/>
      <c r="AY6" s="145"/>
      <c r="AZ6" s="146"/>
      <c r="BA6" s="144"/>
      <c r="BB6" s="145"/>
      <c r="BC6" s="146"/>
      <c r="BD6" s="144"/>
      <c r="BE6" s="145"/>
      <c r="BF6" s="146"/>
      <c r="BG6" s="144"/>
      <c r="BH6" s="145"/>
      <c r="BI6" s="146"/>
      <c r="BJ6" s="144"/>
      <c r="BK6" s="145"/>
      <c r="BL6" s="146"/>
      <c r="BM6" s="144"/>
      <c r="BN6" s="145"/>
      <c r="BO6" s="146"/>
      <c r="BP6" s="144"/>
      <c r="BQ6" s="145"/>
      <c r="BR6" s="146"/>
      <c r="BS6" s="144"/>
      <c r="BT6" s="145"/>
      <c r="BU6" s="146"/>
      <c r="BV6" s="144"/>
      <c r="BW6" s="145"/>
      <c r="BX6" s="146"/>
      <c r="BY6" s="144"/>
      <c r="BZ6" s="145"/>
      <c r="CA6" s="146"/>
      <c r="CB6" s="144"/>
      <c r="CC6" s="145"/>
      <c r="CD6" s="146"/>
      <c r="CE6" s="144"/>
      <c r="CF6" s="145"/>
      <c r="CG6" s="146"/>
      <c r="CH6" s="144"/>
      <c r="CI6" s="145"/>
      <c r="CJ6" s="146"/>
      <c r="CK6" s="144"/>
      <c r="CL6" s="145"/>
      <c r="CM6" s="146"/>
      <c r="CN6" s="144"/>
      <c r="CO6" s="145"/>
      <c r="CP6" s="146"/>
      <c r="CQ6" s="144"/>
      <c r="CR6" s="145"/>
      <c r="CS6" s="146"/>
      <c r="CT6" s="144"/>
      <c r="CU6" s="145"/>
      <c r="CV6" s="146"/>
      <c r="CW6" s="144"/>
      <c r="CX6" s="145"/>
      <c r="CY6" s="146"/>
      <c r="CZ6" s="144"/>
      <c r="DA6" s="145"/>
      <c r="DB6" s="146"/>
      <c r="DC6" s="144"/>
      <c r="DD6" s="145"/>
      <c r="DE6" s="146"/>
      <c r="DF6" s="144"/>
      <c r="DG6" s="145"/>
      <c r="DH6" s="146"/>
      <c r="DI6" s="144"/>
      <c r="DJ6" s="145"/>
      <c r="DK6" s="146"/>
      <c r="DL6" s="144"/>
      <c r="DM6" s="145"/>
      <c r="DN6" s="146"/>
      <c r="DO6" s="144"/>
      <c r="DP6" s="145"/>
      <c r="DQ6" s="146"/>
    </row>
    <row r="7" spans="1:121" x14ac:dyDescent="0.15">
      <c r="A7" s="20"/>
      <c r="B7" s="147"/>
      <c r="C7" s="148"/>
      <c r="D7" s="149"/>
      <c r="E7" s="21" t="s">
        <v>54</v>
      </c>
      <c r="F7" s="22" t="s">
        <v>55</v>
      </c>
      <c r="G7" s="23" t="s">
        <v>56</v>
      </c>
      <c r="H7" s="21" t="s">
        <v>54</v>
      </c>
      <c r="I7" s="22" t="s">
        <v>55</v>
      </c>
      <c r="J7" s="24" t="s">
        <v>57</v>
      </c>
      <c r="K7" s="21" t="s">
        <v>54</v>
      </c>
      <c r="L7" s="22" t="s">
        <v>55</v>
      </c>
      <c r="M7" s="24" t="s">
        <v>57</v>
      </c>
      <c r="N7" s="21" t="s">
        <v>54</v>
      </c>
      <c r="O7" s="22" t="s">
        <v>55</v>
      </c>
      <c r="P7" s="24" t="s">
        <v>57</v>
      </c>
      <c r="Q7" s="25" t="s">
        <v>54</v>
      </c>
      <c r="R7" s="26" t="s">
        <v>55</v>
      </c>
      <c r="S7" s="27" t="s">
        <v>57</v>
      </c>
      <c r="T7" s="25" t="s">
        <v>54</v>
      </c>
      <c r="U7" s="26" t="s">
        <v>55</v>
      </c>
      <c r="V7" s="27" t="s">
        <v>57</v>
      </c>
      <c r="W7" s="25" t="s">
        <v>54</v>
      </c>
      <c r="X7" s="26" t="s">
        <v>55</v>
      </c>
      <c r="Y7" s="27" t="s">
        <v>57</v>
      </c>
      <c r="Z7" s="21" t="s">
        <v>54</v>
      </c>
      <c r="AA7" s="22" t="s">
        <v>55</v>
      </c>
      <c r="AB7" s="24" t="s">
        <v>57</v>
      </c>
      <c r="AC7" s="25" t="s">
        <v>54</v>
      </c>
      <c r="AD7" s="26" t="s">
        <v>55</v>
      </c>
      <c r="AE7" s="27" t="s">
        <v>57</v>
      </c>
      <c r="AF7" s="25" t="s">
        <v>54</v>
      </c>
      <c r="AG7" s="26" t="s">
        <v>55</v>
      </c>
      <c r="AH7" s="27" t="s">
        <v>57</v>
      </c>
      <c r="AI7" s="25" t="s">
        <v>54</v>
      </c>
      <c r="AJ7" s="26" t="s">
        <v>55</v>
      </c>
      <c r="AK7" s="27" t="s">
        <v>57</v>
      </c>
      <c r="AL7" s="21" t="s">
        <v>54</v>
      </c>
      <c r="AM7" s="22" t="s">
        <v>55</v>
      </c>
      <c r="AN7" s="24" t="s">
        <v>57</v>
      </c>
      <c r="AO7" s="25" t="s">
        <v>54</v>
      </c>
      <c r="AP7" s="26" t="s">
        <v>55</v>
      </c>
      <c r="AQ7" s="27" t="s">
        <v>57</v>
      </c>
      <c r="AR7" s="25" t="s">
        <v>54</v>
      </c>
      <c r="AS7" s="26" t="s">
        <v>55</v>
      </c>
      <c r="AT7" s="27" t="s">
        <v>57</v>
      </c>
      <c r="AU7" s="25" t="s">
        <v>54</v>
      </c>
      <c r="AV7" s="26" t="s">
        <v>55</v>
      </c>
      <c r="AW7" s="27" t="s">
        <v>57</v>
      </c>
      <c r="AX7" s="21" t="s">
        <v>54</v>
      </c>
      <c r="AY7" s="22" t="s">
        <v>55</v>
      </c>
      <c r="AZ7" s="24" t="s">
        <v>57</v>
      </c>
      <c r="BA7" s="25" t="s">
        <v>54</v>
      </c>
      <c r="BB7" s="26" t="s">
        <v>55</v>
      </c>
      <c r="BC7" s="27" t="s">
        <v>57</v>
      </c>
      <c r="BD7" s="25" t="s">
        <v>54</v>
      </c>
      <c r="BE7" s="26" t="s">
        <v>55</v>
      </c>
      <c r="BF7" s="27" t="s">
        <v>57</v>
      </c>
      <c r="BG7" s="25" t="s">
        <v>54</v>
      </c>
      <c r="BH7" s="26" t="s">
        <v>55</v>
      </c>
      <c r="BI7" s="27" t="s">
        <v>57</v>
      </c>
      <c r="BJ7" s="21" t="s">
        <v>54</v>
      </c>
      <c r="BK7" s="22" t="s">
        <v>55</v>
      </c>
      <c r="BL7" s="24" t="s">
        <v>57</v>
      </c>
      <c r="BM7" s="25" t="s">
        <v>54</v>
      </c>
      <c r="BN7" s="26" t="s">
        <v>55</v>
      </c>
      <c r="BO7" s="27" t="s">
        <v>57</v>
      </c>
      <c r="BP7" s="25" t="s">
        <v>54</v>
      </c>
      <c r="BQ7" s="26" t="s">
        <v>55</v>
      </c>
      <c r="BR7" s="27" t="s">
        <v>57</v>
      </c>
      <c r="BS7" s="25" t="s">
        <v>54</v>
      </c>
      <c r="BT7" s="26" t="s">
        <v>55</v>
      </c>
      <c r="BU7" s="27" t="s">
        <v>57</v>
      </c>
      <c r="BV7" s="21" t="s">
        <v>54</v>
      </c>
      <c r="BW7" s="22" t="s">
        <v>55</v>
      </c>
      <c r="BX7" s="24" t="s">
        <v>57</v>
      </c>
      <c r="BY7" s="25" t="s">
        <v>54</v>
      </c>
      <c r="BZ7" s="26" t="s">
        <v>55</v>
      </c>
      <c r="CA7" s="27" t="s">
        <v>57</v>
      </c>
      <c r="CB7" s="25" t="s">
        <v>54</v>
      </c>
      <c r="CC7" s="26" t="s">
        <v>55</v>
      </c>
      <c r="CD7" s="27" t="s">
        <v>57</v>
      </c>
      <c r="CE7" s="25" t="s">
        <v>54</v>
      </c>
      <c r="CF7" s="26" t="s">
        <v>55</v>
      </c>
      <c r="CG7" s="27" t="s">
        <v>57</v>
      </c>
      <c r="CH7" s="21" t="s">
        <v>54</v>
      </c>
      <c r="CI7" s="22" t="s">
        <v>55</v>
      </c>
      <c r="CJ7" s="24" t="s">
        <v>57</v>
      </c>
      <c r="CK7" s="25" t="s">
        <v>54</v>
      </c>
      <c r="CL7" s="26" t="s">
        <v>55</v>
      </c>
      <c r="CM7" s="27" t="s">
        <v>57</v>
      </c>
      <c r="CN7" s="25" t="s">
        <v>54</v>
      </c>
      <c r="CO7" s="26" t="s">
        <v>55</v>
      </c>
      <c r="CP7" s="27" t="s">
        <v>57</v>
      </c>
      <c r="CQ7" s="25" t="s">
        <v>54</v>
      </c>
      <c r="CR7" s="26" t="s">
        <v>55</v>
      </c>
      <c r="CS7" s="27" t="s">
        <v>57</v>
      </c>
      <c r="CT7" s="21" t="s">
        <v>54</v>
      </c>
      <c r="CU7" s="22" t="s">
        <v>55</v>
      </c>
      <c r="CV7" s="24" t="s">
        <v>57</v>
      </c>
      <c r="CW7" s="25" t="s">
        <v>54</v>
      </c>
      <c r="CX7" s="26" t="s">
        <v>55</v>
      </c>
      <c r="CY7" s="27" t="s">
        <v>57</v>
      </c>
      <c r="CZ7" s="25" t="s">
        <v>54</v>
      </c>
      <c r="DA7" s="26" t="s">
        <v>55</v>
      </c>
      <c r="DB7" s="27" t="s">
        <v>57</v>
      </c>
      <c r="DC7" s="25" t="s">
        <v>54</v>
      </c>
      <c r="DD7" s="26" t="s">
        <v>55</v>
      </c>
      <c r="DE7" s="27" t="s">
        <v>57</v>
      </c>
      <c r="DF7" s="25" t="s">
        <v>54</v>
      </c>
      <c r="DG7" s="26" t="s">
        <v>55</v>
      </c>
      <c r="DH7" s="27" t="s">
        <v>57</v>
      </c>
      <c r="DI7" s="25" t="s">
        <v>54</v>
      </c>
      <c r="DJ7" s="26" t="s">
        <v>55</v>
      </c>
      <c r="DK7" s="27" t="s">
        <v>57</v>
      </c>
      <c r="DL7" s="25" t="s">
        <v>54</v>
      </c>
      <c r="DM7" s="26" t="s">
        <v>55</v>
      </c>
      <c r="DN7" s="27" t="s">
        <v>57</v>
      </c>
      <c r="DO7" s="25" t="s">
        <v>54</v>
      </c>
      <c r="DP7" s="26" t="s">
        <v>55</v>
      </c>
      <c r="DQ7" s="27" t="s">
        <v>57</v>
      </c>
    </row>
    <row r="8" spans="1:121" x14ac:dyDescent="0.15">
      <c r="A8" s="20"/>
      <c r="B8" s="138" t="s">
        <v>58</v>
      </c>
      <c r="C8" s="139"/>
      <c r="D8" s="140"/>
      <c r="E8" s="28">
        <f>SUM(H8,K8)</f>
        <v>14936338</v>
      </c>
      <c r="F8" s="29">
        <f t="shared" ref="E8:G17" si="0">SUM(I8,L8)</f>
        <v>15036287</v>
      </c>
      <c r="G8" s="30">
        <f t="shared" si="0"/>
        <v>-99949</v>
      </c>
      <c r="H8" s="28">
        <f>SUM(H13,H14)</f>
        <v>14728338</v>
      </c>
      <c r="I8" s="29">
        <f>SUM(I13,I14)</f>
        <v>14874720</v>
      </c>
      <c r="J8" s="31">
        <f t="shared" ref="J8:J13" si="1">H8-I8</f>
        <v>-146382</v>
      </c>
      <c r="K8" s="32">
        <f t="shared" ref="K8:M14" si="2">SUM(N8,Q8,T8,W8,Z8,AC8,AF8,AI8,AL8,AO8,AR8,AU8,AX8,BA8,BD8,BG8,BJ8,BM8,BP8,BS8,BV8,BY8,CB8,CE8,CH8,CK8,CN8,CQ8,CT8,CW8,CZ8,DC8)</f>
        <v>208000</v>
      </c>
      <c r="L8" s="29">
        <f t="shared" si="2"/>
        <v>161567</v>
      </c>
      <c r="M8" s="33">
        <f t="shared" si="2"/>
        <v>46433</v>
      </c>
      <c r="N8" s="28">
        <f>SUM(N13,N14)</f>
        <v>52000</v>
      </c>
      <c r="O8" s="29">
        <f>SUM(O13,O14)</f>
        <v>51567</v>
      </c>
      <c r="P8" s="31">
        <f t="shared" ref="P8:P12" si="3">N8-O8</f>
        <v>433</v>
      </c>
      <c r="Q8" s="28">
        <f>SUM(Q13,Q14)</f>
        <v>52000</v>
      </c>
      <c r="R8" s="29">
        <f>SUM(R13,R14)</f>
        <v>55000</v>
      </c>
      <c r="S8" s="31">
        <f t="shared" ref="S8:S14" si="4">Q8-R8</f>
        <v>-3000</v>
      </c>
      <c r="T8" s="28">
        <f>SUM(T13,T14)</f>
        <v>52000</v>
      </c>
      <c r="U8" s="29">
        <f>SUM(U13,U14)</f>
        <v>55000</v>
      </c>
      <c r="V8" s="31">
        <f t="shared" ref="V8:V14" si="5">T8-U8</f>
        <v>-3000</v>
      </c>
      <c r="W8" s="28">
        <f>SUM(W13,W14)</f>
        <v>52000</v>
      </c>
      <c r="X8" s="29">
        <f>SUM(X13,X14)</f>
        <v>0</v>
      </c>
      <c r="Y8" s="31">
        <f t="shared" ref="Y8:Y14" si="6">W8-X8</f>
        <v>52000</v>
      </c>
      <c r="Z8" s="28">
        <f>SUM(Z13,Z14)</f>
        <v>0</v>
      </c>
      <c r="AA8" s="29">
        <f>SUM(AA13,AA14)</f>
        <v>0</v>
      </c>
      <c r="AB8" s="31">
        <f t="shared" ref="AB8:AB12" si="7">Z8-AA8</f>
        <v>0</v>
      </c>
      <c r="AC8" s="28">
        <f>SUM(AC13,AC14)</f>
        <v>0</v>
      </c>
      <c r="AD8" s="29">
        <f>SUM(AD13,AD14)</f>
        <v>0</v>
      </c>
      <c r="AE8" s="31">
        <f t="shared" ref="AE8:AE14" si="8">AC8-AD8</f>
        <v>0</v>
      </c>
      <c r="AF8" s="28">
        <f>SUM(AF13,AF14)</f>
        <v>0</v>
      </c>
      <c r="AG8" s="29">
        <f>SUM(AG13,AG14)</f>
        <v>0</v>
      </c>
      <c r="AH8" s="36">
        <f t="shared" ref="AH8:AH14" si="9">AF8-AG8</f>
        <v>0</v>
      </c>
      <c r="AI8" s="34">
        <f>SUM(AI13,AI14)</f>
        <v>0</v>
      </c>
      <c r="AJ8" s="35">
        <f>SUM(AJ13,AJ14)</f>
        <v>0</v>
      </c>
      <c r="AK8" s="36">
        <f t="shared" ref="AK8:AK14" si="10">AI8-AJ8</f>
        <v>0</v>
      </c>
      <c r="AL8" s="34">
        <f>SUM(AL13,AL14)</f>
        <v>0</v>
      </c>
      <c r="AM8" s="35">
        <f>SUM(AM13,AM14)</f>
        <v>0</v>
      </c>
      <c r="AN8" s="36">
        <f>AL8-AM8</f>
        <v>0</v>
      </c>
      <c r="AO8" s="34">
        <f>SUM(AO13,AO14)</f>
        <v>0</v>
      </c>
      <c r="AP8" s="35">
        <f>SUM(AP13,AP14)</f>
        <v>0</v>
      </c>
      <c r="AQ8" s="36">
        <f t="shared" ref="AQ8:AQ14" si="11">AO8-AP8</f>
        <v>0</v>
      </c>
      <c r="AR8" s="34">
        <f>SUM(AR13,AR14)</f>
        <v>0</v>
      </c>
      <c r="AS8" s="35">
        <f>SUM(AS13,AS14)</f>
        <v>0</v>
      </c>
      <c r="AT8" s="36">
        <f t="shared" ref="AT8:AT14" si="12">AR8-AS8</f>
        <v>0</v>
      </c>
      <c r="AU8" s="34">
        <f>SUM(AU13,AU14)</f>
        <v>0</v>
      </c>
      <c r="AV8" s="35">
        <f>SUM(AV13,AV14)</f>
        <v>0</v>
      </c>
      <c r="AW8" s="36">
        <f t="shared" ref="AW8:AW14" si="13">AU8-AV8</f>
        <v>0</v>
      </c>
      <c r="AX8" s="34">
        <f>SUM(AX13,AX14)</f>
        <v>0</v>
      </c>
      <c r="AY8" s="35">
        <f>SUM(AY13,AY14)</f>
        <v>0</v>
      </c>
      <c r="AZ8" s="36">
        <f t="shared" ref="AZ8:AZ12" si="14">AX8-AY8</f>
        <v>0</v>
      </c>
      <c r="BA8" s="34">
        <f>SUM(BA13,BA14)</f>
        <v>0</v>
      </c>
      <c r="BB8" s="35">
        <f>SUM(BB13,BB14)</f>
        <v>0</v>
      </c>
      <c r="BC8" s="36">
        <f t="shared" ref="BC8:BC14" si="15">BA8-BB8</f>
        <v>0</v>
      </c>
      <c r="BD8" s="34">
        <f>SUM(BD13,BD14)</f>
        <v>0</v>
      </c>
      <c r="BE8" s="35">
        <f>SUM(BE13,BE14)</f>
        <v>0</v>
      </c>
      <c r="BF8" s="36">
        <f t="shared" ref="BF8:BF14" si="16">BD8-BE8</f>
        <v>0</v>
      </c>
      <c r="BG8" s="34">
        <f>SUM(BG13,BG14)</f>
        <v>0</v>
      </c>
      <c r="BH8" s="35">
        <f>SUM(BH13,BH14)</f>
        <v>0</v>
      </c>
      <c r="BI8" s="36">
        <f t="shared" ref="BI8:BI14" si="17">BG8-BH8</f>
        <v>0</v>
      </c>
      <c r="BJ8" s="34">
        <f>SUM(BJ13,BJ14)</f>
        <v>0</v>
      </c>
      <c r="BK8" s="35">
        <f>SUM(BK13,BK14)</f>
        <v>0</v>
      </c>
      <c r="BL8" s="36">
        <f t="shared" ref="BL8:BL12" si="18">BJ8-BK8</f>
        <v>0</v>
      </c>
      <c r="BM8" s="34">
        <f>SUM(BM13,BM14)</f>
        <v>0</v>
      </c>
      <c r="BN8" s="35">
        <f>SUM(BN13,BN14)</f>
        <v>0</v>
      </c>
      <c r="BO8" s="36">
        <f t="shared" ref="BO8:BO14" si="19">BM8-BN8</f>
        <v>0</v>
      </c>
      <c r="BP8" s="34">
        <f>SUM(BP13,BP14)</f>
        <v>0</v>
      </c>
      <c r="BQ8" s="35">
        <f>SUM(BQ13,BQ14)</f>
        <v>0</v>
      </c>
      <c r="BR8" s="36">
        <f t="shared" ref="BR8:BR14" si="20">BP8-BQ8</f>
        <v>0</v>
      </c>
      <c r="BS8" s="34">
        <f>SUM(BS13,BS14)</f>
        <v>0</v>
      </c>
      <c r="BT8" s="35">
        <f>SUM(BT13,BT14)</f>
        <v>0</v>
      </c>
      <c r="BU8" s="36">
        <f t="shared" ref="BU8:BU14" si="21">BS8-BT8</f>
        <v>0</v>
      </c>
      <c r="BV8" s="34">
        <f>SUM(BV13,BV14)</f>
        <v>0</v>
      </c>
      <c r="BW8" s="35">
        <f>SUM(BW13,BW14)</f>
        <v>0</v>
      </c>
      <c r="BX8" s="36">
        <f t="shared" ref="BX8:BX12" si="22">BV8-BW8</f>
        <v>0</v>
      </c>
      <c r="BY8" s="34">
        <f>SUM(BY13,BY14)</f>
        <v>0</v>
      </c>
      <c r="BZ8" s="35">
        <f>SUM(BZ13,BZ14)</f>
        <v>0</v>
      </c>
      <c r="CA8" s="36">
        <f t="shared" ref="CA8:CA14" si="23">BY8-BZ8</f>
        <v>0</v>
      </c>
      <c r="CB8" s="34">
        <f>SUM(CB13,CB14)</f>
        <v>0</v>
      </c>
      <c r="CC8" s="35">
        <f>SUM(CC13,CC14)</f>
        <v>0</v>
      </c>
      <c r="CD8" s="36">
        <f t="shared" ref="CD8:CD14" si="24">CB8-CC8</f>
        <v>0</v>
      </c>
      <c r="CE8" s="34">
        <f>SUM(CE13,CE14)</f>
        <v>0</v>
      </c>
      <c r="CF8" s="35">
        <f>SUM(CF13,CF14)</f>
        <v>0</v>
      </c>
      <c r="CG8" s="36">
        <f t="shared" ref="CG8:CG14" si="25">CE8-CF8</f>
        <v>0</v>
      </c>
      <c r="CH8" s="34">
        <f>SUM(CH13,CH14)</f>
        <v>0</v>
      </c>
      <c r="CI8" s="35">
        <f>SUM(CI13,CI14)</f>
        <v>0</v>
      </c>
      <c r="CJ8" s="36">
        <f t="shared" ref="CJ8:CJ12" si="26">CH8-CI8</f>
        <v>0</v>
      </c>
      <c r="CK8" s="34">
        <f>SUM(CK13,CK14)</f>
        <v>0</v>
      </c>
      <c r="CL8" s="35">
        <f>SUM(CL13,CL14)</f>
        <v>0</v>
      </c>
      <c r="CM8" s="36">
        <f t="shared" ref="CM8:CM14" si="27">CK8-CL8</f>
        <v>0</v>
      </c>
      <c r="CN8" s="34">
        <f>SUM(CN13,CN14)</f>
        <v>0</v>
      </c>
      <c r="CO8" s="35">
        <f>SUM(CO13,CO14)</f>
        <v>0</v>
      </c>
      <c r="CP8" s="36">
        <f t="shared" ref="CP8:CP14" si="28">CN8-CO8</f>
        <v>0</v>
      </c>
      <c r="CQ8" s="34">
        <f>SUM(CQ13,CQ14)</f>
        <v>0</v>
      </c>
      <c r="CR8" s="35">
        <f>SUM(CR13,CR14)</f>
        <v>0</v>
      </c>
      <c r="CS8" s="36">
        <f t="shared" ref="CS8:CS14" si="29">CQ8-CR8</f>
        <v>0</v>
      </c>
      <c r="CT8" s="34">
        <f>SUM(CT13,CT14)</f>
        <v>0</v>
      </c>
      <c r="CU8" s="35">
        <f>SUM(CU13,CU14)</f>
        <v>0</v>
      </c>
      <c r="CV8" s="36">
        <f t="shared" ref="CV8:CV12" si="30">CT8-CU8</f>
        <v>0</v>
      </c>
      <c r="CW8" s="34">
        <f>SUM(CW13,CW14)</f>
        <v>0</v>
      </c>
      <c r="CX8" s="35">
        <f>SUM(CX13,CX14)</f>
        <v>0</v>
      </c>
      <c r="CY8" s="36">
        <f t="shared" ref="CY8:CY14" si="31">CW8-CX8</f>
        <v>0</v>
      </c>
      <c r="CZ8" s="34">
        <f>SUM(CZ13,CZ14)</f>
        <v>0</v>
      </c>
      <c r="DA8" s="35">
        <f>SUM(DA13,DA14)</f>
        <v>0</v>
      </c>
      <c r="DB8" s="36">
        <f t="shared" ref="DB8:DB14" si="32">CZ8-DA8</f>
        <v>0</v>
      </c>
      <c r="DC8" s="34">
        <f>SUM(DC13,DC14)</f>
        <v>0</v>
      </c>
      <c r="DD8" s="35">
        <f>SUM(DD13,DD14)</f>
        <v>0</v>
      </c>
      <c r="DE8" s="36">
        <f t="shared" ref="DE8:DE14" si="33">DC8-DD8</f>
        <v>0</v>
      </c>
      <c r="DF8" s="34">
        <f>SUM(DF13,DF14)</f>
        <v>0</v>
      </c>
      <c r="DG8" s="35">
        <f>SUM(DG13,DG14)</f>
        <v>0</v>
      </c>
      <c r="DH8" s="36">
        <f t="shared" ref="DH8:DH14" si="34">DF8-DG8</f>
        <v>0</v>
      </c>
      <c r="DI8" s="34">
        <f>SUM(DI13,DI14)</f>
        <v>0</v>
      </c>
      <c r="DJ8" s="35">
        <f>SUM(DJ13,DJ14)</f>
        <v>0</v>
      </c>
      <c r="DK8" s="36">
        <f t="shared" ref="DK8:DK14" si="35">DI8-DJ8</f>
        <v>0</v>
      </c>
      <c r="DL8" s="34">
        <f>SUM(DL13,DL14)</f>
        <v>0</v>
      </c>
      <c r="DM8" s="35">
        <f>SUM(DM13,DM14)</f>
        <v>0</v>
      </c>
      <c r="DN8" s="36">
        <f t="shared" ref="DN8:DN14" si="36">DL8-DM8</f>
        <v>0</v>
      </c>
      <c r="DO8" s="34">
        <f>SUM(DO13,DO14)</f>
        <v>0</v>
      </c>
      <c r="DP8" s="35">
        <f>SUM(DP13,DP14)</f>
        <v>0</v>
      </c>
      <c r="DQ8" s="36">
        <f t="shared" ref="DQ8:DQ14" si="37">DO8-DP8</f>
        <v>0</v>
      </c>
    </row>
    <row r="9" spans="1:121" x14ac:dyDescent="0.15">
      <c r="A9" s="20"/>
      <c r="B9" s="241" t="s">
        <v>94</v>
      </c>
      <c r="C9" s="151" t="s">
        <v>60</v>
      </c>
      <c r="D9" s="152"/>
      <c r="E9" s="28">
        <f t="shared" si="0"/>
        <v>941491</v>
      </c>
      <c r="F9" s="29">
        <f t="shared" si="0"/>
        <v>2361807</v>
      </c>
      <c r="G9" s="30">
        <f t="shared" si="0"/>
        <v>-1420316</v>
      </c>
      <c r="H9" s="37">
        <v>901491</v>
      </c>
      <c r="I9" s="38">
        <v>2320807</v>
      </c>
      <c r="J9" s="31">
        <f t="shared" si="1"/>
        <v>-1419316</v>
      </c>
      <c r="K9" s="32">
        <f t="shared" si="2"/>
        <v>40000</v>
      </c>
      <c r="L9" s="29">
        <f t="shared" si="2"/>
        <v>41000</v>
      </c>
      <c r="M9" s="33">
        <f t="shared" si="2"/>
        <v>-1000</v>
      </c>
      <c r="N9" s="37">
        <v>10000</v>
      </c>
      <c r="O9" s="38">
        <v>12000</v>
      </c>
      <c r="P9" s="31">
        <f t="shared" si="3"/>
        <v>-2000</v>
      </c>
      <c r="Q9" s="37">
        <v>10000</v>
      </c>
      <c r="R9" s="38">
        <v>9000</v>
      </c>
      <c r="S9" s="31">
        <f t="shared" si="4"/>
        <v>1000</v>
      </c>
      <c r="T9" s="37">
        <v>10000</v>
      </c>
      <c r="U9" s="38">
        <v>20000</v>
      </c>
      <c r="V9" s="31">
        <f t="shared" si="5"/>
        <v>-10000</v>
      </c>
      <c r="W9" s="37">
        <v>10000</v>
      </c>
      <c r="X9" s="38">
        <v>0</v>
      </c>
      <c r="Y9" s="31">
        <f t="shared" si="6"/>
        <v>10000</v>
      </c>
      <c r="Z9" s="37"/>
      <c r="AA9" s="38"/>
      <c r="AB9" s="31">
        <f t="shared" si="7"/>
        <v>0</v>
      </c>
      <c r="AC9" s="37"/>
      <c r="AD9" s="38"/>
      <c r="AE9" s="31">
        <f t="shared" si="8"/>
        <v>0</v>
      </c>
      <c r="AF9" s="37"/>
      <c r="AG9" s="38"/>
      <c r="AH9" s="36">
        <f t="shared" si="9"/>
        <v>0</v>
      </c>
      <c r="AI9" s="39"/>
      <c r="AJ9" s="40"/>
      <c r="AK9" s="36">
        <f t="shared" si="10"/>
        <v>0</v>
      </c>
      <c r="AL9" s="39"/>
      <c r="AM9" s="40"/>
      <c r="AN9" s="36">
        <f t="shared" ref="AN9:AN12" si="38">AL9-AM9</f>
        <v>0</v>
      </c>
      <c r="AO9" s="39"/>
      <c r="AP9" s="40"/>
      <c r="AQ9" s="36">
        <f t="shared" si="11"/>
        <v>0</v>
      </c>
      <c r="AR9" s="39"/>
      <c r="AS9" s="40"/>
      <c r="AT9" s="36">
        <f t="shared" si="12"/>
        <v>0</v>
      </c>
      <c r="AU9" s="39"/>
      <c r="AV9" s="40"/>
      <c r="AW9" s="36">
        <f t="shared" si="13"/>
        <v>0</v>
      </c>
      <c r="AX9" s="39"/>
      <c r="AY9" s="40"/>
      <c r="AZ9" s="36">
        <f t="shared" si="14"/>
        <v>0</v>
      </c>
      <c r="BA9" s="39"/>
      <c r="BB9" s="40"/>
      <c r="BC9" s="36">
        <f t="shared" si="15"/>
        <v>0</v>
      </c>
      <c r="BD9" s="39"/>
      <c r="BE9" s="40"/>
      <c r="BF9" s="36">
        <f t="shared" si="16"/>
        <v>0</v>
      </c>
      <c r="BG9" s="39"/>
      <c r="BH9" s="40"/>
      <c r="BI9" s="36">
        <f t="shared" si="17"/>
        <v>0</v>
      </c>
      <c r="BJ9" s="39"/>
      <c r="BK9" s="40"/>
      <c r="BL9" s="36">
        <f t="shared" si="18"/>
        <v>0</v>
      </c>
      <c r="BM9" s="39"/>
      <c r="BN9" s="40"/>
      <c r="BO9" s="36">
        <f t="shared" si="19"/>
        <v>0</v>
      </c>
      <c r="BP9" s="39"/>
      <c r="BQ9" s="40"/>
      <c r="BR9" s="36">
        <f t="shared" si="20"/>
        <v>0</v>
      </c>
      <c r="BS9" s="39"/>
      <c r="BT9" s="40"/>
      <c r="BU9" s="36">
        <f t="shared" si="21"/>
        <v>0</v>
      </c>
      <c r="BV9" s="39"/>
      <c r="BW9" s="40"/>
      <c r="BX9" s="36">
        <f t="shared" si="22"/>
        <v>0</v>
      </c>
      <c r="BY9" s="39"/>
      <c r="BZ9" s="40"/>
      <c r="CA9" s="36">
        <f t="shared" si="23"/>
        <v>0</v>
      </c>
      <c r="CB9" s="39"/>
      <c r="CC9" s="40"/>
      <c r="CD9" s="36">
        <f t="shared" si="24"/>
        <v>0</v>
      </c>
      <c r="CE9" s="39"/>
      <c r="CF9" s="40"/>
      <c r="CG9" s="36">
        <f t="shared" si="25"/>
        <v>0</v>
      </c>
      <c r="CH9" s="39"/>
      <c r="CI9" s="40"/>
      <c r="CJ9" s="36">
        <f t="shared" si="26"/>
        <v>0</v>
      </c>
      <c r="CK9" s="39"/>
      <c r="CL9" s="40"/>
      <c r="CM9" s="36">
        <f t="shared" si="27"/>
        <v>0</v>
      </c>
      <c r="CN9" s="39"/>
      <c r="CO9" s="40"/>
      <c r="CP9" s="36">
        <f t="shared" si="28"/>
        <v>0</v>
      </c>
      <c r="CQ9" s="39"/>
      <c r="CR9" s="40"/>
      <c r="CS9" s="36">
        <f t="shared" si="29"/>
        <v>0</v>
      </c>
      <c r="CT9" s="39"/>
      <c r="CU9" s="40"/>
      <c r="CV9" s="36">
        <f t="shared" si="30"/>
        <v>0</v>
      </c>
      <c r="CW9" s="39"/>
      <c r="CX9" s="40"/>
      <c r="CY9" s="36">
        <f t="shared" si="31"/>
        <v>0</v>
      </c>
      <c r="CZ9" s="39"/>
      <c r="DA9" s="40"/>
      <c r="DB9" s="36">
        <f t="shared" si="32"/>
        <v>0</v>
      </c>
      <c r="DC9" s="39"/>
      <c r="DD9" s="40"/>
      <c r="DE9" s="36">
        <f t="shared" si="33"/>
        <v>0</v>
      </c>
      <c r="DF9" s="39"/>
      <c r="DG9" s="40"/>
      <c r="DH9" s="36">
        <f t="shared" si="34"/>
        <v>0</v>
      </c>
      <c r="DI9" s="39"/>
      <c r="DJ9" s="40"/>
      <c r="DK9" s="36">
        <f t="shared" si="35"/>
        <v>0</v>
      </c>
      <c r="DL9" s="39"/>
      <c r="DM9" s="40"/>
      <c r="DN9" s="36">
        <f t="shared" si="36"/>
        <v>0</v>
      </c>
      <c r="DO9" s="39"/>
      <c r="DP9" s="40"/>
      <c r="DQ9" s="36">
        <f t="shared" si="37"/>
        <v>0</v>
      </c>
    </row>
    <row r="10" spans="1:121" x14ac:dyDescent="0.15">
      <c r="A10" s="20"/>
      <c r="B10" s="241"/>
      <c r="C10" s="151" t="s">
        <v>61</v>
      </c>
      <c r="D10" s="152"/>
      <c r="E10" s="28">
        <f t="shared" si="0"/>
        <v>1040000</v>
      </c>
      <c r="F10" s="29">
        <f t="shared" si="0"/>
        <v>97536</v>
      </c>
      <c r="G10" s="30">
        <f t="shared" si="0"/>
        <v>942464</v>
      </c>
      <c r="H10" s="37">
        <v>1000000</v>
      </c>
      <c r="I10" s="38">
        <v>71536</v>
      </c>
      <c r="J10" s="31">
        <f t="shared" si="1"/>
        <v>928464</v>
      </c>
      <c r="K10" s="32">
        <f t="shared" si="2"/>
        <v>40000</v>
      </c>
      <c r="L10" s="29">
        <f t="shared" si="2"/>
        <v>26000</v>
      </c>
      <c r="M10" s="33">
        <f t="shared" si="2"/>
        <v>14000</v>
      </c>
      <c r="N10" s="37">
        <v>10000</v>
      </c>
      <c r="O10" s="38">
        <v>13000</v>
      </c>
      <c r="P10" s="31">
        <f t="shared" si="3"/>
        <v>-3000</v>
      </c>
      <c r="Q10" s="37">
        <v>10000</v>
      </c>
      <c r="R10" s="38">
        <v>8000</v>
      </c>
      <c r="S10" s="31">
        <f t="shared" si="4"/>
        <v>2000</v>
      </c>
      <c r="T10" s="37">
        <v>10000</v>
      </c>
      <c r="U10" s="38">
        <v>5000</v>
      </c>
      <c r="V10" s="31">
        <f t="shared" si="5"/>
        <v>5000</v>
      </c>
      <c r="W10" s="37">
        <v>10000</v>
      </c>
      <c r="X10" s="38">
        <v>0</v>
      </c>
      <c r="Y10" s="31">
        <f t="shared" si="6"/>
        <v>10000</v>
      </c>
      <c r="Z10" s="37"/>
      <c r="AA10" s="38"/>
      <c r="AB10" s="31">
        <f t="shared" si="7"/>
        <v>0</v>
      </c>
      <c r="AC10" s="37"/>
      <c r="AD10" s="38"/>
      <c r="AE10" s="31">
        <f t="shared" si="8"/>
        <v>0</v>
      </c>
      <c r="AF10" s="37"/>
      <c r="AG10" s="38"/>
      <c r="AH10" s="36">
        <f t="shared" si="9"/>
        <v>0</v>
      </c>
      <c r="AI10" s="39"/>
      <c r="AJ10" s="40"/>
      <c r="AK10" s="36">
        <f t="shared" si="10"/>
        <v>0</v>
      </c>
      <c r="AL10" s="39"/>
      <c r="AM10" s="40"/>
      <c r="AN10" s="36">
        <f t="shared" si="38"/>
        <v>0</v>
      </c>
      <c r="AO10" s="39"/>
      <c r="AP10" s="40"/>
      <c r="AQ10" s="36">
        <f t="shared" si="11"/>
        <v>0</v>
      </c>
      <c r="AR10" s="39"/>
      <c r="AS10" s="40"/>
      <c r="AT10" s="36">
        <f t="shared" si="12"/>
        <v>0</v>
      </c>
      <c r="AU10" s="39"/>
      <c r="AV10" s="40"/>
      <c r="AW10" s="36">
        <f t="shared" si="13"/>
        <v>0</v>
      </c>
      <c r="AX10" s="39"/>
      <c r="AY10" s="40"/>
      <c r="AZ10" s="36">
        <f t="shared" si="14"/>
        <v>0</v>
      </c>
      <c r="BA10" s="39"/>
      <c r="BB10" s="40"/>
      <c r="BC10" s="36">
        <f t="shared" si="15"/>
        <v>0</v>
      </c>
      <c r="BD10" s="39"/>
      <c r="BE10" s="40"/>
      <c r="BF10" s="36">
        <f t="shared" si="16"/>
        <v>0</v>
      </c>
      <c r="BG10" s="39"/>
      <c r="BH10" s="40"/>
      <c r="BI10" s="36">
        <f t="shared" si="17"/>
        <v>0</v>
      </c>
      <c r="BJ10" s="39"/>
      <c r="BK10" s="40"/>
      <c r="BL10" s="36">
        <f t="shared" si="18"/>
        <v>0</v>
      </c>
      <c r="BM10" s="39"/>
      <c r="BN10" s="40"/>
      <c r="BO10" s="36">
        <f t="shared" si="19"/>
        <v>0</v>
      </c>
      <c r="BP10" s="39"/>
      <c r="BQ10" s="40"/>
      <c r="BR10" s="36">
        <f t="shared" si="20"/>
        <v>0</v>
      </c>
      <c r="BS10" s="39"/>
      <c r="BT10" s="40"/>
      <c r="BU10" s="36">
        <f t="shared" si="21"/>
        <v>0</v>
      </c>
      <c r="BV10" s="39"/>
      <c r="BW10" s="40"/>
      <c r="BX10" s="36">
        <f t="shared" si="22"/>
        <v>0</v>
      </c>
      <c r="BY10" s="39"/>
      <c r="BZ10" s="40"/>
      <c r="CA10" s="36">
        <f t="shared" si="23"/>
        <v>0</v>
      </c>
      <c r="CB10" s="39"/>
      <c r="CC10" s="40"/>
      <c r="CD10" s="36">
        <f t="shared" si="24"/>
        <v>0</v>
      </c>
      <c r="CE10" s="39"/>
      <c r="CF10" s="40"/>
      <c r="CG10" s="36">
        <f t="shared" si="25"/>
        <v>0</v>
      </c>
      <c r="CH10" s="39"/>
      <c r="CI10" s="40"/>
      <c r="CJ10" s="36">
        <f t="shared" si="26"/>
        <v>0</v>
      </c>
      <c r="CK10" s="39"/>
      <c r="CL10" s="40"/>
      <c r="CM10" s="36">
        <f t="shared" si="27"/>
        <v>0</v>
      </c>
      <c r="CN10" s="39"/>
      <c r="CO10" s="40"/>
      <c r="CP10" s="36">
        <f t="shared" si="28"/>
        <v>0</v>
      </c>
      <c r="CQ10" s="39"/>
      <c r="CR10" s="40"/>
      <c r="CS10" s="36">
        <f t="shared" si="29"/>
        <v>0</v>
      </c>
      <c r="CT10" s="39"/>
      <c r="CU10" s="40"/>
      <c r="CV10" s="36">
        <f t="shared" si="30"/>
        <v>0</v>
      </c>
      <c r="CW10" s="39"/>
      <c r="CX10" s="40"/>
      <c r="CY10" s="36">
        <f t="shared" si="31"/>
        <v>0</v>
      </c>
      <c r="CZ10" s="39"/>
      <c r="DA10" s="40"/>
      <c r="DB10" s="36">
        <f t="shared" si="32"/>
        <v>0</v>
      </c>
      <c r="DC10" s="39"/>
      <c r="DD10" s="40"/>
      <c r="DE10" s="36">
        <f t="shared" si="33"/>
        <v>0</v>
      </c>
      <c r="DF10" s="39"/>
      <c r="DG10" s="40"/>
      <c r="DH10" s="36">
        <f t="shared" si="34"/>
        <v>0</v>
      </c>
      <c r="DI10" s="39"/>
      <c r="DJ10" s="40"/>
      <c r="DK10" s="36">
        <f t="shared" si="35"/>
        <v>0</v>
      </c>
      <c r="DL10" s="39"/>
      <c r="DM10" s="40"/>
      <c r="DN10" s="36">
        <f t="shared" si="36"/>
        <v>0</v>
      </c>
      <c r="DO10" s="39"/>
      <c r="DP10" s="40"/>
      <c r="DQ10" s="36">
        <f t="shared" si="37"/>
        <v>0</v>
      </c>
    </row>
    <row r="11" spans="1:121" x14ac:dyDescent="0.15">
      <c r="A11" s="20"/>
      <c r="B11" s="241"/>
      <c r="C11" s="151" t="s">
        <v>62</v>
      </c>
      <c r="D11" s="152"/>
      <c r="E11" s="28">
        <f t="shared" si="0"/>
        <v>8400000</v>
      </c>
      <c r="F11" s="29">
        <f t="shared" si="0"/>
        <v>7035013</v>
      </c>
      <c r="G11" s="30">
        <f t="shared" si="0"/>
        <v>1364987</v>
      </c>
      <c r="H11" s="37">
        <v>8360000</v>
      </c>
      <c r="I11" s="38">
        <v>7019013</v>
      </c>
      <c r="J11" s="31">
        <f t="shared" si="1"/>
        <v>1340987</v>
      </c>
      <c r="K11" s="32">
        <f t="shared" si="2"/>
        <v>40000</v>
      </c>
      <c r="L11" s="29">
        <f t="shared" si="2"/>
        <v>16000</v>
      </c>
      <c r="M11" s="33">
        <f t="shared" si="2"/>
        <v>24000</v>
      </c>
      <c r="N11" s="37">
        <v>10000</v>
      </c>
      <c r="O11" s="38">
        <v>0</v>
      </c>
      <c r="P11" s="31">
        <f t="shared" si="3"/>
        <v>10000</v>
      </c>
      <c r="Q11" s="37">
        <v>10000</v>
      </c>
      <c r="R11" s="38">
        <v>6000</v>
      </c>
      <c r="S11" s="31">
        <f t="shared" si="4"/>
        <v>4000</v>
      </c>
      <c r="T11" s="37">
        <v>10000</v>
      </c>
      <c r="U11" s="38">
        <v>10000</v>
      </c>
      <c r="V11" s="31">
        <f t="shared" si="5"/>
        <v>0</v>
      </c>
      <c r="W11" s="37">
        <v>10000</v>
      </c>
      <c r="X11" s="38">
        <v>0</v>
      </c>
      <c r="Y11" s="31">
        <f t="shared" si="6"/>
        <v>10000</v>
      </c>
      <c r="Z11" s="37"/>
      <c r="AA11" s="38"/>
      <c r="AB11" s="31">
        <f t="shared" si="7"/>
        <v>0</v>
      </c>
      <c r="AC11" s="37"/>
      <c r="AD11" s="38"/>
      <c r="AE11" s="31">
        <f t="shared" si="8"/>
        <v>0</v>
      </c>
      <c r="AF11" s="37"/>
      <c r="AG11" s="38"/>
      <c r="AH11" s="36">
        <f t="shared" si="9"/>
        <v>0</v>
      </c>
      <c r="AI11" s="39"/>
      <c r="AJ11" s="40"/>
      <c r="AK11" s="36">
        <f t="shared" si="10"/>
        <v>0</v>
      </c>
      <c r="AL11" s="39"/>
      <c r="AM11" s="40"/>
      <c r="AN11" s="36">
        <f t="shared" si="38"/>
        <v>0</v>
      </c>
      <c r="AO11" s="39"/>
      <c r="AP11" s="40"/>
      <c r="AQ11" s="36">
        <f t="shared" si="11"/>
        <v>0</v>
      </c>
      <c r="AR11" s="39"/>
      <c r="AS11" s="40"/>
      <c r="AT11" s="36">
        <f t="shared" si="12"/>
        <v>0</v>
      </c>
      <c r="AU11" s="39"/>
      <c r="AV11" s="40"/>
      <c r="AW11" s="36">
        <f t="shared" si="13"/>
        <v>0</v>
      </c>
      <c r="AX11" s="39"/>
      <c r="AY11" s="40"/>
      <c r="AZ11" s="36">
        <f t="shared" si="14"/>
        <v>0</v>
      </c>
      <c r="BA11" s="39"/>
      <c r="BB11" s="40"/>
      <c r="BC11" s="36">
        <f t="shared" si="15"/>
        <v>0</v>
      </c>
      <c r="BD11" s="39"/>
      <c r="BE11" s="40"/>
      <c r="BF11" s="36">
        <f t="shared" si="16"/>
        <v>0</v>
      </c>
      <c r="BG11" s="39"/>
      <c r="BH11" s="40"/>
      <c r="BI11" s="36">
        <f t="shared" si="17"/>
        <v>0</v>
      </c>
      <c r="BJ11" s="39"/>
      <c r="BK11" s="40"/>
      <c r="BL11" s="36">
        <f t="shared" si="18"/>
        <v>0</v>
      </c>
      <c r="BM11" s="39"/>
      <c r="BN11" s="40"/>
      <c r="BO11" s="36">
        <f t="shared" si="19"/>
        <v>0</v>
      </c>
      <c r="BP11" s="39"/>
      <c r="BQ11" s="40"/>
      <c r="BR11" s="36">
        <f t="shared" si="20"/>
        <v>0</v>
      </c>
      <c r="BS11" s="39"/>
      <c r="BT11" s="40"/>
      <c r="BU11" s="36">
        <f t="shared" si="21"/>
        <v>0</v>
      </c>
      <c r="BV11" s="39"/>
      <c r="BW11" s="40"/>
      <c r="BX11" s="36">
        <f t="shared" si="22"/>
        <v>0</v>
      </c>
      <c r="BY11" s="39"/>
      <c r="BZ11" s="40"/>
      <c r="CA11" s="36">
        <f t="shared" si="23"/>
        <v>0</v>
      </c>
      <c r="CB11" s="39"/>
      <c r="CC11" s="40"/>
      <c r="CD11" s="36">
        <f t="shared" si="24"/>
        <v>0</v>
      </c>
      <c r="CE11" s="39"/>
      <c r="CF11" s="40"/>
      <c r="CG11" s="36">
        <f t="shared" si="25"/>
        <v>0</v>
      </c>
      <c r="CH11" s="39"/>
      <c r="CI11" s="40"/>
      <c r="CJ11" s="36">
        <f t="shared" si="26"/>
        <v>0</v>
      </c>
      <c r="CK11" s="39"/>
      <c r="CL11" s="40"/>
      <c r="CM11" s="36">
        <f t="shared" si="27"/>
        <v>0</v>
      </c>
      <c r="CN11" s="39"/>
      <c r="CO11" s="40"/>
      <c r="CP11" s="36">
        <f t="shared" si="28"/>
        <v>0</v>
      </c>
      <c r="CQ11" s="39"/>
      <c r="CR11" s="40"/>
      <c r="CS11" s="36">
        <f t="shared" si="29"/>
        <v>0</v>
      </c>
      <c r="CT11" s="39"/>
      <c r="CU11" s="40"/>
      <c r="CV11" s="36">
        <f t="shared" si="30"/>
        <v>0</v>
      </c>
      <c r="CW11" s="39"/>
      <c r="CX11" s="40"/>
      <c r="CY11" s="36">
        <f t="shared" si="31"/>
        <v>0</v>
      </c>
      <c r="CZ11" s="39"/>
      <c r="DA11" s="40"/>
      <c r="DB11" s="36">
        <f t="shared" si="32"/>
        <v>0</v>
      </c>
      <c r="DC11" s="39"/>
      <c r="DD11" s="40"/>
      <c r="DE11" s="36">
        <f t="shared" si="33"/>
        <v>0</v>
      </c>
      <c r="DF11" s="39"/>
      <c r="DG11" s="40"/>
      <c r="DH11" s="36">
        <f t="shared" si="34"/>
        <v>0</v>
      </c>
      <c r="DI11" s="39"/>
      <c r="DJ11" s="40"/>
      <c r="DK11" s="36">
        <f t="shared" si="35"/>
        <v>0</v>
      </c>
      <c r="DL11" s="39"/>
      <c r="DM11" s="40"/>
      <c r="DN11" s="36">
        <f t="shared" si="36"/>
        <v>0</v>
      </c>
      <c r="DO11" s="39"/>
      <c r="DP11" s="40"/>
      <c r="DQ11" s="36">
        <f t="shared" si="37"/>
        <v>0</v>
      </c>
    </row>
    <row r="12" spans="1:121" x14ac:dyDescent="0.15">
      <c r="A12" s="20"/>
      <c r="B12" s="241"/>
      <c r="C12" s="151" t="s">
        <v>3</v>
      </c>
      <c r="D12" s="152"/>
      <c r="E12" s="28">
        <f t="shared" si="0"/>
        <v>1108000</v>
      </c>
      <c r="F12" s="29">
        <f t="shared" si="0"/>
        <v>2110197</v>
      </c>
      <c r="G12" s="30">
        <f t="shared" si="0"/>
        <v>-1002197</v>
      </c>
      <c r="H12" s="37">
        <v>1068000</v>
      </c>
      <c r="I12" s="38">
        <v>2065530</v>
      </c>
      <c r="J12" s="31">
        <f t="shared" si="1"/>
        <v>-997530</v>
      </c>
      <c r="K12" s="32">
        <f t="shared" si="2"/>
        <v>40000</v>
      </c>
      <c r="L12" s="29">
        <f t="shared" si="2"/>
        <v>44667</v>
      </c>
      <c r="M12" s="33">
        <f t="shared" si="2"/>
        <v>-4667</v>
      </c>
      <c r="N12" s="37">
        <v>10000</v>
      </c>
      <c r="O12" s="38">
        <v>14667</v>
      </c>
      <c r="P12" s="31">
        <f t="shared" si="3"/>
        <v>-4667</v>
      </c>
      <c r="Q12" s="37">
        <v>10000</v>
      </c>
      <c r="R12" s="38">
        <v>20000</v>
      </c>
      <c r="S12" s="31">
        <f t="shared" si="4"/>
        <v>-10000</v>
      </c>
      <c r="T12" s="37">
        <v>10000</v>
      </c>
      <c r="U12" s="38">
        <v>10000</v>
      </c>
      <c r="V12" s="31">
        <f t="shared" si="5"/>
        <v>0</v>
      </c>
      <c r="W12" s="37">
        <v>10000</v>
      </c>
      <c r="X12" s="38">
        <v>0</v>
      </c>
      <c r="Y12" s="31">
        <f t="shared" si="6"/>
        <v>10000</v>
      </c>
      <c r="Z12" s="37"/>
      <c r="AA12" s="38"/>
      <c r="AB12" s="31">
        <f t="shared" si="7"/>
        <v>0</v>
      </c>
      <c r="AC12" s="37"/>
      <c r="AD12" s="38"/>
      <c r="AE12" s="31">
        <f t="shared" si="8"/>
        <v>0</v>
      </c>
      <c r="AF12" s="37"/>
      <c r="AG12" s="38"/>
      <c r="AH12" s="36">
        <f t="shared" si="9"/>
        <v>0</v>
      </c>
      <c r="AI12" s="39"/>
      <c r="AJ12" s="40"/>
      <c r="AK12" s="36">
        <f t="shared" si="10"/>
        <v>0</v>
      </c>
      <c r="AL12" s="39"/>
      <c r="AM12" s="40"/>
      <c r="AN12" s="36">
        <f t="shared" si="38"/>
        <v>0</v>
      </c>
      <c r="AO12" s="39"/>
      <c r="AP12" s="40"/>
      <c r="AQ12" s="36">
        <f t="shared" si="11"/>
        <v>0</v>
      </c>
      <c r="AR12" s="39"/>
      <c r="AS12" s="40"/>
      <c r="AT12" s="36">
        <f t="shared" si="12"/>
        <v>0</v>
      </c>
      <c r="AU12" s="39"/>
      <c r="AV12" s="40"/>
      <c r="AW12" s="36">
        <f t="shared" si="13"/>
        <v>0</v>
      </c>
      <c r="AX12" s="39"/>
      <c r="AY12" s="40"/>
      <c r="AZ12" s="36">
        <f t="shared" si="14"/>
        <v>0</v>
      </c>
      <c r="BA12" s="39"/>
      <c r="BB12" s="40"/>
      <c r="BC12" s="36">
        <f t="shared" si="15"/>
        <v>0</v>
      </c>
      <c r="BD12" s="39"/>
      <c r="BE12" s="40"/>
      <c r="BF12" s="36">
        <f t="shared" si="16"/>
        <v>0</v>
      </c>
      <c r="BG12" s="39"/>
      <c r="BH12" s="40"/>
      <c r="BI12" s="36">
        <f t="shared" si="17"/>
        <v>0</v>
      </c>
      <c r="BJ12" s="39"/>
      <c r="BK12" s="40"/>
      <c r="BL12" s="36">
        <f t="shared" si="18"/>
        <v>0</v>
      </c>
      <c r="BM12" s="39"/>
      <c r="BN12" s="40"/>
      <c r="BO12" s="36">
        <f t="shared" si="19"/>
        <v>0</v>
      </c>
      <c r="BP12" s="39"/>
      <c r="BQ12" s="40"/>
      <c r="BR12" s="36">
        <f t="shared" si="20"/>
        <v>0</v>
      </c>
      <c r="BS12" s="39"/>
      <c r="BT12" s="40"/>
      <c r="BU12" s="36">
        <f t="shared" si="21"/>
        <v>0</v>
      </c>
      <c r="BV12" s="39"/>
      <c r="BW12" s="40"/>
      <c r="BX12" s="36">
        <f t="shared" si="22"/>
        <v>0</v>
      </c>
      <c r="BY12" s="39"/>
      <c r="BZ12" s="40"/>
      <c r="CA12" s="36">
        <f t="shared" si="23"/>
        <v>0</v>
      </c>
      <c r="CB12" s="39"/>
      <c r="CC12" s="40"/>
      <c r="CD12" s="36">
        <f t="shared" si="24"/>
        <v>0</v>
      </c>
      <c r="CE12" s="39"/>
      <c r="CF12" s="40"/>
      <c r="CG12" s="36">
        <f t="shared" si="25"/>
        <v>0</v>
      </c>
      <c r="CH12" s="39"/>
      <c r="CI12" s="40"/>
      <c r="CJ12" s="36">
        <f t="shared" si="26"/>
        <v>0</v>
      </c>
      <c r="CK12" s="39"/>
      <c r="CL12" s="40"/>
      <c r="CM12" s="36">
        <f t="shared" si="27"/>
        <v>0</v>
      </c>
      <c r="CN12" s="39"/>
      <c r="CO12" s="40"/>
      <c r="CP12" s="36">
        <f t="shared" si="28"/>
        <v>0</v>
      </c>
      <c r="CQ12" s="39"/>
      <c r="CR12" s="40"/>
      <c r="CS12" s="36">
        <f t="shared" si="29"/>
        <v>0</v>
      </c>
      <c r="CT12" s="39"/>
      <c r="CU12" s="40"/>
      <c r="CV12" s="36">
        <f t="shared" si="30"/>
        <v>0</v>
      </c>
      <c r="CW12" s="39"/>
      <c r="CX12" s="40"/>
      <c r="CY12" s="36">
        <f t="shared" si="31"/>
        <v>0</v>
      </c>
      <c r="CZ12" s="39"/>
      <c r="DA12" s="40"/>
      <c r="DB12" s="36">
        <f t="shared" si="32"/>
        <v>0</v>
      </c>
      <c r="DC12" s="39"/>
      <c r="DD12" s="40"/>
      <c r="DE12" s="36">
        <f t="shared" si="33"/>
        <v>0</v>
      </c>
      <c r="DF12" s="39"/>
      <c r="DG12" s="40"/>
      <c r="DH12" s="36">
        <f t="shared" si="34"/>
        <v>0</v>
      </c>
      <c r="DI12" s="39"/>
      <c r="DJ12" s="40"/>
      <c r="DK12" s="36">
        <f t="shared" si="35"/>
        <v>0</v>
      </c>
      <c r="DL12" s="39"/>
      <c r="DM12" s="40"/>
      <c r="DN12" s="36">
        <f t="shared" si="36"/>
        <v>0</v>
      </c>
      <c r="DO12" s="39"/>
      <c r="DP12" s="40"/>
      <c r="DQ12" s="36">
        <f t="shared" si="37"/>
        <v>0</v>
      </c>
    </row>
    <row r="13" spans="1:121" x14ac:dyDescent="0.15">
      <c r="A13" s="20"/>
      <c r="B13" s="241"/>
      <c r="C13" s="151" t="s">
        <v>63</v>
      </c>
      <c r="D13" s="152"/>
      <c r="E13" s="28">
        <f t="shared" si="0"/>
        <v>11489491</v>
      </c>
      <c r="F13" s="29">
        <f t="shared" si="0"/>
        <v>11604553</v>
      </c>
      <c r="G13" s="30">
        <f t="shared" si="0"/>
        <v>-115062</v>
      </c>
      <c r="H13" s="28">
        <f>SUM(H9:H12)</f>
        <v>11329491</v>
      </c>
      <c r="I13" s="41">
        <f>SUM(I9:I12)</f>
        <v>11476886</v>
      </c>
      <c r="J13" s="31">
        <f t="shared" si="1"/>
        <v>-147395</v>
      </c>
      <c r="K13" s="32">
        <f t="shared" si="2"/>
        <v>160000</v>
      </c>
      <c r="L13" s="29">
        <f t="shared" si="2"/>
        <v>127667</v>
      </c>
      <c r="M13" s="33">
        <f t="shared" si="2"/>
        <v>32333</v>
      </c>
      <c r="N13" s="28">
        <f>SUM(N9:N12)</f>
        <v>40000</v>
      </c>
      <c r="O13" s="41">
        <f>SUM(O9:O12)</f>
        <v>39667</v>
      </c>
      <c r="P13" s="31">
        <f>N13-O13</f>
        <v>333</v>
      </c>
      <c r="Q13" s="28">
        <f>SUM(Q9:Q12)</f>
        <v>40000</v>
      </c>
      <c r="R13" s="41">
        <f>SUM(R9:R12)</f>
        <v>43000</v>
      </c>
      <c r="S13" s="31">
        <f t="shared" si="4"/>
        <v>-3000</v>
      </c>
      <c r="T13" s="28">
        <f>SUM(T9:T12)</f>
        <v>40000</v>
      </c>
      <c r="U13" s="41">
        <f>SUM(U9:U12)</f>
        <v>45000</v>
      </c>
      <c r="V13" s="31">
        <f t="shared" si="5"/>
        <v>-5000</v>
      </c>
      <c r="W13" s="28">
        <f>SUM(W9:W12)</f>
        <v>40000</v>
      </c>
      <c r="X13" s="41">
        <f>SUM(X9:X12)</f>
        <v>0</v>
      </c>
      <c r="Y13" s="31">
        <f t="shared" si="6"/>
        <v>40000</v>
      </c>
      <c r="Z13" s="28">
        <f>SUM(Z9:Z12)</f>
        <v>0</v>
      </c>
      <c r="AA13" s="41">
        <f>SUM(AA9:AA12)</f>
        <v>0</v>
      </c>
      <c r="AB13" s="31">
        <f>Z13-AA13</f>
        <v>0</v>
      </c>
      <c r="AC13" s="28">
        <f>SUM(AC9:AC12)</f>
        <v>0</v>
      </c>
      <c r="AD13" s="41">
        <f>SUM(AD9:AD12)</f>
        <v>0</v>
      </c>
      <c r="AE13" s="31">
        <f t="shared" si="8"/>
        <v>0</v>
      </c>
      <c r="AF13" s="28">
        <f>SUM(AF9:AF12)</f>
        <v>0</v>
      </c>
      <c r="AG13" s="41">
        <f>SUM(AG9:AG12)</f>
        <v>0</v>
      </c>
      <c r="AH13" s="36">
        <f t="shared" si="9"/>
        <v>0</v>
      </c>
      <c r="AI13" s="34">
        <f>SUM(AI9:AI12)</f>
        <v>0</v>
      </c>
      <c r="AJ13" s="42">
        <f>SUM(AJ9:AJ12)</f>
        <v>0</v>
      </c>
      <c r="AK13" s="36">
        <f t="shared" si="10"/>
        <v>0</v>
      </c>
      <c r="AL13" s="34">
        <f>SUM(AL9:AL12)</f>
        <v>0</v>
      </c>
      <c r="AM13" s="42">
        <f>SUM(AM9:AM12)</f>
        <v>0</v>
      </c>
      <c r="AN13" s="36">
        <f>AL13-AM13</f>
        <v>0</v>
      </c>
      <c r="AO13" s="34">
        <f>SUM(AO9:AO12)</f>
        <v>0</v>
      </c>
      <c r="AP13" s="42">
        <f>SUM(AP9:AP12)</f>
        <v>0</v>
      </c>
      <c r="AQ13" s="36">
        <f t="shared" si="11"/>
        <v>0</v>
      </c>
      <c r="AR13" s="34">
        <f>SUM(AR9:AR12)</f>
        <v>0</v>
      </c>
      <c r="AS13" s="42">
        <f>SUM(AS9:AS12)</f>
        <v>0</v>
      </c>
      <c r="AT13" s="36">
        <f t="shared" si="12"/>
        <v>0</v>
      </c>
      <c r="AU13" s="34">
        <f>SUM(AU9:AU12)</f>
        <v>0</v>
      </c>
      <c r="AV13" s="42">
        <f>SUM(AV9:AV12)</f>
        <v>0</v>
      </c>
      <c r="AW13" s="36">
        <f t="shared" si="13"/>
        <v>0</v>
      </c>
      <c r="AX13" s="34">
        <f>SUM(AX9:AX12)</f>
        <v>0</v>
      </c>
      <c r="AY13" s="42">
        <f>SUM(AY9:AY12)</f>
        <v>0</v>
      </c>
      <c r="AZ13" s="36">
        <f>AX13-AY13</f>
        <v>0</v>
      </c>
      <c r="BA13" s="34">
        <f>SUM(BA9:BA12)</f>
        <v>0</v>
      </c>
      <c r="BB13" s="42">
        <f>SUM(BB9:BB12)</f>
        <v>0</v>
      </c>
      <c r="BC13" s="36">
        <f t="shared" si="15"/>
        <v>0</v>
      </c>
      <c r="BD13" s="34">
        <f>SUM(BD9:BD12)</f>
        <v>0</v>
      </c>
      <c r="BE13" s="42">
        <f>SUM(BE9:BE12)</f>
        <v>0</v>
      </c>
      <c r="BF13" s="36">
        <f t="shared" si="16"/>
        <v>0</v>
      </c>
      <c r="BG13" s="34">
        <f>SUM(BG9:BG12)</f>
        <v>0</v>
      </c>
      <c r="BH13" s="42">
        <f>SUM(BH9:BH12)</f>
        <v>0</v>
      </c>
      <c r="BI13" s="36">
        <f t="shared" si="17"/>
        <v>0</v>
      </c>
      <c r="BJ13" s="34">
        <f>SUM(BJ9:BJ12)</f>
        <v>0</v>
      </c>
      <c r="BK13" s="42">
        <f>SUM(BK9:BK12)</f>
        <v>0</v>
      </c>
      <c r="BL13" s="36">
        <f>BJ13-BK13</f>
        <v>0</v>
      </c>
      <c r="BM13" s="34">
        <f>SUM(BM9:BM12)</f>
        <v>0</v>
      </c>
      <c r="BN13" s="42">
        <f>SUM(BN9:BN12)</f>
        <v>0</v>
      </c>
      <c r="BO13" s="36">
        <f t="shared" si="19"/>
        <v>0</v>
      </c>
      <c r="BP13" s="34">
        <f>SUM(BP9:BP12)</f>
        <v>0</v>
      </c>
      <c r="BQ13" s="42">
        <f>SUM(BQ9:BQ12)</f>
        <v>0</v>
      </c>
      <c r="BR13" s="36">
        <f t="shared" si="20"/>
        <v>0</v>
      </c>
      <c r="BS13" s="34">
        <f>SUM(BS9:BS12)</f>
        <v>0</v>
      </c>
      <c r="BT13" s="42">
        <f>SUM(BT9:BT12)</f>
        <v>0</v>
      </c>
      <c r="BU13" s="36">
        <f t="shared" si="21"/>
        <v>0</v>
      </c>
      <c r="BV13" s="34">
        <f>SUM(BV9:BV12)</f>
        <v>0</v>
      </c>
      <c r="BW13" s="42">
        <f>SUM(BW9:BW12)</f>
        <v>0</v>
      </c>
      <c r="BX13" s="36">
        <f>BV13-BW13</f>
        <v>0</v>
      </c>
      <c r="BY13" s="34">
        <f>SUM(BY9:BY12)</f>
        <v>0</v>
      </c>
      <c r="BZ13" s="42">
        <f>SUM(BZ9:BZ12)</f>
        <v>0</v>
      </c>
      <c r="CA13" s="36">
        <f t="shared" si="23"/>
        <v>0</v>
      </c>
      <c r="CB13" s="34">
        <f>SUM(CB9:CB12)</f>
        <v>0</v>
      </c>
      <c r="CC13" s="42">
        <f>SUM(CC9:CC12)</f>
        <v>0</v>
      </c>
      <c r="CD13" s="36">
        <f t="shared" si="24"/>
        <v>0</v>
      </c>
      <c r="CE13" s="34">
        <f>SUM(CE9:CE12)</f>
        <v>0</v>
      </c>
      <c r="CF13" s="42">
        <f>SUM(CF9:CF12)</f>
        <v>0</v>
      </c>
      <c r="CG13" s="36">
        <f t="shared" si="25"/>
        <v>0</v>
      </c>
      <c r="CH13" s="34">
        <f>SUM(CH9:CH12)</f>
        <v>0</v>
      </c>
      <c r="CI13" s="42">
        <f>SUM(CI9:CI12)</f>
        <v>0</v>
      </c>
      <c r="CJ13" s="36">
        <f>CH13-CI13</f>
        <v>0</v>
      </c>
      <c r="CK13" s="34">
        <f>SUM(CK9:CK12)</f>
        <v>0</v>
      </c>
      <c r="CL13" s="42">
        <f>SUM(CL9:CL12)</f>
        <v>0</v>
      </c>
      <c r="CM13" s="36">
        <f t="shared" si="27"/>
        <v>0</v>
      </c>
      <c r="CN13" s="34">
        <f>SUM(CN9:CN12)</f>
        <v>0</v>
      </c>
      <c r="CO13" s="42">
        <f>SUM(CO9:CO12)</f>
        <v>0</v>
      </c>
      <c r="CP13" s="36">
        <f t="shared" si="28"/>
        <v>0</v>
      </c>
      <c r="CQ13" s="34">
        <f>SUM(CQ9:CQ12)</f>
        <v>0</v>
      </c>
      <c r="CR13" s="42">
        <f>SUM(CR9:CR12)</f>
        <v>0</v>
      </c>
      <c r="CS13" s="36">
        <f t="shared" si="29"/>
        <v>0</v>
      </c>
      <c r="CT13" s="34">
        <f>SUM(CT9:CT12)</f>
        <v>0</v>
      </c>
      <c r="CU13" s="42">
        <f>SUM(CU9:CU12)</f>
        <v>0</v>
      </c>
      <c r="CV13" s="36">
        <f>CT13-CU13</f>
        <v>0</v>
      </c>
      <c r="CW13" s="34">
        <f>SUM(CW9:CW12)</f>
        <v>0</v>
      </c>
      <c r="CX13" s="42">
        <f>SUM(CX9:CX12)</f>
        <v>0</v>
      </c>
      <c r="CY13" s="36">
        <f t="shared" si="31"/>
        <v>0</v>
      </c>
      <c r="CZ13" s="34">
        <f>SUM(CZ9:CZ12)</f>
        <v>0</v>
      </c>
      <c r="DA13" s="42">
        <f>SUM(DA9:DA12)</f>
        <v>0</v>
      </c>
      <c r="DB13" s="36">
        <f t="shared" si="32"/>
        <v>0</v>
      </c>
      <c r="DC13" s="34">
        <f>SUM(DC9:DC12)</f>
        <v>0</v>
      </c>
      <c r="DD13" s="42">
        <f>SUM(DD9:DD12)</f>
        <v>0</v>
      </c>
      <c r="DE13" s="36">
        <f t="shared" si="33"/>
        <v>0</v>
      </c>
      <c r="DF13" s="34">
        <f>SUM(DF9:DF12)</f>
        <v>0</v>
      </c>
      <c r="DG13" s="42">
        <f>SUM(DG9:DG12)</f>
        <v>0</v>
      </c>
      <c r="DH13" s="36">
        <f t="shared" si="34"/>
        <v>0</v>
      </c>
      <c r="DI13" s="34">
        <f>SUM(DI9:DI12)</f>
        <v>0</v>
      </c>
      <c r="DJ13" s="42">
        <f>SUM(DJ9:DJ12)</f>
        <v>0</v>
      </c>
      <c r="DK13" s="36">
        <f t="shared" si="35"/>
        <v>0</v>
      </c>
      <c r="DL13" s="34">
        <f>SUM(DL9:DL12)</f>
        <v>0</v>
      </c>
      <c r="DM13" s="42">
        <f>SUM(DM9:DM12)</f>
        <v>0</v>
      </c>
      <c r="DN13" s="36">
        <f t="shared" si="36"/>
        <v>0</v>
      </c>
      <c r="DO13" s="34">
        <f>SUM(DO9:DO12)</f>
        <v>0</v>
      </c>
      <c r="DP13" s="42">
        <f>SUM(DP9:DP12)</f>
        <v>0</v>
      </c>
      <c r="DQ13" s="36">
        <f t="shared" si="37"/>
        <v>0</v>
      </c>
    </row>
    <row r="14" spans="1:121" x14ac:dyDescent="0.15">
      <c r="A14" s="20"/>
      <c r="B14" s="138" t="s">
        <v>99</v>
      </c>
      <c r="C14" s="139"/>
      <c r="D14" s="140"/>
      <c r="E14" s="28">
        <f t="shared" si="0"/>
        <v>3446847</v>
      </c>
      <c r="F14" s="29">
        <f t="shared" si="0"/>
        <v>3431734</v>
      </c>
      <c r="G14" s="30">
        <f t="shared" si="0"/>
        <v>15113</v>
      </c>
      <c r="H14" s="37">
        <v>3398847</v>
      </c>
      <c r="I14" s="38">
        <v>3397834</v>
      </c>
      <c r="J14" s="31">
        <f>H14-I14</f>
        <v>1013</v>
      </c>
      <c r="K14" s="32">
        <f t="shared" si="2"/>
        <v>48000</v>
      </c>
      <c r="L14" s="29">
        <f t="shared" si="2"/>
        <v>33900</v>
      </c>
      <c r="M14" s="33">
        <f t="shared" si="2"/>
        <v>14100</v>
      </c>
      <c r="N14" s="37">
        <v>12000</v>
      </c>
      <c r="O14" s="38">
        <v>11900</v>
      </c>
      <c r="P14" s="31">
        <f>N14-O14</f>
        <v>100</v>
      </c>
      <c r="Q14" s="37">
        <v>12000</v>
      </c>
      <c r="R14" s="38">
        <v>12000</v>
      </c>
      <c r="S14" s="31">
        <f t="shared" si="4"/>
        <v>0</v>
      </c>
      <c r="T14" s="37">
        <v>12000</v>
      </c>
      <c r="U14" s="38">
        <v>10000</v>
      </c>
      <c r="V14" s="31">
        <f t="shared" si="5"/>
        <v>2000</v>
      </c>
      <c r="W14" s="37">
        <v>12000</v>
      </c>
      <c r="X14" s="38">
        <v>0</v>
      </c>
      <c r="Y14" s="31">
        <f t="shared" si="6"/>
        <v>12000</v>
      </c>
      <c r="Z14" s="37"/>
      <c r="AA14" s="38"/>
      <c r="AB14" s="31">
        <f>Z14-AA14</f>
        <v>0</v>
      </c>
      <c r="AC14" s="37"/>
      <c r="AD14" s="38"/>
      <c r="AE14" s="31">
        <f t="shared" si="8"/>
        <v>0</v>
      </c>
      <c r="AF14" s="37"/>
      <c r="AG14" s="38"/>
      <c r="AH14" s="36">
        <f t="shared" si="9"/>
        <v>0</v>
      </c>
      <c r="AI14" s="39"/>
      <c r="AJ14" s="40"/>
      <c r="AK14" s="36">
        <f t="shared" si="10"/>
        <v>0</v>
      </c>
      <c r="AL14" s="39"/>
      <c r="AM14" s="40"/>
      <c r="AN14" s="36">
        <f>AL14-AM14</f>
        <v>0</v>
      </c>
      <c r="AO14" s="39"/>
      <c r="AP14" s="40"/>
      <c r="AQ14" s="36">
        <f t="shared" si="11"/>
        <v>0</v>
      </c>
      <c r="AR14" s="39"/>
      <c r="AS14" s="40"/>
      <c r="AT14" s="36">
        <f t="shared" si="12"/>
        <v>0</v>
      </c>
      <c r="AU14" s="39"/>
      <c r="AV14" s="40"/>
      <c r="AW14" s="36">
        <f t="shared" si="13"/>
        <v>0</v>
      </c>
      <c r="AX14" s="39"/>
      <c r="AY14" s="40"/>
      <c r="AZ14" s="36">
        <f>AX14-AY14</f>
        <v>0</v>
      </c>
      <c r="BA14" s="39"/>
      <c r="BB14" s="40"/>
      <c r="BC14" s="36">
        <f t="shared" si="15"/>
        <v>0</v>
      </c>
      <c r="BD14" s="39"/>
      <c r="BE14" s="40"/>
      <c r="BF14" s="36">
        <f t="shared" si="16"/>
        <v>0</v>
      </c>
      <c r="BG14" s="39"/>
      <c r="BH14" s="40"/>
      <c r="BI14" s="36">
        <f t="shared" si="17"/>
        <v>0</v>
      </c>
      <c r="BJ14" s="39"/>
      <c r="BK14" s="40"/>
      <c r="BL14" s="36">
        <f>BJ14-BK14</f>
        <v>0</v>
      </c>
      <c r="BM14" s="39"/>
      <c r="BN14" s="40"/>
      <c r="BO14" s="36">
        <f t="shared" si="19"/>
        <v>0</v>
      </c>
      <c r="BP14" s="39"/>
      <c r="BQ14" s="40"/>
      <c r="BR14" s="36">
        <f t="shared" si="20"/>
        <v>0</v>
      </c>
      <c r="BS14" s="39"/>
      <c r="BT14" s="40"/>
      <c r="BU14" s="36">
        <f t="shared" si="21"/>
        <v>0</v>
      </c>
      <c r="BV14" s="39"/>
      <c r="BW14" s="40"/>
      <c r="BX14" s="36">
        <f>BV14-BW14</f>
        <v>0</v>
      </c>
      <c r="BY14" s="39"/>
      <c r="BZ14" s="40"/>
      <c r="CA14" s="36">
        <f t="shared" si="23"/>
        <v>0</v>
      </c>
      <c r="CB14" s="39"/>
      <c r="CC14" s="40"/>
      <c r="CD14" s="36">
        <f t="shared" si="24"/>
        <v>0</v>
      </c>
      <c r="CE14" s="39"/>
      <c r="CF14" s="40"/>
      <c r="CG14" s="36">
        <f t="shared" si="25"/>
        <v>0</v>
      </c>
      <c r="CH14" s="39"/>
      <c r="CI14" s="40"/>
      <c r="CJ14" s="36">
        <f>CH14-CI14</f>
        <v>0</v>
      </c>
      <c r="CK14" s="39"/>
      <c r="CL14" s="40"/>
      <c r="CM14" s="36">
        <f t="shared" si="27"/>
        <v>0</v>
      </c>
      <c r="CN14" s="39"/>
      <c r="CO14" s="40"/>
      <c r="CP14" s="36">
        <f t="shared" si="28"/>
        <v>0</v>
      </c>
      <c r="CQ14" s="39"/>
      <c r="CR14" s="40"/>
      <c r="CS14" s="36">
        <f t="shared" si="29"/>
        <v>0</v>
      </c>
      <c r="CT14" s="39"/>
      <c r="CU14" s="40"/>
      <c r="CV14" s="36">
        <f>CT14-CU14</f>
        <v>0</v>
      </c>
      <c r="CW14" s="39"/>
      <c r="CX14" s="40"/>
      <c r="CY14" s="36">
        <f t="shared" si="31"/>
        <v>0</v>
      </c>
      <c r="CZ14" s="39"/>
      <c r="DA14" s="40"/>
      <c r="DB14" s="36">
        <f t="shared" si="32"/>
        <v>0</v>
      </c>
      <c r="DC14" s="39"/>
      <c r="DD14" s="40"/>
      <c r="DE14" s="36">
        <f t="shared" si="33"/>
        <v>0</v>
      </c>
      <c r="DF14" s="39"/>
      <c r="DG14" s="40"/>
      <c r="DH14" s="36">
        <f t="shared" si="34"/>
        <v>0</v>
      </c>
      <c r="DI14" s="39"/>
      <c r="DJ14" s="40"/>
      <c r="DK14" s="36">
        <f t="shared" si="35"/>
        <v>0</v>
      </c>
      <c r="DL14" s="39"/>
      <c r="DM14" s="40"/>
      <c r="DN14" s="36">
        <f t="shared" si="36"/>
        <v>0</v>
      </c>
      <c r="DO14" s="39"/>
      <c r="DP14" s="40"/>
      <c r="DQ14" s="36">
        <f t="shared" si="37"/>
        <v>0</v>
      </c>
    </row>
    <row r="15" spans="1:121" x14ac:dyDescent="0.15">
      <c r="A15" s="20"/>
      <c r="B15" s="234" t="s">
        <v>109</v>
      </c>
      <c r="C15" s="235"/>
      <c r="D15" s="236"/>
      <c r="E15" s="227"/>
      <c r="F15" s="228"/>
      <c r="G15" s="91">
        <f t="shared" si="0"/>
        <v>-115191</v>
      </c>
      <c r="H15" s="227"/>
      <c r="I15" s="228"/>
      <c r="J15" s="98">
        <f>(-1)*【記入例・手動計算方式】仮受け消費税留保額計算表!G31</f>
        <v>-114230</v>
      </c>
      <c r="K15" s="227"/>
      <c r="L15" s="228"/>
      <c r="M15" s="33">
        <f t="shared" ref="M15:M17" si="39">SUM(P15,S15,V15,Y15,AB15,AE15,AH15,AK15,AN15,AQ15,AT15,AW15,AZ15,BC15,BF15,BI15,BL15,BO15,BR15,BU15,BX15,CA15,CD15,CG15,CJ15,CM15,CP15,CS15,CV15,CY15,DB15,DE15,DH15,DK15,DN15,DQ15)</f>
        <v>-961</v>
      </c>
      <c r="N15" s="220"/>
      <c r="O15" s="221"/>
      <c r="P15" s="31">
        <v>-333</v>
      </c>
      <c r="Q15" s="256"/>
      <c r="R15" s="221"/>
      <c r="S15" s="92">
        <v>-355</v>
      </c>
      <c r="T15" s="220"/>
      <c r="U15" s="221"/>
      <c r="V15" s="92">
        <v>-273</v>
      </c>
      <c r="W15" s="249"/>
      <c r="X15" s="250"/>
      <c r="Y15" s="92">
        <v>0</v>
      </c>
      <c r="Z15" s="227"/>
      <c r="AA15" s="228"/>
      <c r="AB15" s="92">
        <v>0</v>
      </c>
      <c r="AC15" s="227"/>
      <c r="AD15" s="228"/>
      <c r="AE15" s="92">
        <v>0</v>
      </c>
      <c r="AF15" s="242"/>
      <c r="AG15" s="243"/>
      <c r="AH15" s="92"/>
      <c r="AI15" s="242"/>
      <c r="AJ15" s="243"/>
      <c r="AK15" s="92"/>
      <c r="AL15" s="242"/>
      <c r="AM15" s="243"/>
      <c r="AN15" s="92"/>
      <c r="AO15" s="242"/>
      <c r="AP15" s="243"/>
      <c r="AQ15" s="92"/>
      <c r="AR15" s="242"/>
      <c r="AS15" s="243"/>
      <c r="AT15" s="92"/>
      <c r="AU15" s="242"/>
      <c r="AV15" s="243"/>
      <c r="AW15" s="92"/>
      <c r="AX15" s="242"/>
      <c r="AY15" s="243"/>
      <c r="AZ15" s="92"/>
      <c r="BA15" s="242"/>
      <c r="BB15" s="243"/>
      <c r="BC15" s="92"/>
      <c r="BD15" s="242"/>
      <c r="BE15" s="243"/>
      <c r="BF15" s="92"/>
      <c r="BG15" s="242"/>
      <c r="BH15" s="243"/>
      <c r="BI15" s="92"/>
      <c r="BJ15" s="242"/>
      <c r="BK15" s="243"/>
      <c r="BL15" s="92"/>
      <c r="BM15" s="242"/>
      <c r="BN15" s="243"/>
      <c r="BO15" s="92"/>
      <c r="BP15" s="242"/>
      <c r="BQ15" s="243"/>
      <c r="BR15" s="92"/>
      <c r="BS15" s="242"/>
      <c r="BT15" s="243"/>
      <c r="BU15" s="92"/>
      <c r="BV15" s="242"/>
      <c r="BW15" s="243"/>
      <c r="BX15" s="92"/>
      <c r="BY15" s="242"/>
      <c r="BZ15" s="243"/>
      <c r="CA15" s="92"/>
      <c r="CB15" s="242"/>
      <c r="CC15" s="243"/>
      <c r="CD15" s="92"/>
      <c r="CE15" s="242"/>
      <c r="CF15" s="243"/>
      <c r="CG15" s="92"/>
      <c r="CH15" s="242"/>
      <c r="CI15" s="243"/>
      <c r="CJ15" s="92"/>
      <c r="CK15" s="242"/>
      <c r="CL15" s="243"/>
      <c r="CM15" s="92"/>
      <c r="CN15" s="242"/>
      <c r="CO15" s="243"/>
      <c r="CP15" s="92"/>
      <c r="CQ15" s="242"/>
      <c r="CR15" s="243"/>
      <c r="CS15" s="92"/>
      <c r="CT15" s="242"/>
      <c r="CU15" s="243"/>
      <c r="CV15" s="92"/>
      <c r="CW15" s="242"/>
      <c r="CX15" s="243"/>
      <c r="CY15" s="92"/>
      <c r="CZ15" s="242"/>
      <c r="DA15" s="243"/>
      <c r="DB15" s="92"/>
      <c r="DC15" s="242"/>
      <c r="DD15" s="243"/>
      <c r="DE15" s="92"/>
      <c r="DF15" s="242"/>
      <c r="DG15" s="243"/>
      <c r="DH15" s="92"/>
      <c r="DI15" s="242"/>
      <c r="DJ15" s="243"/>
      <c r="DK15" s="92"/>
      <c r="DL15" s="242"/>
      <c r="DM15" s="243"/>
      <c r="DN15" s="92"/>
      <c r="DO15" s="242"/>
      <c r="DP15" s="243"/>
      <c r="DQ15" s="92"/>
    </row>
    <row r="16" spans="1:121" x14ac:dyDescent="0.15">
      <c r="A16" s="20"/>
      <c r="B16" s="234" t="s">
        <v>110</v>
      </c>
      <c r="C16" s="235"/>
      <c r="D16" s="236"/>
      <c r="E16" s="229"/>
      <c r="F16" s="230"/>
      <c r="G16" s="91">
        <f t="shared" si="0"/>
        <v>-34354</v>
      </c>
      <c r="H16" s="229"/>
      <c r="I16" s="230"/>
      <c r="J16" s="98">
        <f>(-1)*【記入例・手動計算方式】仮受け消費税留保額計算表!G36</f>
        <v>-34047</v>
      </c>
      <c r="K16" s="229"/>
      <c r="L16" s="230"/>
      <c r="M16" s="33">
        <f t="shared" si="39"/>
        <v>-307</v>
      </c>
      <c r="N16" s="222"/>
      <c r="O16" s="223"/>
      <c r="P16" s="92">
        <v>-100</v>
      </c>
      <c r="Q16" s="257"/>
      <c r="R16" s="223"/>
      <c r="S16" s="92">
        <v>-107</v>
      </c>
      <c r="T16" s="222"/>
      <c r="U16" s="223"/>
      <c r="V16" s="92">
        <v>-100</v>
      </c>
      <c r="W16" s="251"/>
      <c r="X16" s="252"/>
      <c r="Y16" s="92">
        <v>0</v>
      </c>
      <c r="Z16" s="229"/>
      <c r="AA16" s="230"/>
      <c r="AB16" s="92"/>
      <c r="AC16" s="229"/>
      <c r="AD16" s="230"/>
      <c r="AE16" s="92"/>
      <c r="AF16" s="244"/>
      <c r="AG16" s="245"/>
      <c r="AH16" s="92"/>
      <c r="AI16" s="244"/>
      <c r="AJ16" s="245"/>
      <c r="AK16" s="92"/>
      <c r="AL16" s="244"/>
      <c r="AM16" s="245"/>
      <c r="AN16" s="92"/>
      <c r="AO16" s="244"/>
      <c r="AP16" s="245"/>
      <c r="AQ16" s="92"/>
      <c r="AR16" s="244"/>
      <c r="AS16" s="245"/>
      <c r="AT16" s="92"/>
      <c r="AU16" s="244"/>
      <c r="AV16" s="245"/>
      <c r="AW16" s="92"/>
      <c r="AX16" s="244"/>
      <c r="AY16" s="245"/>
      <c r="AZ16" s="92"/>
      <c r="BA16" s="244"/>
      <c r="BB16" s="245"/>
      <c r="BC16" s="92"/>
      <c r="BD16" s="244"/>
      <c r="BE16" s="245"/>
      <c r="BF16" s="92"/>
      <c r="BG16" s="244"/>
      <c r="BH16" s="245"/>
      <c r="BI16" s="92"/>
      <c r="BJ16" s="244"/>
      <c r="BK16" s="245"/>
      <c r="BL16" s="92"/>
      <c r="BM16" s="244"/>
      <c r="BN16" s="245"/>
      <c r="BO16" s="92"/>
      <c r="BP16" s="244"/>
      <c r="BQ16" s="245"/>
      <c r="BR16" s="92"/>
      <c r="BS16" s="244"/>
      <c r="BT16" s="245"/>
      <c r="BU16" s="92"/>
      <c r="BV16" s="244"/>
      <c r="BW16" s="245"/>
      <c r="BX16" s="92"/>
      <c r="BY16" s="244"/>
      <c r="BZ16" s="245"/>
      <c r="CA16" s="92"/>
      <c r="CB16" s="244"/>
      <c r="CC16" s="245"/>
      <c r="CD16" s="92"/>
      <c r="CE16" s="244"/>
      <c r="CF16" s="245"/>
      <c r="CG16" s="92"/>
      <c r="CH16" s="244"/>
      <c r="CI16" s="245"/>
      <c r="CJ16" s="92"/>
      <c r="CK16" s="244"/>
      <c r="CL16" s="245"/>
      <c r="CM16" s="92"/>
      <c r="CN16" s="244"/>
      <c r="CO16" s="245"/>
      <c r="CP16" s="92"/>
      <c r="CQ16" s="244"/>
      <c r="CR16" s="245"/>
      <c r="CS16" s="92"/>
      <c r="CT16" s="244"/>
      <c r="CU16" s="245"/>
      <c r="CV16" s="92"/>
      <c r="CW16" s="244"/>
      <c r="CX16" s="245"/>
      <c r="CY16" s="92"/>
      <c r="CZ16" s="244"/>
      <c r="DA16" s="245"/>
      <c r="DB16" s="92"/>
      <c r="DC16" s="244"/>
      <c r="DD16" s="245"/>
      <c r="DE16" s="92"/>
      <c r="DF16" s="244"/>
      <c r="DG16" s="245"/>
      <c r="DH16" s="92"/>
      <c r="DI16" s="244"/>
      <c r="DJ16" s="245"/>
      <c r="DK16" s="92"/>
      <c r="DL16" s="244"/>
      <c r="DM16" s="245"/>
      <c r="DN16" s="92"/>
      <c r="DO16" s="244"/>
      <c r="DP16" s="245"/>
      <c r="DQ16" s="92"/>
    </row>
    <row r="17" spans="1:121" x14ac:dyDescent="0.15">
      <c r="A17" s="20"/>
      <c r="B17" s="237" t="s">
        <v>100</v>
      </c>
      <c r="C17" s="235"/>
      <c r="D17" s="236"/>
      <c r="E17" s="231"/>
      <c r="F17" s="230"/>
      <c r="G17" s="30">
        <f t="shared" si="0"/>
        <v>-249494</v>
      </c>
      <c r="H17" s="231"/>
      <c r="I17" s="230"/>
      <c r="J17" s="31">
        <f>J8+J15+J16</f>
        <v>-294659</v>
      </c>
      <c r="K17" s="231"/>
      <c r="L17" s="230"/>
      <c r="M17" s="33">
        <f t="shared" si="39"/>
        <v>45165</v>
      </c>
      <c r="N17" s="224"/>
      <c r="O17" s="223"/>
      <c r="P17" s="36">
        <f>P8+P15+P16</f>
        <v>0</v>
      </c>
      <c r="Q17" s="258"/>
      <c r="R17" s="223"/>
      <c r="S17" s="36">
        <f>S8+S15+S16</f>
        <v>-3462</v>
      </c>
      <c r="T17" s="224"/>
      <c r="U17" s="223"/>
      <c r="V17" s="31">
        <f>V8+V15+V16</f>
        <v>-3373</v>
      </c>
      <c r="W17" s="253"/>
      <c r="X17" s="252"/>
      <c r="Y17" s="31">
        <f>Y8+Y15+Y16</f>
        <v>52000</v>
      </c>
      <c r="Z17" s="231"/>
      <c r="AA17" s="230"/>
      <c r="AB17" s="31">
        <f>AB8+AB15+AB16</f>
        <v>0</v>
      </c>
      <c r="AC17" s="231"/>
      <c r="AD17" s="230"/>
      <c r="AE17" s="31">
        <f>AE8+AE15+AE16</f>
        <v>0</v>
      </c>
      <c r="AF17" s="246"/>
      <c r="AG17" s="245"/>
      <c r="AH17" s="31">
        <f>AH8+AH15</f>
        <v>0</v>
      </c>
      <c r="AI17" s="246"/>
      <c r="AJ17" s="245"/>
      <c r="AK17" s="31">
        <f>AK8+AK15</f>
        <v>0</v>
      </c>
      <c r="AL17" s="246"/>
      <c r="AM17" s="245"/>
      <c r="AN17" s="31">
        <f>AN8+AN15</f>
        <v>0</v>
      </c>
      <c r="AO17" s="246"/>
      <c r="AP17" s="245"/>
      <c r="AQ17" s="31">
        <f>AQ8+AQ15</f>
        <v>0</v>
      </c>
      <c r="AR17" s="246"/>
      <c r="AS17" s="245"/>
      <c r="AT17" s="31">
        <f>AT8+AT15</f>
        <v>0</v>
      </c>
      <c r="AU17" s="246"/>
      <c r="AV17" s="245"/>
      <c r="AW17" s="31">
        <f>AW8+AW15</f>
        <v>0</v>
      </c>
      <c r="AX17" s="246"/>
      <c r="AY17" s="245"/>
      <c r="AZ17" s="31">
        <f>AZ8+AZ15</f>
        <v>0</v>
      </c>
      <c r="BA17" s="246"/>
      <c r="BB17" s="245"/>
      <c r="BC17" s="31">
        <f>BC8+BC15</f>
        <v>0</v>
      </c>
      <c r="BD17" s="246"/>
      <c r="BE17" s="245"/>
      <c r="BF17" s="31">
        <f>BF8+BF15</f>
        <v>0</v>
      </c>
      <c r="BG17" s="246"/>
      <c r="BH17" s="245"/>
      <c r="BI17" s="31">
        <f>BI8+BI15</f>
        <v>0</v>
      </c>
      <c r="BJ17" s="246"/>
      <c r="BK17" s="245"/>
      <c r="BL17" s="31">
        <f>BL8+BL15</f>
        <v>0</v>
      </c>
      <c r="BM17" s="246"/>
      <c r="BN17" s="245"/>
      <c r="BO17" s="31">
        <f>BO8+BO15</f>
        <v>0</v>
      </c>
      <c r="BP17" s="246"/>
      <c r="BQ17" s="245"/>
      <c r="BR17" s="31">
        <f>BR8+BR15</f>
        <v>0</v>
      </c>
      <c r="BS17" s="246"/>
      <c r="BT17" s="245"/>
      <c r="BU17" s="31">
        <f>BU8+BU15</f>
        <v>0</v>
      </c>
      <c r="BV17" s="246"/>
      <c r="BW17" s="245"/>
      <c r="BX17" s="31">
        <f>BX8+BX15</f>
        <v>0</v>
      </c>
      <c r="BY17" s="246"/>
      <c r="BZ17" s="245"/>
      <c r="CA17" s="31">
        <f>CA8+CA15</f>
        <v>0</v>
      </c>
      <c r="CB17" s="246"/>
      <c r="CC17" s="245"/>
      <c r="CD17" s="31">
        <f>CD8+CD15</f>
        <v>0</v>
      </c>
      <c r="CE17" s="246"/>
      <c r="CF17" s="245"/>
      <c r="CG17" s="31">
        <f>CG8+CG15</f>
        <v>0</v>
      </c>
      <c r="CH17" s="246"/>
      <c r="CI17" s="245"/>
      <c r="CJ17" s="31">
        <f>CJ8+CJ15</f>
        <v>0</v>
      </c>
      <c r="CK17" s="246"/>
      <c r="CL17" s="245"/>
      <c r="CM17" s="31">
        <f>CM8+CM15</f>
        <v>0</v>
      </c>
      <c r="CN17" s="246"/>
      <c r="CO17" s="245"/>
      <c r="CP17" s="31">
        <f>CP8+CP15</f>
        <v>0</v>
      </c>
      <c r="CQ17" s="246"/>
      <c r="CR17" s="245"/>
      <c r="CS17" s="31">
        <f>CS8+CS15</f>
        <v>0</v>
      </c>
      <c r="CT17" s="246"/>
      <c r="CU17" s="245"/>
      <c r="CV17" s="31">
        <f>CV8+CV15</f>
        <v>0</v>
      </c>
      <c r="CW17" s="246"/>
      <c r="CX17" s="245"/>
      <c r="CY17" s="31">
        <f>CY8+CY15</f>
        <v>0</v>
      </c>
      <c r="CZ17" s="246"/>
      <c r="DA17" s="245"/>
      <c r="DB17" s="31">
        <f>DB8+DB15</f>
        <v>0</v>
      </c>
      <c r="DC17" s="246"/>
      <c r="DD17" s="245"/>
      <c r="DE17" s="31">
        <f>DE8+DE15</f>
        <v>0</v>
      </c>
      <c r="DF17" s="246"/>
      <c r="DG17" s="245"/>
      <c r="DH17" s="31">
        <f>DH8+DH15</f>
        <v>0</v>
      </c>
      <c r="DI17" s="246"/>
      <c r="DJ17" s="245"/>
      <c r="DK17" s="31">
        <f>DK8+DK15</f>
        <v>0</v>
      </c>
      <c r="DL17" s="246"/>
      <c r="DM17" s="245"/>
      <c r="DN17" s="31">
        <f>DN8+DN15</f>
        <v>0</v>
      </c>
      <c r="DO17" s="246"/>
      <c r="DP17" s="245"/>
      <c r="DQ17" s="31">
        <f>DQ8+DQ15</f>
        <v>0</v>
      </c>
    </row>
    <row r="18" spans="1:121" x14ac:dyDescent="0.15">
      <c r="A18" s="20"/>
      <c r="B18" s="171" t="s">
        <v>64</v>
      </c>
      <c r="C18" s="172"/>
      <c r="D18" s="173"/>
      <c r="E18" s="231"/>
      <c r="F18" s="230"/>
      <c r="G18" s="30">
        <f>SUM(J18,M18)</f>
        <v>53900</v>
      </c>
      <c r="H18" s="231"/>
      <c r="I18" s="230"/>
      <c r="J18" s="90">
        <f>IF(J13+J15&lt;0,0,IF(J13&lt;0,0,J13+J15))+IF(J14+J16&lt;0,0,IF(J14&lt;0,0,J14+J16))</f>
        <v>0</v>
      </c>
      <c r="K18" s="231"/>
      <c r="L18" s="230"/>
      <c r="M18" s="33">
        <f>SUM(P18,S18,V18,Y18,AB18,AE18,AH18,AK18,AN18,AQ18,AT18,AW18,AZ18,BC18,BF18,BI18,BL18,BO18,BR18,BU18,BX18,CA18,CD18,CG18,CJ18,CM18,CP18,CS18,CV18,CY18,DB18,DE18,DH18,DK18,DN18,DQ18)</f>
        <v>53900</v>
      </c>
      <c r="N18" s="224"/>
      <c r="O18" s="223"/>
      <c r="P18" s="96">
        <f>IF(P13+P15&lt;0,0,IF(P13&lt;0,0,P13+P15))+IF(P14+P16&lt;0,0,IF(P14&lt;0,0,P14+P16))</f>
        <v>0</v>
      </c>
      <c r="Q18" s="258"/>
      <c r="R18" s="223"/>
      <c r="S18" s="96">
        <f>IF(S13+S15&lt;0,0,IF(S13&lt;0,0,S13+S15))+IF(S14+S16&lt;0,0,IF(S14&lt;0,0,S14+S16))</f>
        <v>0</v>
      </c>
      <c r="T18" s="224"/>
      <c r="U18" s="223"/>
      <c r="V18" s="99">
        <f>IF(V13+V15&lt;0,0,IF(V13&lt;0,0,V13+V15))+IF(V14+V16&lt;0,0,IF(V14&lt;0,0,V14+V16))</f>
        <v>1900</v>
      </c>
      <c r="W18" s="253"/>
      <c r="X18" s="252"/>
      <c r="Y18" s="97">
        <f>IF(Y13+Y15&lt;0,0,IF(Y13&lt;0,0,Y13+Y15))+IF(Y14+Y16&lt;0,0,IF(Y14&lt;0,0,Y14+Y16))</f>
        <v>52000</v>
      </c>
      <c r="Z18" s="231"/>
      <c r="AA18" s="230"/>
      <c r="AB18" s="90">
        <f>IF(AB13+AB15&lt;0,0,IF(AB13&lt;0,0,AB13+AB15))+IF(AB14+AB16&lt;0,0,IF(AB14&lt;0,0,AB14+AB16))</f>
        <v>0</v>
      </c>
      <c r="AC18" s="231"/>
      <c r="AD18" s="230"/>
      <c r="AE18" s="90" t="str">
        <f>IF(AE17&gt;0,AE17-AC22,"0")</f>
        <v>0</v>
      </c>
      <c r="AF18" s="246"/>
      <c r="AG18" s="245"/>
      <c r="AH18" s="90" t="str">
        <f>IF(AH17&gt;0,AH17-AF22,"0")</f>
        <v>0</v>
      </c>
      <c r="AI18" s="246"/>
      <c r="AJ18" s="245"/>
      <c r="AK18" s="90" t="str">
        <f>IF(AK17&gt;0,AK17-AI22,"0")</f>
        <v>0</v>
      </c>
      <c r="AL18" s="246"/>
      <c r="AM18" s="245"/>
      <c r="AN18" s="90" t="str">
        <f>IF(AN17&gt;0,AN17-AL22,"0")</f>
        <v>0</v>
      </c>
      <c r="AO18" s="246"/>
      <c r="AP18" s="245"/>
      <c r="AQ18" s="90" t="str">
        <f>IF(AQ17&gt;0,AQ17-AO22,"0")</f>
        <v>0</v>
      </c>
      <c r="AR18" s="246"/>
      <c r="AS18" s="245"/>
      <c r="AT18" s="90" t="str">
        <f>IF(AT17&gt;0,AT17-AR22,"0")</f>
        <v>0</v>
      </c>
      <c r="AU18" s="246"/>
      <c r="AV18" s="245"/>
      <c r="AW18" s="90" t="str">
        <f>IF(AW17&gt;0,AW17-AU22,"0")</f>
        <v>0</v>
      </c>
      <c r="AX18" s="246"/>
      <c r="AY18" s="245"/>
      <c r="AZ18" s="90" t="str">
        <f>IF(AZ17&gt;0,AZ17-AX22,"0")</f>
        <v>0</v>
      </c>
      <c r="BA18" s="246"/>
      <c r="BB18" s="245"/>
      <c r="BC18" s="90" t="str">
        <f>IF(BC17&gt;0,BC17-BA22,"0")</f>
        <v>0</v>
      </c>
      <c r="BD18" s="246"/>
      <c r="BE18" s="245"/>
      <c r="BF18" s="90" t="str">
        <f>IF(BF17&gt;0,BF17-BD22,"0")</f>
        <v>0</v>
      </c>
      <c r="BG18" s="246"/>
      <c r="BH18" s="245"/>
      <c r="BI18" s="90" t="str">
        <f>IF(BI17&gt;0,BI17-BG22,"0")</f>
        <v>0</v>
      </c>
      <c r="BJ18" s="246"/>
      <c r="BK18" s="245"/>
      <c r="BL18" s="90" t="str">
        <f>IF(BL17&gt;0,BL17-BJ22,"0")</f>
        <v>0</v>
      </c>
      <c r="BM18" s="246"/>
      <c r="BN18" s="245"/>
      <c r="BO18" s="90" t="str">
        <f>IF(BO17&gt;0,BO17-BM22,"0")</f>
        <v>0</v>
      </c>
      <c r="BP18" s="246"/>
      <c r="BQ18" s="245"/>
      <c r="BR18" s="90" t="str">
        <f>IF(BR17&gt;0,BR17-BP22,"0")</f>
        <v>0</v>
      </c>
      <c r="BS18" s="246"/>
      <c r="BT18" s="245"/>
      <c r="BU18" s="90" t="str">
        <f>IF(BU17&gt;0,BU17-BS22,"0")</f>
        <v>0</v>
      </c>
      <c r="BV18" s="246"/>
      <c r="BW18" s="245"/>
      <c r="BX18" s="90" t="str">
        <f>IF(BX17&gt;0,BX17-BV22,"0")</f>
        <v>0</v>
      </c>
      <c r="BY18" s="246"/>
      <c r="BZ18" s="245"/>
      <c r="CA18" s="90" t="str">
        <f>IF(CA17&gt;0,CA17-BY22,"0")</f>
        <v>0</v>
      </c>
      <c r="CB18" s="246"/>
      <c r="CC18" s="245"/>
      <c r="CD18" s="90" t="str">
        <f>IF(CD17&gt;0,CD17-CB22,"0")</f>
        <v>0</v>
      </c>
      <c r="CE18" s="246"/>
      <c r="CF18" s="245"/>
      <c r="CG18" s="90" t="str">
        <f>IF(CG17&gt;0,CG17-CE22,"0")</f>
        <v>0</v>
      </c>
      <c r="CH18" s="246"/>
      <c r="CI18" s="245"/>
      <c r="CJ18" s="90" t="str">
        <f>IF(CJ17&gt;0,CJ17-CH22,"0")</f>
        <v>0</v>
      </c>
      <c r="CK18" s="246"/>
      <c r="CL18" s="245"/>
      <c r="CM18" s="90" t="str">
        <f>IF(CM17&gt;0,CM17-CK22,"0")</f>
        <v>0</v>
      </c>
      <c r="CN18" s="246"/>
      <c r="CO18" s="245"/>
      <c r="CP18" s="90" t="str">
        <f>IF(CP17&gt;0,CP17-CN22,"0")</f>
        <v>0</v>
      </c>
      <c r="CQ18" s="246"/>
      <c r="CR18" s="245"/>
      <c r="CS18" s="90" t="str">
        <f>IF(CS17&gt;0,CS17-CQ22,"0")</f>
        <v>0</v>
      </c>
      <c r="CT18" s="246"/>
      <c r="CU18" s="245"/>
      <c r="CV18" s="90" t="str">
        <f>IF(CV17&gt;0,CV17-CT22,"0")</f>
        <v>0</v>
      </c>
      <c r="CW18" s="246"/>
      <c r="CX18" s="245"/>
      <c r="CY18" s="90" t="str">
        <f>IF(CY17&gt;0,CY17-CW22,"0")</f>
        <v>0</v>
      </c>
      <c r="CZ18" s="246"/>
      <c r="DA18" s="245"/>
      <c r="DB18" s="90" t="str">
        <f>IF(DB17&gt;0,DB17-CZ22,"0")</f>
        <v>0</v>
      </c>
      <c r="DC18" s="246"/>
      <c r="DD18" s="245"/>
      <c r="DE18" s="90" t="str">
        <f>IF(DE17&gt;0,DE17-DC22,"0")</f>
        <v>0</v>
      </c>
      <c r="DF18" s="246"/>
      <c r="DG18" s="245"/>
      <c r="DH18" s="90" t="str">
        <f>IF(DH17&gt;0,DH17-DF22,"0")</f>
        <v>0</v>
      </c>
      <c r="DI18" s="246"/>
      <c r="DJ18" s="245"/>
      <c r="DK18" s="90" t="str">
        <f>IF(DK17&gt;0,DK17-DI22,"0")</f>
        <v>0</v>
      </c>
      <c r="DL18" s="246"/>
      <c r="DM18" s="245"/>
      <c r="DN18" s="90" t="str">
        <f>IF(DN17&gt;0,DN17-DL22,"0")</f>
        <v>0</v>
      </c>
      <c r="DO18" s="246"/>
      <c r="DP18" s="245"/>
      <c r="DQ18" s="90" t="str">
        <f>IF(DQ17&gt;0,DQ17-DO22,"0")</f>
        <v>0</v>
      </c>
    </row>
    <row r="19" spans="1:121" x14ac:dyDescent="0.15">
      <c r="A19" s="20"/>
      <c r="B19" s="171" t="s">
        <v>65</v>
      </c>
      <c r="C19" s="172"/>
      <c r="D19" s="173"/>
      <c r="E19" s="232"/>
      <c r="F19" s="233"/>
      <c r="G19" s="43">
        <f>SUM(J19,M19)</f>
        <v>-303394</v>
      </c>
      <c r="H19" s="232"/>
      <c r="I19" s="233"/>
      <c r="J19" s="43">
        <f>IF(J18=0,J17,J17-J18)</f>
        <v>-294659</v>
      </c>
      <c r="K19" s="232"/>
      <c r="L19" s="233"/>
      <c r="M19" s="104">
        <f>SUM(P19,S19,V19,Y19,AB19,AE19,AH19,AK19,AN19,AQ19,AT19,AW19,AZ19,BC19,BF19,BI19,BL19,BO19,BR19,BU19,BX19,CA19,CD19,CG19,CJ19,CM19,CP19,CS19,CV19,CY19,DB19,DE19,DH19,DK19,DN19,DQ19)</f>
        <v>-8735</v>
      </c>
      <c r="N19" s="225"/>
      <c r="O19" s="226"/>
      <c r="P19" s="43">
        <f>IF(P18=0,P17,P17-P18)</f>
        <v>0</v>
      </c>
      <c r="Q19" s="259"/>
      <c r="R19" s="226"/>
      <c r="S19" s="43">
        <f>IF(S18=0,S17,S17-S18)</f>
        <v>-3462</v>
      </c>
      <c r="T19" s="225"/>
      <c r="U19" s="226"/>
      <c r="V19" s="43">
        <f>IF(V18=0,V17,V17-V18)</f>
        <v>-5273</v>
      </c>
      <c r="W19" s="254"/>
      <c r="X19" s="255"/>
      <c r="Y19" s="43">
        <f>IF(Y18=0,Y17,Y17-Y18)</f>
        <v>0</v>
      </c>
      <c r="Z19" s="232"/>
      <c r="AA19" s="233"/>
      <c r="AB19" s="43">
        <f>IF(AB18=0,AB17,AB17-AB18)</f>
        <v>0</v>
      </c>
      <c r="AC19" s="232"/>
      <c r="AD19" s="233"/>
      <c r="AE19" s="43" t="str">
        <f>IF(AE17&lt;0,AE17,"0")</f>
        <v>0</v>
      </c>
      <c r="AF19" s="247"/>
      <c r="AG19" s="248"/>
      <c r="AH19" s="43" t="str">
        <f>IF(AH17&lt;0,AH17,"0")</f>
        <v>0</v>
      </c>
      <c r="AI19" s="247"/>
      <c r="AJ19" s="248"/>
      <c r="AK19" s="43" t="str">
        <f>IF(AK17&lt;0,AK17,"0")</f>
        <v>0</v>
      </c>
      <c r="AL19" s="247"/>
      <c r="AM19" s="248"/>
      <c r="AN19" s="43" t="str">
        <f>IF(AN17&lt;0,AN17,"0")</f>
        <v>0</v>
      </c>
      <c r="AO19" s="247"/>
      <c r="AP19" s="248"/>
      <c r="AQ19" s="43" t="str">
        <f>IF(AQ17&lt;0,AQ17,"0")</f>
        <v>0</v>
      </c>
      <c r="AR19" s="247"/>
      <c r="AS19" s="248"/>
      <c r="AT19" s="43" t="str">
        <f>IF(AT17&lt;0,AT17,"0")</f>
        <v>0</v>
      </c>
      <c r="AU19" s="247"/>
      <c r="AV19" s="248"/>
      <c r="AW19" s="43" t="str">
        <f>IF(AW17&lt;0,AW17,"0")</f>
        <v>0</v>
      </c>
      <c r="AX19" s="247"/>
      <c r="AY19" s="248"/>
      <c r="AZ19" s="43" t="str">
        <f>IF(AZ17&lt;0,AZ17,"0")</f>
        <v>0</v>
      </c>
      <c r="BA19" s="247"/>
      <c r="BB19" s="248"/>
      <c r="BC19" s="43" t="str">
        <f>IF(BC17&lt;0,BC17,"0")</f>
        <v>0</v>
      </c>
      <c r="BD19" s="247"/>
      <c r="BE19" s="248"/>
      <c r="BF19" s="43" t="str">
        <f>IF(BF17&lt;0,BF17,"0")</f>
        <v>0</v>
      </c>
      <c r="BG19" s="247"/>
      <c r="BH19" s="248"/>
      <c r="BI19" s="43" t="str">
        <f>IF(BI17&lt;0,BI17,"0")</f>
        <v>0</v>
      </c>
      <c r="BJ19" s="247"/>
      <c r="BK19" s="248"/>
      <c r="BL19" s="43" t="str">
        <f>IF(BL17&lt;0,BL17,"0")</f>
        <v>0</v>
      </c>
      <c r="BM19" s="247"/>
      <c r="BN19" s="248"/>
      <c r="BO19" s="43" t="str">
        <f>IF(BO17&lt;0,BO17,"0")</f>
        <v>0</v>
      </c>
      <c r="BP19" s="247"/>
      <c r="BQ19" s="248"/>
      <c r="BR19" s="43" t="str">
        <f>IF(BR17&lt;0,BR17,"0")</f>
        <v>0</v>
      </c>
      <c r="BS19" s="247"/>
      <c r="BT19" s="248"/>
      <c r="BU19" s="43" t="str">
        <f>IF(BU17&lt;0,BU17,"0")</f>
        <v>0</v>
      </c>
      <c r="BV19" s="247"/>
      <c r="BW19" s="248"/>
      <c r="BX19" s="43" t="str">
        <f>IF(BX17&lt;0,BX17,"0")</f>
        <v>0</v>
      </c>
      <c r="BY19" s="247"/>
      <c r="BZ19" s="248"/>
      <c r="CA19" s="43" t="str">
        <f>IF(CA17&lt;0,CA17,"0")</f>
        <v>0</v>
      </c>
      <c r="CB19" s="247"/>
      <c r="CC19" s="248"/>
      <c r="CD19" s="43" t="str">
        <f>IF(CD17&lt;0,CD17,"0")</f>
        <v>0</v>
      </c>
      <c r="CE19" s="247"/>
      <c r="CF19" s="248"/>
      <c r="CG19" s="43" t="str">
        <f>IF(CG17&lt;0,CG17,"0")</f>
        <v>0</v>
      </c>
      <c r="CH19" s="247"/>
      <c r="CI19" s="248"/>
      <c r="CJ19" s="43" t="str">
        <f>IF(CJ17&lt;0,CJ17,"0")</f>
        <v>0</v>
      </c>
      <c r="CK19" s="247"/>
      <c r="CL19" s="248"/>
      <c r="CM19" s="43" t="str">
        <f>IF(CM17&lt;0,CM17,"0")</f>
        <v>0</v>
      </c>
      <c r="CN19" s="247"/>
      <c r="CO19" s="248"/>
      <c r="CP19" s="43" t="str">
        <f>IF(CP17&lt;0,CP17,"0")</f>
        <v>0</v>
      </c>
      <c r="CQ19" s="247"/>
      <c r="CR19" s="248"/>
      <c r="CS19" s="43" t="str">
        <f>IF(CS17&lt;0,CS17,"0")</f>
        <v>0</v>
      </c>
      <c r="CT19" s="247"/>
      <c r="CU19" s="248"/>
      <c r="CV19" s="43" t="str">
        <f>IF(CV17&lt;0,CV17,"0")</f>
        <v>0</v>
      </c>
      <c r="CW19" s="247"/>
      <c r="CX19" s="248"/>
      <c r="CY19" s="43" t="str">
        <f>IF(CY17&lt;0,CY17,"0")</f>
        <v>0</v>
      </c>
      <c r="CZ19" s="247"/>
      <c r="DA19" s="248"/>
      <c r="DB19" s="43" t="str">
        <f>IF(DB17&lt;0,DB17,"0")</f>
        <v>0</v>
      </c>
      <c r="DC19" s="247"/>
      <c r="DD19" s="248"/>
      <c r="DE19" s="43" t="str">
        <f>IF(DE17&lt;0,DE17,"0")</f>
        <v>0</v>
      </c>
      <c r="DF19" s="247"/>
      <c r="DG19" s="248"/>
      <c r="DH19" s="43" t="str">
        <f>IF(DH17&lt;0,DH17,"0")</f>
        <v>0</v>
      </c>
      <c r="DI19" s="247"/>
      <c r="DJ19" s="248"/>
      <c r="DK19" s="43" t="str">
        <f>IF(DK17&lt;0,DK17,"0")</f>
        <v>0</v>
      </c>
      <c r="DL19" s="247"/>
      <c r="DM19" s="248"/>
      <c r="DN19" s="43" t="str">
        <f>IF(DN17&lt;0,DN17,"0")</f>
        <v>0</v>
      </c>
      <c r="DO19" s="247"/>
      <c r="DP19" s="248"/>
      <c r="DQ19" s="43" t="str">
        <f>IF(DQ17&lt;0,DQ17,"0")</f>
        <v>0</v>
      </c>
    </row>
    <row r="20" spans="1:121" x14ac:dyDescent="0.15">
      <c r="A20" s="20"/>
      <c r="B20" s="138" t="s">
        <v>66</v>
      </c>
      <c r="C20" s="193"/>
      <c r="D20" s="80" t="s">
        <v>67</v>
      </c>
      <c r="E20" s="263">
        <f>SUM(H20,K20)</f>
        <v>0</v>
      </c>
      <c r="F20" s="264"/>
      <c r="G20" s="265"/>
      <c r="H20" s="260"/>
      <c r="I20" s="261"/>
      <c r="J20" s="262"/>
      <c r="K20" s="263">
        <f>SUM(N20,Q20,T20,W20,Z20, AC20)</f>
        <v>0</v>
      </c>
      <c r="L20" s="264"/>
      <c r="M20" s="265"/>
      <c r="N20" s="260">
        <v>0</v>
      </c>
      <c r="O20" s="261"/>
      <c r="P20" s="262"/>
      <c r="Q20" s="260">
        <v>0</v>
      </c>
      <c r="R20" s="261"/>
      <c r="S20" s="262"/>
      <c r="T20" s="260">
        <v>0</v>
      </c>
      <c r="U20" s="261"/>
      <c r="V20" s="262"/>
      <c r="W20" s="260">
        <v>0</v>
      </c>
      <c r="X20" s="261"/>
      <c r="Y20" s="262"/>
      <c r="Z20" s="260">
        <v>0</v>
      </c>
      <c r="AA20" s="261"/>
      <c r="AB20" s="262"/>
      <c r="AC20" s="123">
        <f>IF(AC15+AC17&lt;0,0,IF(AC15&lt;0,0,AC15+AC17))+IF(AC16+AC18&lt;0,0,IF(AC16&lt;0,0,AC16+AC18))</f>
        <v>0</v>
      </c>
      <c r="AD20" s="124">
        <f>IF(AD15+AD17&lt;0,0,IF(AD15&lt;0,0,AD15+AD17))+IF(AD16+AD18&lt;0,0,IF(AD16&lt;0,0,AD16+AD18))</f>
        <v>0</v>
      </c>
      <c r="AE20" s="125">
        <f>IF(AE15+AE17&lt;0,0,IF(AE15&lt;0,0,AE15+AE17))+IF(AE16+AE18&lt;0,0,IF(AE16&lt;0,0,AE16+AE18))</f>
        <v>0</v>
      </c>
      <c r="AF20" s="123"/>
      <c r="AG20" s="124"/>
      <c r="AH20" s="125"/>
      <c r="AI20" s="123"/>
      <c r="AJ20" s="124"/>
      <c r="AK20" s="125"/>
      <c r="AL20" s="123"/>
      <c r="AM20" s="124"/>
      <c r="AN20" s="125"/>
      <c r="AO20" s="123"/>
      <c r="AP20" s="124"/>
      <c r="AQ20" s="125"/>
      <c r="AR20" s="123"/>
      <c r="AS20" s="124"/>
      <c r="AT20" s="125"/>
      <c r="AU20" s="123"/>
      <c r="AV20" s="124"/>
      <c r="AW20" s="125"/>
      <c r="AX20" s="123"/>
      <c r="AY20" s="124"/>
      <c r="AZ20" s="125"/>
      <c r="BA20" s="123"/>
      <c r="BB20" s="124"/>
      <c r="BC20" s="125"/>
      <c r="BD20" s="123"/>
      <c r="BE20" s="124"/>
      <c r="BF20" s="125"/>
      <c r="BG20" s="123"/>
      <c r="BH20" s="124"/>
      <c r="BI20" s="125"/>
      <c r="BJ20" s="123"/>
      <c r="BK20" s="124"/>
      <c r="BL20" s="125"/>
      <c r="BM20" s="123"/>
      <c r="BN20" s="124"/>
      <c r="BO20" s="125"/>
      <c r="BP20" s="123"/>
      <c r="BQ20" s="124"/>
      <c r="BR20" s="125"/>
      <c r="BS20" s="123"/>
      <c r="BT20" s="124"/>
      <c r="BU20" s="125"/>
      <c r="BV20" s="123"/>
      <c r="BW20" s="124"/>
      <c r="BX20" s="125"/>
      <c r="BY20" s="123"/>
      <c r="BZ20" s="124"/>
      <c r="CA20" s="125"/>
      <c r="CB20" s="123"/>
      <c r="CC20" s="124"/>
      <c r="CD20" s="125"/>
      <c r="CE20" s="123"/>
      <c r="CF20" s="124"/>
      <c r="CG20" s="125"/>
      <c r="CH20" s="123"/>
      <c r="CI20" s="124"/>
      <c r="CJ20" s="125"/>
      <c r="CK20" s="123"/>
      <c r="CL20" s="124"/>
      <c r="CM20" s="125"/>
      <c r="CN20" s="123"/>
      <c r="CO20" s="124"/>
      <c r="CP20" s="125"/>
      <c r="CQ20" s="123"/>
      <c r="CR20" s="124"/>
      <c r="CS20" s="125"/>
      <c r="CT20" s="123"/>
      <c r="CU20" s="124"/>
      <c r="CV20" s="125"/>
      <c r="CW20" s="123"/>
      <c r="CX20" s="124"/>
      <c r="CY20" s="125"/>
      <c r="CZ20" s="123"/>
      <c r="DA20" s="124"/>
      <c r="DB20" s="125"/>
      <c r="DC20" s="123"/>
      <c r="DD20" s="124"/>
      <c r="DE20" s="125"/>
      <c r="DF20" s="123"/>
      <c r="DG20" s="124"/>
      <c r="DH20" s="125"/>
      <c r="DI20" s="123"/>
      <c r="DJ20" s="124"/>
      <c r="DK20" s="125"/>
      <c r="DL20" s="123"/>
      <c r="DM20" s="124"/>
      <c r="DN20" s="125"/>
      <c r="DO20" s="123"/>
      <c r="DP20" s="124"/>
      <c r="DQ20" s="125"/>
    </row>
    <row r="21" spans="1:121" x14ac:dyDescent="0.15">
      <c r="A21" s="20"/>
      <c r="B21" s="194"/>
      <c r="C21" s="195"/>
      <c r="D21" s="45" t="s">
        <v>68</v>
      </c>
      <c r="E21" s="263">
        <f>SUM(H21,K21)</f>
        <v>0</v>
      </c>
      <c r="F21" s="264"/>
      <c r="G21" s="265"/>
      <c r="H21" s="260"/>
      <c r="I21" s="261"/>
      <c r="J21" s="262"/>
      <c r="K21" s="263">
        <f>SUM(N21,Q21,T21,W21,Z21, AC21)</f>
        <v>0</v>
      </c>
      <c r="L21" s="264"/>
      <c r="M21" s="265"/>
      <c r="N21" s="260">
        <v>0</v>
      </c>
      <c r="O21" s="261"/>
      <c r="P21" s="262"/>
      <c r="Q21" s="260">
        <v>0</v>
      </c>
      <c r="R21" s="261"/>
      <c r="S21" s="262"/>
      <c r="T21" s="260">
        <v>0</v>
      </c>
      <c r="U21" s="261"/>
      <c r="V21" s="262"/>
      <c r="W21" s="260">
        <v>0</v>
      </c>
      <c r="X21" s="261"/>
      <c r="Y21" s="262"/>
      <c r="Z21" s="260">
        <v>0</v>
      </c>
      <c r="AA21" s="261"/>
      <c r="AB21" s="262"/>
      <c r="AC21" s="123">
        <f>IF(AC20=0,AC19,AC19-AC20)</f>
        <v>0</v>
      </c>
      <c r="AD21" s="124">
        <f>IF(AD20=0,AD19,AD19-AD20)</f>
        <v>0</v>
      </c>
      <c r="AE21" s="125" t="str">
        <f>IF(AE20=0,AE19,AE19-AE20)</f>
        <v>0</v>
      </c>
      <c r="AF21" s="123"/>
      <c r="AG21" s="124"/>
      <c r="AH21" s="125"/>
      <c r="AI21" s="123"/>
      <c r="AJ21" s="124"/>
      <c r="AK21" s="125"/>
      <c r="AL21" s="123"/>
      <c r="AM21" s="124"/>
      <c r="AN21" s="125"/>
      <c r="AO21" s="123"/>
      <c r="AP21" s="124"/>
      <c r="AQ21" s="125"/>
      <c r="AR21" s="123"/>
      <c r="AS21" s="124"/>
      <c r="AT21" s="125"/>
      <c r="AU21" s="123"/>
      <c r="AV21" s="124"/>
      <c r="AW21" s="125"/>
      <c r="AX21" s="123"/>
      <c r="AY21" s="124"/>
      <c r="AZ21" s="125"/>
      <c r="BA21" s="123"/>
      <c r="BB21" s="124"/>
      <c r="BC21" s="125"/>
      <c r="BD21" s="123"/>
      <c r="BE21" s="124"/>
      <c r="BF21" s="125"/>
      <c r="BG21" s="123"/>
      <c r="BH21" s="124"/>
      <c r="BI21" s="125"/>
      <c r="BJ21" s="123"/>
      <c r="BK21" s="124"/>
      <c r="BL21" s="125"/>
      <c r="BM21" s="123"/>
      <c r="BN21" s="124"/>
      <c r="BO21" s="125"/>
      <c r="BP21" s="123"/>
      <c r="BQ21" s="124"/>
      <c r="BR21" s="125"/>
      <c r="BS21" s="123"/>
      <c r="BT21" s="124"/>
      <c r="BU21" s="125"/>
      <c r="BV21" s="123"/>
      <c r="BW21" s="124"/>
      <c r="BX21" s="125"/>
      <c r="BY21" s="123"/>
      <c r="BZ21" s="124"/>
      <c r="CA21" s="125"/>
      <c r="CB21" s="123"/>
      <c r="CC21" s="124"/>
      <c r="CD21" s="125"/>
      <c r="CE21" s="123"/>
      <c r="CF21" s="124"/>
      <c r="CG21" s="125"/>
      <c r="CH21" s="123"/>
      <c r="CI21" s="124"/>
      <c r="CJ21" s="125"/>
      <c r="CK21" s="123"/>
      <c r="CL21" s="124"/>
      <c r="CM21" s="125"/>
      <c r="CN21" s="123"/>
      <c r="CO21" s="124"/>
      <c r="CP21" s="125"/>
      <c r="CQ21" s="123"/>
      <c r="CR21" s="124"/>
      <c r="CS21" s="125"/>
      <c r="CT21" s="123"/>
      <c r="CU21" s="124"/>
      <c r="CV21" s="125"/>
      <c r="CW21" s="123"/>
      <c r="CX21" s="124"/>
      <c r="CY21" s="125"/>
      <c r="CZ21" s="123"/>
      <c r="DA21" s="124"/>
      <c r="DB21" s="125"/>
      <c r="DC21" s="123"/>
      <c r="DD21" s="124"/>
      <c r="DE21" s="125"/>
      <c r="DF21" s="123"/>
      <c r="DG21" s="124"/>
      <c r="DH21" s="125"/>
      <c r="DI21" s="123"/>
      <c r="DJ21" s="124"/>
      <c r="DK21" s="125"/>
      <c r="DL21" s="123"/>
      <c r="DM21" s="124"/>
      <c r="DN21" s="125"/>
      <c r="DO21" s="123"/>
      <c r="DP21" s="124"/>
      <c r="DQ21" s="125"/>
    </row>
    <row r="22" spans="1:121" ht="15" thickBot="1" x14ac:dyDescent="0.2">
      <c r="A22" s="20"/>
      <c r="B22" s="147"/>
      <c r="C22" s="196"/>
      <c r="D22" s="46" t="s">
        <v>69</v>
      </c>
      <c r="E22" s="263">
        <f>E20+E21</f>
        <v>0</v>
      </c>
      <c r="F22" s="264"/>
      <c r="G22" s="265"/>
      <c r="H22" s="263">
        <f>H20+H21</f>
        <v>0</v>
      </c>
      <c r="I22" s="264"/>
      <c r="J22" s="265"/>
      <c r="K22" s="263">
        <f>K20+K21</f>
        <v>0</v>
      </c>
      <c r="L22" s="264"/>
      <c r="M22" s="265"/>
      <c r="N22" s="263">
        <f>N20+N21</f>
        <v>0</v>
      </c>
      <c r="O22" s="264"/>
      <c r="P22" s="265"/>
      <c r="Q22" s="263">
        <f t="shared" ref="Q22" si="40">Q20+Q21</f>
        <v>0</v>
      </c>
      <c r="R22" s="264"/>
      <c r="S22" s="265"/>
      <c r="T22" s="263">
        <f t="shared" ref="T22" si="41">T20+T21</f>
        <v>0</v>
      </c>
      <c r="U22" s="264"/>
      <c r="V22" s="265"/>
      <c r="W22" s="263">
        <f t="shared" ref="W22" si="42">W20+W21</f>
        <v>0</v>
      </c>
      <c r="X22" s="264"/>
      <c r="Y22" s="265"/>
      <c r="Z22" s="263">
        <f>Z20+Z21</f>
        <v>0</v>
      </c>
      <c r="AA22" s="264"/>
      <c r="AB22" s="265"/>
      <c r="AC22" s="120">
        <f t="shared" ref="AC22" si="43">AC20+AC21</f>
        <v>0</v>
      </c>
      <c r="AD22" s="121"/>
      <c r="AE22" s="122"/>
      <c r="AF22" s="120">
        <f t="shared" ref="AF22" si="44">AF20+AF21</f>
        <v>0</v>
      </c>
      <c r="AG22" s="121"/>
      <c r="AH22" s="122"/>
      <c r="AI22" s="120">
        <f t="shared" ref="AI22" si="45">AI20+AI21</f>
        <v>0</v>
      </c>
      <c r="AJ22" s="121"/>
      <c r="AK22" s="122"/>
      <c r="AL22" s="120">
        <f>AL20+AL21</f>
        <v>0</v>
      </c>
      <c r="AM22" s="121"/>
      <c r="AN22" s="122"/>
      <c r="AO22" s="120">
        <f t="shared" ref="AO22" si="46">AO20+AO21</f>
        <v>0</v>
      </c>
      <c r="AP22" s="121"/>
      <c r="AQ22" s="122"/>
      <c r="AR22" s="120">
        <f t="shared" ref="AR22" si="47">AR20+AR21</f>
        <v>0</v>
      </c>
      <c r="AS22" s="121"/>
      <c r="AT22" s="122"/>
      <c r="AU22" s="120">
        <f t="shared" ref="AU22" si="48">AU20+AU21</f>
        <v>0</v>
      </c>
      <c r="AV22" s="121"/>
      <c r="AW22" s="122"/>
      <c r="AX22" s="120">
        <f>AX20+AX21</f>
        <v>0</v>
      </c>
      <c r="AY22" s="121"/>
      <c r="AZ22" s="122"/>
      <c r="BA22" s="120">
        <f t="shared" ref="BA22" si="49">BA20+BA21</f>
        <v>0</v>
      </c>
      <c r="BB22" s="121"/>
      <c r="BC22" s="122"/>
      <c r="BD22" s="120">
        <f t="shared" ref="BD22" si="50">BD20+BD21</f>
        <v>0</v>
      </c>
      <c r="BE22" s="121"/>
      <c r="BF22" s="122"/>
      <c r="BG22" s="120">
        <f t="shared" ref="BG22" si="51">BG20+BG21</f>
        <v>0</v>
      </c>
      <c r="BH22" s="121"/>
      <c r="BI22" s="122"/>
      <c r="BJ22" s="120">
        <f>BJ20+BJ21</f>
        <v>0</v>
      </c>
      <c r="BK22" s="121"/>
      <c r="BL22" s="122"/>
      <c r="BM22" s="120">
        <f t="shared" ref="BM22" si="52">BM20+BM21</f>
        <v>0</v>
      </c>
      <c r="BN22" s="121"/>
      <c r="BO22" s="122"/>
      <c r="BP22" s="120">
        <f t="shared" ref="BP22" si="53">BP20+BP21</f>
        <v>0</v>
      </c>
      <c r="BQ22" s="121"/>
      <c r="BR22" s="122"/>
      <c r="BS22" s="120">
        <f t="shared" ref="BS22" si="54">BS20+BS21</f>
        <v>0</v>
      </c>
      <c r="BT22" s="121"/>
      <c r="BU22" s="122"/>
      <c r="BV22" s="120">
        <f>BV20+BV21</f>
        <v>0</v>
      </c>
      <c r="BW22" s="121"/>
      <c r="BX22" s="122"/>
      <c r="BY22" s="120">
        <f t="shared" ref="BY22" si="55">BY20+BY21</f>
        <v>0</v>
      </c>
      <c r="BZ22" s="121"/>
      <c r="CA22" s="122"/>
      <c r="CB22" s="120">
        <f t="shared" ref="CB22" si="56">CB20+CB21</f>
        <v>0</v>
      </c>
      <c r="CC22" s="121"/>
      <c r="CD22" s="122"/>
      <c r="CE22" s="120">
        <f t="shared" ref="CE22" si="57">CE20+CE21</f>
        <v>0</v>
      </c>
      <c r="CF22" s="121"/>
      <c r="CG22" s="122"/>
      <c r="CH22" s="120">
        <f>CH20+CH21</f>
        <v>0</v>
      </c>
      <c r="CI22" s="121"/>
      <c r="CJ22" s="122"/>
      <c r="CK22" s="120">
        <f t="shared" ref="CK22" si="58">CK20+CK21</f>
        <v>0</v>
      </c>
      <c r="CL22" s="121"/>
      <c r="CM22" s="122"/>
      <c r="CN22" s="120">
        <f t="shared" ref="CN22" si="59">CN20+CN21</f>
        <v>0</v>
      </c>
      <c r="CO22" s="121"/>
      <c r="CP22" s="122"/>
      <c r="CQ22" s="120">
        <f t="shared" ref="CQ22" si="60">CQ20+CQ21</f>
        <v>0</v>
      </c>
      <c r="CR22" s="121"/>
      <c r="CS22" s="122"/>
      <c r="CT22" s="120">
        <f>CT20+CT21</f>
        <v>0</v>
      </c>
      <c r="CU22" s="121"/>
      <c r="CV22" s="122"/>
      <c r="CW22" s="120">
        <f t="shared" ref="CW22" si="61">CW20+CW21</f>
        <v>0</v>
      </c>
      <c r="CX22" s="121"/>
      <c r="CY22" s="122"/>
      <c r="CZ22" s="120">
        <f t="shared" ref="CZ22" si="62">CZ20+CZ21</f>
        <v>0</v>
      </c>
      <c r="DA22" s="121"/>
      <c r="DB22" s="122"/>
      <c r="DC22" s="120">
        <f t="shared" ref="DC22" si="63">DC20+DC21</f>
        <v>0</v>
      </c>
      <c r="DD22" s="121"/>
      <c r="DE22" s="122"/>
      <c r="DF22" s="120">
        <f t="shared" ref="DF22" si="64">DF20+DF21</f>
        <v>0</v>
      </c>
      <c r="DG22" s="121"/>
      <c r="DH22" s="122"/>
      <c r="DI22" s="120">
        <f t="shared" ref="DI22" si="65">DI20+DI21</f>
        <v>0</v>
      </c>
      <c r="DJ22" s="121"/>
      <c r="DK22" s="122"/>
      <c r="DL22" s="120">
        <f t="shared" ref="DL22" si="66">DL20+DL21</f>
        <v>0</v>
      </c>
      <c r="DM22" s="121"/>
      <c r="DN22" s="122"/>
      <c r="DO22" s="120">
        <f t="shared" ref="DO22" si="67">DO20+DO21</f>
        <v>0</v>
      </c>
      <c r="DP22" s="121"/>
      <c r="DQ22" s="122"/>
    </row>
    <row r="23" spans="1:121" ht="15" thickBot="1" x14ac:dyDescent="0.2">
      <c r="A23" s="20"/>
      <c r="B23" s="197" t="s">
        <v>70</v>
      </c>
      <c r="C23" s="197"/>
      <c r="D23" s="197"/>
      <c r="E23" s="269"/>
      <c r="F23" s="270"/>
      <c r="G23" s="271"/>
      <c r="H23" s="266" t="s">
        <v>72</v>
      </c>
      <c r="I23" s="267"/>
      <c r="J23" s="268"/>
      <c r="K23" s="269"/>
      <c r="L23" s="270"/>
      <c r="M23" s="271"/>
      <c r="N23" s="266" t="s">
        <v>71</v>
      </c>
      <c r="O23" s="267"/>
      <c r="P23" s="268"/>
      <c r="Q23" s="266" t="s">
        <v>72</v>
      </c>
      <c r="R23" s="267"/>
      <c r="S23" s="268"/>
      <c r="T23" s="266" t="s">
        <v>102</v>
      </c>
      <c r="U23" s="267"/>
      <c r="V23" s="268"/>
      <c r="W23" s="266" t="s">
        <v>73</v>
      </c>
      <c r="X23" s="267"/>
      <c r="Y23" s="268"/>
      <c r="Z23" s="266"/>
      <c r="AA23" s="267"/>
      <c r="AB23" s="268"/>
      <c r="AC23" s="266"/>
      <c r="AD23" s="267"/>
      <c r="AE23" s="268"/>
      <c r="AF23" s="201"/>
      <c r="AG23" s="202"/>
      <c r="AH23" s="203"/>
      <c r="AI23" s="201"/>
      <c r="AJ23" s="202"/>
      <c r="AK23" s="203"/>
      <c r="AL23" s="201"/>
      <c r="AM23" s="202"/>
      <c r="AN23" s="203"/>
      <c r="AO23" s="201"/>
      <c r="AP23" s="202"/>
      <c r="AQ23" s="203"/>
      <c r="AR23" s="201"/>
      <c r="AS23" s="202"/>
      <c r="AT23" s="203"/>
      <c r="AU23" s="201"/>
      <c r="AV23" s="202"/>
      <c r="AW23" s="203"/>
      <c r="AX23" s="201"/>
      <c r="AY23" s="202"/>
      <c r="AZ23" s="203"/>
      <c r="BA23" s="201"/>
      <c r="BB23" s="202"/>
      <c r="BC23" s="203"/>
      <c r="BD23" s="201"/>
      <c r="BE23" s="202"/>
      <c r="BF23" s="203"/>
      <c r="BG23" s="201"/>
      <c r="BH23" s="202"/>
      <c r="BI23" s="203"/>
      <c r="BJ23" s="201"/>
      <c r="BK23" s="202"/>
      <c r="BL23" s="203"/>
      <c r="BM23" s="201"/>
      <c r="BN23" s="202"/>
      <c r="BO23" s="203"/>
      <c r="BP23" s="201"/>
      <c r="BQ23" s="202"/>
      <c r="BR23" s="203"/>
      <c r="BS23" s="201"/>
      <c r="BT23" s="202"/>
      <c r="BU23" s="203"/>
      <c r="BV23" s="201"/>
      <c r="BW23" s="202"/>
      <c r="BX23" s="203"/>
      <c r="BY23" s="201"/>
      <c r="BZ23" s="202"/>
      <c r="CA23" s="203"/>
      <c r="CB23" s="201"/>
      <c r="CC23" s="202"/>
      <c r="CD23" s="203"/>
      <c r="CE23" s="201"/>
      <c r="CF23" s="202"/>
      <c r="CG23" s="203"/>
      <c r="CH23" s="201"/>
      <c r="CI23" s="202"/>
      <c r="CJ23" s="203"/>
      <c r="CK23" s="201"/>
      <c r="CL23" s="202"/>
      <c r="CM23" s="203"/>
      <c r="CN23" s="201"/>
      <c r="CO23" s="202"/>
      <c r="CP23" s="203"/>
      <c r="CQ23" s="201"/>
      <c r="CR23" s="202"/>
      <c r="CS23" s="203"/>
      <c r="CT23" s="201"/>
      <c r="CU23" s="202"/>
      <c r="CV23" s="203"/>
      <c r="CW23" s="201"/>
      <c r="CX23" s="202"/>
      <c r="CY23" s="203"/>
      <c r="CZ23" s="201"/>
      <c r="DA23" s="202"/>
      <c r="DB23" s="203"/>
      <c r="DC23" s="201"/>
      <c r="DD23" s="202"/>
      <c r="DE23" s="203"/>
      <c r="DF23" s="201"/>
      <c r="DG23" s="202"/>
      <c r="DH23" s="203"/>
      <c r="DI23" s="201"/>
      <c r="DJ23" s="202"/>
      <c r="DK23" s="203"/>
      <c r="DL23" s="201"/>
      <c r="DM23" s="202"/>
      <c r="DN23" s="203"/>
      <c r="DO23" s="201"/>
      <c r="DP23" s="202"/>
      <c r="DQ23" s="203"/>
    </row>
  </sheetData>
  <mergeCells count="295">
    <mergeCell ref="BM15:BN19"/>
    <mergeCell ref="BJ15:BK19"/>
    <mergeCell ref="BG15:BH19"/>
    <mergeCell ref="BD15:BE19"/>
    <mergeCell ref="BA15:BB19"/>
    <mergeCell ref="AX15:AY19"/>
    <mergeCell ref="AU15:AV19"/>
    <mergeCell ref="AR15:AS19"/>
    <mergeCell ref="AO15:AP19"/>
    <mergeCell ref="CN15:CO19"/>
    <mergeCell ref="CK15:CL19"/>
    <mergeCell ref="CH15:CI19"/>
    <mergeCell ref="CE15:CF19"/>
    <mergeCell ref="CB15:CC19"/>
    <mergeCell ref="BY15:BZ19"/>
    <mergeCell ref="BV15:BW19"/>
    <mergeCell ref="BS15:BT19"/>
    <mergeCell ref="BP15:BQ19"/>
    <mergeCell ref="DO15:DP19"/>
    <mergeCell ref="DL15:DM19"/>
    <mergeCell ref="DI15:DJ19"/>
    <mergeCell ref="DF15:DG19"/>
    <mergeCell ref="DC15:DD19"/>
    <mergeCell ref="CZ15:DA19"/>
    <mergeCell ref="CW15:CX19"/>
    <mergeCell ref="CT15:CU19"/>
    <mergeCell ref="CQ15:CR19"/>
    <mergeCell ref="DL23:DN23"/>
    <mergeCell ref="DO23:DQ23"/>
    <mergeCell ref="CT23:CV23"/>
    <mergeCell ref="CW23:CY23"/>
    <mergeCell ref="CZ23:DB23"/>
    <mergeCell ref="DC23:DE23"/>
    <mergeCell ref="DF23:DH23"/>
    <mergeCell ref="DI23:DK23"/>
    <mergeCell ref="CB23:CD23"/>
    <mergeCell ref="CE23:CG23"/>
    <mergeCell ref="CH23:CJ23"/>
    <mergeCell ref="CK23:CM23"/>
    <mergeCell ref="CN23:CP23"/>
    <mergeCell ref="CQ23:CS23"/>
    <mergeCell ref="BP23:BR23"/>
    <mergeCell ref="BS23:BU23"/>
    <mergeCell ref="BV23:BX23"/>
    <mergeCell ref="BY23:CA23"/>
    <mergeCell ref="AR23:AT23"/>
    <mergeCell ref="AU23:AW23"/>
    <mergeCell ref="AX23:AZ23"/>
    <mergeCell ref="BA23:BC23"/>
    <mergeCell ref="BD23:BF23"/>
    <mergeCell ref="BG23:BI23"/>
    <mergeCell ref="BJ22:BL22"/>
    <mergeCell ref="BM22:BO22"/>
    <mergeCell ref="Z23:AB23"/>
    <mergeCell ref="AC23:AE23"/>
    <mergeCell ref="AF23:AH23"/>
    <mergeCell ref="AI23:AK23"/>
    <mergeCell ref="AL23:AN23"/>
    <mergeCell ref="AO23:AQ23"/>
    <mergeCell ref="B23:D23"/>
    <mergeCell ref="E23:G23"/>
    <mergeCell ref="H23:J23"/>
    <mergeCell ref="K23:M23"/>
    <mergeCell ref="N23:P23"/>
    <mergeCell ref="Q23:S23"/>
    <mergeCell ref="T23:V23"/>
    <mergeCell ref="W23:Y23"/>
    <mergeCell ref="BJ23:BL23"/>
    <mergeCell ref="BM23:BO23"/>
    <mergeCell ref="BY22:CA22"/>
    <mergeCell ref="AR22:AT22"/>
    <mergeCell ref="AU22:AW22"/>
    <mergeCell ref="AX22:AZ22"/>
    <mergeCell ref="BA22:BC22"/>
    <mergeCell ref="BD22:BF22"/>
    <mergeCell ref="BG22:BI22"/>
    <mergeCell ref="DL22:DN22"/>
    <mergeCell ref="DO22:DQ22"/>
    <mergeCell ref="CW22:CY22"/>
    <mergeCell ref="CZ22:DB22"/>
    <mergeCell ref="DC22:DE22"/>
    <mergeCell ref="DF22:DH22"/>
    <mergeCell ref="DI22:DK22"/>
    <mergeCell ref="BP22:BR22"/>
    <mergeCell ref="BS22:BU22"/>
    <mergeCell ref="BV22:BX22"/>
    <mergeCell ref="CT22:CV22"/>
    <mergeCell ref="CB22:CD22"/>
    <mergeCell ref="CE22:CG22"/>
    <mergeCell ref="CH22:CJ22"/>
    <mergeCell ref="CK22:CM22"/>
    <mergeCell ref="CN22:CP22"/>
    <mergeCell ref="CQ22:CS22"/>
    <mergeCell ref="DI21:DK21"/>
    <mergeCell ref="DL21:DN21"/>
    <mergeCell ref="DO21:DQ21"/>
    <mergeCell ref="CW21:CY21"/>
    <mergeCell ref="CZ21:DB21"/>
    <mergeCell ref="DC21:DE21"/>
    <mergeCell ref="DF21:DH21"/>
    <mergeCell ref="AX21:AZ21"/>
    <mergeCell ref="BA21:BC21"/>
    <mergeCell ref="BD21:BF21"/>
    <mergeCell ref="BV21:BX21"/>
    <mergeCell ref="CQ21:CS21"/>
    <mergeCell ref="CT21:CV21"/>
    <mergeCell ref="BY21:CA21"/>
    <mergeCell ref="CB21:CD21"/>
    <mergeCell ref="CE21:CG21"/>
    <mergeCell ref="CH21:CJ21"/>
    <mergeCell ref="CK21:CM21"/>
    <mergeCell ref="CN21:CP21"/>
    <mergeCell ref="BG21:BI21"/>
    <mergeCell ref="BJ21:BL21"/>
    <mergeCell ref="BM21:BO21"/>
    <mergeCell ref="BP21:BR21"/>
    <mergeCell ref="BS21:BU21"/>
    <mergeCell ref="AO21:AQ21"/>
    <mergeCell ref="AR21:AT21"/>
    <mergeCell ref="AU21:AW21"/>
    <mergeCell ref="Z22:AB22"/>
    <mergeCell ref="AC22:AE22"/>
    <mergeCell ref="AF22:AH22"/>
    <mergeCell ref="AI22:AK22"/>
    <mergeCell ref="AL22:AN22"/>
    <mergeCell ref="AO22:AQ22"/>
    <mergeCell ref="AL21:AN21"/>
    <mergeCell ref="DF20:DH20"/>
    <mergeCell ref="DI20:DK20"/>
    <mergeCell ref="DL20:DN20"/>
    <mergeCell ref="BS20:BU20"/>
    <mergeCell ref="AL20:AN20"/>
    <mergeCell ref="AO20:AQ20"/>
    <mergeCell ref="AR20:AT20"/>
    <mergeCell ref="AU20:AW20"/>
    <mergeCell ref="AX20:AZ20"/>
    <mergeCell ref="BA20:BC20"/>
    <mergeCell ref="DO20:DQ20"/>
    <mergeCell ref="E21:G21"/>
    <mergeCell ref="H21:J21"/>
    <mergeCell ref="K21:M21"/>
    <mergeCell ref="N21:P21"/>
    <mergeCell ref="Q21:S21"/>
    <mergeCell ref="T21:V21"/>
    <mergeCell ref="CN20:CP20"/>
    <mergeCell ref="CQ20:CS20"/>
    <mergeCell ref="CT20:CV20"/>
    <mergeCell ref="CW20:CY20"/>
    <mergeCell ref="CZ20:DB20"/>
    <mergeCell ref="DC20:DE20"/>
    <mergeCell ref="BV20:BX20"/>
    <mergeCell ref="BY20:CA20"/>
    <mergeCell ref="CB20:CD20"/>
    <mergeCell ref="CE20:CG20"/>
    <mergeCell ref="CH20:CJ20"/>
    <mergeCell ref="CK20:CM20"/>
    <mergeCell ref="BD20:BF20"/>
    <mergeCell ref="BG20:BI20"/>
    <mergeCell ref="BJ20:BL20"/>
    <mergeCell ref="BM20:BO20"/>
    <mergeCell ref="BP20:BR20"/>
    <mergeCell ref="T20:V20"/>
    <mergeCell ref="W20:Y20"/>
    <mergeCell ref="Z20:AB20"/>
    <mergeCell ref="AC20:AE20"/>
    <mergeCell ref="AF20:AH20"/>
    <mergeCell ref="AI20:AK20"/>
    <mergeCell ref="B20:C22"/>
    <mergeCell ref="E20:G20"/>
    <mergeCell ref="H20:J20"/>
    <mergeCell ref="K20:M20"/>
    <mergeCell ref="N20:P20"/>
    <mergeCell ref="Q20:S20"/>
    <mergeCell ref="W21:Y21"/>
    <mergeCell ref="Z21:AB21"/>
    <mergeCell ref="AC21:AE21"/>
    <mergeCell ref="AF21:AH21"/>
    <mergeCell ref="AI21:AK21"/>
    <mergeCell ref="E22:G22"/>
    <mergeCell ref="H22:J22"/>
    <mergeCell ref="K22:M22"/>
    <mergeCell ref="N22:P22"/>
    <mergeCell ref="Q22:S22"/>
    <mergeCell ref="T22:V22"/>
    <mergeCell ref="W22:Y22"/>
    <mergeCell ref="AL15:AM19"/>
    <mergeCell ref="AI15:AJ19"/>
    <mergeCell ref="AF15:AG19"/>
    <mergeCell ref="AC15:AD19"/>
    <mergeCell ref="Z15:AA19"/>
    <mergeCell ref="W15:X19"/>
    <mergeCell ref="Q15:R19"/>
    <mergeCell ref="T15:U19"/>
    <mergeCell ref="B18:D18"/>
    <mergeCell ref="B16:D16"/>
    <mergeCell ref="DL6:DN6"/>
    <mergeCell ref="DO6:DQ6"/>
    <mergeCell ref="B7:D7"/>
    <mergeCell ref="B8:D8"/>
    <mergeCell ref="B9:B13"/>
    <mergeCell ref="C9:D9"/>
    <mergeCell ref="C10:D10"/>
    <mergeCell ref="C11:D11"/>
    <mergeCell ref="C12:D12"/>
    <mergeCell ref="C13:D13"/>
    <mergeCell ref="CT6:CV6"/>
    <mergeCell ref="CW6:CY6"/>
    <mergeCell ref="CZ6:DB6"/>
    <mergeCell ref="DC6:DE6"/>
    <mergeCell ref="DF6:DH6"/>
    <mergeCell ref="DI6:DK6"/>
    <mergeCell ref="CB6:CD6"/>
    <mergeCell ref="CE6:CG6"/>
    <mergeCell ref="CH6:CJ6"/>
    <mergeCell ref="CK6:CM6"/>
    <mergeCell ref="CN6:CP6"/>
    <mergeCell ref="CQ6:CS6"/>
    <mergeCell ref="BJ6:BL6"/>
    <mergeCell ref="BM6:BO6"/>
    <mergeCell ref="BS6:BU6"/>
    <mergeCell ref="BV6:BX6"/>
    <mergeCell ref="BY6:CA6"/>
    <mergeCell ref="AR6:AT6"/>
    <mergeCell ref="AU6:AW6"/>
    <mergeCell ref="AX6:AZ6"/>
    <mergeCell ref="BA6:BC6"/>
    <mergeCell ref="BD6:BF6"/>
    <mergeCell ref="BG6:BI6"/>
    <mergeCell ref="BP6:BR6"/>
    <mergeCell ref="DF5:DH5"/>
    <mergeCell ref="DI5:DK5"/>
    <mergeCell ref="DL5:DN5"/>
    <mergeCell ref="BS5:BU5"/>
    <mergeCell ref="AL5:AN5"/>
    <mergeCell ref="AO5:AQ5"/>
    <mergeCell ref="AR5:AT5"/>
    <mergeCell ref="AU5:AW5"/>
    <mergeCell ref="AX5:AZ5"/>
    <mergeCell ref="BA5:BC5"/>
    <mergeCell ref="BG5:BI5"/>
    <mergeCell ref="BJ5:BL5"/>
    <mergeCell ref="BM5:BO5"/>
    <mergeCell ref="BP5:BR5"/>
    <mergeCell ref="Z6:AB6"/>
    <mergeCell ref="AC6:AE6"/>
    <mergeCell ref="AF6:AH6"/>
    <mergeCell ref="AI6:AK6"/>
    <mergeCell ref="AL6:AN6"/>
    <mergeCell ref="AO6:AQ6"/>
    <mergeCell ref="Z5:AB5"/>
    <mergeCell ref="AC5:AE5"/>
    <mergeCell ref="AF5:AH5"/>
    <mergeCell ref="AI5:AK5"/>
    <mergeCell ref="E1:M1"/>
    <mergeCell ref="B2:M2"/>
    <mergeCell ref="N2:P2"/>
    <mergeCell ref="Q2:S2"/>
    <mergeCell ref="DO5:DQ5"/>
    <mergeCell ref="B6:D6"/>
    <mergeCell ref="H6:J6"/>
    <mergeCell ref="N6:P6"/>
    <mergeCell ref="Q6:S6"/>
    <mergeCell ref="T6:V6"/>
    <mergeCell ref="W6:Y6"/>
    <mergeCell ref="CN5:CP5"/>
    <mergeCell ref="CQ5:CS5"/>
    <mergeCell ref="CT5:CV5"/>
    <mergeCell ref="CW5:CY5"/>
    <mergeCell ref="CZ5:DB5"/>
    <mergeCell ref="DC5:DE5"/>
    <mergeCell ref="BV5:BX5"/>
    <mergeCell ref="BY5:CA5"/>
    <mergeCell ref="CB5:CD5"/>
    <mergeCell ref="CE5:CG5"/>
    <mergeCell ref="CH5:CJ5"/>
    <mergeCell ref="CK5:CM5"/>
    <mergeCell ref="BD5:BF5"/>
    <mergeCell ref="T2:V2"/>
    <mergeCell ref="W2:Y2"/>
    <mergeCell ref="T5:V5"/>
    <mergeCell ref="W5:Y5"/>
    <mergeCell ref="B14:D14"/>
    <mergeCell ref="N15:O19"/>
    <mergeCell ref="K15:L19"/>
    <mergeCell ref="H15:I19"/>
    <mergeCell ref="E15:F19"/>
    <mergeCell ref="B5:D5"/>
    <mergeCell ref="E5:G6"/>
    <mergeCell ref="H5:J5"/>
    <mergeCell ref="K5:M6"/>
    <mergeCell ref="N5:P5"/>
    <mergeCell ref="Q5:S5"/>
    <mergeCell ref="B15:D15"/>
    <mergeCell ref="B17:D17"/>
    <mergeCell ref="B19:D19"/>
  </mergeCells>
  <phoneticPr fontId="2"/>
  <dataValidations count="1">
    <dataValidation operator="equal" allowBlank="1" showInputMessage="1" showErrorMessage="1" sqref="D4" xr:uid="{00000000-0002-0000-0200-000000000000}"/>
  </dataValidations>
  <pageMargins left="0.70866141732283472" right="0.70866141732283472" top="0.74803149606299213" bottom="0.74803149606299213" header="0.31496062992125984" footer="0.31496062992125984"/>
  <pageSetup paperSize="9" fitToWidth="0" orientation="landscape" r:id="rId1"/>
  <headerFooter>
    <oddFooter>&amp;RVer.20200326</oddFooter>
  </headerFooter>
  <colBreaks count="12" manualBreakCount="12">
    <brk id="13" max="32" man="1"/>
    <brk id="22" max="32" man="1"/>
    <brk id="31" max="24" man="1"/>
    <brk id="40" max="29" man="1"/>
    <brk id="49" max="29" man="1"/>
    <brk id="58" max="29" man="1"/>
    <brk id="67" max="29" man="1"/>
    <brk id="76" max="29" man="1"/>
    <brk id="85" max="29" man="1"/>
    <brk id="94" max="29" man="1"/>
    <brk id="103" max="29" man="1"/>
    <brk id="112" max="29"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J52"/>
  <sheetViews>
    <sheetView view="pageBreakPreview" topLeftCell="B37" zoomScale="140" zoomScaleNormal="100" zoomScaleSheetLayoutView="140" workbookViewId="0">
      <selection activeCell="E1" sqref="E1"/>
    </sheetView>
  </sheetViews>
  <sheetFormatPr defaultRowHeight="13.5" x14ac:dyDescent="0.15"/>
  <cols>
    <col min="1" max="1" width="2.25" customWidth="1"/>
    <col min="2" max="2" width="15.5" style="69" customWidth="1"/>
    <col min="3" max="7" width="14.625" style="2" customWidth="1"/>
  </cols>
  <sheetData>
    <row r="1" spans="2:10" ht="21.75" customHeight="1" x14ac:dyDescent="0.15">
      <c r="B1" s="76" t="s">
        <v>95</v>
      </c>
      <c r="G1" s="56"/>
      <c r="J1" s="57"/>
    </row>
    <row r="2" spans="2:10" ht="23.25" customHeight="1" x14ac:dyDescent="0.15">
      <c r="B2" s="206" t="s">
        <v>105</v>
      </c>
      <c r="C2" s="207"/>
      <c r="D2" s="207"/>
      <c r="E2" s="207"/>
      <c r="F2" s="207"/>
      <c r="G2" s="207"/>
    </row>
    <row r="3" spans="2:10" ht="8.25" customHeight="1" x14ac:dyDescent="0.15">
      <c r="B3" s="68"/>
      <c r="C3" s="69"/>
      <c r="D3" s="69"/>
      <c r="E3" s="69"/>
      <c r="F3" s="69"/>
      <c r="G3" s="69"/>
    </row>
    <row r="4" spans="2:10" ht="19.5" customHeight="1" x14ac:dyDescent="0.15">
      <c r="B4" s="59" t="s">
        <v>11</v>
      </c>
      <c r="C4" s="272" t="str">
        <f>+【記入例】報告様式１別紙1!D4</f>
        <v>19xx1122333h0001</v>
      </c>
      <c r="D4" s="273"/>
      <c r="E4" s="72" t="s">
        <v>88</v>
      </c>
      <c r="F4" s="51">
        <v>30</v>
      </c>
      <c r="G4" s="56"/>
    </row>
    <row r="5" spans="2:10" ht="19.5" customHeight="1" x14ac:dyDescent="0.15">
      <c r="B5" s="58" t="s">
        <v>53</v>
      </c>
      <c r="C5" s="274" t="str">
        <f>【記入例】報告様式１別紙1!H6</f>
        <v>○○○○○○大学</v>
      </c>
      <c r="D5" s="274"/>
      <c r="E5" s="274"/>
      <c r="F5" s="274"/>
      <c r="G5" s="56"/>
    </row>
    <row r="6" spans="2:10" ht="29.25" customHeight="1" x14ac:dyDescent="0.15">
      <c r="B6" s="93"/>
      <c r="C6" s="100" t="s">
        <v>101</v>
      </c>
      <c r="D6" s="94"/>
      <c r="E6" s="94"/>
      <c r="F6" s="94"/>
      <c r="G6" s="95"/>
    </row>
    <row r="7" spans="2:10" ht="15" customHeight="1" x14ac:dyDescent="0.15">
      <c r="B7" s="61"/>
      <c r="C7" s="63"/>
      <c r="G7" s="5" t="s">
        <v>5</v>
      </c>
    </row>
    <row r="8" spans="2:10" ht="36" customHeight="1" x14ac:dyDescent="0.15">
      <c r="B8" s="211" t="s">
        <v>4</v>
      </c>
      <c r="C8" s="275" t="s">
        <v>98</v>
      </c>
      <c r="D8" s="213" t="s">
        <v>84</v>
      </c>
      <c r="E8" s="216" t="s">
        <v>0</v>
      </c>
      <c r="F8" s="216"/>
      <c r="G8" s="217"/>
    </row>
    <row r="9" spans="2:10" ht="51" customHeight="1" x14ac:dyDescent="0.15">
      <c r="B9" s="212"/>
      <c r="C9" s="276"/>
      <c r="D9" s="215"/>
      <c r="E9" s="54" t="s">
        <v>85</v>
      </c>
      <c r="F9" s="55" t="s">
        <v>86</v>
      </c>
      <c r="G9" s="55" t="s">
        <v>87</v>
      </c>
    </row>
    <row r="10" spans="2:10" ht="21" customHeight="1" x14ac:dyDescent="0.15">
      <c r="B10" s="1"/>
      <c r="C10" s="7"/>
      <c r="D10" s="7"/>
      <c r="E10" s="70"/>
      <c r="F10" s="70"/>
      <c r="G10" s="70"/>
    </row>
    <row r="11" spans="2:10" ht="21" customHeight="1" x14ac:dyDescent="0.15">
      <c r="B11" s="50" t="s">
        <v>1</v>
      </c>
      <c r="C11" s="3">
        <f>SUM(C12:C14)</f>
        <v>1350200</v>
      </c>
      <c r="D11" s="3">
        <f t="shared" ref="D11:G11" si="0">SUM(D12:D14)</f>
        <v>1157593</v>
      </c>
      <c r="E11" s="3">
        <f t="shared" si="0"/>
        <v>92607</v>
      </c>
      <c r="F11" s="3">
        <f t="shared" si="0"/>
        <v>115759</v>
      </c>
      <c r="G11" s="3">
        <f t="shared" si="0"/>
        <v>25152</v>
      </c>
    </row>
    <row r="12" spans="2:10" ht="21" customHeight="1" x14ac:dyDescent="0.15">
      <c r="B12" s="58" t="s">
        <v>76</v>
      </c>
      <c r="C12" s="51">
        <v>1250200</v>
      </c>
      <c r="D12" s="3">
        <f>ROUNDUP(C12/1.08,0)</f>
        <v>1157593</v>
      </c>
      <c r="E12" s="3">
        <f>ROUNDDOWN(D12*0.08,0)</f>
        <v>92607</v>
      </c>
      <c r="F12" s="3">
        <f>ROUNDDOWN(D12*0.1,0)</f>
        <v>115759</v>
      </c>
      <c r="G12" s="3">
        <f>+F12-E12</f>
        <v>23152</v>
      </c>
    </row>
    <row r="13" spans="2:10" ht="21" customHeight="1" x14ac:dyDescent="0.15">
      <c r="B13" s="59" t="s">
        <v>77</v>
      </c>
      <c r="C13" s="51">
        <v>0</v>
      </c>
      <c r="D13" s="3">
        <f>C13</f>
        <v>0</v>
      </c>
      <c r="E13" s="52">
        <v>0</v>
      </c>
      <c r="F13" s="3">
        <f>ROUNDDOWN(D13*0.1,0)</f>
        <v>0</v>
      </c>
      <c r="G13" s="3">
        <f>+F13-E13</f>
        <v>0</v>
      </c>
    </row>
    <row r="14" spans="2:10" ht="21" customHeight="1" x14ac:dyDescent="0.15">
      <c r="B14" s="59" t="s">
        <v>97</v>
      </c>
      <c r="C14" s="51">
        <v>100000</v>
      </c>
      <c r="D14" s="60"/>
      <c r="E14" s="60"/>
      <c r="F14" s="60"/>
      <c r="G14" s="3">
        <f>ROUNDDOWN(C14*0.02,0)</f>
        <v>2000</v>
      </c>
    </row>
    <row r="15" spans="2:10" ht="21" customHeight="1" x14ac:dyDescent="0.15">
      <c r="B15" s="1"/>
      <c r="C15" s="3"/>
      <c r="D15" s="3"/>
      <c r="E15" s="3"/>
      <c r="F15" s="3"/>
      <c r="G15" s="3"/>
    </row>
    <row r="16" spans="2:10" ht="21" customHeight="1" x14ac:dyDescent="0.15">
      <c r="B16" s="50" t="s">
        <v>74</v>
      </c>
      <c r="C16" s="3">
        <f>SUM(C17:C19)</f>
        <v>38030</v>
      </c>
      <c r="D16" s="3">
        <f t="shared" ref="D16:G16" si="1">SUM(D17:D19)</f>
        <v>35213</v>
      </c>
      <c r="E16" s="3">
        <f t="shared" si="1"/>
        <v>2817</v>
      </c>
      <c r="F16" s="3">
        <f t="shared" si="1"/>
        <v>3521</v>
      </c>
      <c r="G16" s="3">
        <f t="shared" si="1"/>
        <v>704</v>
      </c>
    </row>
    <row r="17" spans="2:7" ht="21" customHeight="1" x14ac:dyDescent="0.15">
      <c r="B17" s="58" t="s">
        <v>76</v>
      </c>
      <c r="C17" s="51">
        <v>38030</v>
      </c>
      <c r="D17" s="3">
        <f>ROUNDUP(C17/1.08,0)</f>
        <v>35213</v>
      </c>
      <c r="E17" s="3">
        <f>ROUNDDOWN(D17*0.08,0)</f>
        <v>2817</v>
      </c>
      <c r="F17" s="3">
        <f t="shared" ref="F17:F18" si="2">ROUNDDOWN(D17*0.1,0)</f>
        <v>3521</v>
      </c>
      <c r="G17" s="3">
        <f t="shared" ref="G17:G18" si="3">F17-E17</f>
        <v>704</v>
      </c>
    </row>
    <row r="18" spans="2:7" ht="21" customHeight="1" x14ac:dyDescent="0.15">
      <c r="B18" s="59" t="s">
        <v>77</v>
      </c>
      <c r="C18" s="51">
        <v>0</v>
      </c>
      <c r="D18" s="3">
        <f>C18</f>
        <v>0</v>
      </c>
      <c r="E18" s="52">
        <v>0</v>
      </c>
      <c r="F18" s="3">
        <f t="shared" si="2"/>
        <v>0</v>
      </c>
      <c r="G18" s="3">
        <f t="shared" si="3"/>
        <v>0</v>
      </c>
    </row>
    <row r="19" spans="2:7" ht="21" customHeight="1" x14ac:dyDescent="0.15">
      <c r="B19" s="59" t="s">
        <v>97</v>
      </c>
      <c r="C19" s="51">
        <v>0</v>
      </c>
      <c r="D19" s="60"/>
      <c r="E19" s="60"/>
      <c r="F19" s="60"/>
      <c r="G19" s="3">
        <f>ROUNDDOWN(C19*0.02,0)</f>
        <v>0</v>
      </c>
    </row>
    <row r="20" spans="2:7" ht="21" customHeight="1" x14ac:dyDescent="0.15">
      <c r="B20" s="1"/>
      <c r="C20" s="3"/>
      <c r="D20" s="3"/>
      <c r="E20" s="3"/>
      <c r="F20" s="3"/>
      <c r="G20" s="3"/>
    </row>
    <row r="21" spans="2:7" ht="21" customHeight="1" x14ac:dyDescent="0.15">
      <c r="B21" s="50" t="s">
        <v>2</v>
      </c>
      <c r="C21" s="3">
        <f>SUM(C22:C24)</f>
        <v>3575434</v>
      </c>
      <c r="D21" s="3">
        <f t="shared" ref="D21:G21" si="4">SUM(D22:D24)</f>
        <v>3570610</v>
      </c>
      <c r="E21" s="3">
        <f t="shared" si="4"/>
        <v>284906</v>
      </c>
      <c r="F21" s="3">
        <f t="shared" si="4"/>
        <v>357060</v>
      </c>
      <c r="G21" s="3">
        <f t="shared" si="4"/>
        <v>72154</v>
      </c>
    </row>
    <row r="22" spans="2:7" ht="21" customHeight="1" x14ac:dyDescent="0.15">
      <c r="B22" s="58" t="s">
        <v>76</v>
      </c>
      <c r="C22" s="51">
        <v>65130</v>
      </c>
      <c r="D22" s="3">
        <f>ROUNDUP(C22/1.08,0)</f>
        <v>60306</v>
      </c>
      <c r="E22" s="3">
        <f>ROUNDDOWN(D22*0.08,0)</f>
        <v>4824</v>
      </c>
      <c r="F22" s="3">
        <f>ROUNDDOWN(D22*0.1,0)</f>
        <v>6030</v>
      </c>
      <c r="G22" s="3">
        <f>+F22-E22</f>
        <v>1206</v>
      </c>
    </row>
    <row r="23" spans="2:7" ht="21" customHeight="1" x14ac:dyDescent="0.15">
      <c r="B23" s="59" t="s">
        <v>77</v>
      </c>
      <c r="C23" s="51">
        <v>3510304</v>
      </c>
      <c r="D23" s="3">
        <f>C23</f>
        <v>3510304</v>
      </c>
      <c r="E23" s="52">
        <v>280082</v>
      </c>
      <c r="F23" s="3">
        <f t="shared" ref="F23" si="5">ROUNDDOWN(D23*0.1,0)</f>
        <v>351030</v>
      </c>
      <c r="G23" s="3">
        <f t="shared" ref="G23" si="6">F23-E23</f>
        <v>70948</v>
      </c>
    </row>
    <row r="24" spans="2:7" ht="21" customHeight="1" x14ac:dyDescent="0.15">
      <c r="B24" s="59" t="s">
        <v>97</v>
      </c>
      <c r="C24" s="51">
        <v>0</v>
      </c>
      <c r="D24" s="60"/>
      <c r="E24" s="60"/>
      <c r="F24" s="60"/>
      <c r="G24" s="3">
        <f>ROUNDDOWN(C24*0.02,0)</f>
        <v>0</v>
      </c>
    </row>
    <row r="25" spans="2:7" ht="21" customHeight="1" x14ac:dyDescent="0.15">
      <c r="B25" s="1"/>
      <c r="C25" s="3"/>
      <c r="D25" s="3"/>
      <c r="E25" s="3"/>
      <c r="F25" s="3"/>
      <c r="G25" s="3"/>
    </row>
    <row r="26" spans="2:7" ht="21" customHeight="1" x14ac:dyDescent="0.15">
      <c r="B26" s="50" t="s">
        <v>3</v>
      </c>
      <c r="C26" s="3">
        <f>SUM(C27:C29)</f>
        <v>874000</v>
      </c>
      <c r="D26" s="3">
        <f t="shared" ref="D26:G26" si="7">SUM(D27:D29)</f>
        <v>807500</v>
      </c>
      <c r="E26" s="3">
        <f t="shared" si="7"/>
        <v>64600</v>
      </c>
      <c r="F26" s="3">
        <f t="shared" si="7"/>
        <v>80750</v>
      </c>
      <c r="G26" s="3">
        <f t="shared" si="7"/>
        <v>16220</v>
      </c>
    </row>
    <row r="27" spans="2:7" ht="21" customHeight="1" x14ac:dyDescent="0.15">
      <c r="B27" s="58" t="s">
        <v>76</v>
      </c>
      <c r="C27" s="51">
        <v>850500</v>
      </c>
      <c r="D27" s="3">
        <f>ROUNDUP(C27/1.08,0)</f>
        <v>787500</v>
      </c>
      <c r="E27" s="3">
        <f>ROUNDDOWN(D27*0.08,0)</f>
        <v>63000</v>
      </c>
      <c r="F27" s="3">
        <f>ROUNDDOWN(D27*0.1,0)</f>
        <v>78750</v>
      </c>
      <c r="G27" s="3">
        <f>+F27-E27</f>
        <v>15750</v>
      </c>
    </row>
    <row r="28" spans="2:7" ht="21" customHeight="1" x14ac:dyDescent="0.15">
      <c r="B28" s="59" t="s">
        <v>77</v>
      </c>
      <c r="C28" s="51">
        <v>20000</v>
      </c>
      <c r="D28" s="3">
        <f>+C28</f>
        <v>20000</v>
      </c>
      <c r="E28" s="52">
        <v>1600</v>
      </c>
      <c r="F28" s="3">
        <f>ROUNDDOWN(D28*0.1,0)</f>
        <v>2000</v>
      </c>
      <c r="G28" s="3">
        <f>F28-E28</f>
        <v>400</v>
      </c>
    </row>
    <row r="29" spans="2:7" ht="21" customHeight="1" x14ac:dyDescent="0.15">
      <c r="B29" s="59" t="s">
        <v>97</v>
      </c>
      <c r="C29" s="51">
        <v>3500</v>
      </c>
      <c r="D29" s="60"/>
      <c r="E29" s="60"/>
      <c r="F29" s="60"/>
      <c r="G29" s="3">
        <f>ROUNDDOWN(C29*0.02,0)</f>
        <v>70</v>
      </c>
    </row>
    <row r="30" spans="2:7" ht="21" customHeight="1" x14ac:dyDescent="0.15">
      <c r="B30" s="59"/>
      <c r="C30" s="59"/>
      <c r="D30" s="59"/>
      <c r="E30" s="59"/>
      <c r="F30" s="3"/>
      <c r="G30" s="3"/>
    </row>
    <row r="31" spans="2:7" ht="21" customHeight="1" x14ac:dyDescent="0.15">
      <c r="B31" s="50" t="s">
        <v>79</v>
      </c>
      <c r="C31" s="67">
        <f t="shared" ref="C31:D33" si="8">SUM(C26,C21,C16,C11)</f>
        <v>5837664</v>
      </c>
      <c r="D31" s="67">
        <f t="shared" si="8"/>
        <v>5570916</v>
      </c>
      <c r="E31" s="67">
        <f t="shared" ref="E31:F31" si="9">SUM(E26,E21,E16,E11)</f>
        <v>444930</v>
      </c>
      <c r="F31" s="67">
        <f t="shared" si="9"/>
        <v>557090</v>
      </c>
      <c r="G31" s="67">
        <f>SUM(G26,G21,G16,G11)</f>
        <v>114230</v>
      </c>
    </row>
    <row r="32" spans="2:7" ht="21" customHeight="1" x14ac:dyDescent="0.15">
      <c r="B32" s="58" t="s">
        <v>76</v>
      </c>
      <c r="C32" s="67">
        <f t="shared" si="8"/>
        <v>2203860</v>
      </c>
      <c r="D32" s="67">
        <f t="shared" si="8"/>
        <v>2040612</v>
      </c>
      <c r="E32" s="67">
        <f>SUM(E27,E22,E17,E12)</f>
        <v>163248</v>
      </c>
      <c r="F32" s="67">
        <f>SUM(F27,F22,F17,F12)</f>
        <v>204060</v>
      </c>
      <c r="G32" s="67">
        <f>SUM(G27,G22,G17,G12)</f>
        <v>40812</v>
      </c>
    </row>
    <row r="33" spans="2:7" ht="21" customHeight="1" x14ac:dyDescent="0.15">
      <c r="B33" s="59" t="s">
        <v>77</v>
      </c>
      <c r="C33" s="67">
        <f t="shared" si="8"/>
        <v>3530304</v>
      </c>
      <c r="D33" s="67">
        <f t="shared" si="8"/>
        <v>3530304</v>
      </c>
      <c r="E33" s="67">
        <f>SUM(E28,E23,E18,E13)</f>
        <v>281682</v>
      </c>
      <c r="F33" s="67">
        <f>SUM(F28,F23,F18,F13)</f>
        <v>353030</v>
      </c>
      <c r="G33" s="67">
        <f>SUM(G28,G23,G18,G13)</f>
        <v>71348</v>
      </c>
    </row>
    <row r="34" spans="2:7" ht="21" customHeight="1" x14ac:dyDescent="0.15">
      <c r="B34" s="59" t="s">
        <v>97</v>
      </c>
      <c r="C34" s="67">
        <f>SUM(C29,C24,C19,C14)</f>
        <v>103500</v>
      </c>
      <c r="D34" s="60"/>
      <c r="E34" s="60"/>
      <c r="F34" s="60"/>
      <c r="G34" s="3">
        <f>ROUNDDOWN(C34*0.02,0)</f>
        <v>2070</v>
      </c>
    </row>
    <row r="35" spans="2:7" ht="21" customHeight="1" x14ac:dyDescent="0.15">
      <c r="B35" s="8"/>
      <c r="C35" s="60"/>
      <c r="D35" s="3"/>
      <c r="E35" s="3"/>
      <c r="F35" s="3"/>
      <c r="G35" s="3"/>
    </row>
    <row r="36" spans="2:7" ht="21" customHeight="1" x14ac:dyDescent="0.15">
      <c r="B36" s="50" t="s">
        <v>68</v>
      </c>
      <c r="C36" s="3">
        <f>IF($F$4&lt;0,"間接経費率(F4)未入力",IF($F$4&gt;30,"間接経費率(F4)未入力",SUM(C37:C39)))</f>
        <v>1751299</v>
      </c>
      <c r="D36" s="3">
        <f t="shared" ref="D36:G36" si="10">IF($F$4&lt;0,"間接経費率(F4)未入力",IF($F$4&gt;30,"間接経費率(F4)未入力",SUM(D37:D39)))</f>
        <v>1671275</v>
      </c>
      <c r="E36" s="3">
        <f t="shared" si="10"/>
        <v>133701</v>
      </c>
      <c r="F36" s="3">
        <f t="shared" si="10"/>
        <v>167127</v>
      </c>
      <c r="G36" s="3">
        <f t="shared" si="10"/>
        <v>34047</v>
      </c>
    </row>
    <row r="37" spans="2:7" ht="21" customHeight="1" x14ac:dyDescent="0.15">
      <c r="B37" s="58" t="s">
        <v>76</v>
      </c>
      <c r="C37" s="51">
        <v>661158</v>
      </c>
      <c r="D37" s="3">
        <f>IF($F$4&lt;0,"間接経費率(F4)未入力",IF($F$4&gt;30,"間接経費率(F4)未入力",ROUNDUP(C37/1.08,0)))</f>
        <v>612184</v>
      </c>
      <c r="E37" s="3">
        <f>IF($F$4&lt;0,"間接経費率(F4)未入力",IF($F$4&gt;30,"間接経費率(F4)未入力",ROUNDDOWN(D37*0.08,0)))</f>
        <v>48974</v>
      </c>
      <c r="F37" s="3">
        <f>IF($F$4&lt;0,"間接経費率(F4)未入力",IF($F$4&gt;30,"間接経費率(F4)未入力",ROUNDDOWN(D37*0.1,0)))</f>
        <v>61218</v>
      </c>
      <c r="G37" s="3">
        <f>IF($F$4&lt;0,"間接経費率(F4)未入力",IF($F$4&gt;30,"間接経費率(F4)未入力",F37-E37))</f>
        <v>12244</v>
      </c>
    </row>
    <row r="38" spans="2:7" ht="21" customHeight="1" x14ac:dyDescent="0.15">
      <c r="B38" s="59" t="s">
        <v>77</v>
      </c>
      <c r="C38" s="51">
        <v>1059091</v>
      </c>
      <c r="D38" s="3">
        <f>+C38</f>
        <v>1059091</v>
      </c>
      <c r="E38" s="81">
        <f>IF($F$4&lt;0,"間接経費率(F4)未入力",IF($F$4&gt;30,"間接経費率(F4)未入力",ROUNDDOWN(D38*0.08,0)))</f>
        <v>84727</v>
      </c>
      <c r="F38" s="3">
        <f>IF($F$4&lt;0,"間接経費率(F4)未入力",IF($F$4&gt;30,"間接経費率(F4)未入力",ROUNDDOWN(D38*0.1,0)))</f>
        <v>105909</v>
      </c>
      <c r="G38" s="3">
        <f>IF($F$4&lt;0,"間接経費率(F4)未入力",IF($F$4&gt;30,"間接経費率(F4)未入力",F38-E38))</f>
        <v>21182</v>
      </c>
    </row>
    <row r="39" spans="2:7" ht="21" customHeight="1" x14ac:dyDescent="0.15">
      <c r="B39" s="59" t="s">
        <v>97</v>
      </c>
      <c r="C39" s="51">
        <v>31050</v>
      </c>
      <c r="D39" s="60"/>
      <c r="E39" s="60"/>
      <c r="F39" s="60"/>
      <c r="G39" s="3">
        <f>ROUNDDOWN(C39*0.02,0)</f>
        <v>621</v>
      </c>
    </row>
    <row r="40" spans="2:7" ht="21" customHeight="1" x14ac:dyDescent="0.15">
      <c r="B40" s="50"/>
      <c r="C40" s="50"/>
      <c r="D40" s="3"/>
      <c r="E40" s="3"/>
      <c r="F40" s="3"/>
      <c r="G40" s="3"/>
    </row>
    <row r="41" spans="2:7" ht="21" customHeight="1" x14ac:dyDescent="0.15">
      <c r="B41" s="50" t="s">
        <v>78</v>
      </c>
      <c r="C41" s="3">
        <f>SUM(C42:C44)</f>
        <v>68450</v>
      </c>
      <c r="D41" s="3">
        <f t="shared" ref="D41:G41" si="11">SUM(D42:D44)</f>
        <v>63381</v>
      </c>
      <c r="E41" s="3">
        <f t="shared" si="11"/>
        <v>5070</v>
      </c>
      <c r="F41" s="3">
        <f t="shared" si="11"/>
        <v>6338</v>
      </c>
      <c r="G41" s="3">
        <f t="shared" si="11"/>
        <v>1268</v>
      </c>
    </row>
    <row r="42" spans="2:7" ht="21" customHeight="1" x14ac:dyDescent="0.15">
      <c r="B42" s="58" t="s">
        <v>76</v>
      </c>
      <c r="C42" s="51">
        <v>58450</v>
      </c>
      <c r="D42" s="52">
        <v>54121</v>
      </c>
      <c r="E42" s="52">
        <v>4329</v>
      </c>
      <c r="F42" s="52">
        <v>5412</v>
      </c>
      <c r="G42" s="3">
        <f>+F42-E42</f>
        <v>1083</v>
      </c>
    </row>
    <row r="43" spans="2:7" ht="21" customHeight="1" x14ac:dyDescent="0.15">
      <c r="B43" s="59" t="s">
        <v>77</v>
      </c>
      <c r="C43" s="51">
        <v>10000</v>
      </c>
      <c r="D43" s="52">
        <v>9260</v>
      </c>
      <c r="E43" s="52">
        <v>741</v>
      </c>
      <c r="F43" s="52">
        <v>926</v>
      </c>
      <c r="G43" s="3">
        <f>F43-E43</f>
        <v>185</v>
      </c>
    </row>
    <row r="44" spans="2:7" ht="21" customHeight="1" x14ac:dyDescent="0.15">
      <c r="B44" s="59" t="s">
        <v>97</v>
      </c>
      <c r="C44" s="51">
        <v>0</v>
      </c>
      <c r="D44" s="60"/>
      <c r="E44" s="60"/>
      <c r="F44" s="60"/>
      <c r="G44" s="3">
        <f>ROUNDDOWN(C44*0.02,0)</f>
        <v>0</v>
      </c>
    </row>
    <row r="45" spans="2:7" ht="21" customHeight="1" x14ac:dyDescent="0.15">
      <c r="B45" s="59"/>
      <c r="C45" s="3"/>
      <c r="D45" s="3"/>
      <c r="E45" s="3"/>
      <c r="F45" s="3"/>
      <c r="G45" s="3"/>
    </row>
    <row r="46" spans="2:7" ht="21" customHeight="1" x14ac:dyDescent="0.15">
      <c r="B46" s="50" t="s">
        <v>75</v>
      </c>
      <c r="C46" s="3">
        <f>C41+C26+C21+C16+C11+C36</f>
        <v>7657413</v>
      </c>
      <c r="D46" s="3">
        <f>D41+D26+D21+D16+D11+D36</f>
        <v>7305572</v>
      </c>
      <c r="E46" s="3">
        <f>E41+E26+E21+E16+E11+E36</f>
        <v>583701</v>
      </c>
      <c r="F46" s="3">
        <f>F41+F26+F21+F16+F11+F36</f>
        <v>730555</v>
      </c>
      <c r="G46" s="3">
        <f>G41+G26+G21+G16+G11+G36</f>
        <v>149545</v>
      </c>
    </row>
    <row r="47" spans="2:7" ht="21" customHeight="1" thickBot="1" x14ac:dyDescent="0.2">
      <c r="B47" s="1"/>
      <c r="C47" s="3"/>
      <c r="D47" s="3"/>
      <c r="E47" s="53"/>
      <c r="F47" s="53"/>
      <c r="G47" s="53"/>
    </row>
    <row r="48" spans="2:7" ht="21" customHeight="1" thickBot="1" x14ac:dyDescent="0.2">
      <c r="B48" s="218" t="str">
        <f>IF(G48="未入力有","※未入力のセルがありますので、ご確認をお願い致します。該当する費用が存在しない場合は、「０」を入力して下さい。※","")</f>
        <v/>
      </c>
      <c r="C48" s="218"/>
      <c r="D48" s="219"/>
      <c r="E48" s="204" t="s">
        <v>6</v>
      </c>
      <c r="F48" s="205"/>
      <c r="G48" s="62">
        <f>SUM(G41,G11,G16,G21,G26,G36)</f>
        <v>149545</v>
      </c>
    </row>
    <row r="49" spans="2:7" ht="9" customHeight="1" x14ac:dyDescent="0.15">
      <c r="C49" s="4"/>
      <c r="D49" s="4"/>
      <c r="E49" s="4"/>
      <c r="F49" s="4"/>
      <c r="G49" s="4"/>
    </row>
    <row r="50" spans="2:7" ht="18" customHeight="1" x14ac:dyDescent="0.15">
      <c r="B50" s="63" t="s">
        <v>80</v>
      </c>
      <c r="C50" s="64" t="s">
        <v>81</v>
      </c>
      <c r="D50" s="65"/>
    </row>
    <row r="51" spans="2:7" ht="15.75" customHeight="1" x14ac:dyDescent="0.15">
      <c r="B51" s="66"/>
      <c r="C51" s="71" t="s">
        <v>82</v>
      </c>
      <c r="D51" s="65"/>
    </row>
    <row r="52" spans="2:7" ht="24.95" customHeight="1" x14ac:dyDescent="0.15"/>
  </sheetData>
  <mergeCells count="9">
    <mergeCell ref="E48:F48"/>
    <mergeCell ref="B2:G2"/>
    <mergeCell ref="C4:D4"/>
    <mergeCell ref="C5:F5"/>
    <mergeCell ref="B8:B9"/>
    <mergeCell ref="C8:C9"/>
    <mergeCell ref="D8:D9"/>
    <mergeCell ref="E8:G8"/>
    <mergeCell ref="B48:D48"/>
  </mergeCells>
  <phoneticPr fontId="2"/>
  <pageMargins left="0.70866141732283472" right="0.70866141732283472" top="0.74803149606299213" bottom="0.74803149606299213" header="0.31496062992125984" footer="0.31496062992125984"/>
  <pageSetup paperSize="9" scale="70" orientation="portrait" r:id="rId1"/>
  <headerFooter>
    <oddFooter>&amp;RVer.20200326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報告様式１別紙イ</vt:lpstr>
      <vt:lpstr>【間接経費手動入力】仮受け消費税留保相当額計算表</vt:lpstr>
      <vt:lpstr>【記入例】報告様式１別紙1</vt:lpstr>
      <vt:lpstr>【記入例・手動計算方式】仮受け消費税留保額計算表</vt:lpstr>
      <vt:lpstr>【間接経費手動入力】仮受け消費税留保相当額計算表!Print_Area</vt:lpstr>
      <vt:lpstr>【記入例】報告様式１別紙1!Print_Area</vt:lpstr>
      <vt:lpstr>【記入例・手動計算方式】仮受け消費税留保額計算表!Print_Area</vt:lpstr>
      <vt:lpstr>報告様式１別紙イ!Print_Area</vt:lpstr>
      <vt:lpstr>【記入例】報告様式１別紙1!Print_Titles</vt:lpstr>
      <vt:lpstr>報告様式１別紙イ!Print_Titles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2019-11-01T05:43:05Z</dcterms:created>
  <dcterms:modified xsi:type="dcterms:W3CDTF">2020-03-27T00:27:19Z</dcterms:modified>
</cp:coreProperties>
</file>