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R:\S-1-5-21-4023904110-334761185-998365353-2318\OneDrive - 国立研究開発法人　日本医療研究開発機構\PassageDrive\Workspace\Desktop\"/>
    </mc:Choice>
  </mc:AlternateContent>
  <xr:revisionPtr revIDLastSave="0" documentId="13_ncr:1_{C520CC1F-DC6F-4BE9-B590-DB9E62A93C36}" xr6:coauthVersionLast="47" xr6:coauthVersionMax="47" xr10:uidLastSave="{00000000-0000-0000-0000-000000000000}"/>
  <bookViews>
    <workbookView xWindow="-108" yWindow="-108" windowWidth="23256" windowHeight="12576" tabRatio="870" activeTab="2" xr2:uid="{00000000-000D-0000-FFFF-FFFF00000000}"/>
  </bookViews>
  <sheets>
    <sheet name="計画書経費欄（計画書貼り付け用）" sheetId="41" r:id="rId1"/>
    <sheet name="補助金項目シート" sheetId="38" r:id="rId2"/>
    <sheet name="【鑑】経費等内訳書" sheetId="15" r:id="rId3"/>
    <sheet name="設備備品費" sheetId="35" r:id="rId4"/>
    <sheet name="消耗品費" sheetId="13" r:id="rId5"/>
    <sheet name="旅費" sheetId="4" r:id="rId6"/>
    <sheet name="人件費（実績単価）" sheetId="46" r:id="rId7"/>
    <sheet name="人件費（健保等級）" sheetId="47" r:id="rId8"/>
    <sheet name="謝金" sheetId="14" r:id="rId9"/>
    <sheet name="その他" sheetId="37" r:id="rId10"/>
    <sheet name="委託費" sheetId="30" r:id="rId11"/>
    <sheet name="プルダウン" sheetId="53" state="hidden" r:id="rId12"/>
  </sheets>
  <definedNames>
    <definedName name="_xlnm._FilterDatabase" localSheetId="1" hidden="1">補助金項目シート!#REF!</definedName>
    <definedName name="_xlnm.Print_Area" localSheetId="2">【鑑】経費等内訳書!$A$1:$G$61</definedName>
    <definedName name="_xlnm.Print_Area" localSheetId="9">その他!$A$1:$F$26</definedName>
    <definedName name="_xlnm.Print_Area" localSheetId="10">委託費!$A$1:$F$26</definedName>
    <definedName name="_xlnm.Print_Area" localSheetId="0">'計画書経費欄（計画書貼り付け用）'!$A$1:$E$13</definedName>
    <definedName name="_xlnm.Print_Area" localSheetId="8">謝金!$A$1:$E$29</definedName>
    <definedName name="_xlnm.Print_Area" localSheetId="4">消耗品費!$A$1:$F$40</definedName>
    <definedName name="_xlnm.Print_Area" localSheetId="7">'人件費（健保等級）'!$A$1:$J$26</definedName>
    <definedName name="_xlnm.Print_Area" localSheetId="6">'人件費（実績単価）'!$A$1:$J$22</definedName>
    <definedName name="_xlnm.Print_Area" localSheetId="3">設備備品費!$A$1:$G$30</definedName>
    <definedName name="_xlnm.Print_Area" localSheetId="5">旅費!$A$1:$L$22</definedName>
    <definedName name="タグ">プルダウン!$C$2:$C$3</definedName>
    <definedName name="開発フェーズ">プルダウン!$D$2:$D$9</definedName>
    <definedName name="研究の性格">プルダウン!$A$2:$A$10</definedName>
    <definedName name="疾患領域１">プルダウン!$G$2:$G$8</definedName>
    <definedName name="疾患領域２">プルダウン!$H$2:$H$4</definedName>
    <definedName name="疾患領域タグ">プルダウン!$I$2:$I$4</definedName>
    <definedName name="承認上の分類">プルダウン!$E$2:$E$6</definedName>
    <definedName name="消費税区分">設備備品費!$I$28:$I$28</definedName>
    <definedName name="消費税相当額の有無">設備備品費!$J$28:$J$28</definedName>
    <definedName name="税込">設備備品費!$G$33:$G$33</definedName>
    <definedName name="選択してください">設備備品費!#REF!</definedName>
    <definedName name="対象疾患">プルダウン!$B$2:$B$25</definedName>
    <definedName name="定価">#REF!</definedName>
    <definedName name="統合プロジェクト">#REF!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30" l="1"/>
  <c r="F23" i="30"/>
  <c r="F22" i="30"/>
  <c r="F21" i="30"/>
  <c r="F20" i="30"/>
  <c r="F19" i="30"/>
  <c r="F18" i="30"/>
  <c r="F17" i="30"/>
  <c r="F16" i="30"/>
  <c r="F15" i="30"/>
  <c r="F14" i="30"/>
  <c r="F13" i="30"/>
  <c r="F12" i="30"/>
  <c r="F11" i="30"/>
  <c r="F10" i="30"/>
  <c r="F9" i="30"/>
  <c r="F8" i="30"/>
  <c r="F25" i="30" s="1"/>
  <c r="E29" i="15" s="1"/>
  <c r="F7" i="30"/>
  <c r="F6" i="30"/>
  <c r="F5" i="30"/>
  <c r="F25" i="37"/>
  <c r="F24" i="37"/>
  <c r="F23" i="37"/>
  <c r="F22" i="37"/>
  <c r="F21" i="37"/>
  <c r="F20" i="37"/>
  <c r="F19" i="37"/>
  <c r="F18" i="37"/>
  <c r="F17" i="37"/>
  <c r="F16" i="37"/>
  <c r="F15" i="37"/>
  <c r="F14" i="37"/>
  <c r="F13" i="37"/>
  <c r="F12" i="37"/>
  <c r="F11" i="37"/>
  <c r="F10" i="37"/>
  <c r="F9" i="37"/>
  <c r="F8" i="37"/>
  <c r="F7" i="37"/>
  <c r="F6" i="37"/>
  <c r="F5" i="37"/>
  <c r="F26" i="37" s="1"/>
  <c r="E26" i="15" s="1"/>
  <c r="E28" i="14"/>
  <c r="E27" i="14"/>
  <c r="E26" i="14"/>
  <c r="E25" i="14"/>
  <c r="E24" i="14"/>
  <c r="E23" i="14"/>
  <c r="E22" i="14"/>
  <c r="E21" i="14"/>
  <c r="E20" i="14"/>
  <c r="E19" i="14"/>
  <c r="E18" i="14"/>
  <c r="E17" i="14"/>
  <c r="E16" i="14"/>
  <c r="E15" i="14"/>
  <c r="E14" i="14"/>
  <c r="E13" i="14"/>
  <c r="E12" i="14"/>
  <c r="E11" i="14"/>
  <c r="E10" i="14"/>
  <c r="E9" i="14"/>
  <c r="E8" i="14"/>
  <c r="E7" i="14"/>
  <c r="E6" i="14"/>
  <c r="E5" i="14"/>
  <c r="E29" i="14" s="1"/>
  <c r="E25" i="15" s="1"/>
  <c r="C8" i="41" s="1"/>
  <c r="I25" i="47"/>
  <c r="I24" i="47"/>
  <c r="I23" i="47"/>
  <c r="I22" i="47"/>
  <c r="I21" i="47"/>
  <c r="I20" i="47"/>
  <c r="I19" i="47"/>
  <c r="I18" i="47"/>
  <c r="I17" i="47"/>
  <c r="I16" i="47"/>
  <c r="I15" i="47"/>
  <c r="I14" i="47"/>
  <c r="I13" i="47"/>
  <c r="I12" i="47"/>
  <c r="I11" i="47"/>
  <c r="I10" i="47"/>
  <c r="I9" i="47"/>
  <c r="I8" i="47"/>
  <c r="I7" i="47"/>
  <c r="I6" i="47"/>
  <c r="I5" i="47"/>
  <c r="I26" i="47" s="1"/>
  <c r="I21" i="46"/>
  <c r="I20" i="46"/>
  <c r="I19" i="46"/>
  <c r="I18" i="46"/>
  <c r="I17" i="46"/>
  <c r="I16" i="46"/>
  <c r="I15" i="46"/>
  <c r="I14" i="46"/>
  <c r="I13" i="46"/>
  <c r="I12" i="46"/>
  <c r="I11" i="46"/>
  <c r="I10" i="46"/>
  <c r="I9" i="46"/>
  <c r="I8" i="46"/>
  <c r="I7" i="46"/>
  <c r="I6" i="46"/>
  <c r="I5" i="46"/>
  <c r="I22" i="46" s="1"/>
  <c r="E24" i="15" s="1"/>
  <c r="L21" i="4"/>
  <c r="L20" i="4"/>
  <c r="L19" i="4"/>
  <c r="L18" i="4"/>
  <c r="L17" i="4"/>
  <c r="L16" i="4"/>
  <c r="L15" i="4"/>
  <c r="L14" i="4"/>
  <c r="L13" i="4"/>
  <c r="L12" i="4"/>
  <c r="L11" i="4"/>
  <c r="L10" i="4"/>
  <c r="L9" i="4"/>
  <c r="L8" i="4"/>
  <c r="L7" i="4"/>
  <c r="L6" i="4"/>
  <c r="L5" i="4"/>
  <c r="L4" i="4"/>
  <c r="L22" i="4" s="1"/>
  <c r="E23" i="15" s="1"/>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40" i="13" s="1"/>
  <c r="E22" i="15" s="1"/>
  <c r="C5" i="41" s="1"/>
  <c r="F7" i="13"/>
  <c r="F6" i="13"/>
  <c r="F5" i="13"/>
  <c r="G29" i="35"/>
  <c r="G28" i="35"/>
  <c r="G27" i="35"/>
  <c r="G26" i="35"/>
  <c r="G25" i="35"/>
  <c r="G24" i="35"/>
  <c r="G23" i="35"/>
  <c r="G22" i="35"/>
  <c r="G21" i="35"/>
  <c r="G20" i="35"/>
  <c r="G19" i="35"/>
  <c r="G18" i="35"/>
  <c r="G17" i="35"/>
  <c r="G16" i="35"/>
  <c r="G15" i="35"/>
  <c r="G14" i="35"/>
  <c r="G13" i="35"/>
  <c r="G12" i="35"/>
  <c r="G11" i="35"/>
  <c r="G10" i="35"/>
  <c r="G9" i="35"/>
  <c r="G8" i="35"/>
  <c r="G7" i="35"/>
  <c r="G6" i="35"/>
  <c r="G5" i="35"/>
  <c r="G30" i="35" s="1"/>
  <c r="E21" i="15" s="1"/>
  <c r="BR2" i="38"/>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P2" i="38"/>
  <c r="AN2" i="38"/>
  <c r="AK2" i="38"/>
  <c r="AC2" i="38"/>
  <c r="AB2" i="38"/>
  <c r="AA2" i="38"/>
  <c r="Z2" i="38"/>
  <c r="Y2" i="38"/>
  <c r="X2" i="38"/>
  <c r="W2" i="38"/>
  <c r="V2" i="38"/>
  <c r="S2" i="38"/>
  <c r="R2" i="38"/>
  <c r="Q2" i="38"/>
  <c r="P2" i="38"/>
  <c r="O2" i="38"/>
  <c r="M2" i="38"/>
  <c r="L2" i="38"/>
  <c r="K2" i="38"/>
  <c r="F2" i="38"/>
  <c r="A11" i="41"/>
  <c r="D2" i="41"/>
  <c r="F23" i="15" l="1"/>
  <c r="G23" i="15" s="1"/>
  <c r="C6" i="41"/>
  <c r="D6" i="41" s="1"/>
  <c r="F29" i="15"/>
  <c r="C12" i="41"/>
  <c r="C7" i="41"/>
  <c r="D7" i="41" s="1"/>
  <c r="F24" i="15"/>
  <c r="G24" i="15" s="1"/>
  <c r="C4" i="41"/>
  <c r="F21" i="15"/>
  <c r="G21" i="15" s="1"/>
  <c r="E27" i="15"/>
  <c r="F27" i="15" s="1"/>
  <c r="F26" i="15"/>
  <c r="G26" i="15" s="1"/>
  <c r="C9" i="41"/>
  <c r="D9" i="41" s="1"/>
  <c r="AI2" i="38" l="1"/>
  <c r="E9" i="41"/>
  <c r="F28" i="15"/>
  <c r="F30" i="15"/>
  <c r="E4" i="41"/>
  <c r="AF2" i="38"/>
  <c r="G27" i="15"/>
  <c r="C10" i="41"/>
  <c r="D4" i="41"/>
  <c r="D10" i="41" s="1"/>
  <c r="G29" i="15"/>
  <c r="D12" i="41"/>
  <c r="AG2" i="38"/>
  <c r="E6" i="41"/>
  <c r="AH2" i="38"/>
  <c r="E7" i="41"/>
  <c r="D13" i="41" l="1"/>
  <c r="AJ2" i="38"/>
  <c r="G28" i="15"/>
  <c r="E10" i="41"/>
  <c r="F31" i="15"/>
  <c r="D11" i="41"/>
  <c r="E12" i="41"/>
  <c r="AM2" i="38"/>
  <c r="E11" i="41" l="1"/>
  <c r="E13" i="41" s="1"/>
  <c r="AL2" i="38"/>
  <c r="AD2" i="38" s="1"/>
  <c r="G30"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齋藤智史</author>
  </authors>
  <commentList>
    <comment ref="B36" authorId="0" shapeId="0" xr:uid="{767BA83C-8080-4C19-BBD9-B32091CDED78}">
      <text>
        <r>
          <rPr>
            <sz val="9"/>
            <color indexed="81"/>
            <rFont val="ＭＳ Ｐゴシック"/>
            <family val="3"/>
            <charset val="128"/>
          </rPr>
          <t>FAXについては、記入を省略いただいてもかまいません。</t>
        </r>
      </text>
    </comment>
    <comment ref="B42" authorId="0" shapeId="0" xr:uid="{CF382396-A39E-46FF-84DA-154BDCC813A8}">
      <text>
        <r>
          <rPr>
            <sz val="9"/>
            <color indexed="81"/>
            <rFont val="ＭＳ Ｐゴシック"/>
            <family val="3"/>
            <charset val="128"/>
          </rPr>
          <t>FAXについては、記入を省略いただいてもかまいません。</t>
        </r>
      </text>
    </comment>
    <comment ref="B48" authorId="0" shapeId="0" xr:uid="{2B838A24-BD0C-42B5-BF4E-5052460191D5}">
      <text>
        <r>
          <rPr>
            <sz val="9"/>
            <color indexed="81"/>
            <rFont val="ＭＳ Ｐゴシック"/>
            <family val="3"/>
            <charset val="128"/>
          </rPr>
          <t>FAXについては、記入を省略いただいてもかまいません。</t>
        </r>
      </text>
    </comment>
    <comment ref="B54" authorId="0" shapeId="0" xr:uid="{93804EB9-B4B3-4B51-AA77-690F0F369505}">
      <text>
        <r>
          <rPr>
            <sz val="9"/>
            <color indexed="81"/>
            <rFont val="ＭＳ Ｐゴシック"/>
            <family val="3"/>
            <charset val="128"/>
          </rPr>
          <t>FAXについては、記入を省略いただいてもかまいません。</t>
        </r>
      </text>
    </comment>
    <comment ref="B60" authorId="0" shapeId="0" xr:uid="{D9EE8E2C-1DEB-464B-9936-B706265CF140}">
      <text>
        <r>
          <rPr>
            <sz val="9"/>
            <color indexed="81"/>
            <rFont val="ＭＳ Ｐゴシック"/>
            <family val="3"/>
            <charset val="128"/>
          </rPr>
          <t>FAXについては、記入を省略いただいてもかまいません。</t>
        </r>
      </text>
    </comment>
  </commentList>
</comments>
</file>

<file path=xl/sharedStrings.xml><?xml version="1.0" encoding="utf-8"?>
<sst xmlns="http://schemas.openxmlformats.org/spreadsheetml/2006/main" count="472" uniqueCount="330">
  <si>
    <t>合　　　　計</t>
    <rPh sb="0" eb="1">
      <t>ゴウ</t>
    </rPh>
    <rPh sb="5" eb="6">
      <t>ケイ</t>
    </rPh>
    <phoneticPr fontId="23"/>
  </si>
  <si>
    <t>件名</t>
    <rPh sb="0" eb="2">
      <t>ケンメイ</t>
    </rPh>
    <phoneticPr fontId="23"/>
  </si>
  <si>
    <t>氏名</t>
    <rPh sb="0" eb="2">
      <t>シメイ</t>
    </rPh>
    <phoneticPr fontId="23"/>
  </si>
  <si>
    <t>合　　　計</t>
    <rPh sb="0" eb="1">
      <t>ゴウ</t>
    </rPh>
    <rPh sb="4" eb="5">
      <t>ケイ</t>
    </rPh>
    <phoneticPr fontId="23"/>
  </si>
  <si>
    <t>品名</t>
    <rPh sb="0" eb="2">
      <t>ヒンメイ</t>
    </rPh>
    <phoneticPr fontId="23"/>
  </si>
  <si>
    <t>＜設備備品費＞</t>
    <rPh sb="1" eb="3">
      <t>セツビ</t>
    </rPh>
    <rPh sb="3" eb="6">
      <t>ビヒンヒ</t>
    </rPh>
    <phoneticPr fontId="23"/>
  </si>
  <si>
    <t>（物品費内訳）</t>
    <rPh sb="1" eb="3">
      <t>ブッピン</t>
    </rPh>
    <rPh sb="3" eb="4">
      <t>ヒ</t>
    </rPh>
    <rPh sb="4" eb="6">
      <t>ウチワケ</t>
    </rPh>
    <phoneticPr fontId="23"/>
  </si>
  <si>
    <t>（物品費内訳）</t>
    <phoneticPr fontId="23"/>
  </si>
  <si>
    <t>消耗品費</t>
    <rPh sb="0" eb="3">
      <t>ショウモウヒン</t>
    </rPh>
    <rPh sb="3" eb="4">
      <t>ヒ</t>
    </rPh>
    <phoneticPr fontId="23"/>
  </si>
  <si>
    <t>人件費</t>
    <phoneticPr fontId="23"/>
  </si>
  <si>
    <t>謝金</t>
    <phoneticPr fontId="23"/>
  </si>
  <si>
    <t>＜消耗品費＞</t>
    <rPh sb="1" eb="4">
      <t>ショウモウヒン</t>
    </rPh>
    <rPh sb="4" eb="5">
      <t>ヒ</t>
    </rPh>
    <phoneticPr fontId="23"/>
  </si>
  <si>
    <t>その他</t>
    <rPh sb="2" eb="3">
      <t>タ</t>
    </rPh>
    <phoneticPr fontId="23"/>
  </si>
  <si>
    <t>旅費</t>
    <phoneticPr fontId="23"/>
  </si>
  <si>
    <t>＜謝金＞</t>
    <rPh sb="1" eb="3">
      <t>シャキン</t>
    </rPh>
    <phoneticPr fontId="23"/>
  </si>
  <si>
    <t>種別
（各機関の雇用の名称）</t>
    <rPh sb="0" eb="2">
      <t>シュベツ</t>
    </rPh>
    <rPh sb="4" eb="5">
      <t>カク</t>
    </rPh>
    <rPh sb="5" eb="7">
      <t>キカン</t>
    </rPh>
    <rPh sb="8" eb="10">
      <t>コヨウ</t>
    </rPh>
    <rPh sb="11" eb="13">
      <t>メイショウ</t>
    </rPh>
    <phoneticPr fontId="23"/>
  </si>
  <si>
    <t>用務・目的</t>
    <rPh sb="0" eb="2">
      <t>ヨウム</t>
    </rPh>
    <rPh sb="3" eb="4">
      <t>メ</t>
    </rPh>
    <rPh sb="4" eb="5">
      <t>マト</t>
    </rPh>
    <phoneticPr fontId="23"/>
  </si>
  <si>
    <t>用務・目的等</t>
    <rPh sb="0" eb="2">
      <t>ヨウム</t>
    </rPh>
    <rPh sb="3" eb="5">
      <t>モクテキ</t>
    </rPh>
    <rPh sb="5" eb="6">
      <t>ナド</t>
    </rPh>
    <phoneticPr fontId="23"/>
  </si>
  <si>
    <t>使途</t>
    <rPh sb="0" eb="2">
      <t>シト</t>
    </rPh>
    <phoneticPr fontId="23"/>
  </si>
  <si>
    <t>購入予定時期
（四半期単位）</t>
    <rPh sb="0" eb="2">
      <t>コウニュウ</t>
    </rPh>
    <rPh sb="2" eb="4">
      <t>ヨテイ</t>
    </rPh>
    <rPh sb="4" eb="6">
      <t>ジキ</t>
    </rPh>
    <rPh sb="8" eb="9">
      <t>シ</t>
    </rPh>
    <rPh sb="9" eb="11">
      <t>ハンキ</t>
    </rPh>
    <rPh sb="11" eb="13">
      <t>タンイ</t>
    </rPh>
    <phoneticPr fontId="23"/>
  </si>
  <si>
    <t>＜その他＞</t>
    <rPh sb="3" eb="4">
      <t>タ</t>
    </rPh>
    <phoneticPr fontId="23"/>
  </si>
  <si>
    <t>目的等</t>
    <rPh sb="0" eb="2">
      <t>モクテキ</t>
    </rPh>
    <rPh sb="2" eb="3">
      <t>ナド</t>
    </rPh>
    <phoneticPr fontId="23"/>
  </si>
  <si>
    <t>出張先</t>
    <rPh sb="0" eb="2">
      <t>シュッチョウ</t>
    </rPh>
    <rPh sb="2" eb="3">
      <t>サキ</t>
    </rPh>
    <phoneticPr fontId="23"/>
  </si>
  <si>
    <t>＜旅費＞</t>
    <rPh sb="1" eb="3">
      <t>リョヒ</t>
    </rPh>
    <phoneticPr fontId="23"/>
  </si>
  <si>
    <t>物品費</t>
    <rPh sb="0" eb="1">
      <t>モノ</t>
    </rPh>
    <rPh sb="1" eb="2">
      <t>シナ</t>
    </rPh>
    <rPh sb="2" eb="3">
      <t>ヒ</t>
    </rPh>
    <phoneticPr fontId="23"/>
  </si>
  <si>
    <t>人件費・謝金</t>
    <rPh sb="0" eb="1">
      <t>ヒト</t>
    </rPh>
    <rPh sb="1" eb="2">
      <t>ケン</t>
    </rPh>
    <rPh sb="2" eb="3">
      <t>ヒ</t>
    </rPh>
    <rPh sb="4" eb="5">
      <t>シャ</t>
    </rPh>
    <rPh sb="5" eb="6">
      <t>カネ</t>
    </rPh>
    <phoneticPr fontId="23"/>
  </si>
  <si>
    <t>旅費</t>
    <rPh sb="0" eb="1">
      <t>タビ</t>
    </rPh>
    <rPh sb="1" eb="2">
      <t>ヒ</t>
    </rPh>
    <phoneticPr fontId="23"/>
  </si>
  <si>
    <t>氏名</t>
    <rPh sb="0" eb="1">
      <t>シ</t>
    </rPh>
    <rPh sb="1" eb="2">
      <t>メイ</t>
    </rPh>
    <phoneticPr fontId="23"/>
  </si>
  <si>
    <t>出張者</t>
    <rPh sb="0" eb="3">
      <t>シュッチョウシャ</t>
    </rPh>
    <phoneticPr fontId="23"/>
  </si>
  <si>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23"/>
  </si>
  <si>
    <t>単位：円</t>
    <rPh sb="0" eb="2">
      <t>タンイ</t>
    </rPh>
    <rPh sb="3" eb="4">
      <t>エン</t>
    </rPh>
    <phoneticPr fontId="23"/>
  </si>
  <si>
    <t>●●分析装置</t>
    <rPh sb="2" eb="4">
      <t>ブンセキ</t>
    </rPh>
    <rPh sb="4" eb="6">
      <t>ソウチ</t>
    </rPh>
    <phoneticPr fontId="23"/>
  </si>
  <si>
    <t>●●分析のため</t>
    <rPh sb="2" eb="4">
      <t>ブンセキ</t>
    </rPh>
    <phoneticPr fontId="23"/>
  </si>
  <si>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23"/>
  </si>
  <si>
    <t>＜人件費＞</t>
    <rPh sb="1" eb="2">
      <t>ヒト</t>
    </rPh>
    <rPh sb="2" eb="3">
      <t>ケン</t>
    </rPh>
    <rPh sb="3" eb="4">
      <t>ヒ</t>
    </rPh>
    <phoneticPr fontId="23"/>
  </si>
  <si>
    <t>特任研究員</t>
    <rPh sb="0" eb="2">
      <t>トクニン</t>
    </rPh>
    <rPh sb="2" eb="5">
      <t>ケンキュウイン</t>
    </rPh>
    <phoneticPr fontId="23"/>
  </si>
  <si>
    <t>●●●●</t>
    <phoneticPr fontId="23"/>
  </si>
  <si>
    <t>％</t>
    <phoneticPr fontId="23"/>
  </si>
  <si>
    <t>検査機器レンタル料</t>
    <rPh sb="0" eb="2">
      <t>ケンサ</t>
    </rPh>
    <rPh sb="2" eb="4">
      <t>キキ</t>
    </rPh>
    <rPh sb="8" eb="9">
      <t>リョウ</t>
    </rPh>
    <phoneticPr fontId="23"/>
  </si>
  <si>
    <t>限定された期間で検証データ取得のため。</t>
    <rPh sb="0" eb="2">
      <t>ゲンテイ</t>
    </rPh>
    <rPh sb="5" eb="7">
      <t>キカン</t>
    </rPh>
    <rPh sb="8" eb="10">
      <t>ケンショウ</t>
    </rPh>
    <rPh sb="13" eb="15">
      <t>シュトク</t>
    </rPh>
    <phoneticPr fontId="23"/>
  </si>
  <si>
    <t>AMED入力</t>
    <rPh sb="4" eb="6">
      <t>ニュウリョク</t>
    </rPh>
    <phoneticPr fontId="34"/>
  </si>
  <si>
    <t>No.</t>
    <phoneticPr fontId="34"/>
  </si>
  <si>
    <t>課題管理番号</t>
    <rPh sb="0" eb="2">
      <t>カダイ</t>
    </rPh>
    <rPh sb="2" eb="4">
      <t>カンリ</t>
    </rPh>
    <rPh sb="4" eb="6">
      <t>バンゴウ</t>
    </rPh>
    <phoneticPr fontId="34"/>
  </si>
  <si>
    <t>契約番号</t>
    <rPh sb="0" eb="2">
      <t>ケイヤク</t>
    </rPh>
    <rPh sb="2" eb="4">
      <t>バンゴウ</t>
    </rPh>
    <phoneticPr fontId="34"/>
  </si>
  <si>
    <t>文書番号種別</t>
    <rPh sb="0" eb="2">
      <t>ブンショ</t>
    </rPh>
    <rPh sb="2" eb="4">
      <t>バンゴウ</t>
    </rPh>
    <rPh sb="4" eb="6">
      <t>シュベツ</t>
    </rPh>
    <phoneticPr fontId="34"/>
  </si>
  <si>
    <t>文書番号</t>
    <rPh sb="0" eb="2">
      <t>ブンショ</t>
    </rPh>
    <rPh sb="2" eb="4">
      <t>バンゴウ</t>
    </rPh>
    <phoneticPr fontId="34"/>
  </si>
  <si>
    <t>プログラム名</t>
    <rPh sb="5" eb="6">
      <t>メイ</t>
    </rPh>
    <phoneticPr fontId="34"/>
  </si>
  <si>
    <t>物品費</t>
    <rPh sb="0" eb="2">
      <t>ブッピン</t>
    </rPh>
    <rPh sb="2" eb="3">
      <t>ヒ</t>
    </rPh>
    <phoneticPr fontId="34"/>
  </si>
  <si>
    <t>旅費</t>
    <rPh sb="0" eb="2">
      <t>リョヒ</t>
    </rPh>
    <phoneticPr fontId="34"/>
  </si>
  <si>
    <t>人件費・謝金</t>
    <rPh sb="0" eb="3">
      <t>ジンケンヒ</t>
    </rPh>
    <rPh sb="4" eb="6">
      <t>シャキン</t>
    </rPh>
    <phoneticPr fontId="34"/>
  </si>
  <si>
    <t>その他</t>
    <rPh sb="2" eb="3">
      <t>タ</t>
    </rPh>
    <phoneticPr fontId="34"/>
  </si>
  <si>
    <t>電話</t>
    <rPh sb="0" eb="2">
      <t>デンワ</t>
    </rPh>
    <phoneticPr fontId="34"/>
  </si>
  <si>
    <t>FAX</t>
    <phoneticPr fontId="34"/>
  </si>
  <si>
    <t>経理担当窓口
郵便番号</t>
    <rPh sb="0" eb="2">
      <t>ケイリ</t>
    </rPh>
    <rPh sb="2" eb="4">
      <t>タントウ</t>
    </rPh>
    <rPh sb="4" eb="6">
      <t>マドグチ</t>
    </rPh>
    <rPh sb="7" eb="9">
      <t>ユウビン</t>
    </rPh>
    <rPh sb="9" eb="11">
      <t>バンゴウ</t>
    </rPh>
    <phoneticPr fontId="34"/>
  </si>
  <si>
    <t>経理担当窓口
住　所</t>
    <rPh sb="0" eb="2">
      <t>ケイリ</t>
    </rPh>
    <rPh sb="2" eb="4">
      <t>タントウ</t>
    </rPh>
    <rPh sb="4" eb="6">
      <t>マドグチ</t>
    </rPh>
    <rPh sb="7" eb="8">
      <t>ジュウ</t>
    </rPh>
    <rPh sb="9" eb="10">
      <t>ショ</t>
    </rPh>
    <phoneticPr fontId="34"/>
  </si>
  <si>
    <t>経理担当者氏名</t>
    <rPh sb="0" eb="2">
      <t>ケイリ</t>
    </rPh>
    <rPh sb="2" eb="5">
      <t>タントウシャ</t>
    </rPh>
    <rPh sb="5" eb="7">
      <t>シメイ</t>
    </rPh>
    <phoneticPr fontId="34"/>
  </si>
  <si>
    <t>経理担当者E-mail</t>
    <rPh sb="0" eb="2">
      <t>ケイリ</t>
    </rPh>
    <rPh sb="2" eb="5">
      <t>タントウシャ</t>
    </rPh>
    <phoneticPr fontId="34"/>
  </si>
  <si>
    <t>知財担当者氏名</t>
    <rPh sb="0" eb="2">
      <t>チザイ</t>
    </rPh>
    <rPh sb="2" eb="5">
      <t>タントウシャ</t>
    </rPh>
    <rPh sb="5" eb="7">
      <t>シメイ</t>
    </rPh>
    <phoneticPr fontId="34"/>
  </si>
  <si>
    <t>知財担当者E-mail</t>
    <rPh sb="0" eb="2">
      <t>チザイ</t>
    </rPh>
    <rPh sb="2" eb="5">
      <t>タントウシャ</t>
    </rPh>
    <phoneticPr fontId="34"/>
  </si>
  <si>
    <t>備考</t>
    <rPh sb="0" eb="2">
      <t>ビコウ</t>
    </rPh>
    <phoneticPr fontId="34"/>
  </si>
  <si>
    <t>所属・役職</t>
    <rPh sb="0" eb="2">
      <t>ショゾク</t>
    </rPh>
    <rPh sb="3" eb="5">
      <t>ヤクショク</t>
    </rPh>
    <phoneticPr fontId="23"/>
  </si>
  <si>
    <t>住所</t>
    <rPh sb="0" eb="2">
      <t>ジュウショ</t>
    </rPh>
    <phoneticPr fontId="23"/>
  </si>
  <si>
    <t>郵便番号</t>
    <rPh sb="0" eb="2">
      <t>ユウビン</t>
    </rPh>
    <rPh sb="2" eb="4">
      <t>バンゴウ</t>
    </rPh>
    <phoneticPr fontId="23"/>
  </si>
  <si>
    <t>電話番号</t>
    <rPh sb="0" eb="2">
      <t>デンワ</t>
    </rPh>
    <rPh sb="2" eb="4">
      <t>バンゴウ</t>
    </rPh>
    <phoneticPr fontId="23"/>
  </si>
  <si>
    <t>FAX番号</t>
    <rPh sb="3" eb="5">
      <t>バンゴウ</t>
    </rPh>
    <phoneticPr fontId="23"/>
  </si>
  <si>
    <t>数量</t>
    <rPh sb="0" eb="2">
      <t>スウリョウ</t>
    </rPh>
    <phoneticPr fontId="23"/>
  </si>
  <si>
    <t>積算根拠</t>
    <rPh sb="0" eb="2">
      <t>セキサン</t>
    </rPh>
    <rPh sb="2" eb="4">
      <t>コンキョ</t>
    </rPh>
    <phoneticPr fontId="23"/>
  </si>
  <si>
    <t>回数</t>
    <rPh sb="0" eb="2">
      <t>カイスウ</t>
    </rPh>
    <phoneticPr fontId="23"/>
  </si>
  <si>
    <t>人数</t>
    <rPh sb="0" eb="2">
      <t>ニンズウ</t>
    </rPh>
    <phoneticPr fontId="23"/>
  </si>
  <si>
    <t>直雇用</t>
  </si>
  <si>
    <t>派遣</t>
  </si>
  <si>
    <t>研究補佐員</t>
    <rPh sb="0" eb="2">
      <t>ケンキュウ</t>
    </rPh>
    <rPh sb="2" eb="5">
      <t>ホサイン</t>
    </rPh>
    <phoneticPr fontId="23"/>
  </si>
  <si>
    <t>積算根拠</t>
    <rPh sb="2" eb="4">
      <t>コンキョ</t>
    </rPh>
    <phoneticPr fontId="23"/>
  </si>
  <si>
    <t>単位</t>
    <rPh sb="0" eb="2">
      <t>タンイ</t>
    </rPh>
    <phoneticPr fontId="23"/>
  </si>
  <si>
    <t>雇用区分</t>
    <rPh sb="0" eb="2">
      <t>コヨウ</t>
    </rPh>
    <rPh sb="2" eb="4">
      <t>クブン</t>
    </rPh>
    <phoneticPr fontId="23"/>
  </si>
  <si>
    <t>種別</t>
    <rPh sb="0" eb="2">
      <t>シュベツ</t>
    </rPh>
    <phoneticPr fontId="23"/>
  </si>
  <si>
    <t>国内</t>
  </si>
  <si>
    <t>式</t>
  </si>
  <si>
    <t>日程</t>
    <rPh sb="0" eb="2">
      <t>ニッテイ</t>
    </rPh>
    <phoneticPr fontId="23"/>
  </si>
  <si>
    <t>件</t>
  </si>
  <si>
    <t>第1四半期</t>
  </si>
  <si>
    <t>培養細胞の維持のため</t>
    <rPh sb="0" eb="2">
      <t>バイヨウ</t>
    </rPh>
    <rPh sb="2" eb="4">
      <t>サイボウ</t>
    </rPh>
    <rPh sb="5" eb="7">
      <t>イジ</t>
    </rPh>
    <phoneticPr fontId="22"/>
  </si>
  <si>
    <t>DNA合成</t>
    <rPh sb="3" eb="5">
      <t>ゴウセイ</t>
    </rPh>
    <phoneticPr fontId="23"/>
  </si>
  <si>
    <t>ヌードマウス</t>
    <phoneticPr fontId="23"/>
  </si>
  <si>
    <t>○○○○についての専門家による指導（講師代）</t>
    <rPh sb="9" eb="12">
      <t>センモンカ</t>
    </rPh>
    <rPh sb="15" eb="17">
      <t>シドウ</t>
    </rPh>
    <rPh sb="18" eb="20">
      <t>コウシ</t>
    </rPh>
    <rPh sb="20" eb="21">
      <t>ダイ</t>
    </rPh>
    <phoneticPr fontId="23"/>
  </si>
  <si>
    <t>○○の評価実験に使用</t>
    <rPh sb="5" eb="7">
      <t>ジッケン</t>
    </rPh>
    <rPh sb="8" eb="10">
      <t>シヨウ</t>
    </rPh>
    <phoneticPr fontId="23"/>
  </si>
  <si>
    <t>課題管理番号：</t>
    <rPh sb="0" eb="2">
      <t>カダイ</t>
    </rPh>
    <rPh sb="2" eb="4">
      <t>カンリ</t>
    </rPh>
    <rPh sb="4" eb="6">
      <t>バンゴウ</t>
    </rPh>
    <phoneticPr fontId="23"/>
  </si>
  <si>
    <t>AMED記入</t>
    <rPh sb="4" eb="6">
      <t>キニュウ</t>
    </rPh>
    <phoneticPr fontId="23"/>
  </si>
  <si>
    <t>プログラム名：</t>
    <rPh sb="5" eb="6">
      <t>メイ</t>
    </rPh>
    <phoneticPr fontId="23"/>
  </si>
  <si>
    <t>～</t>
    <phoneticPr fontId="23"/>
  </si>
  <si>
    <t>＜経費内訳＞</t>
    <rPh sb="1" eb="3">
      <t>ケイヒ</t>
    </rPh>
    <rPh sb="3" eb="5">
      <t>ウチワケ</t>
    </rPh>
    <phoneticPr fontId="23"/>
  </si>
  <si>
    <t>設備備品費</t>
    <rPh sb="0" eb="2">
      <t>セツビ</t>
    </rPh>
    <rPh sb="2" eb="5">
      <t>ビヒンヒ</t>
    </rPh>
    <phoneticPr fontId="23"/>
  </si>
  <si>
    <t>単位</t>
    <rPh sb="0" eb="2">
      <t>タンイ</t>
    </rPh>
    <phoneticPr fontId="23"/>
  </si>
  <si>
    <t>点</t>
    <rPh sb="0" eb="1">
      <t>テン</t>
    </rPh>
    <phoneticPr fontId="23"/>
  </si>
  <si>
    <t>式</t>
    <rPh sb="0" eb="1">
      <t>シキ</t>
    </rPh>
    <phoneticPr fontId="23"/>
  </si>
  <si>
    <t>件</t>
    <rPh sb="0" eb="1">
      <t>ケン</t>
    </rPh>
    <phoneticPr fontId="23"/>
  </si>
  <si>
    <t>匹</t>
    <rPh sb="0" eb="1">
      <t>ヒキ</t>
    </rPh>
    <phoneticPr fontId="23"/>
  </si>
  <si>
    <t>●●検査に必要な消耗品</t>
    <rPh sb="2" eb="4">
      <t>ケンサ</t>
    </rPh>
    <rPh sb="5" eb="7">
      <t>ヒツヨウ</t>
    </rPh>
    <rPh sb="8" eb="11">
      <t>ショウモウヒン</t>
    </rPh>
    <phoneticPr fontId="23"/>
  </si>
  <si>
    <t>申請機関名</t>
    <rPh sb="0" eb="2">
      <t>シンセイ</t>
    </rPh>
    <rPh sb="2" eb="5">
      <t>キカンメイ</t>
    </rPh>
    <phoneticPr fontId="34"/>
  </si>
  <si>
    <t>補助事業名</t>
    <rPh sb="0" eb="2">
      <t>ホジョ</t>
    </rPh>
    <rPh sb="2" eb="4">
      <t>ジギョウ</t>
    </rPh>
    <rPh sb="4" eb="5">
      <t>メイ</t>
    </rPh>
    <phoneticPr fontId="34"/>
  </si>
  <si>
    <t>補助事業課題名</t>
    <rPh sb="0" eb="2">
      <t>ホジョ</t>
    </rPh>
    <rPh sb="2" eb="4">
      <t>ジギョウ</t>
    </rPh>
    <rPh sb="4" eb="6">
      <t>カダイ</t>
    </rPh>
    <rPh sb="6" eb="7">
      <t>メイ</t>
    </rPh>
    <phoneticPr fontId="34"/>
  </si>
  <si>
    <t>全補助事業期間
終了予定日</t>
    <rPh sb="0" eb="1">
      <t>ゼン</t>
    </rPh>
    <rPh sb="1" eb="3">
      <t>ホジョ</t>
    </rPh>
    <rPh sb="3" eb="5">
      <t>ジギョウ</t>
    </rPh>
    <rPh sb="5" eb="7">
      <t>キカン</t>
    </rPh>
    <rPh sb="8" eb="10">
      <t>シュウリョウ</t>
    </rPh>
    <rPh sb="10" eb="13">
      <t>ヨテイビ</t>
    </rPh>
    <phoneticPr fontId="34"/>
  </si>
  <si>
    <t>全補助事業期間
開始日</t>
    <rPh sb="0" eb="1">
      <t>ゼン</t>
    </rPh>
    <rPh sb="1" eb="3">
      <t>ホジョ</t>
    </rPh>
    <rPh sb="3" eb="5">
      <t>ジギョウ</t>
    </rPh>
    <rPh sb="5" eb="7">
      <t>キカン</t>
    </rPh>
    <rPh sb="8" eb="11">
      <t>カイシビ</t>
    </rPh>
    <phoneticPr fontId="34"/>
  </si>
  <si>
    <t>補助の交付を受けようとする額</t>
    <rPh sb="0" eb="2">
      <t>ホジョ</t>
    </rPh>
    <rPh sb="3" eb="5">
      <t>コウフ</t>
    </rPh>
    <rPh sb="6" eb="7">
      <t>ウ</t>
    </rPh>
    <rPh sb="13" eb="14">
      <t>ガク</t>
    </rPh>
    <phoneticPr fontId="34"/>
  </si>
  <si>
    <t>事業費計</t>
    <rPh sb="0" eb="2">
      <t>ジギョウ</t>
    </rPh>
    <rPh sb="2" eb="3">
      <t>ヒ</t>
    </rPh>
    <rPh sb="3" eb="4">
      <t>ケイ</t>
    </rPh>
    <phoneticPr fontId="23"/>
  </si>
  <si>
    <t>間接経費
（一般管理費）</t>
    <rPh sb="0" eb="2">
      <t>カンセツ</t>
    </rPh>
    <rPh sb="2" eb="4">
      <t>ケイヒ</t>
    </rPh>
    <rPh sb="6" eb="8">
      <t>イッパン</t>
    </rPh>
    <rPh sb="8" eb="11">
      <t>カンリヒ</t>
    </rPh>
    <phoneticPr fontId="34"/>
  </si>
  <si>
    <t>事務担当窓口
郵便番号</t>
    <rPh sb="0" eb="2">
      <t>ジム</t>
    </rPh>
    <rPh sb="2" eb="4">
      <t>タントウ</t>
    </rPh>
    <rPh sb="4" eb="6">
      <t>マドグチ</t>
    </rPh>
    <rPh sb="7" eb="9">
      <t>ユウビン</t>
    </rPh>
    <rPh sb="9" eb="11">
      <t>バンゴウ</t>
    </rPh>
    <phoneticPr fontId="34"/>
  </si>
  <si>
    <t>事務担当窓口
住　所</t>
    <rPh sb="0" eb="2">
      <t>ジム</t>
    </rPh>
    <rPh sb="2" eb="4">
      <t>タントウ</t>
    </rPh>
    <rPh sb="4" eb="6">
      <t>マドグチ</t>
    </rPh>
    <rPh sb="7" eb="8">
      <t>ジュウ</t>
    </rPh>
    <rPh sb="9" eb="10">
      <t>ショ</t>
    </rPh>
    <phoneticPr fontId="34"/>
  </si>
  <si>
    <t>事務担当者氏名</t>
    <rPh sb="0" eb="2">
      <t>ジム</t>
    </rPh>
    <rPh sb="2" eb="5">
      <t>タントウシャ</t>
    </rPh>
    <rPh sb="5" eb="7">
      <t>シメイ</t>
    </rPh>
    <phoneticPr fontId="34"/>
  </si>
  <si>
    <t>事務担当者E-mail</t>
    <rPh sb="0" eb="2">
      <t>ジム</t>
    </rPh>
    <rPh sb="2" eb="5">
      <t>タントウシャ</t>
    </rPh>
    <phoneticPr fontId="34"/>
  </si>
  <si>
    <t>補助事業名：</t>
    <rPh sb="0" eb="2">
      <t>ホジョ</t>
    </rPh>
    <rPh sb="2" eb="4">
      <t>ジギョウ</t>
    </rPh>
    <rPh sb="4" eb="5">
      <t>メイ</t>
    </rPh>
    <phoneticPr fontId="23"/>
  </si>
  <si>
    <t>補助事業課題名：</t>
    <rPh sb="0" eb="2">
      <t>ホジョ</t>
    </rPh>
    <rPh sb="2" eb="4">
      <t>ジギョウ</t>
    </rPh>
    <rPh sb="4" eb="5">
      <t>カ</t>
    </rPh>
    <rPh sb="5" eb="6">
      <t>ダイ</t>
    </rPh>
    <rPh sb="6" eb="7">
      <t>ナ</t>
    </rPh>
    <phoneticPr fontId="23"/>
  </si>
  <si>
    <t>全補助事業期間：</t>
    <rPh sb="0" eb="1">
      <t>ゼン</t>
    </rPh>
    <rPh sb="1" eb="3">
      <t>ホジョ</t>
    </rPh>
    <rPh sb="3" eb="5">
      <t>ジギョウ</t>
    </rPh>
    <rPh sb="5" eb="7">
      <t>キカン</t>
    </rPh>
    <phoneticPr fontId="23"/>
  </si>
  <si>
    <t>当年度補助事業期間：</t>
    <rPh sb="0" eb="3">
      <t>トウネンド</t>
    </rPh>
    <rPh sb="3" eb="5">
      <t>ホジョ</t>
    </rPh>
    <rPh sb="5" eb="7">
      <t>ジギョウ</t>
    </rPh>
    <rPh sb="7" eb="9">
      <t>キカン</t>
    </rPh>
    <phoneticPr fontId="23"/>
  </si>
  <si>
    <t>間接経費/一般管理費</t>
    <rPh sb="0" eb="2">
      <t>カンセツ</t>
    </rPh>
    <rPh sb="2" eb="4">
      <t>ケイヒ</t>
    </rPh>
    <rPh sb="5" eb="7">
      <t>イッパン</t>
    </rPh>
    <rPh sb="7" eb="10">
      <t>カンリヒ</t>
    </rPh>
    <phoneticPr fontId="23"/>
  </si>
  <si>
    <t>補助対象経費区分</t>
    <rPh sb="0" eb="2">
      <t>ホジョ</t>
    </rPh>
    <rPh sb="2" eb="4">
      <t>タイショウ</t>
    </rPh>
    <rPh sb="4" eb="6">
      <t>ケイヒ</t>
    </rPh>
    <rPh sb="6" eb="8">
      <t>クブン</t>
    </rPh>
    <phoneticPr fontId="23"/>
  </si>
  <si>
    <t>小計</t>
    <rPh sb="0" eb="2">
      <t>ショウケイ</t>
    </rPh>
    <phoneticPr fontId="23"/>
  </si>
  <si>
    <t>項目</t>
    <rPh sb="0" eb="1">
      <t>コウ</t>
    </rPh>
    <rPh sb="1" eb="2">
      <t>メ</t>
    </rPh>
    <phoneticPr fontId="23"/>
  </si>
  <si>
    <t>項目計</t>
    <rPh sb="0" eb="2">
      <t>コウモク</t>
    </rPh>
    <rPh sb="2" eb="3">
      <t>ケイ</t>
    </rPh>
    <phoneticPr fontId="23"/>
  </si>
  <si>
    <t>＜委託費＞</t>
    <rPh sb="1" eb="3">
      <t>イタク</t>
    </rPh>
    <rPh sb="3" eb="4">
      <t>ヒ</t>
    </rPh>
    <phoneticPr fontId="23"/>
  </si>
  <si>
    <t>ブランクセル</t>
    <phoneticPr fontId="23"/>
  </si>
  <si>
    <t>ブランクセル</t>
    <phoneticPr fontId="23"/>
  </si>
  <si>
    <t>（人件費内訳）</t>
    <rPh sb="1" eb="4">
      <t>ジンケンヒ</t>
    </rPh>
    <phoneticPr fontId="23"/>
  </si>
  <si>
    <t>（その他内訳）</t>
    <rPh sb="3" eb="4">
      <t>タ</t>
    </rPh>
    <rPh sb="4" eb="6">
      <t>ウチワケ</t>
    </rPh>
    <phoneticPr fontId="23"/>
  </si>
  <si>
    <t>栄目戸　太郎</t>
    <rPh sb="0" eb="1">
      <t>エイ</t>
    </rPh>
    <rPh sb="1" eb="3">
      <t>メド</t>
    </rPh>
    <rPh sb="4" eb="6">
      <t>タロウ</t>
    </rPh>
    <phoneticPr fontId="23"/>
  </si>
  <si>
    <t>丸野　内子</t>
    <rPh sb="0" eb="1">
      <t>マル</t>
    </rPh>
    <rPh sb="1" eb="2">
      <t>ノ</t>
    </rPh>
    <rPh sb="3" eb="5">
      <t>ウチコ</t>
    </rPh>
    <phoneticPr fontId="23"/>
  </si>
  <si>
    <t>研究倫理教育責任者
氏名</t>
    <rPh sb="0" eb="2">
      <t>ケンキュウ</t>
    </rPh>
    <rPh sb="2" eb="4">
      <t>リンリ</t>
    </rPh>
    <rPh sb="4" eb="6">
      <t>キョウイク</t>
    </rPh>
    <rPh sb="6" eb="9">
      <t>セキニンシャ</t>
    </rPh>
    <rPh sb="10" eb="12">
      <t>シメイ</t>
    </rPh>
    <phoneticPr fontId="34"/>
  </si>
  <si>
    <t>FAX</t>
    <phoneticPr fontId="34"/>
  </si>
  <si>
    <t>研究倫理教育責任者E-mail</t>
    <phoneticPr fontId="34"/>
  </si>
  <si>
    <t>コンプライアンス推進責任者氏名</t>
    <rPh sb="8" eb="10">
      <t>スイシン</t>
    </rPh>
    <rPh sb="10" eb="13">
      <t>セキニンシャ</t>
    </rPh>
    <rPh sb="13" eb="15">
      <t>シメイ</t>
    </rPh>
    <phoneticPr fontId="34"/>
  </si>
  <si>
    <t>コンプライアンス推進責任者E-mail</t>
    <rPh sb="8" eb="10">
      <t>スイシン</t>
    </rPh>
    <rPh sb="10" eb="13">
      <t>セキニンシャ</t>
    </rPh>
    <phoneticPr fontId="34"/>
  </si>
  <si>
    <t>事務担当者
所属部署・役職</t>
    <rPh sb="0" eb="2">
      <t>ジム</t>
    </rPh>
    <rPh sb="2" eb="4">
      <t>タントウ</t>
    </rPh>
    <rPh sb="4" eb="5">
      <t>シャ</t>
    </rPh>
    <rPh sb="6" eb="8">
      <t>ショゾク</t>
    </rPh>
    <rPh sb="8" eb="10">
      <t>ブショ</t>
    </rPh>
    <rPh sb="11" eb="13">
      <t>ヤクショク</t>
    </rPh>
    <phoneticPr fontId="34"/>
  </si>
  <si>
    <t>経理担当者
所属部署・役職</t>
    <rPh sb="0" eb="2">
      <t>ケイリ</t>
    </rPh>
    <rPh sb="2" eb="4">
      <t>タントウ</t>
    </rPh>
    <rPh sb="4" eb="5">
      <t>シャ</t>
    </rPh>
    <rPh sb="6" eb="8">
      <t>ショゾク</t>
    </rPh>
    <rPh sb="8" eb="10">
      <t>ブショ</t>
    </rPh>
    <rPh sb="11" eb="13">
      <t>ヤクショク</t>
    </rPh>
    <phoneticPr fontId="34"/>
  </si>
  <si>
    <t>知財担当者
所属部署・役職</t>
    <rPh sb="0" eb="2">
      <t>チザイ</t>
    </rPh>
    <rPh sb="2" eb="5">
      <t>タントウシャ</t>
    </rPh>
    <rPh sb="6" eb="8">
      <t>ショゾク</t>
    </rPh>
    <rPh sb="8" eb="10">
      <t>ブショ</t>
    </rPh>
    <rPh sb="11" eb="13">
      <t>ヤクショク</t>
    </rPh>
    <phoneticPr fontId="34"/>
  </si>
  <si>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34"/>
  </si>
  <si>
    <t>コンプライアンス推進責任者
所属部署・役職</t>
    <rPh sb="8" eb="10">
      <t>スイシン</t>
    </rPh>
    <rPh sb="10" eb="13">
      <t>セキニンシャ</t>
    </rPh>
    <rPh sb="14" eb="16">
      <t>ショゾク</t>
    </rPh>
    <rPh sb="16" eb="18">
      <t>ブショ</t>
    </rPh>
    <rPh sb="19" eb="21">
      <t>ヤクショク</t>
    </rPh>
    <phoneticPr fontId="34"/>
  </si>
  <si>
    <t>ヶ月</t>
  </si>
  <si>
    <t>小計の</t>
    <rPh sb="0" eb="2">
      <t>ショウケイ</t>
    </rPh>
    <phoneticPr fontId="23"/>
  </si>
  <si>
    <t>Ⅲ．所要経費（補助対象経費）</t>
    <phoneticPr fontId="23"/>
  </si>
  <si>
    <t>（単位：円）</t>
  </si>
  <si>
    <t>項目</t>
    <phoneticPr fontId="23"/>
  </si>
  <si>
    <t>項目計</t>
    <phoneticPr fontId="23"/>
  </si>
  <si>
    <t>物品費</t>
    <rPh sb="0" eb="2">
      <t>ブッピン</t>
    </rPh>
    <rPh sb="2" eb="3">
      <t>ヒ</t>
    </rPh>
    <phoneticPr fontId="23"/>
  </si>
  <si>
    <t>設備備品費</t>
  </si>
  <si>
    <t>消耗品費</t>
  </si>
  <si>
    <t>旅費</t>
    <rPh sb="0" eb="2">
      <t>リョヒ</t>
    </rPh>
    <phoneticPr fontId="23"/>
  </si>
  <si>
    <t>旅費</t>
  </si>
  <si>
    <t>人件費・謝金</t>
    <rPh sb="0" eb="3">
      <t>ジンケンヒ</t>
    </rPh>
    <rPh sb="4" eb="6">
      <t>シャキン</t>
    </rPh>
    <phoneticPr fontId="23"/>
  </si>
  <si>
    <t>人件費</t>
  </si>
  <si>
    <t>謝金</t>
  </si>
  <si>
    <t>その他</t>
  </si>
  <si>
    <t>小計</t>
    <phoneticPr fontId="23"/>
  </si>
  <si>
    <t>合計</t>
  </si>
  <si>
    <t>賞与</t>
    <rPh sb="0" eb="2">
      <t>ショウヨ</t>
    </rPh>
    <phoneticPr fontId="23"/>
  </si>
  <si>
    <t>交付決定日</t>
    <rPh sb="0" eb="2">
      <t>コウフ</t>
    </rPh>
    <rPh sb="2" eb="5">
      <t>ケッテイビ</t>
    </rPh>
    <phoneticPr fontId="34"/>
  </si>
  <si>
    <t>交付決定日：</t>
    <rPh sb="0" eb="2">
      <t>コウフ</t>
    </rPh>
    <rPh sb="2" eb="5">
      <t>ケッテイビ</t>
    </rPh>
    <phoneticPr fontId="23"/>
  </si>
  <si>
    <t>●●研究の委託</t>
    <rPh sb="2" eb="4">
      <t>ケンキュウ</t>
    </rPh>
    <rPh sb="5" eb="7">
      <t>イタク</t>
    </rPh>
    <phoneticPr fontId="23"/>
  </si>
  <si>
    <t>●●研究を■■に委託するため</t>
    <rPh sb="2" eb="4">
      <t>ケンキュウ</t>
    </rPh>
    <rPh sb="8" eb="10">
      <t>イタク</t>
    </rPh>
    <phoneticPr fontId="23"/>
  </si>
  <si>
    <t>栄目戸　太郎</t>
    <rPh sb="0" eb="1">
      <t>エイ</t>
    </rPh>
    <rPh sb="1" eb="3">
      <t>メド</t>
    </rPh>
    <rPh sb="4" eb="6">
      <t>タロウ</t>
    </rPh>
    <phoneticPr fontId="20"/>
  </si>
  <si>
    <t>ABC大学</t>
    <rPh sb="3" eb="5">
      <t>ダイガク</t>
    </rPh>
    <phoneticPr fontId="20"/>
  </si>
  <si>
    <t>泊</t>
    <rPh sb="0" eb="1">
      <t>ハク</t>
    </rPh>
    <phoneticPr fontId="20"/>
  </si>
  <si>
    <t>日</t>
    <rPh sb="0" eb="1">
      <t>ヒ</t>
    </rPh>
    <phoneticPr fontId="20"/>
  </si>
  <si>
    <t>四半期報告会のため</t>
    <rPh sb="0" eb="3">
      <t>シハンキ</t>
    </rPh>
    <rPh sb="3" eb="6">
      <t>ホウコクカイ</t>
    </rPh>
    <phoneticPr fontId="20"/>
  </si>
  <si>
    <t>丸野　内子</t>
    <rPh sb="0" eb="1">
      <t>マル</t>
    </rPh>
    <rPh sb="1" eb="2">
      <t>ノ</t>
    </rPh>
    <rPh sb="3" eb="5">
      <t>ウチコ</t>
    </rPh>
    <phoneticPr fontId="20"/>
  </si>
  <si>
    <t>東京都内　会議室</t>
    <rPh sb="0" eb="2">
      <t>トウキョウ</t>
    </rPh>
    <rPh sb="2" eb="4">
      <t>トナイ</t>
    </rPh>
    <rPh sb="5" eb="8">
      <t>カイギシツ</t>
    </rPh>
    <phoneticPr fontId="20"/>
  </si>
  <si>
    <t>○○班　班会議出席</t>
    <rPh sb="2" eb="3">
      <t>ハン</t>
    </rPh>
    <rPh sb="4" eb="5">
      <t>ハン</t>
    </rPh>
    <rPh sb="5" eb="7">
      <t>カイギ</t>
    </rPh>
    <rPh sb="7" eb="9">
      <t>シュッセキ</t>
    </rPh>
    <phoneticPr fontId="20"/>
  </si>
  <si>
    <t>海外</t>
  </si>
  <si>
    <t>大手　町子</t>
    <rPh sb="0" eb="2">
      <t>オオテ</t>
    </rPh>
    <rPh sb="3" eb="4">
      <t>マチ</t>
    </rPh>
    <rPh sb="4" eb="5">
      <t>コ</t>
    </rPh>
    <phoneticPr fontId="20"/>
  </si>
  <si>
    <t>シカゴ・DF大学</t>
    <rPh sb="6" eb="8">
      <t>ダイガク</t>
    </rPh>
    <phoneticPr fontId="20"/>
  </si>
  <si>
    <t>ZZZZ学会　発表のため</t>
    <rPh sb="4" eb="6">
      <t>ガッカイ</t>
    </rPh>
    <rPh sb="7" eb="9">
      <t>ハッピョウ</t>
    </rPh>
    <phoneticPr fontId="20"/>
  </si>
  <si>
    <t>A</t>
    <phoneticPr fontId="23"/>
  </si>
  <si>
    <t>B</t>
    <phoneticPr fontId="23"/>
  </si>
  <si>
    <t>（人件費内訳）</t>
    <rPh sb="1" eb="4">
      <t>ジンケンヒ</t>
    </rPh>
    <rPh sb="4" eb="6">
      <t>ウチワケ</t>
    </rPh>
    <phoneticPr fontId="23"/>
  </si>
  <si>
    <t>時間単価</t>
    <rPh sb="0" eb="2">
      <t>ジカン</t>
    </rPh>
    <rPh sb="2" eb="4">
      <t>タンカ</t>
    </rPh>
    <phoneticPr fontId="23"/>
  </si>
  <si>
    <t>従事時間</t>
    <rPh sb="0" eb="2">
      <t>ジュウジ</t>
    </rPh>
    <rPh sb="2" eb="4">
      <t>ジカン</t>
    </rPh>
    <phoneticPr fontId="23"/>
  </si>
  <si>
    <t>月額単価</t>
    <rPh sb="0" eb="2">
      <t>ゲツガク</t>
    </rPh>
    <rPh sb="2" eb="4">
      <t>タンカ</t>
    </rPh>
    <phoneticPr fontId="23"/>
  </si>
  <si>
    <t>従事月数</t>
    <rPh sb="0" eb="2">
      <t>ジュウジ</t>
    </rPh>
    <rPh sb="2" eb="4">
      <t>ゲッスウ</t>
    </rPh>
    <phoneticPr fontId="23"/>
  </si>
  <si>
    <t>A</t>
    <phoneticPr fontId="23"/>
  </si>
  <si>
    <t>B</t>
    <phoneticPr fontId="23"/>
  </si>
  <si>
    <t>単価（税抜き）</t>
    <rPh sb="0" eb="2">
      <t>タンカ</t>
    </rPh>
    <rPh sb="3" eb="4">
      <t>ゼイ</t>
    </rPh>
    <rPh sb="4" eb="5">
      <t>ヌ</t>
    </rPh>
    <phoneticPr fontId="23"/>
  </si>
  <si>
    <t>金額（税抜き）</t>
    <rPh sb="0" eb="2">
      <t>キンガク</t>
    </rPh>
    <rPh sb="3" eb="4">
      <t>ゼイ</t>
    </rPh>
    <rPh sb="4" eb="5">
      <t>ヌ</t>
    </rPh>
    <phoneticPr fontId="23"/>
  </si>
  <si>
    <t>金額（消費税抜き）</t>
    <rPh sb="0" eb="2">
      <t>キンガク</t>
    </rPh>
    <rPh sb="3" eb="5">
      <t>ショウヒ</t>
    </rPh>
    <rPh sb="5" eb="6">
      <t>ゼイ</t>
    </rPh>
    <rPh sb="6" eb="7">
      <t>ヌ</t>
    </rPh>
    <phoneticPr fontId="23"/>
  </si>
  <si>
    <t>金額（消費税抜き）</t>
    <rPh sb="0" eb="2">
      <t>キンガク</t>
    </rPh>
    <rPh sb="3" eb="6">
      <t>ショウヒゼイ</t>
    </rPh>
    <rPh sb="6" eb="7">
      <t>ヌ</t>
    </rPh>
    <phoneticPr fontId="23"/>
  </si>
  <si>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23"/>
  </si>
  <si>
    <t>研究員</t>
    <rPh sb="0" eb="3">
      <t>ケンキュウイン</t>
    </rPh>
    <phoneticPr fontId="23"/>
  </si>
  <si>
    <t>当年度補助事業開始日</t>
    <rPh sb="0" eb="3">
      <t>トウネンド</t>
    </rPh>
    <rPh sb="3" eb="5">
      <t>ホジョ</t>
    </rPh>
    <rPh sb="5" eb="7">
      <t>ジギョウ</t>
    </rPh>
    <rPh sb="7" eb="10">
      <t>カイシビ</t>
    </rPh>
    <phoneticPr fontId="34"/>
  </si>
  <si>
    <t>当年度補助事業終了日</t>
    <rPh sb="0" eb="3">
      <t>トウネンド</t>
    </rPh>
    <rPh sb="3" eb="5">
      <t>ホジョ</t>
    </rPh>
    <rPh sb="5" eb="7">
      <t>ジギョウ</t>
    </rPh>
    <rPh sb="7" eb="9">
      <t>シュウリョウ</t>
    </rPh>
    <rPh sb="9" eb="10">
      <t>ヒ</t>
    </rPh>
    <phoneticPr fontId="34"/>
  </si>
  <si>
    <t>補助率（分子／分母）</t>
    <phoneticPr fontId="23"/>
  </si>
  <si>
    <t>/</t>
    <phoneticPr fontId="23"/>
  </si>
  <si>
    <t>補助対象経費</t>
    <rPh sb="0" eb="2">
      <t>ホジョ</t>
    </rPh>
    <rPh sb="2" eb="4">
      <t>タイショウ</t>
    </rPh>
    <rPh sb="4" eb="6">
      <t>ケイヒ</t>
    </rPh>
    <phoneticPr fontId="23"/>
  </si>
  <si>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23"/>
  </si>
  <si>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23"/>
  </si>
  <si>
    <t>申請機関名：</t>
    <rPh sb="0" eb="2">
      <t>シンセイ</t>
    </rPh>
    <rPh sb="2" eb="4">
      <t>キカン</t>
    </rPh>
    <rPh sb="4" eb="5">
      <t>メイ</t>
    </rPh>
    <phoneticPr fontId="23"/>
  </si>
  <si>
    <t>事務担当者　　お問い合わせする際のご担当者様を記入してください。</t>
    <rPh sb="0" eb="2">
      <t>ジム</t>
    </rPh>
    <rPh sb="2" eb="4">
      <t>タントウ</t>
    </rPh>
    <rPh sb="4" eb="5">
      <t>シャ</t>
    </rPh>
    <rPh sb="8" eb="9">
      <t>ト</t>
    </rPh>
    <rPh sb="10" eb="11">
      <t>ア</t>
    </rPh>
    <rPh sb="15" eb="16">
      <t>サイ</t>
    </rPh>
    <rPh sb="18" eb="21">
      <t>タントウシャ</t>
    </rPh>
    <rPh sb="21" eb="22">
      <t>サマ</t>
    </rPh>
    <rPh sb="23" eb="25">
      <t>キニュウ</t>
    </rPh>
    <phoneticPr fontId="23"/>
  </si>
  <si>
    <t>e-Rad課題ID：</t>
    <rPh sb="5" eb="7">
      <t>カダイ</t>
    </rPh>
    <phoneticPr fontId="23"/>
  </si>
  <si>
    <t>E-mailアドレス</t>
  </si>
  <si>
    <t>E-mailアドレス</t>
    <phoneticPr fontId="23"/>
  </si>
  <si>
    <t>e-Rad課題ID</t>
    <phoneticPr fontId="34"/>
  </si>
  <si>
    <t>年間定期代
（税抜き）</t>
    <rPh sb="0" eb="2">
      <t>ネンカン</t>
    </rPh>
    <rPh sb="2" eb="5">
      <t>テイキダイ</t>
    </rPh>
    <rPh sb="7" eb="8">
      <t>ゼイ</t>
    </rPh>
    <rPh sb="8" eb="9">
      <t>ヌ</t>
    </rPh>
    <phoneticPr fontId="23"/>
  </si>
  <si>
    <t>作成日：</t>
    <rPh sb="0" eb="3">
      <t>サクセイビ</t>
    </rPh>
    <phoneticPr fontId="23"/>
  </si>
  <si>
    <t>間接経費率(確認用)</t>
    <rPh sb="0" eb="2">
      <t>カンセツ</t>
    </rPh>
    <rPh sb="2" eb="4">
      <t>ケイヒ</t>
    </rPh>
    <rPh sb="4" eb="5">
      <t>リツ</t>
    </rPh>
    <rPh sb="6" eb="8">
      <t>カクニン</t>
    </rPh>
    <rPh sb="8" eb="9">
      <t>ヨウ</t>
    </rPh>
    <phoneticPr fontId="23"/>
  </si>
  <si>
    <t>機関住所</t>
    <rPh sb="0" eb="2">
      <t>キカン</t>
    </rPh>
    <rPh sb="2" eb="4">
      <t>ジュウショ</t>
    </rPh>
    <phoneticPr fontId="23"/>
  </si>
  <si>
    <t>補助事業担当者
所属部署・役職①</t>
    <rPh sb="4" eb="6">
      <t>タントウ</t>
    </rPh>
    <rPh sb="8" eb="10">
      <t>ショゾク</t>
    </rPh>
    <rPh sb="10" eb="12">
      <t>ブショ</t>
    </rPh>
    <rPh sb="13" eb="15">
      <t>ヤクショク</t>
    </rPh>
    <phoneticPr fontId="34"/>
  </si>
  <si>
    <t>補助事業担当者
氏名①</t>
    <rPh sb="8" eb="10">
      <t>シメイ</t>
    </rPh>
    <phoneticPr fontId="34"/>
  </si>
  <si>
    <t>補助事業担当者
E-mail</t>
    <phoneticPr fontId="34"/>
  </si>
  <si>
    <t>補助事業代表者肩書</t>
    <rPh sb="0" eb="2">
      <t>ホジョ</t>
    </rPh>
    <rPh sb="2" eb="4">
      <t>ジギョウ</t>
    </rPh>
    <rPh sb="4" eb="7">
      <t>ダイヒョウシャ</t>
    </rPh>
    <rPh sb="7" eb="9">
      <t>カタガ</t>
    </rPh>
    <phoneticPr fontId="34"/>
  </si>
  <si>
    <t>補助事業代表者氏名</t>
    <rPh sb="0" eb="2">
      <t>ホジョ</t>
    </rPh>
    <rPh sb="2" eb="4">
      <t>ジギョウ</t>
    </rPh>
    <rPh sb="4" eb="6">
      <t>ダイヒョウ</t>
    </rPh>
    <rPh sb="6" eb="7">
      <t>シャ</t>
    </rPh>
    <rPh sb="7" eb="9">
      <t>シメイ</t>
    </rPh>
    <phoneticPr fontId="34"/>
  </si>
  <si>
    <t>研究の性格</t>
    <phoneticPr fontId="51"/>
  </si>
  <si>
    <t>対象疾患</t>
    <phoneticPr fontId="51"/>
  </si>
  <si>
    <t>タグ</t>
    <phoneticPr fontId="51"/>
  </si>
  <si>
    <t>開発フェーズ</t>
  </si>
  <si>
    <t>承認上の分類</t>
  </si>
  <si>
    <t>統合プロジェクト</t>
    <rPh sb="0" eb="2">
      <t>トウゴウ</t>
    </rPh>
    <phoneticPr fontId="34"/>
  </si>
  <si>
    <t>疾患領域１</t>
    <rPh sb="0" eb="2">
      <t>シッカン</t>
    </rPh>
    <rPh sb="2" eb="4">
      <t>リョウイキ</t>
    </rPh>
    <phoneticPr fontId="34"/>
  </si>
  <si>
    <t>疾患領域２</t>
    <rPh sb="0" eb="2">
      <t>シッカン</t>
    </rPh>
    <rPh sb="2" eb="4">
      <t>リョウイキ</t>
    </rPh>
    <phoneticPr fontId="34"/>
  </si>
  <si>
    <t>新生物</t>
  </si>
  <si>
    <t>○</t>
    <phoneticPr fontId="51"/>
  </si>
  <si>
    <t>基礎的</t>
  </si>
  <si>
    <t>医薬品</t>
  </si>
  <si>
    <t>医薬品</t>
    <phoneticPr fontId="34"/>
  </si>
  <si>
    <t>がん</t>
    <phoneticPr fontId="34"/>
  </si>
  <si>
    <t>成育</t>
    <phoneticPr fontId="34"/>
  </si>
  <si>
    <t>生命・病態解明等を目指す研究</t>
  </si>
  <si>
    <t>感染症および寄生虫症</t>
  </si>
  <si>
    <t>応用</t>
  </si>
  <si>
    <t>体外診断薬</t>
  </si>
  <si>
    <t>医療機器・ヘルスケア</t>
    <phoneticPr fontId="34"/>
  </si>
  <si>
    <t>感染症(AMR含む)</t>
    <phoneticPr fontId="34"/>
  </si>
  <si>
    <t>老年医学・認知症</t>
    <phoneticPr fontId="34"/>
  </si>
  <si>
    <t>内分泌,栄養および代謝疾患</t>
  </si>
  <si>
    <t>非臨床試験・前臨床試験</t>
  </si>
  <si>
    <t>医療機器</t>
  </si>
  <si>
    <t>再生・細胞医療・遺伝子治療</t>
    <phoneticPr fontId="34"/>
  </si>
  <si>
    <t>精神・神経疾患</t>
    <phoneticPr fontId="34"/>
  </si>
  <si>
    <t>該当なし</t>
    <rPh sb="0" eb="2">
      <t>ガイトウ</t>
    </rPh>
    <phoneticPr fontId="23"/>
  </si>
  <si>
    <t>先天奇形,変形および染色体異常</t>
  </si>
  <si>
    <t>臨床試験</t>
  </si>
  <si>
    <t>再生医療等製品</t>
  </si>
  <si>
    <t>ゲノム・データ基盤</t>
    <phoneticPr fontId="34"/>
  </si>
  <si>
    <t>生活習慣病(循環器、糖尿病等)</t>
    <phoneticPr fontId="34"/>
  </si>
  <si>
    <t>血液および造血器の疾患ならびに免疫機構の障害</t>
  </si>
  <si>
    <t>治験</t>
  </si>
  <si>
    <t>該当なし</t>
  </si>
  <si>
    <t>疾患基礎研究</t>
    <phoneticPr fontId="34"/>
  </si>
  <si>
    <t>難病</t>
    <phoneticPr fontId="34"/>
  </si>
  <si>
    <t>精神および行動の障害</t>
  </si>
  <si>
    <t>市販後</t>
  </si>
  <si>
    <t>シーズ開発・研究基盤</t>
    <phoneticPr fontId="34"/>
  </si>
  <si>
    <t>その他の非感染症疾患</t>
    <rPh sb="2" eb="3">
      <t>タ</t>
    </rPh>
    <rPh sb="4" eb="5">
      <t>ヒ</t>
    </rPh>
    <rPh sb="5" eb="8">
      <t>カンセンショウ</t>
    </rPh>
    <rPh sb="8" eb="10">
      <t>シッカン</t>
    </rPh>
    <phoneticPr fontId="34"/>
  </si>
  <si>
    <t>神経系の疾患</t>
  </si>
  <si>
    <t>観察研究等</t>
  </si>
  <si>
    <t>眼および付属器の疾患</t>
  </si>
  <si>
    <t>耳および乳様突起の疾患</t>
  </si>
  <si>
    <t>循環器系の疾患</t>
  </si>
  <si>
    <t>呼吸器系の疾患</t>
  </si>
  <si>
    <t>消化器系の疾患</t>
  </si>
  <si>
    <t>皮膚および皮下組織の疾患</t>
  </si>
  <si>
    <t>筋骨格系および結合組織の疾患</t>
  </si>
  <si>
    <t>尿路性器系の疾患</t>
  </si>
  <si>
    <t>妊娠,分娩および産じょく&lt;褥&gt;</t>
  </si>
  <si>
    <t>周産期に発生した病態</t>
  </si>
  <si>
    <t>症状,徴候および異常臨床所見・異常検査所見で他に分類されないもの</t>
  </si>
  <si>
    <t>損傷,中毒およびその他の外因の影響</t>
  </si>
  <si>
    <t>傷病および死亡の外因</t>
  </si>
  <si>
    <t>健康状態に影響をおよぼす要因および保健サービスの利用</t>
  </si>
  <si>
    <t>特殊目的用コード</t>
  </si>
  <si>
    <t>該当なし(対象とする疾患なし)</t>
    <phoneticPr fontId="23"/>
  </si>
  <si>
    <t>医薬品・医療機器等の開発を目指す研究＜医療機器開発につながるシステム開発を含む＞</t>
  </si>
  <si>
    <t>調査等の解析による実態把握を目指す研究＜フィールドワーク、サーベイランス、モニタリングを含む＞</t>
  </si>
  <si>
    <t>医療技術・標準治療法の確立等につながる研究＜診療の質を高めるためのエビデンス構築＜診療ガイドライン作成等＞を含む＞</t>
  </si>
  <si>
    <t>研究基盤及び創薬基盤の整備研究＜創薬技術・ICT基盤・プラットフォーム関係含む＞</t>
  </si>
  <si>
    <t>医療薬事制度・介護制度の改良及び技術支援等につながる研究＜国際保健＜制度＞の技術支援等につながる研究を含む＞</t>
  </si>
  <si>
    <t>新規診断法・検査法・検査体制の開発、確立、検証＜診断薬・診断機器開発は除く＞</t>
  </si>
  <si>
    <t>予防のためのエビデンス構築を目指す研究＜疫学を含む＞</t>
  </si>
  <si>
    <t>薬機法分類非該当</t>
  </si>
  <si>
    <t>まとまり番号</t>
    <rPh sb="4" eb="6">
      <t>バンゴウ</t>
    </rPh>
    <phoneticPr fontId="34"/>
  </si>
  <si>
    <t>代表</t>
    <rPh sb="0" eb="2">
      <t>ダイヒョウ</t>
    </rPh>
    <phoneticPr fontId="34"/>
  </si>
  <si>
    <t>ダミー</t>
    <phoneticPr fontId="34"/>
  </si>
  <si>
    <r>
      <t>間接経費</t>
    </r>
    <r>
      <rPr>
        <sz val="8"/>
        <rFont val="ＭＳ Ｐゴシック"/>
        <family val="3"/>
        <charset val="128"/>
        <scheme val="minor"/>
      </rPr>
      <t>（一般管理費）</t>
    </r>
    <r>
      <rPr>
        <sz val="1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34"/>
  </si>
  <si>
    <t>AMED記入</t>
  </si>
  <si>
    <t>×</t>
    <phoneticPr fontId="23"/>
  </si>
  <si>
    <t>試薬（●●●●●、●●製）</t>
    <rPh sb="0" eb="2">
      <t>シヤク</t>
    </rPh>
    <rPh sb="11" eb="12">
      <t>セイ</t>
    </rPh>
    <phoneticPr fontId="23"/>
  </si>
  <si>
    <t>試薬（▲▲▲▲、▲▲製）</t>
    <rPh sb="0" eb="2">
      <t>シヤク</t>
    </rPh>
    <rPh sb="10" eb="11">
      <t>セイ</t>
    </rPh>
    <phoneticPr fontId="23"/>
  </si>
  <si>
    <t>▲▲分析のため</t>
    <rPh sb="2" eb="4">
      <t>ブンセキ</t>
    </rPh>
    <phoneticPr fontId="23"/>
  </si>
  <si>
    <t>細胞培養器具(○○）</t>
    <rPh sb="0" eb="2">
      <t>サイボウ</t>
    </rPh>
    <rPh sb="2" eb="4">
      <t>バイヨウ</t>
    </rPh>
    <rPh sb="4" eb="6">
      <t>キグ</t>
    </rPh>
    <phoneticPr fontId="22"/>
  </si>
  <si>
    <t>細胞培養器具(△△）</t>
    <rPh sb="0" eb="2">
      <t>サイボウ</t>
    </rPh>
    <rPh sb="2" eb="4">
      <t>バイヨウ</t>
    </rPh>
    <rPh sb="4" eb="6">
      <t>キグ</t>
    </rPh>
    <phoneticPr fontId="22"/>
  </si>
  <si>
    <t>培養細胞の維持のため（海外業者）</t>
    <rPh sb="0" eb="2">
      <t>バイヨウ</t>
    </rPh>
    <rPh sb="2" eb="4">
      <t>サイボウ</t>
    </rPh>
    <rPh sb="5" eb="7">
      <t>イジ</t>
    </rPh>
    <rPh sb="11" eb="13">
      <t>カイガイ</t>
    </rPh>
    <rPh sb="13" eb="15">
      <t>ギョウシャ</t>
    </rPh>
    <phoneticPr fontId="22"/>
  </si>
  <si>
    <t>細胞培養器具(他）</t>
    <rPh sb="0" eb="2">
      <t>サイボウ</t>
    </rPh>
    <rPh sb="2" eb="4">
      <t>バイヨウ</t>
    </rPh>
    <rPh sb="4" eb="6">
      <t>キグ</t>
    </rPh>
    <rPh sb="7" eb="8">
      <t>ホカ</t>
    </rPh>
    <phoneticPr fontId="22"/>
  </si>
  <si>
    <t>検査用消耗品（ピペット類）</t>
    <rPh sb="0" eb="2">
      <t>ケンサ</t>
    </rPh>
    <rPh sb="2" eb="3">
      <t>ヨウ</t>
    </rPh>
    <rPh sb="3" eb="6">
      <t>ショウモウヒン</t>
    </rPh>
    <phoneticPr fontId="23"/>
  </si>
  <si>
    <t>検査用消耗品（実験器具類）</t>
    <rPh sb="0" eb="2">
      <t>ケンサ</t>
    </rPh>
    <rPh sb="2" eb="3">
      <t>ヨウ</t>
    </rPh>
    <rPh sb="3" eb="6">
      <t>ショウモウヒン</t>
    </rPh>
    <phoneticPr fontId="23"/>
  </si>
  <si>
    <t>△△検査に必要な消耗品</t>
    <rPh sb="2" eb="4">
      <t>ケンサ</t>
    </rPh>
    <rPh sb="5" eb="7">
      <t>ヒツヨウ</t>
    </rPh>
    <rPh sb="8" eb="11">
      <t>ショウモウヒン</t>
    </rPh>
    <phoneticPr fontId="23"/>
  </si>
  <si>
    <t>○○検査に必要な消耗品</t>
    <rPh sb="2" eb="4">
      <t>ケンサ</t>
    </rPh>
    <rPh sb="5" eb="7">
      <t>ヒツヨウ</t>
    </rPh>
    <rPh sb="8" eb="11">
      <t>ショウモウヒン</t>
    </rPh>
    <phoneticPr fontId="23"/>
  </si>
  <si>
    <t>C</t>
    <phoneticPr fontId="23"/>
  </si>
  <si>
    <t>D</t>
    <phoneticPr fontId="23"/>
  </si>
  <si>
    <t>委託費</t>
    <rPh sb="0" eb="2">
      <t>イタク</t>
    </rPh>
    <rPh sb="2" eb="3">
      <t>ヒ</t>
    </rPh>
    <phoneticPr fontId="23"/>
  </si>
  <si>
    <r>
      <t>知財担当者　　　</t>
    </r>
    <r>
      <rPr>
        <b/>
        <sz val="12"/>
        <color rgb="FFFF0000"/>
        <rFont val="ＭＳ 明朝"/>
        <family val="1"/>
        <charset val="128"/>
      </rPr>
      <t>【変更の場合はバイ・ドール報告受付システムによりご変更ください。】</t>
    </r>
    <rPh sb="0" eb="2">
      <t>チザイ</t>
    </rPh>
    <rPh sb="2" eb="5">
      <t>タントウシャ</t>
    </rPh>
    <phoneticPr fontId="23"/>
  </si>
  <si>
    <r>
      <t>研究倫理教育責任者　</t>
    </r>
    <r>
      <rPr>
        <b/>
        <sz val="12"/>
        <color rgb="FFFF0000"/>
        <rFont val="ＭＳ 明朝"/>
        <family val="1"/>
        <charset val="128"/>
      </rPr>
      <t>【変更の場合は研究公正・業務推進部 研究公正・社会共創課にメールでご連絡ください。】</t>
    </r>
    <rPh sb="0" eb="2">
      <t>ケンキュウ</t>
    </rPh>
    <rPh sb="2" eb="4">
      <t>リンリ</t>
    </rPh>
    <rPh sb="4" eb="6">
      <t>キョウイク</t>
    </rPh>
    <rPh sb="6" eb="9">
      <t>セキニンシャ</t>
    </rPh>
    <phoneticPr fontId="23"/>
  </si>
  <si>
    <r>
      <t>コンプライアンス推進責任者　</t>
    </r>
    <r>
      <rPr>
        <b/>
        <sz val="12"/>
        <color rgb="FFFF0000"/>
        <rFont val="ＭＳ 明朝"/>
        <family val="1"/>
        <charset val="128"/>
      </rPr>
      <t>【変更の場合は研究公正・業務推進部 研究公正・社会共創課にメールでご連絡</t>
    </r>
    <rPh sb="8" eb="10">
      <t>スイシン</t>
    </rPh>
    <rPh sb="10" eb="13">
      <t>セキニンシャ</t>
    </rPh>
    <phoneticPr fontId="23"/>
  </si>
  <si>
    <t>　　ください。】 ⇒ kenkyuukousei@amed.go.jp</t>
    <phoneticPr fontId="23"/>
  </si>
  <si>
    <r>
      <t xml:space="preserve">　      </t>
    </r>
    <r>
      <rPr>
        <b/>
        <sz val="12"/>
        <color rgb="FFFF0000"/>
        <rFont val="ＭＳ 明朝"/>
        <family val="1"/>
        <charset val="128"/>
      </rPr>
      <t xml:space="preserve">  ⇒ kenkyuukousei@amed.go.jp</t>
    </r>
    <phoneticPr fontId="23"/>
  </si>
  <si>
    <t>委託費</t>
    <rPh sb="0" eb="2">
      <t>イタク</t>
    </rPh>
    <rPh sb="2" eb="3">
      <t>ヒ</t>
    </rPh>
    <phoneticPr fontId="23"/>
  </si>
  <si>
    <t>その他</t>
    <phoneticPr fontId="23"/>
  </si>
  <si>
    <t>PARG阻害剤のバイオマーカー研究</t>
  </si>
  <si>
    <t>●●解析のため</t>
    <rPh sb="2" eb="4">
      <t>カイセキ</t>
    </rPh>
    <phoneticPr fontId="23"/>
  </si>
  <si>
    <t>病理学的解析に使用するため</t>
    <phoneticPr fontId="23"/>
  </si>
  <si>
    <t>●●ソフトウェアライセンス</t>
  </si>
  <si>
    <t>令和4年4月～令和5年3月分</t>
    <rPh sb="0" eb="2">
      <t>レイワ</t>
    </rPh>
    <rPh sb="3" eb="4">
      <t>ネン</t>
    </rPh>
    <rPh sb="5" eb="6">
      <t>ガツ</t>
    </rPh>
    <rPh sb="7" eb="9">
      <t>レイワ</t>
    </rPh>
    <rPh sb="10" eb="11">
      <t>ネン</t>
    </rPh>
    <rPh sb="12" eb="13">
      <t>ガツ</t>
    </rPh>
    <rPh sb="13" eb="14">
      <t>フン</t>
    </rPh>
    <phoneticPr fontId="18"/>
  </si>
  <si>
    <t>件</t>
    <rPh sb="0" eb="1">
      <t>ケン</t>
    </rPh>
    <phoneticPr fontId="18"/>
  </si>
  <si>
    <t>●●解析費用</t>
    <rPh sb="2" eb="4">
      <t>カイセキ</t>
    </rPh>
    <phoneticPr fontId="23"/>
  </si>
  <si>
    <t>●●装置(試作品)</t>
    <rPh sb="2" eb="4">
      <t>ソウチ</t>
    </rPh>
    <rPh sb="5" eb="7">
      <t>シサク</t>
    </rPh>
    <rPh sb="7" eb="8">
      <t>ヒン</t>
    </rPh>
    <phoneticPr fontId="23"/>
  </si>
  <si>
    <t>●●測定装置試作</t>
    <rPh sb="2" eb="4">
      <t>ソクテイ</t>
    </rPh>
    <rPh sb="4" eb="6">
      <t>ソウチ</t>
    </rPh>
    <rPh sb="6" eb="8">
      <t>シサク</t>
    </rPh>
    <phoneticPr fontId="23"/>
  </si>
  <si>
    <t>●●(既製品ソフトウェア)</t>
    <rPh sb="3" eb="6">
      <t>キセイヒン</t>
    </rPh>
    <phoneticPr fontId="23"/>
  </si>
  <si>
    <t>委託費</t>
    <rPh sb="0" eb="2">
      <t>イタク</t>
    </rPh>
    <rPh sb="2" eb="3">
      <t>ヒ</t>
    </rPh>
    <phoneticPr fontId="34"/>
  </si>
  <si>
    <t>備考</t>
    <rPh sb="0" eb="2">
      <t>ビコウ</t>
    </rPh>
    <phoneticPr fontId="23"/>
  </si>
  <si>
    <t>疾患領域タグ</t>
    <rPh sb="0" eb="2">
      <t>シッカン</t>
    </rPh>
    <rPh sb="2" eb="4">
      <t>リョウイキ</t>
    </rPh>
    <phoneticPr fontId="23"/>
  </si>
  <si>
    <t>◎</t>
    <phoneticPr fontId="23"/>
  </si>
  <si>
    <t>○</t>
    <phoneticPr fontId="23"/>
  </si>
  <si>
    <t>申請者(機関の代表者)住所：</t>
    <rPh sb="4" eb="6">
      <t>キカン</t>
    </rPh>
    <rPh sb="7" eb="10">
      <t>ダイヒョウシャ</t>
    </rPh>
    <rPh sb="11" eb="13">
      <t>ジュウショ</t>
    </rPh>
    <phoneticPr fontId="23"/>
  </si>
  <si>
    <t>申請者(機関の代表者)肩書：</t>
    <rPh sb="11" eb="13">
      <t>カタガ</t>
    </rPh>
    <phoneticPr fontId="23"/>
  </si>
  <si>
    <t>申請者(機関の代表者)氏名：</t>
    <rPh sb="11" eb="13">
      <t>シメイ</t>
    </rPh>
    <phoneticPr fontId="23"/>
  </si>
  <si>
    <t>補助事業担当者所属・役職：</t>
    <rPh sb="0" eb="2">
      <t>ホジョ</t>
    </rPh>
    <rPh sb="2" eb="4">
      <t>ジギョウ</t>
    </rPh>
    <rPh sb="4" eb="7">
      <t>タントウシャ</t>
    </rPh>
    <rPh sb="7" eb="9">
      <t>ショゾク</t>
    </rPh>
    <rPh sb="10" eb="12">
      <t>ヤクショク</t>
    </rPh>
    <phoneticPr fontId="23"/>
  </si>
  <si>
    <t>補助事業担当者氏名：</t>
    <rPh sb="0" eb="2">
      <t>ホジョ</t>
    </rPh>
    <rPh sb="2" eb="4">
      <t>ジギョウ</t>
    </rPh>
    <rPh sb="4" eb="7">
      <t>タントウシャ</t>
    </rPh>
    <rPh sb="7" eb="9">
      <t>シメイ</t>
    </rPh>
    <phoneticPr fontId="23"/>
  </si>
  <si>
    <t>補助事業担当者E-mailアドレス：</t>
    <rPh sb="0" eb="2">
      <t>ホジョ</t>
    </rPh>
    <rPh sb="2" eb="4">
      <t>ジギョウ</t>
    </rPh>
    <rPh sb="4" eb="7">
      <t>タントウシャ</t>
    </rPh>
    <phoneticPr fontId="23"/>
  </si>
  <si>
    <t>研究概要：　　
（300～500字程度で、
公開可能なもの）</t>
    <rPh sb="0" eb="2">
      <t>ケンキュウ</t>
    </rPh>
    <rPh sb="2" eb="4">
      <t>ガイヨウ</t>
    </rPh>
    <rPh sb="16" eb="17">
      <t>ジ</t>
    </rPh>
    <rPh sb="17" eb="19">
      <t>テイド</t>
    </rPh>
    <rPh sb="22" eb="24">
      <t>コウカイ</t>
    </rPh>
    <rPh sb="24" eb="26">
      <t>カノウ</t>
    </rPh>
    <phoneticPr fontId="23"/>
  </si>
  <si>
    <t>自動的に転記された金額が税抜き額であることをご確認ください。</t>
    <rPh sb="0" eb="3">
      <t>ジドウテキ</t>
    </rPh>
    <rPh sb="4" eb="6">
      <t>テンキ</t>
    </rPh>
    <rPh sb="9" eb="11">
      <t>キンガク</t>
    </rPh>
    <rPh sb="12" eb="14">
      <t>ゼイヌ</t>
    </rPh>
    <rPh sb="15" eb="16">
      <t>ガク</t>
    </rPh>
    <rPh sb="23" eb="25">
      <t>カクニン</t>
    </rPh>
    <phoneticPr fontId="23"/>
  </si>
  <si>
    <t>研究概要</t>
    <rPh sb="0" eb="2">
      <t>ケンキュウ</t>
    </rPh>
    <rPh sb="2" eb="4">
      <t>ガイヨウ</t>
    </rPh>
    <phoneticPr fontId="23"/>
  </si>
  <si>
    <t>＜経費等内訳書＞令和 5年度</t>
    <rPh sb="1" eb="3">
      <t>ケイヒ</t>
    </rPh>
    <rPh sb="3" eb="4">
      <t>ナド</t>
    </rPh>
    <rPh sb="4" eb="7">
      <t>ウチワケショ</t>
    </rPh>
    <rPh sb="8" eb="10">
      <t>レイワ</t>
    </rPh>
    <rPh sb="12" eb="14">
      <t>ネンド</t>
    </rPh>
    <phoneticPr fontId="23"/>
  </si>
  <si>
    <t>月給
または
時給</t>
    <rPh sb="0" eb="2">
      <t>ゲッキュウ</t>
    </rPh>
    <rPh sb="7" eb="9">
      <t>ジキュウ</t>
    </rPh>
    <phoneticPr fontId="23"/>
  </si>
  <si>
    <t>支払月数
または
支払時間数</t>
    <rPh sb="0" eb="2">
      <t>シハライ</t>
    </rPh>
    <rPh sb="2" eb="4">
      <t>ツキスウ</t>
    </rPh>
    <rPh sb="9" eb="11">
      <t>シハラ</t>
    </rPh>
    <rPh sb="11" eb="14">
      <t>ジカンスウ</t>
    </rPh>
    <phoneticPr fontId="23"/>
  </si>
  <si>
    <t>従事率</t>
    <rPh sb="0" eb="2">
      <t>ジュウジ</t>
    </rPh>
    <rPh sb="2" eb="3">
      <t>リツ</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</si>
</sst>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quot;▲ &quot;#,##0"/>
    <numFmt numFmtId="178" formatCode="#,##0;\-#,##0;&quot;-&quot;"/>
    <numFmt numFmtId="179" formatCode="#,##0\ &quot;千&quot;&quot;円&quot;"/>
    <numFmt numFmtId="180" formatCode="#,##0_ ;[Red]\-#,##0\ "/>
    <numFmt numFmtId="181" formatCode="#,##0_ "/>
    <numFmt numFmtId="182" formatCode="[$-411]ggge&quot;年&quot;m&quot;月&quot;d&quot;日&quot;;@"/>
    <numFmt numFmtId="183" formatCode="0.00000000%"/>
  </numFmts>
  <fonts count="5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6"/>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11"/>
      <color theme="1"/>
      <name val="ＭＳ Ｐゴシック"/>
      <family val="2"/>
      <scheme val="minor"/>
    </font>
    <font>
      <sz val="14"/>
      <name val="ＭＳ 明朝"/>
      <family val="1"/>
      <charset val="128"/>
    </font>
    <font>
      <sz val="8"/>
      <name val="ＭＳ 明朝"/>
      <family val="1"/>
      <charset val="128"/>
    </font>
    <font>
      <b/>
      <sz val="12"/>
      <color theme="1"/>
      <name val="ＭＳ 明朝"/>
      <family val="1"/>
      <charset val="128"/>
    </font>
    <font>
      <b/>
      <sz val="11"/>
      <name val="ＭＳ 明朝"/>
      <family val="1"/>
      <charset val="128"/>
    </font>
    <font>
      <b/>
      <sz val="9"/>
      <name val="ＭＳ 明朝"/>
      <family val="1"/>
      <charset val="128"/>
    </font>
    <font>
      <sz val="11"/>
      <color rgb="FFFF0000"/>
      <name val="ＭＳ Ｐゴシック"/>
      <family val="2"/>
      <charset val="128"/>
      <scheme val="minor"/>
    </font>
    <font>
      <sz val="9"/>
      <name val="ＭＳ 明朝"/>
      <family val="1"/>
      <charset val="128"/>
    </font>
    <font>
      <u/>
      <sz val="11"/>
      <name val="ＭＳ 明朝"/>
      <family val="1"/>
      <charset val="128"/>
    </font>
    <font>
      <sz val="9"/>
      <color indexed="81"/>
      <name val="ＭＳ Ｐゴシック"/>
      <family val="3"/>
      <charset val="128"/>
    </font>
    <font>
      <sz val="6"/>
      <name val="ＭＳ Ｐゴシック"/>
      <family val="3"/>
      <charset val="128"/>
      <scheme val="minor"/>
    </font>
    <font>
      <sz val="9"/>
      <name val="ＭＳ Ｐゴシック"/>
      <family val="3"/>
      <charset val="128"/>
      <scheme val="minor"/>
    </font>
    <font>
      <sz val="11"/>
      <name val="ＭＳ Ｐゴシック"/>
      <family val="3"/>
      <charset val="128"/>
      <scheme val="minor"/>
    </font>
    <font>
      <sz val="8"/>
      <name val="ＭＳ Ｐゴシック"/>
      <family val="3"/>
      <charset val="128"/>
      <scheme val="minor"/>
    </font>
    <font>
      <b/>
      <sz val="12"/>
      <color rgb="FFFF0000"/>
      <name val="ＭＳ 明朝"/>
      <family val="1"/>
      <charset val="128"/>
    </font>
  </fonts>
  <fills count="13">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s>
  <borders count="8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s>
  <cellStyleXfs count="40">
    <xf numFmtId="0" fontId="0" fillId="0" borderId="0"/>
    <xf numFmtId="178" fontId="24" fillId="0" borderId="0" applyFill="0" applyBorder="0" applyAlignment="0"/>
    <xf numFmtId="0" fontId="25" fillId="0" borderId="1" applyNumberFormat="0" applyAlignment="0" applyProtection="0">
      <alignment horizontal="left" vertical="center"/>
    </xf>
    <xf numFmtId="0" fontId="25" fillId="0" borderId="2">
      <alignment horizontal="left" vertical="center"/>
    </xf>
    <xf numFmtId="0" fontId="26" fillId="0" borderId="0"/>
    <xf numFmtId="0" fontId="27" fillId="0" borderId="0"/>
    <xf numFmtId="0" fontId="28" fillId="0" borderId="0"/>
    <xf numFmtId="0" fontId="21" fillId="0" borderId="0">
      <alignment vertical="center"/>
    </xf>
    <xf numFmtId="0" fontId="20" fillId="0" borderId="0">
      <alignment vertical="center"/>
    </xf>
    <xf numFmtId="38" fontId="20" fillId="0" borderId="0" applyFont="0" applyFill="0" applyBorder="0" applyAlignment="0" applyProtection="0">
      <alignment vertical="center"/>
    </xf>
    <xf numFmtId="38" fontId="22" fillId="0" borderId="0" applyFont="0" applyFill="0" applyBorder="0" applyAlignment="0" applyProtection="0">
      <alignment vertical="center"/>
    </xf>
    <xf numFmtId="0" fontId="18" fillId="0" borderId="0">
      <alignment vertical="center"/>
    </xf>
    <xf numFmtId="38" fontId="18" fillId="0" borderId="0" applyFont="0" applyFill="0" applyBorder="0" applyAlignment="0" applyProtection="0">
      <alignment vertical="center"/>
    </xf>
    <xf numFmtId="0" fontId="41" fillId="0" borderId="0"/>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9" fontId="22" fillId="0" borderId="0" applyFont="0" applyFill="0" applyBorder="0" applyAlignment="0" applyProtection="0"/>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458">
    <xf numFmtId="0" fontId="0" fillId="0" borderId="0" xfId="0"/>
    <xf numFmtId="0" fontId="29" fillId="0" borderId="0" xfId="0" applyFont="1" applyAlignment="1">
      <alignment vertical="center"/>
    </xf>
    <xf numFmtId="177" fontId="29" fillId="0" borderId="0" xfId="0" applyNumberFormat="1" applyFont="1" applyAlignment="1">
      <alignment vertical="center"/>
    </xf>
    <xf numFmtId="0" fontId="29" fillId="0" borderId="0" xfId="0" applyFont="1" applyBorder="1" applyAlignment="1">
      <alignment horizontal="right" vertical="center"/>
    </xf>
    <xf numFmtId="0" fontId="29" fillId="0" borderId="0" xfId="0" applyFont="1" applyAlignment="1">
      <alignment horizontal="center" vertical="center"/>
    </xf>
    <xf numFmtId="0" fontId="31" fillId="0" borderId="0" xfId="0" applyFont="1" applyAlignment="1">
      <alignment vertical="center"/>
    </xf>
    <xf numFmtId="0" fontId="29" fillId="2" borderId="0" xfId="0" applyFont="1" applyFill="1" applyAlignment="1">
      <alignment vertical="center"/>
    </xf>
    <xf numFmtId="177" fontId="29" fillId="0" borderId="0" xfId="0" applyNumberFormat="1" applyFont="1" applyFill="1" applyAlignment="1">
      <alignment vertical="center"/>
    </xf>
    <xf numFmtId="0" fontId="29" fillId="0" borderId="0" xfId="0" applyFont="1" applyFill="1" applyAlignment="1">
      <alignment vertical="center"/>
    </xf>
    <xf numFmtId="0" fontId="29" fillId="0" borderId="0" xfId="0" applyFont="1" applyAlignment="1">
      <alignment vertical="center"/>
    </xf>
    <xf numFmtId="0" fontId="33" fillId="0" borderId="0" xfId="0" applyFont="1" applyAlignment="1">
      <alignment vertical="center"/>
    </xf>
    <xf numFmtId="0" fontId="33" fillId="0" borderId="0" xfId="0" applyFont="1" applyFill="1" applyAlignment="1">
      <alignment vertical="center"/>
    </xf>
    <xf numFmtId="177" fontId="33" fillId="0" borderId="0" xfId="0" applyNumberFormat="1" applyFont="1" applyAlignment="1">
      <alignment vertical="center"/>
    </xf>
    <xf numFmtId="0" fontId="33" fillId="0" borderId="0" xfId="0" applyFont="1" applyAlignment="1">
      <alignment horizontal="center" vertical="center"/>
    </xf>
    <xf numFmtId="0" fontId="33" fillId="0" borderId="0" xfId="0" applyFont="1" applyBorder="1" applyAlignment="1">
      <alignment vertical="center"/>
    </xf>
    <xf numFmtId="0" fontId="33" fillId="0" borderId="0" xfId="0" applyFont="1" applyBorder="1" applyAlignment="1">
      <alignment horizontal="center" vertical="center"/>
    </xf>
    <xf numFmtId="179" fontId="33" fillId="0" borderId="0" xfId="0" applyNumberFormat="1" applyFont="1" applyAlignment="1">
      <alignment vertical="center"/>
    </xf>
    <xf numFmtId="177" fontId="33" fillId="0" borderId="0" xfId="0" applyNumberFormat="1" applyFont="1" applyFill="1" applyAlignment="1">
      <alignment vertical="center"/>
    </xf>
    <xf numFmtId="0" fontId="29" fillId="0" borderId="0" xfId="0" applyFont="1" applyAlignment="1">
      <alignment horizontal="left" vertical="center"/>
    </xf>
    <xf numFmtId="0" fontId="33" fillId="0" borderId="0" xfId="0" applyFont="1" applyAlignment="1">
      <alignment horizontal="left" vertical="center"/>
    </xf>
    <xf numFmtId="176" fontId="29" fillId="0" borderId="0" xfId="0" applyNumberFormat="1" applyFont="1" applyAlignment="1">
      <alignment horizontal="left" vertical="center"/>
    </xf>
    <xf numFmtId="177" fontId="32" fillId="0" borderId="10" xfId="0" applyNumberFormat="1" applyFont="1" applyFill="1" applyBorder="1" applyAlignment="1">
      <alignment vertical="center"/>
    </xf>
    <xf numFmtId="177" fontId="32" fillId="0" borderId="10" xfId="0" applyNumberFormat="1" applyFont="1" applyFill="1" applyBorder="1" applyAlignment="1">
      <alignment horizontal="right" vertical="center"/>
    </xf>
    <xf numFmtId="0" fontId="29" fillId="0" borderId="0" xfId="0" applyFont="1" applyAlignment="1">
      <alignment vertical="center"/>
    </xf>
    <xf numFmtId="38" fontId="29" fillId="0" borderId="1" xfId="0" applyNumberFormat="1" applyFont="1" applyBorder="1" applyAlignment="1">
      <alignment horizontal="center" vertical="center"/>
    </xf>
    <xf numFmtId="0" fontId="20" fillId="0" borderId="0" xfId="8">
      <alignment vertical="center"/>
    </xf>
    <xf numFmtId="0" fontId="29" fillId="0" borderId="0" xfId="0" applyFont="1" applyAlignment="1">
      <alignment vertical="center"/>
    </xf>
    <xf numFmtId="177" fontId="32" fillId="0" borderId="0" xfId="0" applyNumberFormat="1" applyFont="1" applyFill="1" applyBorder="1" applyAlignment="1">
      <alignment vertical="center"/>
    </xf>
    <xf numFmtId="38" fontId="29" fillId="0" borderId="62" xfId="0" applyNumberFormat="1" applyFont="1" applyBorder="1" applyAlignment="1">
      <alignment horizontal="center" vertical="center"/>
    </xf>
    <xf numFmtId="38" fontId="29" fillId="0" borderId="62" xfId="0" applyNumberFormat="1" applyFont="1" applyBorder="1" applyAlignment="1">
      <alignment horizontal="center" vertical="center" wrapText="1"/>
    </xf>
    <xf numFmtId="0" fontId="29" fillId="0" borderId="0" xfId="0" applyFont="1" applyAlignment="1">
      <alignment vertical="center"/>
    </xf>
    <xf numFmtId="38" fontId="29" fillId="0" borderId="0" xfId="0" applyNumberFormat="1" applyFont="1" applyBorder="1" applyAlignment="1">
      <alignment horizontal="center" vertical="center"/>
    </xf>
    <xf numFmtId="0" fontId="29" fillId="0" borderId="0" xfId="0" applyFont="1" applyAlignment="1">
      <alignment vertical="center"/>
    </xf>
    <xf numFmtId="38" fontId="29" fillId="0" borderId="3" xfId="0" applyNumberFormat="1" applyFont="1" applyBorder="1" applyAlignment="1">
      <alignment horizontal="center" vertical="center" wrapText="1"/>
    </xf>
    <xf numFmtId="0" fontId="29" fillId="0" borderId="0" xfId="0" applyFont="1" applyBorder="1" applyAlignment="1">
      <alignment vertical="center"/>
    </xf>
    <xf numFmtId="177" fontId="33" fillId="0" borderId="0" xfId="0" applyNumberFormat="1" applyFont="1" applyFill="1" applyBorder="1" applyAlignment="1">
      <alignment vertical="center"/>
    </xf>
    <xf numFmtId="177" fontId="29" fillId="0" borderId="0" xfId="0" applyNumberFormat="1" applyFont="1" applyBorder="1" applyAlignment="1">
      <alignment vertical="center"/>
    </xf>
    <xf numFmtId="38" fontId="35" fillId="0" borderId="62" xfId="0" applyNumberFormat="1" applyFont="1" applyBorder="1" applyAlignment="1">
      <alignment horizontal="center" vertical="center"/>
    </xf>
    <xf numFmtId="177" fontId="32" fillId="0" borderId="63" xfId="0" applyNumberFormat="1" applyFont="1" applyFill="1" applyBorder="1" applyAlignment="1">
      <alignment vertical="center"/>
    </xf>
    <xf numFmtId="38" fontId="32" fillId="0" borderId="63" xfId="0" applyNumberFormat="1" applyFont="1" applyFill="1" applyBorder="1" applyAlignment="1">
      <alignment vertical="center"/>
    </xf>
    <xf numFmtId="0" fontId="29" fillId="0" borderId="0" xfId="0" applyFont="1" applyAlignment="1">
      <alignment vertical="center"/>
    </xf>
    <xf numFmtId="38" fontId="29" fillId="0" borderId="62" xfId="0" applyNumberFormat="1" applyFont="1" applyBorder="1" applyAlignment="1">
      <alignment horizontal="center" vertical="center"/>
    </xf>
    <xf numFmtId="38" fontId="29" fillId="0" borderId="0" xfId="0" applyNumberFormat="1" applyFont="1" applyBorder="1" applyAlignment="1">
      <alignment horizontal="center" vertical="center"/>
    </xf>
    <xf numFmtId="177" fontId="32" fillId="0" borderId="64" xfId="0" applyNumberFormat="1" applyFont="1" applyFill="1" applyBorder="1" applyAlignment="1">
      <alignment vertical="center"/>
    </xf>
    <xf numFmtId="0" fontId="35"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left" vertical="center"/>
    </xf>
    <xf numFmtId="177" fontId="29" fillId="0" borderId="0" xfId="0" applyNumberFormat="1" applyFont="1" applyAlignment="1">
      <alignment horizontal="center" vertical="center"/>
    </xf>
    <xf numFmtId="177" fontId="33" fillId="0" borderId="21" xfId="0" applyNumberFormat="1" applyFont="1" applyFill="1" applyBorder="1" applyAlignment="1">
      <alignment horizontal="right" vertical="center"/>
    </xf>
    <xf numFmtId="38" fontId="33" fillId="0" borderId="65" xfId="0" applyNumberFormat="1" applyFont="1" applyFill="1" applyBorder="1" applyAlignment="1">
      <alignment horizontal="right" vertical="center"/>
    </xf>
    <xf numFmtId="177" fontId="33" fillId="0" borderId="21" xfId="0" applyNumberFormat="1" applyFont="1" applyFill="1" applyBorder="1" applyAlignment="1">
      <alignment vertical="center"/>
    </xf>
    <xf numFmtId="38" fontId="29" fillId="0" borderId="1" xfId="0" applyNumberFormat="1" applyFont="1" applyBorder="1" applyAlignment="1">
      <alignment horizontal="center" vertical="center"/>
    </xf>
    <xf numFmtId="38" fontId="29" fillId="0" borderId="62" xfId="0" applyNumberFormat="1" applyFont="1" applyBorder="1" applyAlignment="1">
      <alignment horizontal="center" vertical="center" wrapText="1"/>
    </xf>
    <xf numFmtId="0" fontId="29" fillId="0" borderId="0" xfId="0" applyFont="1" applyAlignment="1">
      <alignment vertical="center" shrinkToFit="1"/>
    </xf>
    <xf numFmtId="0" fontId="33" fillId="0" borderId="0" xfId="0" applyFont="1" applyAlignment="1">
      <alignment vertical="center" shrinkToFit="1"/>
    </xf>
    <xf numFmtId="0" fontId="33" fillId="0" borderId="0" xfId="0" applyFont="1" applyFill="1" applyAlignment="1">
      <alignment vertical="center" shrinkToFit="1"/>
    </xf>
    <xf numFmtId="38" fontId="29" fillId="0" borderId="62" xfId="0" applyNumberFormat="1" applyFont="1" applyBorder="1" applyAlignment="1">
      <alignment horizontal="center" vertical="center" shrinkToFit="1"/>
    </xf>
    <xf numFmtId="176" fontId="32" fillId="3" borderId="16" xfId="0" applyNumberFormat="1" applyFont="1" applyFill="1" applyBorder="1" applyAlignment="1" applyProtection="1">
      <alignment horizontal="left" vertical="center"/>
      <protection locked="0"/>
    </xf>
    <xf numFmtId="176" fontId="32" fillId="3" borderId="18" xfId="0" applyNumberFormat="1" applyFont="1" applyFill="1" applyBorder="1" applyAlignment="1" applyProtection="1">
      <alignment horizontal="left" vertical="center"/>
      <protection locked="0"/>
    </xf>
    <xf numFmtId="176" fontId="32" fillId="3" borderId="11" xfId="0" applyNumberFormat="1" applyFont="1" applyFill="1" applyBorder="1" applyAlignment="1" applyProtection="1">
      <alignment horizontal="left" vertical="center"/>
      <protection locked="0"/>
    </xf>
    <xf numFmtId="38" fontId="33" fillId="3" borderId="12" xfId="0" applyNumberFormat="1" applyFont="1" applyFill="1" applyBorder="1" applyAlignment="1" applyProtection="1">
      <alignment vertical="center"/>
      <protection locked="0"/>
    </xf>
    <xf numFmtId="38" fontId="33" fillId="3" borderId="13" xfId="0" applyNumberFormat="1" applyFont="1" applyFill="1" applyBorder="1" applyAlignment="1" applyProtection="1">
      <alignment vertical="center"/>
      <protection locked="0"/>
    </xf>
    <xf numFmtId="38" fontId="33" fillId="3" borderId="17" xfId="0" applyNumberFormat="1" applyFont="1" applyFill="1" applyBorder="1" applyAlignment="1" applyProtection="1">
      <alignment horizontal="center" vertical="center"/>
      <protection locked="0"/>
    </xf>
    <xf numFmtId="38" fontId="33" fillId="3" borderId="17" xfId="10" applyFont="1" applyFill="1" applyBorder="1" applyAlignment="1" applyProtection="1">
      <alignment vertical="center"/>
      <protection locked="0"/>
    </xf>
    <xf numFmtId="176" fontId="33" fillId="3" borderId="3" xfId="0" applyNumberFormat="1" applyFont="1" applyFill="1" applyBorder="1" applyAlignment="1" applyProtection="1">
      <alignment vertical="center"/>
      <protection locked="0"/>
    </xf>
    <xf numFmtId="176" fontId="33" fillId="3" borderId="3" xfId="0" applyNumberFormat="1" applyFont="1" applyFill="1" applyBorder="1" applyAlignment="1" applyProtection="1">
      <alignment horizontal="center" vertical="center"/>
      <protection locked="0"/>
    </xf>
    <xf numFmtId="38" fontId="33" fillId="3" borderId="15" xfId="10" applyFont="1" applyFill="1" applyBorder="1" applyAlignment="1" applyProtection="1">
      <alignment vertical="center"/>
      <protection locked="0"/>
    </xf>
    <xf numFmtId="38" fontId="29" fillId="3" borderId="14" xfId="0" applyNumberFormat="1" applyFont="1" applyFill="1" applyBorder="1" applyAlignment="1" applyProtection="1">
      <alignment vertical="center"/>
      <protection locked="0"/>
    </xf>
    <xf numFmtId="38" fontId="29" fillId="3" borderId="13" xfId="0" applyNumberFormat="1" applyFont="1" applyFill="1" applyBorder="1" applyAlignment="1" applyProtection="1">
      <alignment vertical="center"/>
      <protection locked="0"/>
    </xf>
    <xf numFmtId="38" fontId="29" fillId="3" borderId="15" xfId="10" applyFont="1" applyFill="1" applyBorder="1" applyAlignment="1" applyProtection="1">
      <alignment vertical="center"/>
      <protection locked="0"/>
    </xf>
    <xf numFmtId="176" fontId="29" fillId="3" borderId="3" xfId="0" applyNumberFormat="1" applyFont="1" applyFill="1" applyBorder="1" applyAlignment="1" applyProtection="1">
      <alignment vertical="center"/>
      <protection locked="0"/>
    </xf>
    <xf numFmtId="176" fontId="29" fillId="3" borderId="3" xfId="0" applyNumberFormat="1" applyFont="1" applyFill="1" applyBorder="1" applyAlignment="1" applyProtection="1">
      <alignment horizontal="center" vertical="center"/>
      <protection locked="0"/>
    </xf>
    <xf numFmtId="38" fontId="29" fillId="3" borderId="2" xfId="0" applyNumberFormat="1" applyFont="1" applyFill="1" applyBorder="1" applyAlignment="1" applyProtection="1">
      <alignment vertical="center"/>
      <protection locked="0"/>
    </xf>
    <xf numFmtId="38" fontId="29" fillId="3" borderId="19" xfId="0" applyNumberFormat="1" applyFont="1" applyFill="1" applyBorder="1" applyAlignment="1" applyProtection="1">
      <alignment vertical="center"/>
      <protection locked="0"/>
    </xf>
    <xf numFmtId="38" fontId="29" fillId="3" borderId="30" xfId="0" applyNumberFormat="1" applyFont="1" applyFill="1" applyBorder="1" applyAlignment="1" applyProtection="1">
      <alignment vertical="center"/>
      <protection locked="0"/>
    </xf>
    <xf numFmtId="38" fontId="29" fillId="3" borderId="23" xfId="10" applyFont="1" applyFill="1" applyBorder="1" applyAlignment="1" applyProtection="1">
      <alignment vertical="center"/>
      <protection locked="0"/>
    </xf>
    <xf numFmtId="176" fontId="29" fillId="3" borderId="6" xfId="0" applyNumberFormat="1" applyFont="1" applyFill="1" applyBorder="1" applyAlignment="1" applyProtection="1">
      <alignment vertical="center"/>
      <protection locked="0"/>
    </xf>
    <xf numFmtId="38" fontId="33" fillId="3" borderId="12"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right" vertical="center"/>
      <protection locked="0"/>
    </xf>
    <xf numFmtId="38" fontId="33" fillId="3" borderId="11" xfId="0" applyNumberFormat="1" applyFont="1" applyFill="1" applyBorder="1" applyAlignment="1" applyProtection="1">
      <alignment vertical="center"/>
      <protection locked="0"/>
    </xf>
    <xf numFmtId="38" fontId="33" fillId="3" borderId="11"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left" vertical="center" shrinkToFit="1"/>
      <protection locked="0"/>
    </xf>
    <xf numFmtId="38" fontId="38" fillId="3" borderId="12" xfId="0" applyNumberFormat="1" applyFont="1" applyFill="1" applyBorder="1" applyAlignment="1" applyProtection="1">
      <alignment horizontal="left" vertical="center" shrinkToFit="1"/>
      <protection locked="0"/>
    </xf>
    <xf numFmtId="38" fontId="38" fillId="3" borderId="11" xfId="0" applyNumberFormat="1" applyFont="1" applyFill="1" applyBorder="1" applyAlignment="1" applyProtection="1">
      <alignment horizontal="left" vertical="center" shrinkToFit="1"/>
      <protection locked="0"/>
    </xf>
    <xf numFmtId="38" fontId="38" fillId="3" borderId="11" xfId="0" applyNumberFormat="1" applyFont="1" applyFill="1" applyBorder="1" applyAlignment="1" applyProtection="1">
      <alignment horizontal="right" vertical="center"/>
      <protection locked="0"/>
    </xf>
    <xf numFmtId="38" fontId="38" fillId="3" borderId="11" xfId="0" applyNumberFormat="1" applyFont="1" applyFill="1" applyBorder="1" applyAlignment="1" applyProtection="1">
      <alignment vertical="center"/>
      <protection locked="0"/>
    </xf>
    <xf numFmtId="0" fontId="38" fillId="3" borderId="14" xfId="0" applyFont="1" applyFill="1" applyBorder="1" applyAlignment="1" applyProtection="1">
      <alignment horizontal="left" vertical="center" shrinkToFit="1"/>
      <protection locked="0"/>
    </xf>
    <xf numFmtId="38" fontId="38" fillId="3" borderId="3" xfId="0" applyNumberFormat="1" applyFont="1" applyFill="1" applyBorder="1" applyAlignment="1" applyProtection="1">
      <alignment horizontal="left" vertical="center" shrinkToFit="1"/>
      <protection locked="0"/>
    </xf>
    <xf numFmtId="38" fontId="38" fillId="3" borderId="3" xfId="0" applyNumberFormat="1" applyFont="1" applyFill="1" applyBorder="1" applyAlignment="1" applyProtection="1">
      <alignment horizontal="right" vertical="center"/>
      <protection locked="0"/>
    </xf>
    <xf numFmtId="38" fontId="38" fillId="3" borderId="3" xfId="0" applyNumberFormat="1" applyFont="1" applyFill="1" applyBorder="1" applyAlignment="1" applyProtection="1">
      <alignment vertical="center"/>
      <protection locked="0"/>
    </xf>
    <xf numFmtId="38" fontId="38" fillId="3" borderId="14" xfId="0" applyNumberFormat="1" applyFont="1" applyFill="1" applyBorder="1" applyAlignment="1" applyProtection="1">
      <alignment horizontal="left" vertical="center" shrinkToFit="1"/>
      <protection locked="0"/>
    </xf>
    <xf numFmtId="0" fontId="38" fillId="3" borderId="27" xfId="0" applyFont="1" applyFill="1" applyBorder="1" applyAlignment="1" applyProtection="1">
      <alignment horizontal="justify" vertical="center" shrinkToFit="1"/>
      <protection locked="0"/>
    </xf>
    <xf numFmtId="38" fontId="38" fillId="3" borderId="18" xfId="0" applyNumberFormat="1" applyFont="1" applyFill="1" applyBorder="1" applyAlignment="1" applyProtection="1">
      <alignment vertical="center" shrinkToFit="1"/>
      <protection locked="0"/>
    </xf>
    <xf numFmtId="38" fontId="38" fillId="3" borderId="18" xfId="0" applyNumberFormat="1" applyFont="1" applyFill="1" applyBorder="1" applyAlignment="1" applyProtection="1">
      <alignment horizontal="right" vertical="center"/>
      <protection locked="0"/>
    </xf>
    <xf numFmtId="38" fontId="38" fillId="3" borderId="18" xfId="0" applyNumberFormat="1" applyFont="1" applyFill="1" applyBorder="1" applyAlignment="1" applyProtection="1">
      <alignment horizontal="center" vertical="center"/>
      <protection locked="0"/>
    </xf>
    <xf numFmtId="38" fontId="33" fillId="3" borderId="12" xfId="0" applyNumberFormat="1" applyFont="1" applyFill="1" applyBorder="1" applyAlignment="1" applyProtection="1">
      <alignment horizontal="left" vertical="center"/>
      <protection locked="0"/>
    </xf>
    <xf numFmtId="38" fontId="33" fillId="3" borderId="39" xfId="0" applyNumberFormat="1" applyFont="1" applyFill="1" applyBorder="1" applyAlignment="1" applyProtection="1">
      <alignment horizontal="left" vertical="center"/>
      <protection locked="0"/>
    </xf>
    <xf numFmtId="38" fontId="33" fillId="3" borderId="13" xfId="0" applyNumberFormat="1" applyFont="1" applyFill="1" applyBorder="1" applyAlignment="1" applyProtection="1">
      <alignment horizontal="left" vertical="center" wrapText="1"/>
      <protection locked="0"/>
    </xf>
    <xf numFmtId="38" fontId="37" fillId="3" borderId="13" xfId="0" applyNumberFormat="1" applyFont="1" applyFill="1" applyBorder="1" applyAlignment="1" applyProtection="1">
      <alignment horizontal="center" vertical="center"/>
      <protection locked="0"/>
    </xf>
    <xf numFmtId="38" fontId="33" fillId="3" borderId="13" xfId="0" applyNumberFormat="1" applyFont="1" applyFill="1" applyBorder="1" applyAlignment="1" applyProtection="1">
      <alignment horizontal="center" vertical="center"/>
      <protection locked="0"/>
    </xf>
    <xf numFmtId="38" fontId="37" fillId="3" borderId="39" xfId="0" applyNumberFormat="1" applyFont="1" applyFill="1" applyBorder="1" applyAlignment="1" applyProtection="1">
      <alignment horizontal="center" vertical="center"/>
      <protection locked="0"/>
    </xf>
    <xf numFmtId="38" fontId="33" fillId="3" borderId="17" xfId="0" applyNumberFormat="1" applyFont="1" applyFill="1" applyBorder="1" applyAlignment="1" applyProtection="1">
      <alignment horizontal="left" vertical="center" wrapText="1"/>
      <protection locked="0"/>
    </xf>
    <xf numFmtId="38" fontId="33" fillId="3" borderId="17" xfId="0" applyNumberFormat="1" applyFont="1" applyFill="1" applyBorder="1" applyAlignment="1" applyProtection="1">
      <alignment vertical="center"/>
      <protection locked="0"/>
    </xf>
    <xf numFmtId="38" fontId="33" fillId="3" borderId="17" xfId="0" applyNumberFormat="1" applyFont="1" applyFill="1" applyBorder="1" applyAlignment="1" applyProtection="1">
      <alignment horizontal="right" vertical="center"/>
      <protection locked="0"/>
    </xf>
    <xf numFmtId="38" fontId="33" fillId="3" borderId="8" xfId="0" applyNumberFormat="1" applyFont="1" applyFill="1" applyBorder="1" applyAlignment="1" applyProtection="1">
      <alignment horizontal="right" vertical="center"/>
      <protection locked="0"/>
    </xf>
    <xf numFmtId="38" fontId="33" fillId="3" borderId="14"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center" vertical="center"/>
      <protection locked="0"/>
    </xf>
    <xf numFmtId="38" fontId="37" fillId="3" borderId="2" xfId="0" applyNumberFormat="1" applyFont="1" applyFill="1" applyBorder="1" applyAlignment="1" applyProtection="1">
      <alignment horizontal="center" vertical="center"/>
      <protection locked="0"/>
    </xf>
    <xf numFmtId="38" fontId="33" fillId="3" borderId="2" xfId="0" applyNumberFormat="1" applyFont="1" applyFill="1" applyBorder="1" applyAlignment="1" applyProtection="1">
      <alignment horizontal="center" vertical="center"/>
      <protection locked="0"/>
    </xf>
    <xf numFmtId="38" fontId="37" fillId="3" borderId="22" xfId="0" applyNumberFormat="1" applyFont="1" applyFill="1" applyBorder="1" applyAlignment="1" applyProtection="1">
      <alignment horizontal="center" vertical="center"/>
      <protection locked="0"/>
    </xf>
    <xf numFmtId="38" fontId="33" fillId="3" borderId="15"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right" vertical="center"/>
      <protection locked="0"/>
    </xf>
    <xf numFmtId="38" fontId="33" fillId="3" borderId="3" xfId="0" applyNumberFormat="1" applyFont="1" applyFill="1" applyBorder="1" applyAlignment="1" applyProtection="1">
      <alignment horizontal="right" vertical="center"/>
      <protection locked="0"/>
    </xf>
    <xf numFmtId="38" fontId="38" fillId="3" borderId="14" xfId="0" applyNumberFormat="1" applyFont="1" applyFill="1" applyBorder="1" applyAlignment="1" applyProtection="1">
      <alignment horizontal="left" vertical="center"/>
      <protection locked="0"/>
    </xf>
    <xf numFmtId="38" fontId="38" fillId="3" borderId="22" xfId="0" applyNumberFormat="1" applyFont="1" applyFill="1" applyBorder="1" applyAlignment="1" applyProtection="1">
      <alignment horizontal="left" vertical="center"/>
      <protection locked="0"/>
    </xf>
    <xf numFmtId="38" fontId="38" fillId="3" borderId="22" xfId="0" applyNumberFormat="1" applyFont="1" applyFill="1" applyBorder="1" applyAlignment="1" applyProtection="1">
      <alignment horizontal="left" vertical="center" wrapText="1"/>
      <protection locked="0"/>
    </xf>
    <xf numFmtId="38" fontId="38" fillId="3" borderId="15" xfId="0" applyNumberFormat="1" applyFont="1" applyFill="1" applyBorder="1" applyAlignment="1" applyProtection="1">
      <alignment horizontal="center" vertical="center"/>
      <protection locked="0"/>
    </xf>
    <xf numFmtId="38" fontId="39" fillId="3" borderId="2" xfId="0" applyNumberFormat="1" applyFont="1" applyFill="1" applyBorder="1" applyAlignment="1" applyProtection="1">
      <alignment horizontal="center" vertical="center"/>
      <protection locked="0"/>
    </xf>
    <xf numFmtId="38" fontId="38" fillId="3" borderId="2" xfId="0" applyNumberFormat="1" applyFont="1" applyFill="1" applyBorder="1" applyAlignment="1" applyProtection="1">
      <alignment horizontal="center" vertical="center"/>
      <protection locked="0"/>
    </xf>
    <xf numFmtId="38" fontId="39" fillId="3" borderId="22" xfId="0" applyNumberFormat="1" applyFont="1" applyFill="1" applyBorder="1" applyAlignment="1" applyProtection="1">
      <alignment horizontal="center" vertical="center"/>
      <protection locked="0"/>
    </xf>
    <xf numFmtId="38" fontId="38" fillId="3" borderId="15" xfId="0" applyNumberFormat="1" applyFont="1" applyFill="1" applyBorder="1" applyAlignment="1" applyProtection="1">
      <alignment horizontal="left" vertical="center" wrapText="1"/>
      <protection locked="0"/>
    </xf>
    <xf numFmtId="38" fontId="38" fillId="3" borderId="15" xfId="0" applyNumberFormat="1" applyFont="1" applyFill="1" applyBorder="1" applyAlignment="1" applyProtection="1">
      <alignment horizontal="right" vertical="center"/>
      <protection locked="0"/>
    </xf>
    <xf numFmtId="38" fontId="38" fillId="3" borderId="62" xfId="0" applyNumberFormat="1" applyFont="1" applyFill="1" applyBorder="1" applyAlignment="1" applyProtection="1">
      <alignment horizontal="right" vertical="center"/>
      <protection locked="0"/>
    </xf>
    <xf numFmtId="38" fontId="40" fillId="3" borderId="11"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horizontal="left" vertical="center" wrapText="1"/>
      <protection locked="0"/>
    </xf>
    <xf numFmtId="38" fontId="40" fillId="3" borderId="3" xfId="0" applyNumberFormat="1" applyFont="1" applyFill="1" applyBorder="1" applyAlignment="1" applyProtection="1">
      <alignment horizontal="center" vertical="center"/>
      <protection locked="0"/>
    </xf>
    <xf numFmtId="38" fontId="29" fillId="3" borderId="14" xfId="0" applyNumberFormat="1" applyFont="1" applyFill="1" applyBorder="1" applyAlignment="1" applyProtection="1">
      <alignment horizontal="left" vertical="center"/>
      <protection locked="0"/>
    </xf>
    <xf numFmtId="38" fontId="29" fillId="3" borderId="3" xfId="0" applyNumberFormat="1" applyFont="1" applyFill="1" applyBorder="1" applyAlignment="1" applyProtection="1">
      <alignment horizontal="left" vertical="center"/>
      <protection locked="0"/>
    </xf>
    <xf numFmtId="38" fontId="29" fillId="3" borderId="3" xfId="0" applyNumberFormat="1" applyFont="1" applyFill="1" applyBorder="1" applyAlignment="1" applyProtection="1">
      <alignment horizontal="right" vertical="center"/>
      <protection locked="0"/>
    </xf>
    <xf numFmtId="38" fontId="30" fillId="3" borderId="3" xfId="0" applyNumberFormat="1" applyFont="1" applyFill="1" applyBorder="1" applyAlignment="1" applyProtection="1">
      <alignment horizontal="center" vertical="center"/>
      <protection locked="0"/>
    </xf>
    <xf numFmtId="38" fontId="29" fillId="3" borderId="19" xfId="0" applyNumberFormat="1" applyFont="1" applyFill="1" applyBorder="1" applyAlignment="1" applyProtection="1">
      <alignment horizontal="left" vertical="center"/>
      <protection locked="0"/>
    </xf>
    <xf numFmtId="38" fontId="29" fillId="3" borderId="6" xfId="0" applyNumberFormat="1" applyFont="1" applyFill="1" applyBorder="1" applyAlignment="1" applyProtection="1">
      <alignment horizontal="left" vertical="center"/>
      <protection locked="0"/>
    </xf>
    <xf numFmtId="38" fontId="29" fillId="3" borderId="6" xfId="0" applyNumberFormat="1" applyFont="1" applyFill="1" applyBorder="1" applyAlignment="1" applyProtection="1">
      <alignment horizontal="right" vertical="center"/>
      <protection locked="0"/>
    </xf>
    <xf numFmtId="38" fontId="30" fillId="3" borderId="6"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vertical="center"/>
      <protection locked="0"/>
    </xf>
    <xf numFmtId="38" fontId="29" fillId="3" borderId="3" xfId="0" applyNumberFormat="1" applyFont="1" applyFill="1" applyBorder="1" applyAlignment="1" applyProtection="1">
      <alignment vertical="center"/>
      <protection locked="0"/>
    </xf>
    <xf numFmtId="38" fontId="29" fillId="3" borderId="58" xfId="0" applyNumberFormat="1" applyFont="1" applyFill="1" applyBorder="1" applyAlignment="1" applyProtection="1">
      <alignment vertical="center"/>
      <protection locked="0"/>
    </xf>
    <xf numFmtId="38" fontId="29" fillId="3" borderId="62" xfId="0" applyNumberFormat="1" applyFont="1" applyFill="1" applyBorder="1" applyAlignment="1" applyProtection="1">
      <alignment vertical="center"/>
      <protection locked="0"/>
    </xf>
    <xf numFmtId="38" fontId="33" fillId="3" borderId="15" xfId="0" applyNumberFormat="1" applyFont="1" applyFill="1" applyBorder="1" applyAlignment="1" applyProtection="1">
      <alignment horizontal="left" vertical="center"/>
      <protection locked="0"/>
    </xf>
    <xf numFmtId="38" fontId="33" fillId="3" borderId="13" xfId="0" applyNumberFormat="1" applyFont="1" applyFill="1" applyBorder="1" applyAlignment="1" applyProtection="1">
      <alignment horizontal="right" vertical="center"/>
      <protection locked="0"/>
    </xf>
    <xf numFmtId="176" fontId="29" fillId="3" borderId="3" xfId="0" applyNumberFormat="1" applyFont="1" applyFill="1" applyBorder="1" applyAlignment="1" applyProtection="1">
      <alignment horizontal="left" vertical="center"/>
      <protection locked="0"/>
    </xf>
    <xf numFmtId="38" fontId="29" fillId="3" borderId="15" xfId="0" applyNumberFormat="1" applyFont="1" applyFill="1" applyBorder="1" applyAlignment="1" applyProtection="1">
      <alignment vertical="center"/>
      <protection locked="0"/>
    </xf>
    <xf numFmtId="38" fontId="29" fillId="3" borderId="23" xfId="0" applyNumberFormat="1" applyFont="1" applyFill="1" applyBorder="1" applyAlignment="1" applyProtection="1">
      <alignment vertical="center"/>
      <protection locked="0"/>
    </xf>
    <xf numFmtId="38" fontId="33" fillId="3" borderId="13" xfId="0" applyNumberFormat="1" applyFont="1" applyFill="1" applyBorder="1" applyAlignment="1" applyProtection="1">
      <alignment horizontal="left" vertical="center"/>
      <protection locked="0"/>
    </xf>
    <xf numFmtId="176" fontId="33" fillId="3" borderId="11" xfId="0" applyNumberFormat="1" applyFont="1" applyFill="1" applyBorder="1" applyAlignment="1" applyProtection="1">
      <alignment horizontal="center" vertical="center"/>
      <protection locked="0"/>
    </xf>
    <xf numFmtId="38" fontId="33" fillId="3" borderId="15" xfId="0" applyNumberFormat="1" applyFont="1" applyFill="1" applyBorder="1" applyAlignment="1" applyProtection="1">
      <alignment vertical="center"/>
      <protection locked="0"/>
    </xf>
    <xf numFmtId="38" fontId="29" fillId="3" borderId="15" xfId="0" applyNumberFormat="1" applyFont="1" applyFill="1" applyBorder="1" applyAlignment="1" applyProtection="1">
      <alignment horizontal="left" vertical="center"/>
      <protection locked="0"/>
    </xf>
    <xf numFmtId="38" fontId="29" fillId="3" borderId="23" xfId="0" applyNumberFormat="1" applyFont="1" applyFill="1" applyBorder="1" applyAlignment="1" applyProtection="1">
      <alignment horizontal="left" vertical="center"/>
      <protection locked="0"/>
    </xf>
    <xf numFmtId="176" fontId="29" fillId="3" borderId="6" xfId="0" applyNumberFormat="1" applyFont="1" applyFill="1" applyBorder="1" applyAlignment="1" applyProtection="1">
      <alignment horizontal="center" vertical="center"/>
      <protection locked="0"/>
    </xf>
    <xf numFmtId="38" fontId="33" fillId="3" borderId="3" xfId="0" applyNumberFormat="1" applyFont="1" applyFill="1" applyBorder="1" applyAlignment="1" applyProtection="1">
      <alignment vertical="center"/>
      <protection locked="0"/>
    </xf>
    <xf numFmtId="0" fontId="20" fillId="0" borderId="54" xfId="8" applyBorder="1" applyAlignment="1" applyProtection="1">
      <alignment vertical="center" wrapText="1"/>
      <protection locked="0"/>
    </xf>
    <xf numFmtId="0" fontId="19" fillId="0" borderId="2" xfId="8" applyFont="1" applyBorder="1" applyAlignment="1" applyProtection="1">
      <alignment vertical="center" wrapText="1"/>
      <protection locked="0"/>
    </xf>
    <xf numFmtId="0" fontId="19" fillId="0" borderId="55" xfId="8" applyFont="1" applyBorder="1" applyAlignment="1" applyProtection="1">
      <alignment vertical="center" wrapText="1"/>
      <protection locked="0"/>
    </xf>
    <xf numFmtId="0" fontId="19" fillId="0" borderId="3" xfId="8" applyFont="1" applyBorder="1" applyAlignment="1" applyProtection="1">
      <alignment vertical="center" wrapText="1"/>
      <protection locked="0"/>
    </xf>
    <xf numFmtId="0" fontId="20" fillId="0" borderId="22" xfId="8" applyBorder="1" applyAlignment="1">
      <alignment horizontal="left" vertical="center" wrapText="1"/>
    </xf>
    <xf numFmtId="0" fontId="20" fillId="0" borderId="3" xfId="8" applyBorder="1" applyAlignment="1">
      <alignment horizontal="left" vertical="center" wrapText="1"/>
    </xf>
    <xf numFmtId="0" fontId="20" fillId="0" borderId="3" xfId="8" applyFill="1" applyBorder="1" applyAlignment="1">
      <alignment horizontal="left" vertical="center" wrapText="1"/>
    </xf>
    <xf numFmtId="0" fontId="20" fillId="0" borderId="56" xfId="8" applyBorder="1" applyAlignment="1">
      <alignment horizontal="left" vertical="center" wrapText="1"/>
    </xf>
    <xf numFmtId="38" fontId="0" fillId="0" borderId="3" xfId="9" applyFont="1" applyBorder="1" applyAlignment="1">
      <alignment vertical="center" wrapText="1"/>
    </xf>
    <xf numFmtId="0" fontId="20" fillId="0" borderId="3" xfId="8" applyNumberFormat="1" applyBorder="1" applyAlignment="1">
      <alignment vertical="center" wrapText="1"/>
    </xf>
    <xf numFmtId="180" fontId="0" fillId="0" borderId="3" xfId="9" applyNumberFormat="1" applyFont="1" applyBorder="1" applyAlignment="1">
      <alignment vertical="center" wrapText="1"/>
    </xf>
    <xf numFmtId="0" fontId="20" fillId="0" borderId="50" xfId="8" applyBorder="1" applyAlignment="1">
      <alignment horizontal="left" vertical="center" wrapText="1"/>
    </xf>
    <xf numFmtId="0" fontId="20" fillId="0" borderId="3" xfId="8" applyNumberFormat="1" applyBorder="1" applyAlignment="1">
      <alignment horizontal="left" vertical="center" wrapText="1"/>
    </xf>
    <xf numFmtId="0" fontId="20" fillId="0" borderId="51" xfId="8" applyBorder="1" applyAlignment="1">
      <alignment horizontal="left" vertical="center" wrapText="1"/>
    </xf>
    <xf numFmtId="0" fontId="17" fillId="0" borderId="51" xfId="8" applyNumberFormat="1" applyFont="1" applyBorder="1" applyAlignment="1">
      <alignment horizontal="left" vertical="center" wrapText="1"/>
    </xf>
    <xf numFmtId="0" fontId="17" fillId="0" borderId="56" xfId="8" applyNumberFormat="1" applyFont="1" applyBorder="1" applyAlignment="1">
      <alignment horizontal="left" vertical="center" wrapText="1"/>
    </xf>
    <xf numFmtId="0" fontId="20" fillId="0" borderId="51" xfId="8" applyNumberFormat="1" applyBorder="1" applyAlignment="1">
      <alignment horizontal="left" vertical="center" wrapText="1"/>
    </xf>
    <xf numFmtId="0" fontId="20" fillId="0" borderId="3" xfId="8" applyBorder="1" applyAlignment="1" applyProtection="1">
      <alignment vertical="center" wrapText="1"/>
      <protection locked="0"/>
    </xf>
    <xf numFmtId="0" fontId="20" fillId="0" borderId="0" xfId="8" applyAlignment="1">
      <alignment vertical="center" wrapText="1"/>
    </xf>
    <xf numFmtId="0" fontId="41" fillId="0" borderId="0" xfId="13"/>
    <xf numFmtId="0" fontId="41" fillId="0" borderId="0" xfId="13" applyBorder="1"/>
    <xf numFmtId="181" fontId="42" fillId="0" borderId="0" xfId="13" applyNumberFormat="1" applyFont="1" applyBorder="1" applyAlignment="1">
      <alignment vertical="center"/>
    </xf>
    <xf numFmtId="176" fontId="29" fillId="0" borderId="0" xfId="13" applyNumberFormat="1" applyFont="1" applyFill="1" applyBorder="1" applyAlignment="1" applyProtection="1">
      <alignment vertical="center" wrapText="1"/>
    </xf>
    <xf numFmtId="9" fontId="30" fillId="0" borderId="0" xfId="13" applyNumberFormat="1" applyFont="1" applyBorder="1" applyAlignment="1" applyProtection="1">
      <alignment horizontal="right" vertical="center"/>
    </xf>
    <xf numFmtId="38" fontId="35" fillId="0" borderId="69" xfId="0" applyNumberFormat="1" applyFont="1" applyBorder="1" applyAlignment="1">
      <alignment horizontal="center" vertical="center"/>
    </xf>
    <xf numFmtId="38" fontId="35" fillId="0" borderId="66" xfId="0" applyNumberFormat="1" applyFont="1" applyBorder="1" applyAlignment="1">
      <alignment horizontal="center" vertical="center"/>
    </xf>
    <xf numFmtId="38" fontId="35" fillId="0" borderId="69" xfId="0" applyNumberFormat="1" applyFont="1" applyBorder="1" applyAlignment="1" applyProtection="1">
      <alignment horizontal="center" vertical="center"/>
    </xf>
    <xf numFmtId="38" fontId="35" fillId="0" borderId="66" xfId="0" applyNumberFormat="1" applyFont="1" applyBorder="1" applyAlignment="1" applyProtection="1">
      <alignment horizontal="center" vertical="center"/>
    </xf>
    <xf numFmtId="38" fontId="43" fillId="0" borderId="62" xfId="0" applyNumberFormat="1" applyFont="1" applyBorder="1" applyAlignment="1" applyProtection="1">
      <alignment horizontal="center" vertical="center"/>
    </xf>
    <xf numFmtId="38" fontId="33" fillId="3" borderId="70" xfId="0" applyNumberFormat="1" applyFont="1" applyFill="1" applyBorder="1" applyAlignment="1" applyProtection="1">
      <alignment horizontal="right" vertical="center"/>
      <protection locked="0"/>
    </xf>
    <xf numFmtId="38" fontId="33" fillId="3" borderId="39" xfId="0" applyNumberFormat="1" applyFont="1" applyFill="1" applyBorder="1" applyAlignment="1" applyProtection="1">
      <alignment horizontal="right" vertical="center"/>
      <protection locked="0"/>
    </xf>
    <xf numFmtId="38" fontId="33" fillId="3" borderId="72" xfId="0" applyNumberFormat="1" applyFont="1" applyFill="1" applyBorder="1" applyAlignment="1" applyProtection="1">
      <alignment horizontal="right" vertical="center"/>
      <protection locked="0"/>
    </xf>
    <xf numFmtId="38" fontId="33" fillId="3" borderId="22" xfId="0" applyNumberFormat="1" applyFont="1" applyFill="1" applyBorder="1" applyAlignment="1" applyProtection="1">
      <alignment horizontal="right" vertical="center"/>
      <protection locked="0"/>
    </xf>
    <xf numFmtId="38" fontId="29" fillId="3" borderId="72" xfId="0" applyNumberFormat="1" applyFont="1" applyFill="1" applyBorder="1" applyAlignment="1" applyProtection="1">
      <alignment horizontal="right" vertical="center"/>
      <protection locked="0"/>
    </xf>
    <xf numFmtId="38" fontId="29" fillId="3" borderId="22" xfId="0" applyNumberFormat="1" applyFont="1" applyFill="1" applyBorder="1" applyAlignment="1" applyProtection="1">
      <alignment horizontal="right" vertical="center"/>
      <protection locked="0"/>
    </xf>
    <xf numFmtId="38" fontId="29" fillId="3" borderId="69" xfId="0" applyNumberFormat="1" applyFont="1" applyFill="1" applyBorder="1" applyAlignment="1" applyProtection="1">
      <alignment horizontal="right" vertical="center"/>
      <protection locked="0"/>
    </xf>
    <xf numFmtId="38" fontId="29" fillId="3" borderId="24" xfId="0" applyNumberFormat="1" applyFont="1" applyFill="1" applyBorder="1" applyAlignment="1" applyProtection="1">
      <alignment horizontal="right" vertical="center"/>
      <protection locked="0"/>
    </xf>
    <xf numFmtId="38" fontId="29" fillId="0" borderId="0" xfId="0" applyNumberFormat="1" applyFont="1" applyBorder="1" applyAlignment="1">
      <alignment horizontal="left" vertical="center"/>
    </xf>
    <xf numFmtId="177" fontId="29" fillId="0" borderId="0" xfId="0" applyNumberFormat="1" applyFont="1" applyFill="1" applyBorder="1" applyAlignment="1">
      <alignment vertical="center"/>
    </xf>
    <xf numFmtId="177" fontId="44" fillId="0" borderId="0" xfId="0" applyNumberFormat="1" applyFont="1" applyAlignment="1">
      <alignment vertical="center" wrapText="1"/>
    </xf>
    <xf numFmtId="0" fontId="30" fillId="0" borderId="3" xfId="13" applyFont="1" applyBorder="1" applyAlignment="1" applyProtection="1">
      <alignment horizontal="center" vertical="center"/>
    </xf>
    <xf numFmtId="0" fontId="30" fillId="0" borderId="3" xfId="13" applyFont="1" applyBorder="1" applyAlignment="1" applyProtection="1">
      <alignment horizontal="center" vertical="center" wrapText="1"/>
    </xf>
    <xf numFmtId="0" fontId="30" fillId="0" borderId="3" xfId="13" applyFont="1" applyBorder="1" applyAlignment="1" applyProtection="1">
      <alignment horizontal="justify" vertical="center"/>
    </xf>
    <xf numFmtId="176" fontId="30" fillId="0" borderId="3" xfId="13" applyNumberFormat="1" applyFont="1" applyBorder="1" applyAlignment="1" applyProtection="1">
      <alignment horizontal="right" vertical="center"/>
    </xf>
    <xf numFmtId="0" fontId="30" fillId="0" borderId="3" xfId="13" applyFont="1" applyBorder="1" applyAlignment="1" applyProtection="1">
      <alignment horizontal="left" vertical="center"/>
    </xf>
    <xf numFmtId="0" fontId="30" fillId="0" borderId="3" xfId="13" applyFont="1" applyBorder="1" applyAlignment="1" applyProtection="1">
      <alignment horizontal="justify" vertical="center" wrapText="1"/>
    </xf>
    <xf numFmtId="0" fontId="30" fillId="0" borderId="23" xfId="13" applyFont="1" applyBorder="1" applyAlignment="1" applyProtection="1">
      <alignment horizontal="center" vertical="center"/>
    </xf>
    <xf numFmtId="176" fontId="30" fillId="0" borderId="23" xfId="13" applyNumberFormat="1" applyFont="1" applyBorder="1" applyAlignment="1" applyProtection="1">
      <alignment horizontal="right" vertical="top"/>
    </xf>
    <xf numFmtId="176" fontId="30" fillId="0" borderId="6" xfId="13" applyNumberFormat="1" applyFont="1" applyBorder="1" applyAlignment="1" applyProtection="1">
      <alignment horizontal="right" vertical="top"/>
    </xf>
    <xf numFmtId="176" fontId="22" fillId="0" borderId="17" xfId="0" applyNumberFormat="1" applyFont="1" applyBorder="1" applyAlignment="1" applyProtection="1">
      <alignment horizontal="right" vertical="top"/>
    </xf>
    <xf numFmtId="176" fontId="22" fillId="0" borderId="11" xfId="0" applyNumberFormat="1" applyFont="1" applyBorder="1" applyAlignment="1" applyProtection="1">
      <alignment horizontal="right" vertical="top"/>
    </xf>
    <xf numFmtId="176" fontId="30" fillId="0" borderId="16" xfId="13" applyNumberFormat="1" applyFont="1" applyBorder="1" applyAlignment="1" applyProtection="1">
      <alignment horizontal="right" vertical="center"/>
    </xf>
    <xf numFmtId="176" fontId="30" fillId="0" borderId="18" xfId="13" applyNumberFormat="1" applyFont="1" applyBorder="1" applyAlignment="1" applyProtection="1">
      <alignment horizontal="right" vertical="center"/>
    </xf>
    <xf numFmtId="176" fontId="30" fillId="0" borderId="16" xfId="13" applyNumberFormat="1" applyFont="1" applyBorder="1" applyAlignment="1" applyProtection="1">
      <alignment horizontal="right" vertical="top"/>
    </xf>
    <xf numFmtId="176" fontId="30" fillId="0" borderId="18" xfId="13" applyNumberFormat="1" applyFont="1" applyBorder="1" applyAlignment="1" applyProtection="1">
      <alignment horizontal="right" vertical="top"/>
    </xf>
    <xf numFmtId="176" fontId="30" fillId="0" borderId="15" xfId="13" applyNumberFormat="1" applyFont="1" applyBorder="1" applyAlignment="1" applyProtection="1">
      <alignment horizontal="right" vertical="center"/>
    </xf>
    <xf numFmtId="38" fontId="33" fillId="3" borderId="71" xfId="0" applyNumberFormat="1" applyFont="1" applyFill="1" applyBorder="1" applyAlignment="1" applyProtection="1">
      <alignment horizontal="right" vertical="center"/>
      <protection locked="0"/>
    </xf>
    <xf numFmtId="38" fontId="33" fillId="3" borderId="42" xfId="0" applyNumberFormat="1" applyFont="1" applyFill="1" applyBorder="1" applyAlignment="1" applyProtection="1">
      <alignment horizontal="right" vertical="center"/>
      <protection locked="0"/>
    </xf>
    <xf numFmtId="38" fontId="33" fillId="0" borderId="8" xfId="0" applyNumberFormat="1" applyFont="1" applyFill="1" applyBorder="1" applyAlignment="1" applyProtection="1">
      <alignment horizontal="right" vertical="center"/>
      <protection locked="0"/>
    </xf>
    <xf numFmtId="38" fontId="33" fillId="0" borderId="3" xfId="0" applyNumberFormat="1" applyFont="1" applyFill="1" applyBorder="1" applyAlignment="1" applyProtection="1">
      <alignment horizontal="right" vertical="center"/>
      <protection locked="0"/>
    </xf>
    <xf numFmtId="38" fontId="29" fillId="0" borderId="3" xfId="0" applyNumberFormat="1" applyFont="1" applyFill="1" applyBorder="1" applyAlignment="1" applyProtection="1">
      <alignment horizontal="right" vertical="center"/>
      <protection locked="0"/>
    </xf>
    <xf numFmtId="38" fontId="29" fillId="3" borderId="66" xfId="0" applyNumberFormat="1" applyFont="1" applyFill="1" applyBorder="1" applyAlignment="1" applyProtection="1">
      <alignment horizontal="right" vertical="center"/>
      <protection locked="0"/>
    </xf>
    <xf numFmtId="38" fontId="29" fillId="0" borderId="62" xfId="0" applyNumberFormat="1" applyFont="1" applyFill="1" applyBorder="1" applyAlignment="1" applyProtection="1">
      <alignment horizontal="right" vertical="center"/>
      <protection locked="0"/>
    </xf>
    <xf numFmtId="0" fontId="11" fillId="0" borderId="0" xfId="8" applyFont="1">
      <alignment vertical="center"/>
    </xf>
    <xf numFmtId="0" fontId="47" fillId="0" borderId="0" xfId="8" applyFont="1">
      <alignment vertical="center"/>
    </xf>
    <xf numFmtId="0" fontId="10" fillId="0" borderId="0" xfId="8" applyFont="1">
      <alignment vertical="center"/>
    </xf>
    <xf numFmtId="0" fontId="30" fillId="0" borderId="6" xfId="13" applyFont="1" applyBorder="1" applyAlignment="1" applyProtection="1">
      <alignment horizontal="center" vertical="center" wrapText="1"/>
    </xf>
    <xf numFmtId="0" fontId="49" fillId="0" borderId="0" xfId="13" applyFont="1" applyBorder="1" applyAlignment="1" applyProtection="1">
      <alignment horizontal="left" vertical="center"/>
    </xf>
    <xf numFmtId="38" fontId="35" fillId="0" borderId="62" xfId="0" applyNumberFormat="1" applyFont="1" applyBorder="1" applyAlignment="1">
      <alignment horizontal="center" vertical="center" wrapText="1" shrinkToFit="1"/>
    </xf>
    <xf numFmtId="182" fontId="32" fillId="3" borderId="13" xfId="0" applyNumberFormat="1" applyFont="1" applyFill="1" applyBorder="1" applyAlignment="1" applyProtection="1">
      <alignment horizontal="left" vertical="center"/>
      <protection locked="0"/>
    </xf>
    <xf numFmtId="182" fontId="45" fillId="3" borderId="13" xfId="0" applyNumberFormat="1" applyFont="1" applyFill="1" applyBorder="1" applyAlignment="1" applyProtection="1">
      <alignment horizontal="left" vertical="center" wrapText="1"/>
      <protection locked="0"/>
    </xf>
    <xf numFmtId="183" fontId="32" fillId="0" borderId="0" xfId="21" applyNumberFormat="1" applyFont="1" applyFill="1" applyBorder="1" applyAlignment="1" applyProtection="1">
      <alignment horizontal="right" vertical="center"/>
    </xf>
    <xf numFmtId="182" fontId="19" fillId="0" borderId="3" xfId="8" applyNumberFormat="1" applyFont="1" applyBorder="1" applyAlignment="1" applyProtection="1">
      <alignment vertical="center" wrapText="1"/>
      <protection locked="0"/>
    </xf>
    <xf numFmtId="182" fontId="20" fillId="0" borderId="3" xfId="8" applyNumberFormat="1" applyBorder="1" applyAlignment="1">
      <alignment vertical="center" wrapText="1"/>
    </xf>
    <xf numFmtId="38" fontId="43" fillId="0" borderId="62" xfId="0" applyNumberFormat="1" applyFont="1" applyBorder="1" applyAlignment="1">
      <alignment horizontal="center" vertical="center" wrapText="1"/>
    </xf>
    <xf numFmtId="49" fontId="32" fillId="3" borderId="17" xfId="0" applyNumberFormat="1" applyFont="1" applyFill="1" applyBorder="1" applyAlignment="1" applyProtection="1">
      <alignment horizontal="left" vertical="center"/>
      <protection locked="0"/>
    </xf>
    <xf numFmtId="0" fontId="0" fillId="0" borderId="0" xfId="0" applyAlignment="1">
      <alignment vertical="center" wrapText="1"/>
    </xf>
    <xf numFmtId="0" fontId="0" fillId="0" borderId="0" xfId="0"/>
    <xf numFmtId="0" fontId="0" fillId="0" borderId="0" xfId="0" applyAlignment="1">
      <alignment vertical="center"/>
    </xf>
    <xf numFmtId="176" fontId="29" fillId="10" borderId="0" xfId="0" applyNumberFormat="1" applyFont="1" applyFill="1" applyAlignment="1" applyProtection="1">
      <alignment horizontal="right" vertical="center"/>
    </xf>
    <xf numFmtId="176" fontId="29" fillId="0" borderId="0" xfId="0" applyNumberFormat="1" applyFont="1" applyAlignment="1" applyProtection="1">
      <alignment vertical="center"/>
    </xf>
    <xf numFmtId="176" fontId="29" fillId="0" borderId="0" xfId="0" applyNumberFormat="1" applyFont="1" applyAlignment="1" applyProtection="1">
      <alignment horizontal="right" vertical="center"/>
    </xf>
    <xf numFmtId="176" fontId="33" fillId="0" borderId="0" xfId="0" applyNumberFormat="1" applyFont="1" applyAlignment="1" applyProtection="1">
      <alignment vertical="center"/>
    </xf>
    <xf numFmtId="176" fontId="32" fillId="3" borderId="13" xfId="0" applyNumberFormat="1" applyFont="1" applyFill="1" applyBorder="1" applyAlignment="1" applyProtection="1">
      <alignment vertical="center"/>
    </xf>
    <xf numFmtId="176" fontId="32" fillId="0" borderId="0" xfId="0" applyNumberFormat="1" applyFont="1" applyFill="1" applyBorder="1" applyAlignment="1" applyProtection="1">
      <alignment vertical="center"/>
    </xf>
    <xf numFmtId="49" fontId="32" fillId="0" borderId="0" xfId="0" applyNumberFormat="1" applyFont="1" applyFill="1" applyBorder="1" applyAlignment="1" applyProtection="1">
      <alignment horizontal="left" vertical="center" wrapText="1"/>
    </xf>
    <xf numFmtId="182" fontId="32" fillId="0" borderId="2" xfId="0" applyNumberFormat="1" applyFont="1" applyFill="1" applyBorder="1" applyAlignment="1" applyProtection="1">
      <alignment horizontal="left" vertical="center" wrapText="1"/>
    </xf>
    <xf numFmtId="182" fontId="32" fillId="0" borderId="13" xfId="0" applyNumberFormat="1" applyFont="1" applyFill="1" applyBorder="1" applyAlignment="1" applyProtection="1">
      <alignment horizontal="left" vertical="center" wrapText="1"/>
    </xf>
    <xf numFmtId="49" fontId="32" fillId="3" borderId="0" xfId="0" applyNumberFormat="1" applyFont="1" applyFill="1" applyBorder="1" applyAlignment="1" applyProtection="1">
      <alignment horizontal="left" vertical="center" wrapText="1"/>
    </xf>
    <xf numFmtId="182" fontId="32" fillId="10" borderId="13" xfId="0" applyNumberFormat="1" applyFont="1" applyFill="1" applyBorder="1" applyAlignment="1" applyProtection="1">
      <alignment horizontal="left" vertical="center"/>
    </xf>
    <xf numFmtId="176" fontId="32" fillId="0" borderId="0" xfId="0" applyNumberFormat="1" applyFont="1" applyFill="1" applyBorder="1" applyAlignment="1" applyProtection="1">
      <alignment horizontal="left" vertical="center"/>
    </xf>
    <xf numFmtId="176" fontId="35" fillId="0" borderId="0" xfId="0" applyNumberFormat="1" applyFont="1" applyAlignment="1" applyProtection="1">
      <alignment horizontal="right" vertical="center"/>
    </xf>
    <xf numFmtId="49" fontId="32" fillId="0" borderId="0" xfId="0" applyNumberFormat="1" applyFont="1" applyFill="1" applyBorder="1" applyAlignment="1" applyProtection="1">
      <alignment horizontal="left" vertical="center"/>
    </xf>
    <xf numFmtId="49" fontId="32" fillId="0" borderId="0" xfId="0" applyNumberFormat="1" applyFont="1" applyFill="1" applyBorder="1" applyAlignment="1" applyProtection="1">
      <alignment vertical="center"/>
    </xf>
    <xf numFmtId="49" fontId="36" fillId="0" borderId="0" xfId="0" applyNumberFormat="1" applyFont="1" applyAlignment="1" applyProtection="1">
      <alignment horizontal="right" vertical="center"/>
    </xf>
    <xf numFmtId="49" fontId="29" fillId="0" borderId="0" xfId="0" applyNumberFormat="1" applyFont="1" applyAlignment="1" applyProtection="1">
      <alignment horizontal="right" vertical="center" shrinkToFit="1"/>
    </xf>
    <xf numFmtId="176" fontId="29" fillId="0" borderId="0" xfId="0" applyNumberFormat="1" applyFont="1" applyAlignment="1" applyProtection="1">
      <alignment horizontal="right" vertical="center" wrapText="1"/>
    </xf>
    <xf numFmtId="176" fontId="32" fillId="0" borderId="0" xfId="0" applyNumberFormat="1" applyFont="1" applyFill="1" applyBorder="1" applyAlignment="1" applyProtection="1">
      <alignment horizontal="left" vertical="center" wrapText="1"/>
    </xf>
    <xf numFmtId="176" fontId="29" fillId="0" borderId="0" xfId="0" applyNumberFormat="1" applyFont="1" applyFill="1" applyAlignment="1" applyProtection="1">
      <alignment horizontal="right" vertical="center"/>
    </xf>
    <xf numFmtId="176" fontId="46" fillId="0" borderId="0" xfId="0" applyNumberFormat="1" applyFont="1" applyAlignment="1" applyProtection="1">
      <alignment vertical="center"/>
    </xf>
    <xf numFmtId="176" fontId="29" fillId="0" borderId="4" xfId="0" applyNumberFormat="1" applyFont="1" applyBorder="1" applyAlignment="1" applyProtection="1">
      <alignment horizontal="center" vertical="center"/>
    </xf>
    <xf numFmtId="176" fontId="29" fillId="0" borderId="20" xfId="0" applyNumberFormat="1" applyFont="1" applyBorder="1" applyAlignment="1" applyProtection="1">
      <alignment horizontal="center" vertical="center"/>
    </xf>
    <xf numFmtId="176" fontId="29" fillId="0" borderId="10" xfId="0" applyNumberFormat="1" applyFont="1" applyBorder="1" applyAlignment="1" applyProtection="1">
      <alignment horizontal="center" vertical="center"/>
    </xf>
    <xf numFmtId="176" fontId="29" fillId="0" borderId="10" xfId="0" applyNumberFormat="1" applyFont="1" applyBorder="1" applyAlignment="1" applyProtection="1">
      <alignment horizontal="center" vertical="center" wrapText="1" shrinkToFit="1"/>
    </xf>
    <xf numFmtId="176" fontId="29" fillId="0" borderId="0" xfId="0" applyNumberFormat="1" applyFont="1" applyAlignment="1" applyProtection="1">
      <alignment horizontal="left" vertical="center"/>
    </xf>
    <xf numFmtId="176" fontId="29" fillId="0" borderId="0" xfId="0" applyNumberFormat="1" applyFont="1" applyAlignment="1" applyProtection="1">
      <alignment horizontal="center" vertical="center"/>
    </xf>
    <xf numFmtId="176" fontId="32" fillId="0" borderId="31" xfId="0" applyNumberFormat="1" applyFont="1" applyFill="1" applyBorder="1" applyAlignment="1" applyProtection="1">
      <alignment vertical="center"/>
    </xf>
    <xf numFmtId="176" fontId="32" fillId="0" borderId="17" xfId="0" applyNumberFormat="1" applyFont="1" applyFill="1" applyBorder="1" applyAlignment="1" applyProtection="1">
      <alignment vertical="center"/>
    </xf>
    <xf numFmtId="176" fontId="32" fillId="0" borderId="34" xfId="0" applyNumberFormat="1" applyFont="1" applyFill="1" applyBorder="1" applyAlignment="1" applyProtection="1">
      <alignment vertical="center"/>
    </xf>
    <xf numFmtId="176" fontId="32" fillId="0" borderId="12" xfId="0" applyNumberFormat="1" applyFont="1" applyBorder="1" applyAlignment="1" applyProtection="1">
      <alignment vertical="center"/>
    </xf>
    <xf numFmtId="176" fontId="32" fillId="0" borderId="15" xfId="0" applyNumberFormat="1" applyFont="1" applyFill="1" applyBorder="1" applyAlignment="1" applyProtection="1">
      <alignment vertical="center"/>
    </xf>
    <xf numFmtId="176" fontId="32" fillId="0" borderId="21" xfId="0" applyNumberFormat="1" applyFont="1" applyFill="1" applyBorder="1" applyAlignment="1" applyProtection="1">
      <alignment vertical="center"/>
    </xf>
    <xf numFmtId="176" fontId="32" fillId="0" borderId="14" xfId="0" applyNumberFormat="1" applyFont="1" applyBorder="1" applyAlignment="1" applyProtection="1">
      <alignment vertical="center"/>
    </xf>
    <xf numFmtId="176" fontId="32" fillId="0" borderId="9" xfId="0" applyNumberFormat="1" applyFont="1" applyFill="1" applyBorder="1" applyAlignment="1" applyProtection="1">
      <alignment vertical="center"/>
    </xf>
    <xf numFmtId="176" fontId="32" fillId="0" borderId="19" xfId="0" applyNumberFormat="1" applyFont="1" applyBorder="1" applyAlignment="1" applyProtection="1">
      <alignment vertical="center"/>
    </xf>
    <xf numFmtId="176" fontId="32" fillId="0" borderId="15" xfId="0" applyNumberFormat="1" applyFont="1" applyFill="1" applyBorder="1" applyAlignment="1" applyProtection="1">
      <alignment horizontal="right" vertical="center"/>
    </xf>
    <xf numFmtId="176" fontId="32" fillId="0" borderId="25" xfId="0" applyNumberFormat="1" applyFont="1" applyFill="1" applyBorder="1" applyAlignment="1" applyProtection="1">
      <alignment vertical="center"/>
    </xf>
    <xf numFmtId="176" fontId="32" fillId="0" borderId="16" xfId="0" applyNumberFormat="1" applyFont="1" applyFill="1" applyBorder="1" applyAlignment="1" applyProtection="1">
      <alignment vertical="center"/>
    </xf>
    <xf numFmtId="176" fontId="32" fillId="0" borderId="40" xfId="0" applyNumberFormat="1" applyFont="1" applyBorder="1" applyAlignment="1" applyProtection="1">
      <alignment horizontal="center" vertical="center"/>
    </xf>
    <xf numFmtId="176" fontId="32" fillId="0" borderId="40" xfId="0" applyNumberFormat="1" applyFont="1" applyFill="1" applyBorder="1" applyAlignment="1" applyProtection="1">
      <alignment horizontal="right" vertical="center"/>
    </xf>
    <xf numFmtId="176" fontId="32" fillId="0" borderId="64" xfId="0" applyNumberFormat="1" applyFont="1" applyFill="1" applyBorder="1" applyAlignment="1" applyProtection="1">
      <alignment horizontal="right" vertical="center"/>
    </xf>
    <xf numFmtId="176" fontId="32" fillId="0" borderId="0" xfId="0" applyNumberFormat="1" applyFont="1" applyBorder="1" applyAlignment="1" applyProtection="1">
      <alignment horizontal="center" vertical="center"/>
    </xf>
    <xf numFmtId="176" fontId="45" fillId="0" borderId="0" xfId="0" applyNumberFormat="1" applyFont="1" applyFill="1" applyBorder="1" applyAlignment="1" applyProtection="1">
      <alignment horizontal="right" vertical="center"/>
    </xf>
    <xf numFmtId="183" fontId="32" fillId="0" borderId="0" xfId="0" applyNumberFormat="1" applyFont="1" applyFill="1" applyBorder="1" applyAlignment="1" applyProtection="1">
      <alignment horizontal="right" vertical="center"/>
    </xf>
    <xf numFmtId="176" fontId="32" fillId="0" borderId="0" xfId="0" applyNumberFormat="1" applyFont="1" applyBorder="1" applyAlignment="1" applyProtection="1">
      <alignment horizontal="left" vertical="center"/>
    </xf>
    <xf numFmtId="176" fontId="32" fillId="0" borderId="0" xfId="0" applyNumberFormat="1" applyFont="1" applyBorder="1" applyAlignment="1" applyProtection="1">
      <alignment vertical="center"/>
    </xf>
    <xf numFmtId="176" fontId="29" fillId="0" borderId="15" xfId="0" applyNumberFormat="1" applyFont="1" applyBorder="1" applyAlignment="1" applyProtection="1">
      <alignment horizontal="center" vertical="center"/>
    </xf>
    <xf numFmtId="176" fontId="29" fillId="0" borderId="3" xfId="0" applyNumberFormat="1" applyFont="1" applyBorder="1" applyAlignment="1" applyProtection="1">
      <alignment horizontal="center" vertical="center"/>
    </xf>
    <xf numFmtId="176" fontId="29" fillId="0" borderId="0" xfId="0" applyNumberFormat="1" applyFont="1" applyFill="1" applyBorder="1" applyAlignment="1" applyProtection="1">
      <alignment horizontal="center" vertical="center"/>
    </xf>
    <xf numFmtId="176" fontId="29" fillId="10" borderId="3" xfId="0" applyNumberFormat="1" applyFont="1" applyFill="1" applyBorder="1" applyAlignment="1" applyProtection="1">
      <alignment horizontal="center" vertical="center"/>
    </xf>
    <xf numFmtId="176" fontId="29" fillId="0" borderId="16" xfId="0" applyNumberFormat="1" applyFont="1" applyBorder="1" applyAlignment="1" applyProtection="1">
      <alignment horizontal="center" vertical="center"/>
    </xf>
    <xf numFmtId="176" fontId="32" fillId="0" borderId="17" xfId="0" applyNumberFormat="1" applyFont="1" applyFill="1" applyBorder="1" applyAlignment="1" applyProtection="1">
      <alignment horizontal="left" vertical="center"/>
    </xf>
    <xf numFmtId="176" fontId="29" fillId="0" borderId="0" xfId="0" applyNumberFormat="1" applyFont="1" applyBorder="1" applyAlignment="1" applyProtection="1">
      <alignment horizontal="center" vertical="center"/>
    </xf>
    <xf numFmtId="176" fontId="33" fillId="3" borderId="0" xfId="0" applyNumberFormat="1" applyFont="1" applyFill="1" applyAlignment="1" applyProtection="1">
      <alignment vertical="center"/>
      <protection locked="0"/>
    </xf>
    <xf numFmtId="176" fontId="33" fillId="3" borderId="0" xfId="0" applyNumberFormat="1" applyFont="1" applyFill="1" applyAlignment="1" applyProtection="1">
      <alignment horizontal="left" vertical="center"/>
      <protection locked="0"/>
    </xf>
    <xf numFmtId="0" fontId="4" fillId="0" borderId="51" xfId="8" applyNumberFormat="1" applyFont="1" applyBorder="1" applyAlignment="1">
      <alignment horizontal="left" vertical="center" wrapText="1"/>
    </xf>
    <xf numFmtId="0" fontId="52" fillId="0" borderId="3" xfId="0" applyFont="1" applyBorder="1" applyAlignment="1">
      <alignment horizontal="center" vertical="center" wrapText="1"/>
    </xf>
    <xf numFmtId="0" fontId="53" fillId="0" borderId="3" xfId="0" applyFont="1" applyBorder="1" applyAlignment="1">
      <alignment horizontal="center" vertical="center" wrapText="1"/>
    </xf>
    <xf numFmtId="0" fontId="2" fillId="0" borderId="22" xfId="8" applyFont="1" applyBorder="1" applyAlignment="1" applyProtection="1">
      <alignment vertical="center" wrapText="1"/>
      <protection locked="0"/>
    </xf>
    <xf numFmtId="0" fontId="20" fillId="0" borderId="15" xfId="8" applyBorder="1" applyAlignment="1">
      <alignment horizontal="center" vertical="center" wrapText="1"/>
    </xf>
    <xf numFmtId="0" fontId="53" fillId="0" borderId="15" xfId="8" applyFont="1" applyBorder="1" applyAlignment="1">
      <alignment horizontal="center" vertical="center"/>
    </xf>
    <xf numFmtId="0" fontId="53" fillId="4" borderId="46" xfId="8" applyFont="1" applyFill="1" applyBorder="1" applyAlignment="1">
      <alignment horizontal="center" vertical="center"/>
    </xf>
    <xf numFmtId="0" fontId="53" fillId="0" borderId="2" xfId="8" applyFont="1" applyFill="1" applyBorder="1" applyAlignment="1">
      <alignment horizontal="center" vertical="center"/>
    </xf>
    <xf numFmtId="0" fontId="53" fillId="4" borderId="47" xfId="8" applyFont="1" applyFill="1" applyBorder="1" applyAlignment="1">
      <alignment horizontal="center" vertical="center"/>
    </xf>
    <xf numFmtId="0" fontId="53" fillId="4" borderId="48" xfId="8" applyFont="1" applyFill="1" applyBorder="1" applyAlignment="1">
      <alignment horizontal="center" vertical="center"/>
    </xf>
    <xf numFmtId="0" fontId="53" fillId="0" borderId="49" xfId="8" applyFont="1" applyBorder="1" applyAlignment="1">
      <alignment horizontal="center" vertical="center" wrapText="1"/>
    </xf>
    <xf numFmtId="0" fontId="53" fillId="5" borderId="49" xfId="8" applyFont="1" applyFill="1" applyBorder="1" applyAlignment="1">
      <alignment horizontal="center" vertical="center"/>
    </xf>
    <xf numFmtId="0" fontId="53" fillId="5" borderId="48" xfId="8" applyFont="1" applyFill="1" applyBorder="1" applyAlignment="1">
      <alignment horizontal="center" vertical="center" wrapText="1"/>
    </xf>
    <xf numFmtId="0" fontId="53" fillId="5" borderId="49" xfId="8" applyFont="1" applyFill="1" applyBorder="1" applyAlignment="1">
      <alignment horizontal="center" vertical="center" wrapText="1"/>
    </xf>
    <xf numFmtId="0" fontId="53" fillId="0" borderId="49" xfId="8" applyFont="1" applyFill="1" applyBorder="1" applyAlignment="1">
      <alignment horizontal="center" vertical="center" wrapText="1"/>
    </xf>
    <xf numFmtId="0" fontId="53" fillId="5" borderId="48" xfId="8" applyFont="1" applyFill="1" applyBorder="1" applyAlignment="1">
      <alignment horizontal="center" vertical="center"/>
    </xf>
    <xf numFmtId="0" fontId="53" fillId="0" borderId="48" xfId="8" applyFont="1" applyFill="1" applyBorder="1" applyAlignment="1">
      <alignment horizontal="center" vertical="center" wrapText="1"/>
    </xf>
    <xf numFmtId="0" fontId="53" fillId="6" borderId="50" xfId="8" applyFont="1" applyFill="1" applyBorder="1" applyAlignment="1">
      <alignment horizontal="center" vertical="center" wrapText="1"/>
    </xf>
    <xf numFmtId="0" fontId="53" fillId="6" borderId="51" xfId="8" applyFont="1" applyFill="1" applyBorder="1" applyAlignment="1">
      <alignment horizontal="center" vertical="center" wrapText="1"/>
    </xf>
    <xf numFmtId="0" fontId="53" fillId="6" borderId="51" xfId="8" applyFont="1" applyFill="1" applyBorder="1" applyAlignment="1">
      <alignment horizontal="center" vertical="center"/>
    </xf>
    <xf numFmtId="0" fontId="53" fillId="7" borderId="52" xfId="8" applyFont="1" applyFill="1" applyBorder="1" applyAlignment="1">
      <alignment horizontal="center" vertical="center" wrapText="1"/>
    </xf>
    <xf numFmtId="0" fontId="53" fillId="7" borderId="53" xfId="8" applyFont="1" applyFill="1" applyBorder="1" applyAlignment="1">
      <alignment horizontal="center" vertical="center" wrapText="1"/>
    </xf>
    <xf numFmtId="0" fontId="53" fillId="7" borderId="53" xfId="8" applyFont="1" applyFill="1" applyBorder="1" applyAlignment="1">
      <alignment horizontal="center" vertical="center"/>
    </xf>
    <xf numFmtId="0" fontId="53" fillId="8" borderId="3" xfId="8" applyFont="1" applyFill="1" applyBorder="1" applyAlignment="1">
      <alignment horizontal="center" vertical="center" wrapText="1"/>
    </xf>
    <xf numFmtId="0" fontId="53" fillId="8" borderId="3" xfId="8" applyFont="1" applyFill="1" applyBorder="1" applyAlignment="1">
      <alignment horizontal="center" vertical="center"/>
    </xf>
    <xf numFmtId="0" fontId="53" fillId="11" borderId="53" xfId="8" applyFont="1" applyFill="1" applyBorder="1" applyAlignment="1">
      <alignment horizontal="center" vertical="center" wrapText="1"/>
    </xf>
    <xf numFmtId="0" fontId="53" fillId="11" borderId="53" xfId="8" applyFont="1" applyFill="1" applyBorder="1" applyAlignment="1">
      <alignment horizontal="center" vertical="center"/>
    </xf>
    <xf numFmtId="0" fontId="53" fillId="12" borderId="3" xfId="8" applyFont="1" applyFill="1" applyBorder="1" applyAlignment="1">
      <alignment horizontal="center" vertical="center" wrapText="1"/>
    </xf>
    <xf numFmtId="0" fontId="53" fillId="12" borderId="3" xfId="8" applyFont="1" applyFill="1" applyBorder="1" applyAlignment="1">
      <alignment horizontal="center" vertical="center"/>
    </xf>
    <xf numFmtId="0" fontId="53" fillId="9" borderId="3" xfId="8" applyFont="1" applyFill="1" applyBorder="1" applyAlignment="1">
      <alignment horizontal="center" vertical="center"/>
    </xf>
    <xf numFmtId="0" fontId="53" fillId="0" borderId="0" xfId="8" applyFont="1">
      <alignment vertical="center"/>
    </xf>
    <xf numFmtId="38" fontId="33" fillId="3" borderId="11" xfId="0" applyNumberFormat="1" applyFont="1" applyFill="1" applyBorder="1" applyAlignment="1" applyProtection="1">
      <alignment horizontal="right" vertical="center" shrinkToFit="1"/>
      <protection locked="0"/>
    </xf>
    <xf numFmtId="38" fontId="40" fillId="3" borderId="11" xfId="0" applyNumberFormat="1" applyFont="1" applyFill="1" applyBorder="1" applyAlignment="1" applyProtection="1">
      <alignment horizontal="center" vertical="center" shrinkToFit="1"/>
      <protection locked="0"/>
    </xf>
    <xf numFmtId="38" fontId="33" fillId="3" borderId="3" xfId="0" applyNumberFormat="1" applyFont="1" applyFill="1" applyBorder="1" applyAlignment="1" applyProtection="1">
      <alignment horizontal="right" vertical="center" shrinkToFit="1"/>
      <protection locked="0"/>
    </xf>
    <xf numFmtId="38" fontId="40" fillId="3" borderId="3" xfId="0" applyNumberFormat="1" applyFont="1" applyFill="1" applyBorder="1" applyAlignment="1" applyProtection="1">
      <alignment horizontal="center" vertical="center" shrinkToFit="1"/>
      <protection locked="0"/>
    </xf>
    <xf numFmtId="176" fontId="32" fillId="0" borderId="19" xfId="0" applyNumberFormat="1" applyFont="1" applyFill="1" applyBorder="1" applyAlignment="1" applyProtection="1">
      <alignment vertical="center"/>
    </xf>
    <xf numFmtId="176" fontId="29" fillId="0" borderId="23" xfId="0" applyNumberFormat="1" applyFont="1" applyBorder="1" applyAlignment="1" applyProtection="1">
      <alignment horizontal="right" vertical="center"/>
    </xf>
    <xf numFmtId="0" fontId="33" fillId="3" borderId="30" xfId="0" applyNumberFormat="1" applyFont="1" applyFill="1" applyBorder="1" applyAlignment="1" applyProtection="1">
      <alignment horizontal="center" vertical="center"/>
    </xf>
    <xf numFmtId="9" fontId="29" fillId="0" borderId="30" xfId="0" applyNumberFormat="1" applyFont="1" applyBorder="1" applyAlignment="1" applyProtection="1">
      <alignment horizontal="left" vertical="center"/>
    </xf>
    <xf numFmtId="176" fontId="32" fillId="0" borderId="30" xfId="0" applyNumberFormat="1" applyFont="1" applyFill="1" applyBorder="1" applyAlignment="1" applyProtection="1">
      <alignment horizontal="right" vertical="center"/>
    </xf>
    <xf numFmtId="176" fontId="32" fillId="0" borderId="73" xfId="0" applyNumberFormat="1" applyFont="1" applyFill="1" applyBorder="1" applyAlignment="1" applyProtection="1">
      <alignment vertical="center"/>
    </xf>
    <xf numFmtId="176" fontId="32" fillId="0" borderId="33" xfId="0" applyNumberFormat="1" applyFont="1" applyFill="1" applyBorder="1" applyAlignment="1" applyProtection="1">
      <alignment horizontal="right" vertical="center"/>
    </xf>
    <xf numFmtId="176" fontId="32" fillId="5" borderId="80" xfId="0" applyNumberFormat="1" applyFont="1" applyFill="1" applyBorder="1" applyAlignment="1" applyProtection="1">
      <alignment vertical="center"/>
    </xf>
    <xf numFmtId="176" fontId="32" fillId="5" borderId="75" xfId="0" applyNumberFormat="1" applyFont="1" applyFill="1" applyBorder="1" applyAlignment="1" applyProtection="1">
      <alignment vertical="center"/>
    </xf>
    <xf numFmtId="176" fontId="29" fillId="5" borderId="76" xfId="0" applyNumberFormat="1" applyFont="1" applyFill="1" applyBorder="1" applyAlignment="1" applyProtection="1">
      <alignment horizontal="right" vertical="center"/>
    </xf>
    <xf numFmtId="0" fontId="33" fillId="5" borderId="77" xfId="0" applyNumberFormat="1" applyFont="1" applyFill="1" applyBorder="1" applyAlignment="1" applyProtection="1">
      <alignment horizontal="center" vertical="center"/>
    </xf>
    <xf numFmtId="9" fontId="29" fillId="5" borderId="78" xfId="0" applyNumberFormat="1" applyFont="1" applyFill="1" applyBorder="1" applyAlignment="1" applyProtection="1">
      <alignment horizontal="left" vertical="center"/>
    </xf>
    <xf numFmtId="176" fontId="32" fillId="5" borderId="77" xfId="0" applyNumberFormat="1" applyFont="1" applyFill="1" applyBorder="1" applyAlignment="1" applyProtection="1">
      <alignment horizontal="right" vertical="center"/>
    </xf>
    <xf numFmtId="176" fontId="32" fillId="5" borderId="79" xfId="0" applyNumberFormat="1" applyFont="1" applyFill="1" applyBorder="1" applyAlignment="1" applyProtection="1">
      <alignment vertical="center"/>
    </xf>
    <xf numFmtId="0" fontId="30" fillId="0" borderId="3" xfId="13" applyFont="1" applyBorder="1" applyAlignment="1" applyProtection="1">
      <alignment vertical="center" wrapText="1"/>
    </xf>
    <xf numFmtId="0" fontId="0" fillId="0" borderId="3" xfId="0" applyBorder="1" applyAlignment="1">
      <alignment vertical="center"/>
    </xf>
    <xf numFmtId="0" fontId="30" fillId="0" borderId="3" xfId="13" applyFont="1" applyBorder="1" applyAlignment="1" applyProtection="1">
      <alignment horizontal="left" vertical="center"/>
    </xf>
    <xf numFmtId="3" fontId="30" fillId="0" borderId="3" xfId="0" applyNumberFormat="1" applyFont="1" applyBorder="1" applyAlignment="1">
      <alignment vertical="center"/>
    </xf>
    <xf numFmtId="177" fontId="33" fillId="0" borderId="82" xfId="0" applyNumberFormat="1" applyFont="1" applyFill="1" applyBorder="1" applyAlignment="1">
      <alignment horizontal="right" vertical="center"/>
    </xf>
    <xf numFmtId="177" fontId="33" fillId="0" borderId="17" xfId="0" applyNumberFormat="1" applyFont="1" applyFill="1" applyBorder="1" applyAlignment="1">
      <alignment horizontal="right" vertical="center"/>
    </xf>
    <xf numFmtId="177" fontId="32" fillId="0" borderId="29" xfId="0" applyNumberFormat="1" applyFont="1" applyFill="1" applyBorder="1" applyAlignment="1">
      <alignment vertical="center"/>
    </xf>
    <xf numFmtId="177" fontId="33" fillId="0" borderId="9" xfId="0" applyNumberFormat="1" applyFont="1" applyFill="1" applyBorder="1" applyAlignment="1">
      <alignment horizontal="right" vertical="center"/>
    </xf>
    <xf numFmtId="177" fontId="32" fillId="0" borderId="33" xfId="0" applyNumberFormat="1" applyFont="1" applyFill="1" applyBorder="1" applyAlignment="1">
      <alignment vertical="center"/>
    </xf>
    <xf numFmtId="177" fontId="33" fillId="0" borderId="28" xfId="0" applyNumberFormat="1" applyFont="1" applyFill="1" applyBorder="1" applyAlignment="1">
      <alignment horizontal="right" vertical="center"/>
    </xf>
    <xf numFmtId="177" fontId="33" fillId="0" borderId="59" xfId="0" applyNumberFormat="1" applyFont="1" applyFill="1" applyBorder="1" applyAlignment="1">
      <alignment horizontal="right" vertical="center"/>
    </xf>
    <xf numFmtId="177" fontId="32" fillId="0" borderId="87" xfId="0" applyNumberFormat="1" applyFont="1" applyFill="1" applyBorder="1" applyAlignment="1">
      <alignment vertical="center"/>
    </xf>
    <xf numFmtId="177" fontId="33" fillId="0" borderId="81" xfId="0" applyNumberFormat="1" applyFont="1" applyFill="1" applyBorder="1" applyAlignment="1">
      <alignment horizontal="right" vertical="center"/>
    </xf>
    <xf numFmtId="177" fontId="33" fillId="0" borderId="83" xfId="0" applyNumberFormat="1" applyFont="1" applyFill="1" applyBorder="1" applyAlignment="1">
      <alignment horizontal="right" vertical="center"/>
    </xf>
    <xf numFmtId="176" fontId="33" fillId="0" borderId="0" xfId="0" applyNumberFormat="1" applyFont="1" applyAlignment="1" applyProtection="1">
      <alignment vertical="center"/>
      <protection locked="0"/>
    </xf>
    <xf numFmtId="176" fontId="29" fillId="0" borderId="16" xfId="0" applyNumberFormat="1" applyFont="1" applyBorder="1" applyAlignment="1" applyProtection="1">
      <alignment vertical="center"/>
      <protection locked="0"/>
    </xf>
    <xf numFmtId="176" fontId="55" fillId="0" borderId="16" xfId="0" applyNumberFormat="1" applyFont="1" applyBorder="1" applyAlignment="1" applyProtection="1">
      <alignment vertical="center"/>
      <protection locked="0"/>
    </xf>
    <xf numFmtId="38" fontId="48" fillId="0" borderId="62" xfId="0" applyNumberFormat="1" applyFont="1" applyFill="1" applyBorder="1" applyAlignment="1">
      <alignment horizontal="center" vertical="center" wrapText="1"/>
    </xf>
    <xf numFmtId="0" fontId="30" fillId="0" borderId="3" xfId="13" applyFont="1" applyBorder="1" applyAlignment="1" applyProtection="1">
      <alignment vertical="center" wrapText="1"/>
    </xf>
    <xf numFmtId="0" fontId="0" fillId="0" borderId="3" xfId="0" applyBorder="1" applyAlignment="1">
      <alignment vertical="center"/>
    </xf>
    <xf numFmtId="0" fontId="30" fillId="0" borderId="3" xfId="13" applyFont="1" applyBorder="1" applyAlignment="1" applyProtection="1">
      <alignment horizontal="right" vertical="center"/>
    </xf>
    <xf numFmtId="0" fontId="0" fillId="0" borderId="3" xfId="0" applyBorder="1" applyAlignment="1">
      <alignment horizontal="right" vertical="center"/>
    </xf>
    <xf numFmtId="176" fontId="29" fillId="0" borderId="0" xfId="13" applyNumberFormat="1" applyFont="1" applyFill="1" applyBorder="1" applyAlignment="1" applyProtection="1">
      <alignment vertical="center" wrapText="1"/>
    </xf>
    <xf numFmtId="0" fontId="30" fillId="0" borderId="3" xfId="13" applyFont="1" applyBorder="1" applyAlignment="1" applyProtection="1">
      <alignment horizontal="left" vertical="center"/>
    </xf>
    <xf numFmtId="0" fontId="0" fillId="0" borderId="3" xfId="0" applyBorder="1" applyAlignment="1">
      <alignment horizontal="left" vertical="center"/>
    </xf>
    <xf numFmtId="0" fontId="48" fillId="0" borderId="13" xfId="13" applyFont="1" applyBorder="1" applyAlignment="1" applyProtection="1">
      <alignment horizontal="left" vertical="center"/>
    </xf>
    <xf numFmtId="176" fontId="29" fillId="0" borderId="15" xfId="0" applyNumberFormat="1" applyFont="1" applyBorder="1" applyAlignment="1" applyProtection="1">
      <alignment horizontal="center" vertical="center"/>
    </xf>
    <xf numFmtId="176" fontId="29" fillId="0" borderId="2" xfId="0" applyNumberFormat="1" applyFont="1" applyBorder="1" applyAlignment="1" applyProtection="1">
      <alignment horizontal="center" vertical="center"/>
    </xf>
    <xf numFmtId="176" fontId="29" fillId="0" borderId="22" xfId="0" applyNumberFormat="1" applyFont="1" applyBorder="1" applyAlignment="1" applyProtection="1">
      <alignment horizontal="center" vertical="center"/>
    </xf>
    <xf numFmtId="176" fontId="32" fillId="0" borderId="0" xfId="0" applyNumberFormat="1" applyFont="1" applyFill="1" applyBorder="1" applyAlignment="1" applyProtection="1">
      <alignment horizontal="left" vertical="center" wrapText="1"/>
    </xf>
    <xf numFmtId="176" fontId="32" fillId="0" borderId="16" xfId="0" applyNumberFormat="1" applyFont="1" applyFill="1" applyBorder="1" applyAlignment="1" applyProtection="1">
      <alignment horizontal="left" vertical="center" wrapText="1"/>
    </xf>
    <xf numFmtId="176" fontId="32" fillId="3" borderId="23" xfId="0" applyNumberFormat="1" applyFont="1" applyFill="1" applyBorder="1" applyAlignment="1" applyProtection="1">
      <alignment horizontal="left" vertical="center"/>
      <protection locked="0"/>
    </xf>
    <xf numFmtId="176" fontId="32" fillId="3" borderId="30" xfId="0" applyNumberFormat="1" applyFont="1" applyFill="1" applyBorder="1" applyAlignment="1" applyProtection="1">
      <alignment horizontal="left" vertical="center"/>
      <protection locked="0"/>
    </xf>
    <xf numFmtId="176" fontId="32" fillId="3" borderId="24" xfId="0" applyNumberFormat="1" applyFont="1" applyFill="1" applyBorder="1" applyAlignment="1" applyProtection="1">
      <alignment horizontal="left" vertical="center"/>
      <protection locked="0"/>
    </xf>
    <xf numFmtId="176" fontId="29" fillId="10" borderId="3" xfId="0" applyNumberFormat="1" applyFont="1" applyFill="1" applyBorder="1" applyAlignment="1" applyProtection="1">
      <alignment horizontal="center" vertical="center"/>
    </xf>
    <xf numFmtId="49" fontId="32" fillId="3" borderId="17" xfId="0" applyNumberFormat="1" applyFont="1" applyFill="1" applyBorder="1" applyAlignment="1" applyProtection="1">
      <alignment horizontal="left" vertical="center"/>
      <protection locked="0"/>
    </xf>
    <xf numFmtId="49" fontId="32" fillId="3" borderId="13" xfId="0" applyNumberFormat="1" applyFont="1" applyFill="1" applyBorder="1" applyAlignment="1" applyProtection="1">
      <alignment horizontal="left" vertical="center"/>
      <protection locked="0"/>
    </xf>
    <xf numFmtId="49" fontId="32" fillId="3" borderId="39" xfId="0" applyNumberFormat="1" applyFont="1" applyFill="1" applyBorder="1" applyAlignment="1" applyProtection="1">
      <alignment horizontal="left" vertical="center"/>
      <protection locked="0"/>
    </xf>
    <xf numFmtId="49" fontId="32" fillId="3" borderId="2" xfId="0" applyNumberFormat="1" applyFont="1" applyFill="1" applyBorder="1" applyAlignment="1" applyProtection="1">
      <alignment horizontal="left" vertical="center" wrapText="1"/>
      <protection locked="0"/>
    </xf>
    <xf numFmtId="176" fontId="32" fillId="3" borderId="6" xfId="0" applyNumberFormat="1" applyFont="1" applyFill="1" applyBorder="1" applyAlignment="1" applyProtection="1">
      <alignment horizontal="left" vertical="center" wrapText="1"/>
      <protection locked="0"/>
    </xf>
    <xf numFmtId="176" fontId="32" fillId="3" borderId="18" xfId="0" applyNumberFormat="1" applyFont="1" applyFill="1" applyBorder="1" applyAlignment="1" applyProtection="1">
      <alignment horizontal="left" vertical="center" wrapText="1"/>
      <protection locked="0"/>
    </xf>
    <xf numFmtId="176" fontId="32" fillId="3" borderId="11" xfId="0" applyNumberFormat="1" applyFont="1" applyFill="1" applyBorder="1" applyAlignment="1" applyProtection="1">
      <alignment horizontal="left" vertical="center" wrapText="1"/>
      <protection locked="0"/>
    </xf>
    <xf numFmtId="176" fontId="32" fillId="0" borderId="74" xfId="0" applyNumberFormat="1" applyFont="1" applyBorder="1" applyAlignment="1" applyProtection="1">
      <alignment horizontal="center" vertical="center"/>
    </xf>
    <xf numFmtId="176" fontId="32" fillId="0" borderId="40" xfId="0" applyNumberFormat="1" applyFont="1" applyBorder="1" applyAlignment="1" applyProtection="1">
      <alignment horizontal="center" vertical="center"/>
    </xf>
    <xf numFmtId="176" fontId="32" fillId="3" borderId="13" xfId="0" applyNumberFormat="1" applyFont="1" applyFill="1" applyBorder="1" applyAlignment="1" applyProtection="1">
      <alignment horizontal="left" vertical="top" wrapText="1"/>
      <protection locked="0"/>
    </xf>
    <xf numFmtId="176" fontId="32" fillId="0" borderId="30" xfId="0" applyNumberFormat="1" applyFont="1" applyBorder="1" applyAlignment="1" applyProtection="1">
      <alignment horizontal="left" vertical="center"/>
    </xf>
    <xf numFmtId="176" fontId="31" fillId="0" borderId="0" xfId="0" applyNumberFormat="1" applyFont="1" applyAlignment="1" applyProtection="1">
      <alignment vertical="top" wrapText="1"/>
    </xf>
    <xf numFmtId="0" fontId="29" fillId="0" borderId="0" xfId="0" applyFont="1" applyAlignment="1" applyProtection="1">
      <alignment vertical="top"/>
    </xf>
    <xf numFmtId="176" fontId="29" fillId="0" borderId="20" xfId="0" applyNumberFormat="1" applyFont="1" applyBorder="1" applyAlignment="1" applyProtection="1">
      <alignment horizontal="center" vertical="center"/>
    </xf>
    <xf numFmtId="176" fontId="29" fillId="0" borderId="1" xfId="0" applyNumberFormat="1" applyFont="1" applyBorder="1" applyAlignment="1" applyProtection="1">
      <alignment horizontal="center" vertical="center"/>
    </xf>
    <xf numFmtId="176" fontId="29" fillId="0" borderId="26" xfId="0" applyNumberFormat="1" applyFont="1" applyBorder="1" applyAlignment="1" applyProtection="1">
      <alignment horizontal="center" vertical="center"/>
    </xf>
    <xf numFmtId="176" fontId="29" fillId="0" borderId="41" xfId="0" applyNumberFormat="1" applyFont="1" applyBorder="1" applyAlignment="1" applyProtection="1">
      <alignment horizontal="left" vertical="center"/>
    </xf>
    <xf numFmtId="176" fontId="29" fillId="0" borderId="44" xfId="0" applyNumberFormat="1" applyFont="1" applyBorder="1" applyAlignment="1" applyProtection="1">
      <alignment horizontal="left" vertical="center"/>
    </xf>
    <xf numFmtId="176" fontId="29" fillId="0" borderId="42" xfId="0" applyNumberFormat="1" applyFont="1" applyBorder="1" applyAlignment="1" applyProtection="1">
      <alignment horizontal="left" vertical="center"/>
    </xf>
    <xf numFmtId="176" fontId="29" fillId="0" borderId="15" xfId="0" applyNumberFormat="1" applyFont="1" applyBorder="1" applyAlignment="1" applyProtection="1">
      <alignment horizontal="left" vertical="center"/>
    </xf>
    <xf numFmtId="176" fontId="29" fillId="0" borderId="2" xfId="0" applyNumberFormat="1" applyFont="1" applyBorder="1" applyAlignment="1" applyProtection="1">
      <alignment horizontal="left" vertical="center"/>
    </xf>
    <xf numFmtId="176" fontId="29" fillId="0" borderId="22" xfId="0" applyNumberFormat="1" applyFont="1" applyBorder="1" applyAlignment="1" applyProtection="1">
      <alignment horizontal="left" vertical="center"/>
    </xf>
    <xf numFmtId="176" fontId="32" fillId="0" borderId="43" xfId="0" applyNumberFormat="1" applyFont="1" applyBorder="1" applyAlignment="1" applyProtection="1">
      <alignment horizontal="left" vertical="center"/>
    </xf>
    <xf numFmtId="176" fontId="32" fillId="0" borderId="2" xfId="0" applyNumberFormat="1" applyFont="1" applyBorder="1" applyAlignment="1" applyProtection="1">
      <alignment horizontal="left" vertical="center"/>
    </xf>
    <xf numFmtId="176" fontId="32" fillId="0" borderId="22" xfId="0" applyNumberFormat="1" applyFont="1" applyBorder="1" applyAlignment="1" applyProtection="1">
      <alignment horizontal="left" vertical="center"/>
    </xf>
    <xf numFmtId="0" fontId="38" fillId="0" borderId="0" xfId="0" applyNumberFormat="1" applyFont="1" applyAlignment="1" applyProtection="1">
      <alignment horizontal="right" vertical="top" wrapText="1"/>
    </xf>
    <xf numFmtId="49" fontId="32" fillId="3" borderId="2" xfId="0" applyNumberFormat="1" applyFont="1" applyFill="1" applyBorder="1" applyAlignment="1" applyProtection="1">
      <alignment horizontal="left" vertical="center"/>
      <protection locked="0"/>
    </xf>
    <xf numFmtId="49" fontId="32" fillId="3" borderId="45" xfId="0" applyNumberFormat="1" applyFont="1" applyFill="1" applyBorder="1" applyAlignment="1" applyProtection="1">
      <alignment vertical="center"/>
      <protection locked="0"/>
    </xf>
    <xf numFmtId="176" fontId="32" fillId="3" borderId="13" xfId="0" applyNumberFormat="1" applyFont="1" applyFill="1" applyBorder="1" applyAlignment="1" applyProtection="1">
      <alignment horizontal="left" vertical="center"/>
      <protection locked="0"/>
    </xf>
    <xf numFmtId="182" fontId="32" fillId="3" borderId="2" xfId="0" applyNumberFormat="1" applyFont="1" applyFill="1" applyBorder="1" applyAlignment="1" applyProtection="1">
      <alignment horizontal="left" vertical="center"/>
      <protection locked="0"/>
    </xf>
    <xf numFmtId="176" fontId="32" fillId="3" borderId="2" xfId="0" applyNumberFormat="1"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38" fontId="29" fillId="0" borderId="29" xfId="0" applyNumberFormat="1" applyFont="1" applyFill="1" applyBorder="1" applyAlignment="1">
      <alignment horizontal="center" vertical="center"/>
    </xf>
    <xf numFmtId="38" fontId="29" fillId="0" borderId="1" xfId="0" applyNumberFormat="1" applyFont="1" applyFill="1" applyBorder="1" applyAlignment="1">
      <alignment horizontal="center" vertical="center"/>
    </xf>
    <xf numFmtId="177" fontId="29" fillId="0" borderId="34" xfId="0" applyNumberFormat="1" applyFont="1" applyBorder="1" applyAlignment="1">
      <alignment horizontal="center" vertical="center"/>
    </xf>
    <xf numFmtId="177" fontId="29" fillId="0" borderId="21" xfId="0" applyNumberFormat="1" applyFont="1" applyBorder="1" applyAlignment="1">
      <alignment horizontal="center" vertical="center"/>
    </xf>
    <xf numFmtId="38" fontId="29" fillId="0" borderId="31" xfId="0" applyNumberFormat="1" applyFont="1" applyBorder="1" applyAlignment="1">
      <alignment horizontal="center" vertical="center"/>
    </xf>
    <xf numFmtId="38" fontId="29" fillId="0" borderId="12" xfId="0" applyNumberFormat="1" applyFont="1" applyBorder="1" applyAlignment="1">
      <alignment horizontal="center" vertical="center"/>
    </xf>
    <xf numFmtId="38" fontId="29" fillId="0" borderId="36" xfId="0" applyNumberFormat="1" applyFont="1" applyBorder="1" applyAlignment="1">
      <alignment horizontal="center" vertical="center"/>
    </xf>
    <xf numFmtId="38" fontId="29" fillId="0" borderId="11" xfId="0" applyNumberFormat="1" applyFont="1" applyBorder="1" applyAlignment="1">
      <alignment horizontal="center" vertical="center"/>
    </xf>
    <xf numFmtId="38" fontId="29" fillId="0" borderId="36" xfId="0" applyNumberFormat="1" applyFont="1" applyBorder="1" applyAlignment="1">
      <alignment horizontal="center" vertical="center" wrapText="1"/>
    </xf>
    <xf numFmtId="38" fontId="29" fillId="0" borderId="11" xfId="0" applyNumberFormat="1" applyFont="1" applyBorder="1" applyAlignment="1">
      <alignment horizontal="center" vertical="center" wrapText="1"/>
    </xf>
    <xf numFmtId="38" fontId="29" fillId="0" borderId="3" xfId="0" applyNumberFormat="1" applyFont="1" applyBorder="1" applyAlignment="1">
      <alignment horizontal="center" vertical="center" wrapText="1"/>
    </xf>
    <xf numFmtId="38" fontId="29" fillId="0" borderId="8" xfId="0" applyNumberFormat="1" applyFont="1" applyBorder="1" applyAlignment="1">
      <alignment horizontal="center" vertical="center" wrapText="1"/>
    </xf>
    <xf numFmtId="38" fontId="29" fillId="0" borderId="29" xfId="0" applyNumberFormat="1" applyFont="1" applyBorder="1" applyAlignment="1">
      <alignment horizontal="center" vertical="center"/>
    </xf>
    <xf numFmtId="38" fontId="29" fillId="0" borderId="1" xfId="0" applyNumberFormat="1" applyFont="1" applyBorder="1" applyAlignment="1">
      <alignment horizontal="center" vertical="center"/>
    </xf>
    <xf numFmtId="177" fontId="29" fillId="0" borderId="33" xfId="0" applyNumberFormat="1" applyFont="1" applyBorder="1" applyAlignment="1">
      <alignment horizontal="center" vertical="center"/>
    </xf>
    <xf numFmtId="38" fontId="29" fillId="0" borderId="36" xfId="0" applyNumberFormat="1" applyFont="1" applyBorder="1" applyAlignment="1">
      <alignment horizontal="center" vertical="center" shrinkToFit="1"/>
    </xf>
    <xf numFmtId="38" fontId="29" fillId="0" borderId="37" xfId="0" applyNumberFormat="1" applyFont="1" applyBorder="1" applyAlignment="1">
      <alignment horizontal="center" vertical="center" shrinkToFit="1"/>
    </xf>
    <xf numFmtId="38" fontId="29" fillId="0" borderId="31" xfId="0" applyNumberFormat="1" applyFont="1" applyBorder="1" applyAlignment="1">
      <alignment horizontal="center" vertical="center" shrinkToFit="1"/>
    </xf>
    <xf numFmtId="38" fontId="29" fillId="0" borderId="35" xfId="0" applyNumberFormat="1" applyFont="1" applyBorder="1" applyAlignment="1">
      <alignment horizontal="center" vertical="center" shrinkToFit="1"/>
    </xf>
    <xf numFmtId="38" fontId="29" fillId="0" borderId="60" xfId="0" applyNumberFormat="1" applyFont="1" applyBorder="1" applyAlignment="1">
      <alignment horizontal="center" vertical="center" wrapText="1"/>
    </xf>
    <xf numFmtId="38" fontId="29" fillId="0" borderId="57" xfId="0" applyNumberFormat="1" applyFont="1" applyBorder="1" applyAlignment="1">
      <alignment horizontal="center" vertical="center" wrapText="1"/>
    </xf>
    <xf numFmtId="38" fontId="29" fillId="0" borderId="61" xfId="0" applyNumberFormat="1" applyFont="1" applyBorder="1" applyAlignment="1">
      <alignment horizontal="center" vertical="center" wrapText="1"/>
    </xf>
    <xf numFmtId="177" fontId="29" fillId="0" borderId="28" xfId="0" applyNumberFormat="1" applyFont="1" applyBorder="1" applyAlignment="1">
      <alignment horizontal="center" vertical="center"/>
    </xf>
    <xf numFmtId="177" fontId="29" fillId="0" borderId="59" xfId="0" applyNumberFormat="1" applyFont="1" applyBorder="1" applyAlignment="1">
      <alignment horizontal="center" vertical="center"/>
    </xf>
    <xf numFmtId="38" fontId="29" fillId="0" borderId="67" xfId="0" applyNumberFormat="1" applyFont="1" applyBorder="1" applyAlignment="1">
      <alignment horizontal="center" vertical="center" wrapText="1"/>
    </xf>
    <xf numFmtId="38" fontId="29" fillId="0" borderId="68" xfId="0" applyNumberFormat="1" applyFont="1" applyBorder="1" applyAlignment="1">
      <alignment horizontal="center" vertical="center" wrapText="1"/>
    </xf>
    <xf numFmtId="38" fontId="29" fillId="0" borderId="62" xfId="0" applyNumberFormat="1" applyFont="1" applyBorder="1" applyAlignment="1">
      <alignment horizontal="center" vertical="center" wrapText="1"/>
    </xf>
    <xf numFmtId="38" fontId="29" fillId="0" borderId="8" xfId="0" applyNumberFormat="1" applyFont="1" applyBorder="1" applyAlignment="1">
      <alignment horizontal="center" vertical="center"/>
    </xf>
    <xf numFmtId="38" fontId="29" fillId="0" borderId="62" xfId="0" applyNumberFormat="1" applyFont="1" applyBorder="1" applyAlignment="1">
      <alignment horizontal="center" vertical="center"/>
    </xf>
    <xf numFmtId="38" fontId="29" fillId="0" borderId="60" xfId="0" applyNumberFormat="1" applyFont="1" applyBorder="1" applyAlignment="1">
      <alignment horizontal="center" vertical="center"/>
    </xf>
    <xf numFmtId="38" fontId="29" fillId="0" borderId="57" xfId="0" applyNumberFormat="1" applyFont="1" applyBorder="1" applyAlignment="1">
      <alignment horizontal="center" vertical="center"/>
    </xf>
    <xf numFmtId="38" fontId="29" fillId="0" borderId="61" xfId="0" applyNumberFormat="1" applyFont="1" applyBorder="1" applyAlignment="1">
      <alignment horizontal="center" vertical="center"/>
    </xf>
    <xf numFmtId="38" fontId="29" fillId="0" borderId="32" xfId="0" applyNumberFormat="1" applyFont="1" applyBorder="1" applyAlignment="1">
      <alignment horizontal="center" vertical="center"/>
    </xf>
    <xf numFmtId="38" fontId="29" fillId="0" borderId="40" xfId="0" applyNumberFormat="1" applyFont="1" applyBorder="1" applyAlignment="1">
      <alignment horizontal="center" vertical="center"/>
    </xf>
    <xf numFmtId="38" fontId="29" fillId="0" borderId="38" xfId="0" applyNumberFormat="1" applyFont="1" applyBorder="1" applyAlignment="1">
      <alignment horizontal="center" vertical="center"/>
    </xf>
    <xf numFmtId="0" fontId="0" fillId="0" borderId="86" xfId="0" applyBorder="1" applyAlignment="1">
      <alignment horizontal="center" vertical="center"/>
    </xf>
    <xf numFmtId="177" fontId="29" fillId="0" borderId="41" xfId="0" applyNumberFormat="1" applyFont="1" applyBorder="1" applyAlignment="1">
      <alignment horizontal="center" vertical="center"/>
    </xf>
    <xf numFmtId="177" fontId="29" fillId="0" borderId="85" xfId="0" applyNumberFormat="1" applyFont="1" applyBorder="1" applyAlignment="1">
      <alignment horizontal="center" vertical="center"/>
    </xf>
    <xf numFmtId="38" fontId="29" fillId="0" borderId="7" xfId="0" applyNumberFormat="1" applyFont="1" applyBorder="1" applyAlignment="1">
      <alignment horizontal="center" vertical="center" wrapText="1"/>
    </xf>
    <xf numFmtId="38" fontId="29" fillId="0" borderId="58" xfId="0" applyNumberFormat="1" applyFont="1" applyBorder="1" applyAlignment="1">
      <alignment horizontal="center" vertical="center"/>
    </xf>
    <xf numFmtId="38" fontId="30" fillId="0" borderId="8" xfId="0" applyNumberFormat="1" applyFont="1" applyBorder="1" applyAlignment="1">
      <alignment horizontal="center" vertical="center" wrapText="1"/>
    </xf>
    <xf numFmtId="38" fontId="30" fillId="0" borderId="62" xfId="0" applyNumberFormat="1" applyFont="1" applyBorder="1" applyAlignment="1">
      <alignment horizontal="center" vertical="center"/>
    </xf>
    <xf numFmtId="177" fontId="29" fillId="0" borderId="84" xfId="0" applyNumberFormat="1" applyFont="1" applyBorder="1" applyAlignment="1">
      <alignment horizontal="center" vertical="center"/>
    </xf>
    <xf numFmtId="0" fontId="0" fillId="0" borderId="87" xfId="0" applyBorder="1" applyAlignment="1">
      <alignment horizontal="center" vertical="center"/>
    </xf>
    <xf numFmtId="177" fontId="29" fillId="0" borderId="28" xfId="0" applyNumberFormat="1" applyFont="1" applyFill="1" applyBorder="1" applyAlignment="1">
      <alignment horizontal="center" vertical="center"/>
    </xf>
    <xf numFmtId="177" fontId="29" fillId="0" borderId="59" xfId="0" applyNumberFormat="1" applyFont="1" applyFill="1" applyBorder="1" applyAlignment="1">
      <alignment horizontal="center" vertical="center"/>
    </xf>
    <xf numFmtId="38" fontId="29" fillId="0" borderId="7" xfId="0" applyNumberFormat="1" applyFont="1" applyBorder="1" applyAlignment="1">
      <alignment horizontal="center" vertical="center"/>
    </xf>
    <xf numFmtId="38" fontId="29" fillId="0" borderId="35" xfId="0" applyNumberFormat="1" applyFont="1" applyBorder="1" applyAlignment="1">
      <alignment horizontal="center" vertical="center"/>
    </xf>
    <xf numFmtId="38" fontId="29" fillId="0" borderId="37" xfId="0" applyNumberFormat="1" applyFont="1" applyBorder="1" applyAlignment="1">
      <alignment horizontal="center" vertical="center"/>
    </xf>
    <xf numFmtId="177" fontId="29" fillId="0" borderId="34" xfId="0" applyNumberFormat="1" applyFont="1" applyFill="1" applyBorder="1" applyAlignment="1">
      <alignment horizontal="center" vertical="center"/>
    </xf>
    <xf numFmtId="177" fontId="29" fillId="0" borderId="33" xfId="0" applyNumberFormat="1" applyFont="1" applyFill="1" applyBorder="1" applyAlignment="1">
      <alignment horizontal="center" vertical="center"/>
    </xf>
    <xf numFmtId="38" fontId="29" fillId="0" borderId="4" xfId="0" applyNumberFormat="1" applyFont="1" applyBorder="1" applyAlignment="1">
      <alignment horizontal="center" vertical="center"/>
    </xf>
    <xf numFmtId="38" fontId="29" fillId="0" borderId="5" xfId="0" applyNumberFormat="1" applyFont="1" applyBorder="1" applyAlignment="1">
      <alignment horizontal="center" vertical="center"/>
    </xf>
  </cellXfs>
  <cellStyles count="4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2" xfId="24" xr:uid="{000C5372-B6EB-4127-B156-F79A5F0F0D32}"/>
    <cellStyle name="桁区切り" xfId="10" builtinId="6"/>
    <cellStyle name="桁区切り 2" xfId="9" xr:uid="{00000000-0005-0000-0000-000006000000}"/>
    <cellStyle name="桁区切り 2 2" xfId="23" xr:uid="{5823A2F6-71F7-41B9-965E-040BEF2E7128}"/>
    <cellStyle name="桁区切り 2 3" xfId="27" xr:uid="{5115048F-537D-4775-B279-7A785C8FFD4C}"/>
    <cellStyle name="桁区切り 2 4" xfId="39" xr:uid="{31AE270F-4E35-487E-93F4-72E4ED7E0259}"/>
    <cellStyle name="桁区切り 3" xfId="12" xr:uid="{00000000-0005-0000-0000-000007000000}"/>
    <cellStyle name="標準" xfId="0" builtinId="0"/>
    <cellStyle name="標準 2" xfId="7" xr:uid="{00000000-0005-0000-0000-000009000000}"/>
    <cellStyle name="標準 2 2" xfId="25" xr:uid="{094D8CF1-E293-4648-ADA1-B4C3D2982F7C}"/>
    <cellStyle name="標準 3" xfId="8" xr:uid="{00000000-0005-0000-0000-00000A000000}"/>
    <cellStyle name="標準 3 144" xfId="37" xr:uid="{98B82280-D19A-4B72-8C2A-D17CFA7583CC}"/>
    <cellStyle name="標準 3 2" xfId="22" xr:uid="{623674FF-A7F7-4C83-868D-64620C7B6194}"/>
    <cellStyle name="標準 3 3" xfId="26" xr:uid="{EB422659-E93B-41E2-93EE-EE756BFD5562}"/>
    <cellStyle name="標準 3 4" xfId="38" xr:uid="{4690D05C-F557-4330-976B-37345CC2F142}"/>
    <cellStyle name="標準 4" xfId="11" xr:uid="{00000000-0005-0000-0000-00000B000000}"/>
    <cellStyle name="標準 4 2" xfId="13" xr:uid="{00000000-0005-0000-0000-00000C000000}"/>
    <cellStyle name="標準 5" xfId="14" xr:uid="{00000000-0005-0000-0000-00000D000000}"/>
    <cellStyle name="標準 5 2" xfId="15" xr:uid="{00000000-0005-0000-0000-00000E000000}"/>
    <cellStyle name="標準 5 2 2" xfId="29" xr:uid="{EA4DA816-8ABC-4E8F-BA59-D9A3784CBDA0}"/>
    <cellStyle name="標準 5 3" xfId="16" xr:uid="{00000000-0005-0000-0000-00000F000000}"/>
    <cellStyle name="標準 5 3 2" xfId="18" xr:uid="{00000000-0005-0000-0000-000010000000}"/>
    <cellStyle name="標準 5 3 2 2" xfId="19" xr:uid="{00000000-0005-0000-0000-000011000000}"/>
    <cellStyle name="標準 5 3 2 2 2" xfId="33" xr:uid="{EDAA71A4-F110-4D3C-AE1E-6E8D43F4ABD1}"/>
    <cellStyle name="標準 5 3 2 3" xfId="34" xr:uid="{28B5BFD4-74DD-4697-B638-A95FB1E76FA8}"/>
    <cellStyle name="標準 5 3 2 4" xfId="20" xr:uid="{00000000-0005-0000-0000-000012000000}"/>
    <cellStyle name="標準 5 3 2 4 2" xfId="35" xr:uid="{5BE116A7-6F42-47C6-9DE2-F8426C1D0FCD}"/>
    <cellStyle name="標準 5 3 2 5" xfId="31" xr:uid="{937F1089-E66D-461E-ABB3-3071B12CFDD4}"/>
    <cellStyle name="標準 5 3 3" xfId="32" xr:uid="{2F643BA6-FF70-4EE6-9075-69F144A483F2}"/>
    <cellStyle name="標準 5 3 4" xfId="30" xr:uid="{7BE4AE20-5186-4CD3-B9C9-AD0356E18C67}"/>
    <cellStyle name="標準 5 4" xfId="17" xr:uid="{00000000-0005-0000-0000-000013000000}"/>
    <cellStyle name="標準 5 5" xfId="28" xr:uid="{7BC29CCF-D08E-4B01-AF0A-634316A4EC33}"/>
    <cellStyle name="標準 6" xfId="21" xr:uid="{00000000-0005-0000-0000-000014000000}"/>
    <cellStyle name="標準 6 2" xfId="36" xr:uid="{71D37E2D-ED19-4230-8BF2-4830CE53C87C}"/>
    <cellStyle name="未定義" xfId="6" xr:uid="{00000000-0005-0000-0000-00001500000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80596</xdr:colOff>
      <xdr:row>0</xdr:row>
      <xdr:rowOff>87923</xdr:rowOff>
    </xdr:from>
    <xdr:to>
      <xdr:col>10</xdr:col>
      <xdr:colOff>535015</xdr:colOff>
      <xdr:row>8</xdr:row>
      <xdr:rowOff>80597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03884" y="87923"/>
          <a:ext cx="4257093" cy="13774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●本シートの注意事項</a:t>
          </a:r>
          <a:endParaRPr kumimoji="1" lang="en-US" altLang="ja-JP" sz="1100"/>
        </a:p>
        <a:p>
          <a:r>
            <a:rPr kumimoji="1" lang="ja-JP" altLang="en-US" sz="1100"/>
            <a:t>・経費等内訳書の各シートを入力することで、本シートに補助事業計画書「</a:t>
          </a:r>
          <a:r>
            <a:rPr kumimoji="1" lang="en-US" altLang="ja-JP" sz="1100"/>
            <a:t>Ⅲ</a:t>
          </a:r>
          <a:r>
            <a:rPr kumimoji="1" lang="ja-JP" altLang="en-US" sz="1100"/>
            <a:t>．所要経費（補助対象経費）」の表が完成します。　</a:t>
          </a:r>
          <a:endParaRPr kumimoji="1" lang="en-US" altLang="ja-JP" sz="1100"/>
        </a:p>
        <a:p>
          <a:r>
            <a:rPr kumimoji="1" lang="ja-JP" altLang="en-US" sz="1100"/>
            <a:t>・転記された数値が正しいものであるかを確認し、補助事業計画書</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Ⅲ</a:t>
          </a:r>
          <a:r>
            <a:rPr kumimoji="1" lang="ja-JP" altLang="ja-JP" sz="1100">
              <a:solidFill>
                <a:schemeClr val="dk1"/>
              </a:solidFill>
              <a:effectLst/>
              <a:latin typeface="+mn-lt"/>
              <a:ea typeface="+mn-ea"/>
              <a:cs typeface="+mn-cs"/>
            </a:rPr>
            <a:t>．所要経費（補助対象経費）」の表</a:t>
          </a:r>
          <a:r>
            <a:rPr kumimoji="1" lang="ja-JP" altLang="en-US" sz="1100"/>
            <a:t>にコピー＆ペースト（テキストのみ保持で貼り付け）してください。</a:t>
          </a:r>
          <a:endParaRPr kumimoji="1" lang="en-US" altLang="ja-JP" sz="1100"/>
        </a:p>
        <a:p>
          <a:r>
            <a:rPr kumimoji="1" lang="ja-JP" altLang="en-US" sz="1100"/>
            <a:t>・</a:t>
          </a:r>
          <a:r>
            <a:rPr kumimoji="1" lang="en-US" altLang="ja-JP" sz="1100"/>
            <a:t>E</a:t>
          </a:r>
          <a:r>
            <a:rPr kumimoji="1" lang="ja-JP" altLang="en-US" sz="1100"/>
            <a:t>列は補助率に基づき交付額が決定される事業のみ用います。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104775</xdr:colOff>
      <xdr:row>3</xdr:row>
      <xdr:rowOff>38098</xdr:rowOff>
    </xdr:from>
    <xdr:to>
      <xdr:col>17</xdr:col>
      <xdr:colOff>533400</xdr:colOff>
      <xdr:row>25</xdr:row>
      <xdr:rowOff>133349</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9391650" y="657223"/>
          <a:ext cx="7905750" cy="4914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a:t>
          </a:r>
          <a:r>
            <a:rPr kumimoji="1" lang="ja-JP" altLang="en-US" sz="1100">
              <a:solidFill>
                <a:schemeClr val="accent6">
                  <a:lumMod val="60000"/>
                  <a:lumOff val="40000"/>
                </a:schemeClr>
              </a:solidFill>
            </a:rPr>
            <a:t>委託（事務処理説明書</a:t>
          </a:r>
          <a:r>
            <a:rPr kumimoji="1" lang="en-US" altLang="ja-JP" sz="1100">
              <a:solidFill>
                <a:schemeClr val="accent6">
                  <a:lumMod val="60000"/>
                  <a:lumOff val="40000"/>
                </a:schemeClr>
              </a:solidFill>
            </a:rPr>
            <a:t>Ⅳ</a:t>
          </a:r>
          <a:r>
            <a:rPr kumimoji="1" lang="ja-JP" altLang="en-US" sz="1100">
              <a:solidFill>
                <a:schemeClr val="accent6">
                  <a:lumMod val="60000"/>
                  <a:lumOff val="40000"/>
                </a:schemeClr>
              </a:solidFill>
            </a:rPr>
            <a:t>．</a:t>
          </a:r>
          <a:r>
            <a:rPr kumimoji="1" lang="en-US" altLang="ja-JP" sz="1100">
              <a:solidFill>
                <a:schemeClr val="accent6">
                  <a:lumMod val="60000"/>
                  <a:lumOff val="40000"/>
                </a:schemeClr>
              </a:solidFill>
            </a:rPr>
            <a:t>14</a:t>
          </a:r>
          <a:r>
            <a:rPr kumimoji="1" lang="ja-JP" altLang="en-US" sz="1100">
              <a:solidFill>
                <a:schemeClr val="accent6">
                  <a:lumMod val="60000"/>
                  <a:lumOff val="40000"/>
                </a:schemeClr>
              </a:solidFill>
            </a:rPr>
            <a:t>にて定めるもの）の</a:t>
          </a:r>
          <a:r>
            <a:rPr kumimoji="1" lang="ja-JP" altLang="en-US" sz="1100"/>
            <a:t>件名を記載してください。</a:t>
          </a:r>
          <a:r>
            <a:rPr kumimoji="1" lang="ja-JP" altLang="en-US" sz="1100">
              <a:solidFill>
                <a:schemeClr val="accent6">
                  <a:lumMod val="60000"/>
                  <a:lumOff val="40000"/>
                </a:schemeClr>
              </a:solidFill>
            </a:rPr>
            <a:t>なお、役務等の外注等は「その他」のシートに記入してください。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133349</xdr:colOff>
      <xdr:row>0</xdr:row>
      <xdr:rowOff>114298</xdr:rowOff>
    </xdr:from>
    <xdr:to>
      <xdr:col>17</xdr:col>
      <xdr:colOff>638175</xdr:colOff>
      <xdr:row>50</xdr:row>
      <xdr:rowOff>133350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429749" y="114298"/>
          <a:ext cx="7648576" cy="1280160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2400">
              <a:effectLst/>
            </a:rPr>
            <a:t>こちらに記載した内容は</a:t>
          </a:r>
          <a:r>
            <a:rPr lang="ja-JP" altLang="en-US" sz="2400" u="sng">
              <a:effectLst/>
            </a:rPr>
            <a:t>自動的に補助項目シートへ転記されます</a:t>
          </a:r>
          <a:r>
            <a:rPr lang="ja-JP" altLang="en-US" sz="2400">
              <a:effectLst/>
            </a:rPr>
            <a:t>ので、間違いの無いよう、また空欄が無いように記載をお願いします。</a:t>
          </a:r>
          <a:endParaRPr lang="en-US" altLang="ja-JP" sz="2400">
            <a:effectLst/>
          </a:endParaRPr>
        </a:p>
        <a:p>
          <a:pPr algn="l"/>
          <a:r>
            <a:rPr lang="en-US" altLang="ja-JP" sz="2400">
              <a:effectLst/>
            </a:rPr>
            <a:t>※</a:t>
          </a:r>
          <a:r>
            <a:rPr lang="ja-JP" altLang="en-US" sz="2400">
              <a:effectLst/>
            </a:rPr>
            <a:t>水色セルはすべて記入が必要です。</a:t>
          </a:r>
          <a:endParaRPr lang="en-US" altLang="ja-JP" sz="24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600" u="sng">
              <a:solidFill>
                <a:schemeClr val="lt1"/>
              </a:solidFill>
              <a:effectLst/>
              <a:latin typeface="+mn-lt"/>
              <a:ea typeface="+mn-ea"/>
              <a:cs typeface="+mn-cs"/>
            </a:rPr>
            <a:t>水色セル以外については変更等しないでください。</a:t>
          </a:r>
          <a:endParaRPr lang="en-US" altLang="ja-JP" sz="1600"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列は補助率に基づき交付額が決定される事業のみ用います。（定額補助の事業は</a:t>
          </a: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列への記入・削除を行わないでください）</a:t>
          </a:r>
          <a:endParaRPr lang="en-US" altLang="ja-JP" sz="1600" u="sng">
            <a:effectLst/>
          </a:endParaRPr>
        </a:p>
        <a:p>
          <a:pPr marL="285750" indent="-285750" algn="l">
            <a:buFont typeface="Arial" panose="020B0604020202020204" pitchFamily="34" charset="0"/>
            <a:buChar char="•"/>
          </a:pPr>
          <a:r>
            <a:rPr lang="ja-JP" altLang="en-US" sz="1600">
              <a:effectLst/>
            </a:rPr>
            <a:t>委託契約が認められた場合は本ファイルをコピーの上、委託先毎に別途作成してください。</a:t>
          </a: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「申請機関名」：必ず正式名称で記入願います。</a:t>
          </a:r>
          <a:r>
            <a:rPr lang="ja-JP" altLang="en-US" sz="1200" b="0" i="0" u="sng" strike="noStrike" baseline="0">
              <a:solidFill>
                <a:schemeClr val="lt1"/>
              </a:solidFill>
              <a:latin typeface="+mn-lt"/>
              <a:ea typeface="+mn-ea"/>
              <a:cs typeface="+mn-cs"/>
            </a:rPr>
            <a:t>部署名は補助事業担者当所属・役職欄に記載してください。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a:t>
          </a:r>
          <a:r>
            <a:rPr lang="ja-JP" altLang="en-US" sz="1200">
              <a:solidFill>
                <a:srgbClr val="FFC000"/>
              </a:solidFill>
              <a:effectLst/>
            </a:rPr>
            <a:t>申請者</a:t>
          </a:r>
          <a:r>
            <a:rPr lang="en-US" altLang="ja-JP" sz="1200">
              <a:solidFill>
                <a:srgbClr val="FFC000"/>
              </a:solidFill>
              <a:effectLst/>
            </a:rPr>
            <a:t>(</a:t>
          </a:r>
          <a:r>
            <a:rPr lang="ja-JP" altLang="en-US" sz="1200">
              <a:solidFill>
                <a:srgbClr val="FFC000"/>
              </a:solidFill>
              <a:effectLst/>
            </a:rPr>
            <a:t>機関の代表者</a:t>
          </a:r>
          <a:r>
            <a:rPr lang="en-US" altLang="ja-JP" sz="1200">
              <a:solidFill>
                <a:srgbClr val="FFC000"/>
              </a:solidFill>
              <a:effectLst/>
            </a:rPr>
            <a:t>)</a:t>
          </a:r>
          <a:r>
            <a:rPr lang="ja-JP" altLang="en-US" sz="1200">
              <a:effectLst/>
            </a:rPr>
            <a:t>住所」：</a:t>
          </a:r>
          <a:r>
            <a:rPr lang="ja-JP" altLang="en-US" sz="1200">
              <a:solidFill>
                <a:srgbClr val="FFC000"/>
              </a:solidFill>
              <a:effectLst/>
            </a:rPr>
            <a:t>申請する機関の住所を記入してください。</a:t>
          </a:r>
          <a:r>
            <a:rPr lang="ja-JP" altLang="en-US" sz="1200">
              <a:effectLst/>
            </a:rPr>
            <a:t>なお、</a:t>
          </a:r>
          <a:r>
            <a:rPr lang="ja-JP" altLang="ja-JP" sz="1200" u="sng">
              <a:solidFill>
                <a:schemeClr val="lt1"/>
              </a:solidFill>
              <a:effectLst/>
              <a:latin typeface="+mn-lt"/>
              <a:ea typeface="+mn-ea"/>
              <a:cs typeface="+mn-cs"/>
            </a:rPr>
            <a:t>交付申請時のものを記入してください。</a:t>
          </a:r>
          <a:endParaRPr lang="en-US" altLang="ja-JP" sz="1200">
            <a:effectLst/>
          </a:endParaRPr>
        </a:p>
        <a:p>
          <a:pPr marL="285750" indent="-285750" algn="l">
            <a:buFont typeface="Arial" panose="020B0604020202020204" pitchFamily="34" charset="0"/>
            <a:buChar char="•"/>
          </a:pPr>
          <a:r>
            <a:rPr lang="ja-JP" altLang="en-US" sz="1200">
              <a:effectLst/>
            </a:rPr>
            <a:t>「</a:t>
          </a:r>
          <a:r>
            <a:rPr lang="ja-JP" altLang="en-US" sz="1100">
              <a:solidFill>
                <a:srgbClr val="FFC000"/>
              </a:solidFill>
              <a:effectLst/>
              <a:latin typeface="+mn-lt"/>
              <a:ea typeface="+mn-ea"/>
              <a:cs typeface="+mn-cs"/>
            </a:rPr>
            <a:t>申請者</a:t>
          </a:r>
          <a:r>
            <a:rPr lang="en-US" altLang="ja-JP" sz="1100">
              <a:solidFill>
                <a:srgbClr val="FFC000"/>
              </a:solidFill>
              <a:effectLst/>
              <a:latin typeface="+mn-lt"/>
              <a:ea typeface="+mn-ea"/>
              <a:cs typeface="+mn-cs"/>
            </a:rPr>
            <a:t>(</a:t>
          </a:r>
          <a:r>
            <a:rPr lang="ja-JP" altLang="en-US" sz="1100">
              <a:solidFill>
                <a:srgbClr val="FFC000"/>
              </a:solidFill>
              <a:effectLst/>
              <a:latin typeface="+mn-lt"/>
              <a:ea typeface="+mn-ea"/>
              <a:cs typeface="+mn-cs"/>
            </a:rPr>
            <a:t>機関の代表者</a:t>
          </a:r>
          <a:r>
            <a:rPr lang="en-US" altLang="ja-JP" sz="1100">
              <a:solidFill>
                <a:srgbClr val="FFC000"/>
              </a:solidFill>
              <a:effectLst/>
              <a:latin typeface="+mn-lt"/>
              <a:ea typeface="+mn-ea"/>
              <a:cs typeface="+mn-cs"/>
            </a:rPr>
            <a:t>)</a:t>
          </a:r>
          <a:r>
            <a:rPr lang="ja-JP" altLang="en-US" sz="1200">
              <a:effectLst/>
            </a:rPr>
            <a:t>肩書」：</a:t>
          </a:r>
          <a:r>
            <a:rPr lang="ja-JP" altLang="en-US" sz="1200">
              <a:solidFill>
                <a:srgbClr val="FFC000"/>
              </a:solidFill>
              <a:effectLst/>
            </a:rPr>
            <a:t>申請する機関の代表者（または、代表者から権限を委任された方。以下同じ）の肩書きを記入してください。</a:t>
          </a:r>
          <a:r>
            <a:rPr lang="ja-JP" altLang="en-US" sz="1200">
              <a:effectLst/>
            </a:rPr>
            <a:t>なお、</a:t>
          </a:r>
          <a:r>
            <a:rPr lang="ja-JP" altLang="en-US" sz="1200" u="sng">
              <a:effectLst/>
            </a:rPr>
            <a:t>交付申請時のものを記入してください。</a:t>
          </a:r>
          <a:endParaRPr lang="en-US" altLang="ja-JP" sz="1200" u="sng">
            <a:effectLst/>
          </a:endParaRPr>
        </a:p>
        <a:p>
          <a:pPr marL="285750" indent="-285750" algn="l">
            <a:buFont typeface="Arial" panose="020B0604020202020204" pitchFamily="34" charset="0"/>
            <a:buChar char="•"/>
          </a:pPr>
          <a:r>
            <a:rPr lang="ja-JP" altLang="en-US" sz="1200">
              <a:effectLst/>
            </a:rPr>
            <a:t>「</a:t>
          </a:r>
          <a:r>
            <a:rPr lang="ja-JP" altLang="en-US" sz="1100">
              <a:solidFill>
                <a:srgbClr val="FFC000"/>
              </a:solidFill>
              <a:effectLst/>
              <a:latin typeface="+mn-lt"/>
              <a:ea typeface="+mn-ea"/>
              <a:cs typeface="+mn-cs"/>
            </a:rPr>
            <a:t>申請者</a:t>
          </a:r>
          <a:r>
            <a:rPr lang="en-US" altLang="ja-JP" sz="1100">
              <a:solidFill>
                <a:srgbClr val="FFC000"/>
              </a:solidFill>
              <a:effectLst/>
              <a:latin typeface="+mn-lt"/>
              <a:ea typeface="+mn-ea"/>
              <a:cs typeface="+mn-cs"/>
            </a:rPr>
            <a:t>(</a:t>
          </a:r>
          <a:r>
            <a:rPr lang="ja-JP" altLang="en-US" sz="1100">
              <a:solidFill>
                <a:srgbClr val="FFC000"/>
              </a:solidFill>
              <a:effectLst/>
              <a:latin typeface="+mn-lt"/>
              <a:ea typeface="+mn-ea"/>
              <a:cs typeface="+mn-cs"/>
            </a:rPr>
            <a:t>機関の代表者</a:t>
          </a:r>
          <a:r>
            <a:rPr lang="en-US" altLang="ja-JP" sz="1100">
              <a:solidFill>
                <a:srgbClr val="FFC000"/>
              </a:solidFill>
              <a:effectLst/>
              <a:latin typeface="+mn-lt"/>
              <a:ea typeface="+mn-ea"/>
              <a:cs typeface="+mn-cs"/>
            </a:rPr>
            <a:t>)</a:t>
          </a:r>
          <a:r>
            <a:rPr lang="ja-JP" altLang="en-US" sz="1200">
              <a:effectLst/>
            </a:rPr>
            <a:t>氏名」：</a:t>
          </a:r>
          <a:r>
            <a:rPr lang="ja-JP" altLang="en-US" sz="1200">
              <a:solidFill>
                <a:srgbClr val="FFC000"/>
              </a:solidFill>
              <a:effectLst/>
            </a:rPr>
            <a:t>申請する機関の代表者の氏名を記入してください。</a:t>
          </a:r>
          <a:r>
            <a:rPr lang="ja-JP" altLang="en-US" sz="1200">
              <a:effectLst/>
            </a:rPr>
            <a:t>なお、名字とお名前の間に</a:t>
          </a:r>
          <a:r>
            <a:rPr lang="ja-JP" altLang="en-US" sz="1200" u="sng">
              <a:effectLst/>
            </a:rPr>
            <a:t>全角１文字分のスペース</a:t>
          </a:r>
          <a:r>
            <a:rPr lang="ja-JP" altLang="en-US" sz="1200">
              <a:effectLst/>
            </a:rPr>
            <a:t>を入れてください。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「全補助事業期間」「当年度補助事業期間」</a:t>
          </a:r>
          <a:r>
            <a:rPr kumimoji="1" lang="ja-JP" altLang="en-US" sz="1100">
              <a:solidFill>
                <a:schemeClr val="lt1"/>
              </a:solidFill>
              <a:effectLst/>
              <a:latin typeface="+mn-lt"/>
              <a:ea typeface="+mn-ea"/>
              <a:cs typeface="+mn-cs"/>
            </a:rPr>
            <a:t>：</a:t>
          </a:r>
          <a:r>
            <a:rPr kumimoji="1" lang="en-US" altLang="ja-JP" sz="1200">
              <a:solidFill>
                <a:schemeClr val="lt1"/>
              </a:solidFill>
              <a:effectLst/>
              <a:latin typeface="+mn-lt"/>
              <a:ea typeface="+mn-ea"/>
              <a:cs typeface="+mn-cs"/>
            </a:rPr>
            <a:t>yyyy/mm/dd</a:t>
          </a:r>
          <a:r>
            <a:rPr kumimoji="1" lang="ja-JP" altLang="ja-JP" sz="1200">
              <a:solidFill>
                <a:schemeClr val="lt1"/>
              </a:solidFill>
              <a:effectLst/>
              <a:latin typeface="+mn-lt"/>
              <a:ea typeface="+mn-ea"/>
              <a:cs typeface="+mn-cs"/>
            </a:rPr>
            <a:t>と入力していただくと和暦で表示されます。</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「補助事業</a:t>
          </a:r>
          <a:r>
            <a:rPr lang="ja-JP" altLang="en-US" sz="1200">
              <a:solidFill>
                <a:srgbClr val="FFC000"/>
              </a:solidFill>
              <a:effectLst/>
            </a:rPr>
            <a:t>担当者</a:t>
          </a:r>
          <a:r>
            <a:rPr lang="ja-JP" altLang="en-US" sz="1200">
              <a:effectLst/>
            </a:rPr>
            <a:t>所属・役職」：補助事業担当者の</a:t>
          </a:r>
          <a:br>
            <a:rPr lang="en-US" altLang="ja-JP" sz="1200">
              <a:effectLst/>
            </a:rPr>
          </a:br>
          <a:r>
            <a:rPr lang="ja-JP" altLang="en-US" sz="1200">
              <a:effectLst/>
            </a:rPr>
            <a:t>　　　　</a:t>
          </a:r>
          <a:r>
            <a:rPr kumimoji="1" lang="ja-JP" altLang="ja-JP" sz="1200">
              <a:solidFill>
                <a:schemeClr val="lt1"/>
              </a:solidFill>
              <a:effectLst/>
              <a:latin typeface="+mn-lt"/>
              <a:ea typeface="+mn-ea"/>
              <a:cs typeface="+mn-cs"/>
            </a:rPr>
            <a:t>大学の場合</a:t>
          </a:r>
          <a:r>
            <a:rPr kumimoji="1" lang="ja-JP" altLang="en-US" sz="1200">
              <a:solidFill>
                <a:schemeClr val="lt1"/>
              </a:solidFill>
              <a:effectLst/>
              <a:latin typeface="+mn-lt"/>
              <a:ea typeface="+mn-ea"/>
              <a:cs typeface="+mn-cs"/>
            </a:rPr>
            <a:t>　　：</a:t>
          </a:r>
          <a:r>
            <a:rPr kumimoji="1" lang="ja-JP" altLang="ja-JP" sz="1200">
              <a:solidFill>
                <a:schemeClr val="lt1"/>
              </a:solidFill>
              <a:effectLst/>
              <a:latin typeface="+mn-lt"/>
              <a:ea typeface="+mn-ea"/>
              <a:cs typeface="+mn-cs"/>
            </a:rPr>
            <a:t>「○○学部、大学院△△研究科　教授等役職」まで</a:t>
          </a:r>
          <a:r>
            <a:rPr kumimoji="1" lang="ja-JP" altLang="en-US" sz="1200">
              <a:solidFill>
                <a:schemeClr val="lt1"/>
              </a:solidFill>
              <a:effectLst/>
              <a:latin typeface="+mn-lt"/>
              <a:ea typeface="+mn-ea"/>
              <a:cs typeface="+mn-cs"/>
            </a:rPr>
            <a:t>　ご入力ください。</a:t>
          </a:r>
          <a:endParaRPr lang="ja-JP" altLang="ja-JP" sz="1200">
            <a:effectLst/>
          </a:endParaRPr>
        </a:p>
        <a:p>
          <a:r>
            <a:rPr kumimoji="1" lang="ja-JP" altLang="ja-JP" sz="1200">
              <a:solidFill>
                <a:schemeClr val="lt1"/>
              </a:solidFill>
              <a:effectLst/>
              <a:latin typeface="+mn-lt"/>
              <a:ea typeface="+mn-ea"/>
              <a:cs typeface="+mn-cs"/>
            </a:rPr>
            <a:t>　　　　　　　企業等の場合</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「○○部　役職」まで　ご入力ださい。</a:t>
          </a:r>
          <a:endParaRPr lang="ja-JP" altLang="ja-JP" sz="1200">
            <a:effectLst/>
          </a:endParaRPr>
        </a:p>
        <a:p>
          <a:r>
            <a:rPr lang="ja-JP" altLang="ja-JP" sz="1200">
              <a:solidFill>
                <a:schemeClr val="lt1"/>
              </a:solidFill>
              <a:effectLst/>
              <a:latin typeface="+mn-lt"/>
              <a:ea typeface="+mn-ea"/>
              <a:cs typeface="+mn-cs"/>
            </a:rPr>
            <a:t>　　　　　　　　　　　　　　</a:t>
          </a:r>
          <a:r>
            <a:rPr lang="ja-JP" altLang="en-US" sz="1200" u="sng">
              <a:solidFill>
                <a:schemeClr val="lt1"/>
              </a:solidFill>
              <a:effectLst/>
              <a:latin typeface="+mn-lt"/>
              <a:ea typeface="+mn-ea"/>
              <a:cs typeface="+mn-cs"/>
            </a:rPr>
            <a:t>交付申請</a:t>
          </a:r>
          <a:r>
            <a:rPr lang="ja-JP" altLang="ja-JP" sz="1200" u="sng">
              <a:solidFill>
                <a:schemeClr val="lt1"/>
              </a:solidFill>
              <a:effectLst/>
              <a:latin typeface="+mn-lt"/>
              <a:ea typeface="+mn-ea"/>
              <a:cs typeface="+mn-cs"/>
            </a:rPr>
            <a:t>時のものを記入してください。また研究開発計画との整合にご留意ください。</a:t>
          </a:r>
          <a:endParaRPr lang="ja-JP" altLang="ja-JP" sz="1200">
            <a:effectLst/>
          </a:endParaRPr>
        </a:p>
        <a:p>
          <a:pPr marL="285750" indent="-285750" algn="l">
            <a:buFont typeface="Arial" panose="020B0604020202020204" pitchFamily="34" charset="0"/>
            <a:buChar char="•"/>
          </a:pPr>
          <a:r>
            <a:rPr lang="ja-JP" altLang="en-US" sz="1200">
              <a:effectLst/>
            </a:rPr>
            <a:t>「補助事業</a:t>
          </a:r>
          <a:r>
            <a:rPr lang="ja-JP" altLang="en-US" sz="1200">
              <a:solidFill>
                <a:srgbClr val="FFC000"/>
              </a:solidFill>
              <a:effectLst/>
            </a:rPr>
            <a:t>担当者</a:t>
          </a:r>
          <a:r>
            <a:rPr lang="ja-JP" altLang="en-US" sz="1200">
              <a:effectLst/>
            </a:rPr>
            <a:t>名」：</a:t>
          </a:r>
          <a:r>
            <a:rPr lang="ja-JP" altLang="en-US" sz="1200" u="sng">
              <a:effectLst/>
            </a:rPr>
            <a:t>名字とお名前の間に１文字分のスペースを入れてください。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課題</a:t>
          </a:r>
          <a:r>
            <a:rPr lang="en-US" altLang="ja-JP" sz="1200">
              <a:solidFill>
                <a:schemeClr val="lt1"/>
              </a:solidFill>
              <a:effectLst/>
              <a:latin typeface="+mn-lt"/>
              <a:ea typeface="+mn-ea"/>
              <a:cs typeface="+mn-cs"/>
            </a:rPr>
            <a:t>ID</a:t>
          </a:r>
          <a:r>
            <a:rPr lang="ja-JP" altLang="en-US" sz="1200">
              <a:solidFill>
                <a:schemeClr val="lt1"/>
              </a:solidFill>
              <a:effectLst/>
              <a:latin typeface="+mn-lt"/>
              <a:ea typeface="+mn-ea"/>
              <a:cs typeface="+mn-cs"/>
            </a:rPr>
            <a:t>」</a:t>
          </a: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の課題</a:t>
          </a:r>
          <a:r>
            <a:rPr lang="en-US" altLang="ja-JP" sz="1200">
              <a:solidFill>
                <a:schemeClr val="lt1"/>
              </a:solidFill>
              <a:effectLst/>
              <a:latin typeface="+mn-lt"/>
              <a:ea typeface="+mn-ea"/>
              <a:cs typeface="+mn-cs"/>
            </a:rPr>
            <a:t>ID</a:t>
          </a:r>
          <a:r>
            <a:rPr lang="ja-JP" altLang="ja-JP" sz="1200">
              <a:solidFill>
                <a:schemeClr val="lt1"/>
              </a:solidFill>
              <a:effectLst/>
              <a:latin typeface="+mn-lt"/>
              <a:ea typeface="+mn-ea"/>
              <a:cs typeface="+mn-cs"/>
            </a:rPr>
            <a:t>を記入してください。</a:t>
          </a:r>
          <a:r>
            <a:rPr lang="en-US" altLang="ja-JP" sz="1200" b="1" u="sng">
              <a:solidFill>
                <a:schemeClr val="lt1"/>
              </a:solidFill>
              <a:effectLst/>
              <a:latin typeface="+mn-lt"/>
              <a:ea typeface="+mn-ea"/>
              <a:cs typeface="+mn-cs"/>
            </a:rPr>
            <a:t>※</a:t>
          </a:r>
          <a:r>
            <a:rPr lang="ja-JP" altLang="ja-JP" sz="1200" b="1" u="sng">
              <a:solidFill>
                <a:schemeClr val="lt1"/>
              </a:solidFill>
              <a:effectLst/>
              <a:latin typeface="+mn-lt"/>
              <a:ea typeface="+mn-ea"/>
              <a:cs typeface="+mn-cs"/>
            </a:rPr>
            <a:t>研究者番号ではありません。</a:t>
          </a:r>
          <a:endParaRPr lang="en-US" altLang="ja-JP" sz="1200">
            <a:effectLst/>
          </a:endParaRPr>
        </a:p>
        <a:p>
          <a:pPr marL="285750" indent="-285750" algn="l">
            <a:buFont typeface="Arial" panose="020B0604020202020204" pitchFamily="34" charset="0"/>
            <a:buChar char="•"/>
          </a:pPr>
          <a:r>
            <a:rPr lang="ja-JP" altLang="en-US" sz="1200">
              <a:solidFill>
                <a:schemeClr val="bg1"/>
              </a:solidFill>
              <a:effectLst/>
            </a:rPr>
            <a:t>「研究概要」：当年度の補助事業目的を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字程度でご記入ください。記載いただいた当年度目的等、整理／分類し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p>
        <a:p>
          <a:pPr marL="285750" indent="-285750" algn="l">
            <a:buFont typeface="Arial" panose="020B0604020202020204" pitchFamily="34" charset="0"/>
            <a:buChar char="•"/>
          </a:pPr>
          <a:r>
            <a:rPr lang="ja-JP" altLang="en-US" sz="1200">
              <a:effectLst/>
            </a:rPr>
            <a:t>＜経費内訳＞：設備備品費～その他のシートから自動入力されますが、間接経費率（一般管理費率のみ入力してください。研究開発の場合は間接経費率（</a:t>
          </a:r>
          <a:r>
            <a:rPr lang="en-US" altLang="ja-JP" sz="1200">
              <a:effectLst/>
            </a:rPr>
            <a:t>/</a:t>
          </a:r>
          <a:r>
            <a:rPr lang="ja-JP" altLang="en-US" sz="1200">
              <a:effectLst/>
            </a:rPr>
            <a:t>一般管理費を削除）は上限</a:t>
          </a:r>
          <a:r>
            <a:rPr lang="en-US" altLang="ja-JP" sz="1200">
              <a:effectLst/>
            </a:rPr>
            <a:t>30</a:t>
          </a:r>
          <a:r>
            <a:rPr lang="ja-JP" altLang="en-US" sz="1200">
              <a:effectLst/>
            </a:rPr>
            <a:t>％、環境整備等の事業の場合は一般管理費率（間接経費</a:t>
          </a:r>
          <a:r>
            <a:rPr lang="en-US" altLang="ja-JP" sz="1200">
              <a:effectLst/>
            </a:rPr>
            <a:t>/</a:t>
          </a:r>
          <a:r>
            <a:rPr lang="ja-JP" altLang="en-US" sz="1200">
              <a:effectLst/>
            </a:rPr>
            <a:t>を削除</a:t>
          </a:r>
          <a:r>
            <a:rPr lang="en-US" altLang="ja-JP" sz="1200">
              <a:effectLst/>
            </a:rPr>
            <a:t>)</a:t>
          </a:r>
          <a:r>
            <a:rPr lang="ja-JP" altLang="en-US" sz="1200">
              <a:effectLst/>
            </a:rPr>
            <a:t>は上限</a:t>
          </a:r>
          <a:r>
            <a:rPr lang="en-US" altLang="ja-JP" sz="1200">
              <a:effectLst/>
            </a:rPr>
            <a:t>10</a:t>
          </a:r>
          <a:r>
            <a:rPr lang="ja-JP" altLang="en-US" sz="1200">
              <a:effectLst/>
            </a:rPr>
            <a:t>％としてください。いずれも整数値としてください。間接経費は小数点以下切り捨てとなっています。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事務</a:t>
          </a:r>
          <a:r>
            <a:rPr kumimoji="1" lang="ja-JP" altLang="ja-JP" sz="1100">
              <a:solidFill>
                <a:schemeClr val="lt1"/>
              </a:solidFill>
              <a:effectLst/>
              <a:latin typeface="+mn-lt"/>
              <a:ea typeface="+mn-ea"/>
              <a:cs typeface="+mn-cs"/>
            </a:rPr>
            <a:t>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補助金交付申請等</a:t>
          </a:r>
          <a:r>
            <a:rPr kumimoji="1" lang="ja-JP" altLang="ja-JP" sz="1100">
              <a:solidFill>
                <a:schemeClr val="lt1"/>
              </a:solidFill>
              <a:effectLst/>
              <a:latin typeface="+mn-lt"/>
              <a:ea typeface="+mn-ea"/>
              <a:cs typeface="+mn-cs"/>
            </a:rPr>
            <a:t>に関するご担当窓口の情報をご入力ください（</a:t>
          </a:r>
          <a:r>
            <a:rPr kumimoji="1" lang="ja-JP" altLang="en-US" sz="1100">
              <a:solidFill>
                <a:schemeClr val="lt1"/>
              </a:solidFill>
              <a:effectLst/>
              <a:latin typeface="+mn-lt"/>
              <a:ea typeface="+mn-ea"/>
              <a:cs typeface="+mn-cs"/>
            </a:rPr>
            <a:t>交付決定通知</a:t>
          </a:r>
          <a:r>
            <a:rPr kumimoji="1" lang="ja-JP" altLang="ja-JP" sz="1100">
              <a:solidFill>
                <a:schemeClr val="lt1"/>
              </a:solidFill>
              <a:effectLst/>
              <a:latin typeface="+mn-lt"/>
              <a:ea typeface="+mn-ea"/>
              <a:cs typeface="+mn-cs"/>
            </a:rPr>
            <a:t>はご担当様宛に郵送されます）。</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0"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「経理担当者」：郵便番号、住所、所属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・・・経理、支払い等に関するご担当窓口の情報をご入力ください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知財担当者」：所属・役職、氏名、電話、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・・・知財に関してお問い合わせする際のご担当者様をご入力ください。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「研究倫理教育責任者」：所属・役職、氏名、電話、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・・・研究倫理教育責任者（</a:t>
          </a:r>
          <a:r>
            <a:rPr lang="ja-JP" altLang="ja-JP" sz="1100" b="0" i="0" baseline="0">
              <a:solidFill>
                <a:schemeClr val="lt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「コンプライアンス推進責任者</a:t>
          </a:r>
          <a:r>
            <a:rPr kumimoji="1" lang="ja-JP" altLang="ja-JP" sz="1100">
              <a:solidFill>
                <a:schemeClr val="lt1"/>
              </a:solidFill>
              <a:effectLst/>
              <a:latin typeface="+mn-lt"/>
              <a:ea typeface="+mn-ea"/>
              <a:cs typeface="+mn-cs"/>
            </a:rPr>
            <a:t>」：所属・役職、氏名、電話、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・・・コンプライアンス推進責任者（</a:t>
          </a:r>
          <a:r>
            <a:rPr lang="ja-JP" altLang="ja-JP" sz="1100" b="0" i="0" baseline="0">
              <a:solidFill>
                <a:schemeClr val="lt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lang="en-US" altLang="ja-JP">
            <a:effectLst/>
          </a:endParaRPr>
        </a:p>
        <a:p>
          <a:pPr rtl="0"/>
          <a:r>
            <a:rPr lang="ja-JP" altLang="ja-JP" sz="1100" b="0" i="0" baseline="0">
              <a:solidFill>
                <a:schemeClr val="lt1"/>
              </a:solidFill>
              <a:effectLst/>
              <a:latin typeface="+mn-lt"/>
              <a:ea typeface="+mn-ea"/>
              <a:cs typeface="+mn-cs"/>
            </a:rPr>
            <a:t>　　</a:t>
          </a:r>
          <a:r>
            <a:rPr lang="en-US" altLang="ja-JP" sz="1050" b="0" i="0" baseline="0">
              <a:solidFill>
                <a:schemeClr val="lt1"/>
              </a:solidFill>
              <a:effectLst/>
              <a:latin typeface="+mn-lt"/>
              <a:ea typeface="+mn-ea"/>
              <a:cs typeface="+mn-cs"/>
            </a:rPr>
            <a:t>※</a:t>
          </a:r>
          <a:r>
            <a:rPr lang="ja-JP" altLang="ja-JP" sz="1050" b="0" i="0" baseline="0">
              <a:solidFill>
                <a:schemeClr val="lt1"/>
              </a:solidFill>
              <a:effectLst/>
              <a:latin typeface="+mn-lt"/>
              <a:ea typeface="+mn-ea"/>
              <a:cs typeface="+mn-cs"/>
            </a:rPr>
            <a:t>「研究倫理教育責任者」「コンプライアンス推進責任者」に問い合わせをすることはございません。</a:t>
          </a:r>
          <a:endParaRPr lang="ja-JP" altLang="ja-JP" sz="1050">
            <a:effectLst/>
          </a:endParaRPr>
        </a:p>
        <a:p>
          <a:pPr rtl="0"/>
          <a:r>
            <a:rPr lang="ja-JP" altLang="ja-JP" sz="1050" b="0" i="0" baseline="0">
              <a:solidFill>
                <a:schemeClr val="lt1"/>
              </a:solidFill>
              <a:effectLst/>
              <a:latin typeface="+mn-lt"/>
              <a:ea typeface="+mn-ea"/>
              <a:cs typeface="+mn-cs"/>
            </a:rPr>
            <a:t>　　　講演会やセミナーなどのご案内や、研究公正に関するメールマガジンなどをお送りする時に使用させていた　</a:t>
          </a:r>
          <a:endParaRPr lang="ja-JP" altLang="ja-JP" sz="1050">
            <a:effectLst/>
          </a:endParaRPr>
        </a:p>
        <a:p>
          <a:pPr rtl="0"/>
          <a:r>
            <a:rPr lang="ja-JP" altLang="ja-JP" sz="1050" b="0" i="0" baseline="0">
              <a:solidFill>
                <a:schemeClr val="lt1"/>
              </a:solidFill>
              <a:effectLst/>
              <a:latin typeface="+mn-lt"/>
              <a:ea typeface="+mn-ea"/>
              <a:cs typeface="+mn-cs"/>
            </a:rPr>
            <a:t>　　　だく予定です。</a:t>
          </a:r>
          <a:endParaRPr lang="ja-JP" altLang="ja-JP" sz="1050">
            <a:effectLst/>
          </a:endParaRPr>
        </a:p>
        <a:p>
          <a:pPr rtl="0"/>
          <a:r>
            <a:rPr lang="ja-JP" altLang="ja-JP" sz="1050" b="0" i="0" baseline="0">
              <a:solidFill>
                <a:schemeClr val="lt1"/>
              </a:solidFill>
              <a:effectLst/>
              <a:latin typeface="+mn-lt"/>
              <a:ea typeface="+mn-ea"/>
              <a:cs typeface="+mn-cs"/>
            </a:rPr>
            <a:t>　　　記入にあたりましては、次の要領でお願いいたします。</a:t>
          </a:r>
          <a:endParaRPr lang="ja-JP" altLang="ja-JP" sz="1050">
            <a:effectLst/>
          </a:endParaRPr>
        </a:p>
        <a:p>
          <a:pPr rtl="0"/>
          <a:r>
            <a:rPr lang="ja-JP" altLang="ja-JP" sz="1050" b="0" i="0" baseline="0">
              <a:solidFill>
                <a:schemeClr val="lt1"/>
              </a:solidFill>
              <a:effectLst/>
              <a:latin typeface="+mn-lt"/>
              <a:ea typeface="+mn-ea"/>
              <a:cs typeface="+mn-cs"/>
            </a:rPr>
            <a:t>　　　･研究機関によりましては「研究倫理教育責任者」「コンプライアンス推進責任者」とは異なる名称の場合があ</a:t>
          </a:r>
          <a:endParaRPr lang="ja-JP" altLang="ja-JP" sz="1050">
            <a:effectLst/>
          </a:endParaRPr>
        </a:p>
        <a:p>
          <a:pPr rtl="0"/>
          <a:r>
            <a:rPr lang="ja-JP" altLang="ja-JP" sz="1050" b="0" i="0" baseline="0">
              <a:solidFill>
                <a:schemeClr val="lt1"/>
              </a:solidFill>
              <a:effectLst/>
              <a:latin typeface="+mn-lt"/>
              <a:ea typeface="+mn-ea"/>
              <a:cs typeface="+mn-cs"/>
            </a:rPr>
            <a:t>　　　　りますので、その場合は同様の職務を担っている方について記入してください。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・明確に「責任者」として定めていない場合は、同様の職務を担当している方について記入してください。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・各種のご案内を責任者に直接お送りすることに問題があるようでしたら、電話・</a:t>
          </a:r>
          <a:r>
            <a:rPr lang="en-US" altLang="ja-JP" sz="1050" b="0" i="0" baseline="0">
              <a:solidFill>
                <a:schemeClr val="lt1"/>
              </a:solidFill>
              <a:effectLst/>
              <a:latin typeface="+mn-lt"/>
              <a:ea typeface="+mn-ea"/>
              <a:cs typeface="+mn-cs"/>
            </a:rPr>
            <a:t>Fax</a:t>
          </a:r>
          <a:r>
            <a:rPr lang="ja-JP" altLang="ja-JP" sz="1050" b="0" i="0" baseline="0">
              <a:solidFill>
                <a:schemeClr val="lt1"/>
              </a:solidFill>
              <a:effectLst/>
              <a:latin typeface="+mn-lt"/>
              <a:ea typeface="+mn-ea"/>
              <a:cs typeface="+mn-cs"/>
            </a:rPr>
            <a:t>・</a:t>
          </a:r>
          <a:r>
            <a:rPr lang="en-US" altLang="ja-JP" sz="1050" b="0" i="0" baseline="0">
              <a:solidFill>
                <a:schemeClr val="lt1"/>
              </a:solidFill>
              <a:effectLst/>
              <a:latin typeface="+mn-lt"/>
              <a:ea typeface="+mn-ea"/>
              <a:cs typeface="+mn-cs"/>
            </a:rPr>
            <a:t>E-mail</a:t>
          </a:r>
          <a:r>
            <a:rPr lang="ja-JP" altLang="ja-JP" sz="1050" b="0" i="0" baseline="0">
              <a:solidFill>
                <a:schemeClr val="lt1"/>
              </a:solidFill>
              <a:effectLst/>
              <a:latin typeface="+mn-lt"/>
              <a:ea typeface="+mn-ea"/>
              <a:cs typeface="+mn-cs"/>
            </a:rPr>
            <a:t>欄は事務担当部</a:t>
          </a:r>
          <a:endParaRPr lang="ja-JP" altLang="ja-JP" sz="1050">
            <a:effectLst/>
          </a:endParaRPr>
        </a:p>
        <a:p>
          <a:pPr rtl="0"/>
          <a:r>
            <a:rPr lang="ja-JP" altLang="ja-JP" sz="1050" b="0" i="0" baseline="0">
              <a:solidFill>
                <a:schemeClr val="lt1"/>
              </a:solidFill>
              <a:effectLst/>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endParaRPr lang="ja-JP" altLang="ja-JP" sz="1050">
            <a:effectLst/>
          </a:endParaRPr>
        </a:p>
        <a:p>
          <a:pPr marL="285750" indent="-285750" algn="l">
            <a:buFont typeface="Arial" panose="020B0604020202020204" pitchFamily="34" charset="0"/>
            <a:buChar char="•"/>
          </a:pPr>
          <a:endParaRPr lang="en-US" altLang="ja-JP" sz="1050">
            <a:effectLst/>
          </a:endParaRPr>
        </a:p>
        <a:p>
          <a:pPr algn="l"/>
          <a:endParaRPr lang="ja-JP" altLang="ja-JP" sz="105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161924</xdr:colOff>
      <xdr:row>5</xdr:row>
      <xdr:rowOff>76199</xdr:rowOff>
    </xdr:from>
    <xdr:to>
      <xdr:col>17</xdr:col>
      <xdr:colOff>333374</xdr:colOff>
      <xdr:row>19</xdr:row>
      <xdr:rowOff>190501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753599" y="1095374"/>
          <a:ext cx="7905750" cy="31813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取得価額が</a:t>
          </a:r>
          <a:r>
            <a:rPr kumimoji="1" lang="en-US" altLang="ja-JP" sz="1100"/>
            <a:t>10</a:t>
          </a:r>
          <a:r>
            <a:rPr kumimoji="1" lang="ja-JP" altLang="en-US" sz="1100"/>
            <a:t>万円以上かつ耐用年数</a:t>
          </a:r>
          <a:r>
            <a:rPr kumimoji="1" lang="en-US" altLang="ja-JP" sz="1100"/>
            <a:t>1</a:t>
          </a:r>
          <a:r>
            <a:rPr kumimoji="1" lang="ja-JP" altLang="en-US" sz="1100"/>
            <a:t>年以上の設備備品のうち、取得価額が</a:t>
          </a:r>
          <a:r>
            <a:rPr kumimoji="1" lang="en-US" altLang="ja-JP" sz="1100"/>
            <a:t>50</a:t>
          </a:r>
          <a:r>
            <a:rPr kumimoji="1" lang="ja-JP" altLang="en-US" sz="1100"/>
            <a:t>万円以上の設備備品については、見積書または金額が記載されたカタログの添付が必要です。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114300</xdr:colOff>
      <xdr:row>5</xdr:row>
      <xdr:rowOff>76200</xdr:rowOff>
    </xdr:from>
    <xdr:to>
      <xdr:col>18</xdr:col>
      <xdr:colOff>304800</xdr:colOff>
      <xdr:row>18</xdr:row>
      <xdr:rowOff>133351</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9315450" y="1133475"/>
          <a:ext cx="8420100" cy="2905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endParaRPr lang="en-US" altLang="ja-JP" sz="16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lt1"/>
              </a:solidFill>
              <a:effectLst/>
              <a:latin typeface="+mn-lt"/>
              <a:ea typeface="+mn-ea"/>
              <a:cs typeface="+mn-cs"/>
            </a:rPr>
            <a:t>　</a:t>
          </a:r>
          <a:r>
            <a:rPr kumimoji="0" lang="ja-JP" altLang="en-US" sz="1400" b="0" i="0" u="none" strike="noStrike" kern="0" cap="none" spc="0" normalizeH="0" baseline="0" noProof="0">
              <a:ln>
                <a:noFill/>
              </a:ln>
              <a:solidFill>
                <a:srgbClr val="FF0000"/>
              </a:solidFill>
              <a:effectLst/>
              <a:uLnTx/>
              <a:uFillTx/>
              <a:latin typeface="+mn-lt"/>
              <a:ea typeface="+mn-ea"/>
              <a:cs typeface="+mn-cs"/>
            </a:rPr>
            <a:t>記載は例示です。該当項目に纏めた金額入力はしないで、</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mn-lt"/>
              <a:ea typeface="+mn-ea"/>
              <a:cs typeface="+mn-cs"/>
            </a:rPr>
            <a:t>　必要な区分をして積算内容が説明できるように記載してください。</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endParaRPr lang="en-US" altLang="ja-JP" sz="1600" b="0" i="0">
            <a:solidFill>
              <a:schemeClr val="lt1"/>
            </a:solidFill>
            <a:effectLst/>
            <a:latin typeface="+mn-lt"/>
            <a:ea typeface="+mn-ea"/>
            <a:cs typeface="+mn-cs"/>
          </a:endParaRPr>
        </a:p>
        <a:p>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金額欄に直接金額（消費税抜き）を入力しないでください。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104775</xdr:colOff>
      <xdr:row>4</xdr:row>
      <xdr:rowOff>9524</xdr:rowOff>
    </xdr:from>
    <xdr:to>
      <xdr:col>25</xdr:col>
      <xdr:colOff>485775</xdr:colOff>
      <xdr:row>20</xdr:row>
      <xdr:rowOff>171450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382375" y="914399"/>
          <a:ext cx="9296400" cy="4429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effectLst/>
            </a:rPr>
            <a:t>分担機関の研究参加者の旅費（有識者等の招聘旅費を除く）を代表機関が負担することはできません。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出張者は補助事業参加者リストに記載が必要です。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66675</xdr:colOff>
      <xdr:row>0</xdr:row>
      <xdr:rowOff>114300</xdr:rowOff>
    </xdr:from>
    <xdr:to>
      <xdr:col>18</xdr:col>
      <xdr:colOff>76200</xdr:colOff>
      <xdr:row>26</xdr:row>
      <xdr:rowOff>161925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372600" y="114300"/>
          <a:ext cx="9305925" cy="5962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en-US" sz="1600" b="0" i="0">
              <a:solidFill>
                <a:schemeClr val="lt1"/>
              </a:solidFill>
              <a:effectLst/>
              <a:latin typeface="+mn-lt"/>
              <a:ea typeface="+mn-ea"/>
              <a:cs typeface="+mn-cs"/>
            </a:rPr>
            <a:t>本シートは実績単価で人件費計上を行う場合に使用してください。（健保等級用シートとの併用も可能）</a:t>
          </a:r>
          <a:endParaRPr lang="en-US" altLang="ja-JP" sz="1600" b="0" i="0">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アルバイト、短期雇用者も計上してください。</a:t>
          </a:r>
          <a:endParaRPr lang="ja-JP"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支払月数分の通勤費の総額（税抜き）を入力してください。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a:t>
          </a:r>
          <a:r>
            <a:rPr lang="ja-JP" altLang="ja-JP" sz="1100">
              <a:solidFill>
                <a:schemeClr val="lt1"/>
              </a:solidFill>
              <a:effectLst/>
              <a:latin typeface="+mn-lt"/>
              <a:ea typeface="+mn-ea"/>
              <a:cs typeface="+mn-cs"/>
            </a:rPr>
            <a:t>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ja-JP" sz="1100">
              <a:solidFill>
                <a:schemeClr val="accent6">
                  <a:lumMod val="60000"/>
                  <a:lumOff val="40000"/>
                </a:schemeClr>
              </a:solidFill>
              <a:effectLst/>
              <a:latin typeface="+mn-lt"/>
              <a:ea typeface="+mn-ea"/>
              <a:cs typeface="+mn-cs"/>
            </a:rPr>
            <a:t>従事</a:t>
          </a:r>
          <a:r>
            <a:rPr lang="ja-JP" altLang="ja-JP" sz="1100">
              <a:solidFill>
                <a:schemeClr val="lt1"/>
              </a:solidFill>
              <a:effectLst/>
              <a:latin typeface="+mn-lt"/>
              <a:ea typeface="+mn-ea"/>
              <a:cs typeface="+mn-cs"/>
            </a:rPr>
            <a:t>率／人件費を計上する期間における当事業への従事する率を入力してください。専従の場合は１００と入力してください。</a:t>
          </a:r>
          <a:br>
            <a:rPr lang="en-US" altLang="ja-JP" sz="1100">
              <a:solidFill>
                <a:schemeClr val="lt1"/>
              </a:solidFill>
              <a:effectLst/>
              <a:latin typeface="+mn-lt"/>
              <a:ea typeface="+mn-ea"/>
              <a:cs typeface="+mn-cs"/>
            </a:rPr>
          </a:br>
          <a:r>
            <a:rPr lang="ja-JP" altLang="en-US" sz="1100">
              <a:solidFill>
                <a:schemeClr val="lt1"/>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1</a:t>
          </a:r>
          <a:r>
            <a:rPr lang="ja-JP" altLang="ja-JP" sz="1100">
              <a:solidFill>
                <a:schemeClr val="accent6">
                  <a:lumMod val="40000"/>
                  <a:lumOff val="60000"/>
                </a:schemeClr>
              </a:solidFill>
              <a:effectLst/>
              <a:latin typeface="+mn-lt"/>
              <a:ea typeface="+mn-ea"/>
              <a:cs typeface="+mn-cs"/>
            </a:rPr>
            <a:t>：４月～</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月は当事業のみに従事するが、１月～</a:t>
          </a:r>
          <a:r>
            <a:rPr lang="en-US" altLang="ja-JP" sz="1100">
              <a:solidFill>
                <a:schemeClr val="accent6">
                  <a:lumMod val="40000"/>
                  <a:lumOff val="60000"/>
                </a:schemeClr>
              </a:solidFill>
              <a:effectLst/>
              <a:latin typeface="+mn-lt"/>
              <a:ea typeface="+mn-ea"/>
              <a:cs typeface="+mn-cs"/>
            </a:rPr>
            <a:t>3</a:t>
          </a:r>
          <a:r>
            <a:rPr lang="ja-JP" altLang="ja-JP" sz="1100">
              <a:solidFill>
                <a:schemeClr val="accent6">
                  <a:lumMod val="40000"/>
                  <a:lumOff val="60000"/>
                </a:schemeClr>
              </a:solidFill>
              <a:effectLst/>
              <a:latin typeface="+mn-lt"/>
              <a:ea typeface="+mn-ea"/>
              <a:cs typeface="+mn-cs"/>
            </a:rPr>
            <a:t>月は本事業には一切参加しない。</a:t>
          </a:r>
          <a:br>
            <a:rPr lang="ja-JP"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支払月数９、従事率１００</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としてください。</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2</a:t>
          </a:r>
          <a:r>
            <a:rPr lang="ja-JP" altLang="ja-JP" sz="1100">
              <a:solidFill>
                <a:schemeClr val="accent6">
                  <a:lumMod val="40000"/>
                  <a:lumOff val="60000"/>
                </a:schemeClr>
              </a:solidFill>
              <a:effectLst/>
              <a:latin typeface="+mn-lt"/>
              <a:ea typeface="+mn-ea"/>
              <a:cs typeface="+mn-cs"/>
            </a:rPr>
            <a:t>：年間を通じて当事業に従事するが、その割合は</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％である。</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、従事率</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としてください。</a:t>
          </a:r>
          <a:endParaRPr lang="ja-JP" altLang="ja-JP" sz="1100">
            <a:solidFill>
              <a:schemeClr val="accent6">
                <a:lumMod val="40000"/>
                <a:lumOff val="60000"/>
              </a:schemeClr>
            </a:solidFill>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a:t>
          </a:r>
          <a:r>
            <a:rPr lang="ja-JP" altLang="ja-JP" sz="1100" u="sng">
              <a:solidFill>
                <a:schemeClr val="lt1"/>
              </a:solidFill>
              <a:effectLst/>
              <a:latin typeface="+mn-lt"/>
              <a:ea typeface="+mn-ea"/>
              <a:cs typeface="+mn-cs"/>
            </a:rPr>
            <a:t>出向者については、「直雇用」を選択してください。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a:solidFill>
                <a:schemeClr val="lt1"/>
              </a:solidFill>
              <a:effectLst/>
              <a:latin typeface="+mn-lt"/>
              <a:ea typeface="+mn-ea"/>
              <a:cs typeface="+mn-cs"/>
            </a:rPr>
            <a:t>計画時点で</a:t>
          </a:r>
          <a:r>
            <a:rPr lang="ja-JP" altLang="ja-JP" sz="1100">
              <a:solidFill>
                <a:schemeClr val="lt1"/>
              </a:solidFill>
              <a:effectLst/>
              <a:latin typeface="+mn-lt"/>
              <a:ea typeface="+mn-ea"/>
              <a:cs typeface="+mn-cs"/>
            </a:rPr>
            <a:t>不明な項目は</a:t>
          </a:r>
          <a:r>
            <a:rPr lang="ja-JP" altLang="en-US" sz="1100">
              <a:solidFill>
                <a:schemeClr val="lt1"/>
              </a:solidFill>
              <a:effectLst/>
              <a:latin typeface="+mn-lt"/>
              <a:ea typeface="+mn-ea"/>
              <a:cs typeface="+mn-cs"/>
            </a:rPr>
            <a:t>概算値で結構です。ただし</a:t>
          </a:r>
          <a:r>
            <a:rPr lang="en-US" altLang="ja-JP" sz="1100">
              <a:solidFill>
                <a:schemeClr val="lt1"/>
              </a:solidFill>
              <a:effectLst/>
              <a:latin typeface="+mn-lt"/>
              <a:ea typeface="+mn-ea"/>
              <a:cs typeface="+mn-cs"/>
            </a:rPr>
            <a:t>C</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en-US" sz="1100">
              <a:solidFill>
                <a:schemeClr val="lt1"/>
              </a:solidFill>
              <a:effectLst/>
              <a:latin typeface="+mn-lt"/>
              <a:ea typeface="+mn-ea"/>
              <a:cs typeface="+mn-cs"/>
            </a:rPr>
            <a:t>列は計算式の都合上空欄にはできませんので、適切な金額となるよう何らかの値を入力してください。</a:t>
          </a:r>
          <a:endParaRPr lang="ja-JP" altLang="ja-JP">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1</xdr:row>
      <xdr:rowOff>142876</xdr:rowOff>
    </xdr:from>
    <xdr:to>
      <xdr:col>18</xdr:col>
      <xdr:colOff>238125</xdr:colOff>
      <xdr:row>18</xdr:row>
      <xdr:rowOff>133351</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591550" y="323851"/>
          <a:ext cx="9467850" cy="37147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none">
              <a:effectLst/>
            </a:rPr>
            <a:t>雇用区分／「直雇用」を選択してください。出向者についても、「直雇用」を選択してください</a:t>
          </a:r>
          <a:r>
            <a:rPr lang="ja-JP" altLang="en-US" u="sng">
              <a:effectLst/>
            </a:rPr>
            <a:t>。</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104776</xdr:colOff>
      <xdr:row>4</xdr:row>
      <xdr:rowOff>28574</xdr:rowOff>
    </xdr:from>
    <xdr:to>
      <xdr:col>16</xdr:col>
      <xdr:colOff>676276</xdr:colOff>
      <xdr:row>17</xdr:row>
      <xdr:rowOff>47624</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8067676" y="857249"/>
          <a:ext cx="8115300" cy="28670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価／支払する謝金の単価（税抜き）を記載してください。時給の場合は日給に換算して記入してください。その場合は時間単価を用務目的欄に記載してください。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補助事業</a:t>
          </a: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152400</xdr:colOff>
      <xdr:row>2</xdr:row>
      <xdr:rowOff>152400</xdr:rowOff>
    </xdr:from>
    <xdr:to>
      <xdr:col>18</xdr:col>
      <xdr:colOff>257175</xdr:colOff>
      <xdr:row>13</xdr:row>
      <xdr:rowOff>209550</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9734550" y="552450"/>
          <a:ext cx="8267700" cy="2647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algn="l"/>
          <a:endParaRPr kumimoji="1" lang="en-US" altLang="ja-JP" sz="16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t>件名／具体的な件名を記載してください。</a:t>
          </a:r>
          <a:r>
            <a:rPr kumimoji="1" lang="ja-JP" altLang="ja-JP" sz="1100">
              <a:solidFill>
                <a:schemeClr val="accent6">
                  <a:lumMod val="60000"/>
                  <a:lumOff val="40000"/>
                </a:schemeClr>
              </a:solidFill>
              <a:effectLst/>
              <a:latin typeface="+mn-lt"/>
              <a:ea typeface="+mn-ea"/>
              <a:cs typeface="+mn-cs"/>
            </a:rPr>
            <a:t>なお、</a:t>
          </a:r>
          <a:r>
            <a:rPr kumimoji="1" lang="ja-JP" altLang="en-US" sz="1100">
              <a:solidFill>
                <a:schemeClr val="accent6">
                  <a:lumMod val="60000"/>
                  <a:lumOff val="40000"/>
                </a:schemeClr>
              </a:solidFill>
              <a:effectLst/>
              <a:latin typeface="+mn-lt"/>
              <a:ea typeface="+mn-ea"/>
              <a:cs typeface="+mn-cs"/>
            </a:rPr>
            <a:t>委託（事務処理説明書</a:t>
          </a:r>
          <a:r>
            <a:rPr kumimoji="1" lang="en-US" altLang="ja-JP" sz="1100">
              <a:solidFill>
                <a:schemeClr val="accent6">
                  <a:lumMod val="60000"/>
                  <a:lumOff val="40000"/>
                </a:schemeClr>
              </a:solidFill>
              <a:effectLst/>
              <a:latin typeface="+mn-lt"/>
              <a:ea typeface="+mn-ea"/>
              <a:cs typeface="+mn-cs"/>
            </a:rPr>
            <a:t>Ⅳ</a:t>
          </a:r>
          <a:r>
            <a:rPr kumimoji="1" lang="ja-JP" altLang="en-US" sz="1100">
              <a:solidFill>
                <a:schemeClr val="accent6">
                  <a:lumMod val="60000"/>
                  <a:lumOff val="40000"/>
                </a:schemeClr>
              </a:solidFill>
              <a:effectLst/>
              <a:latin typeface="+mn-lt"/>
              <a:ea typeface="+mn-ea"/>
              <a:cs typeface="+mn-cs"/>
            </a:rPr>
            <a:t>．</a:t>
          </a:r>
          <a:r>
            <a:rPr kumimoji="1" lang="en-US" altLang="ja-JP" sz="1100">
              <a:solidFill>
                <a:schemeClr val="accent6">
                  <a:lumMod val="60000"/>
                  <a:lumOff val="40000"/>
                </a:schemeClr>
              </a:solidFill>
              <a:effectLst/>
              <a:latin typeface="+mn-lt"/>
              <a:ea typeface="+mn-ea"/>
              <a:cs typeface="+mn-cs"/>
            </a:rPr>
            <a:t>14</a:t>
          </a:r>
          <a:r>
            <a:rPr kumimoji="1" lang="ja-JP" altLang="en-US" sz="1100">
              <a:solidFill>
                <a:schemeClr val="accent6">
                  <a:lumMod val="60000"/>
                  <a:lumOff val="40000"/>
                </a:schemeClr>
              </a:solidFill>
              <a:effectLst/>
              <a:latin typeface="+mn-lt"/>
              <a:ea typeface="+mn-ea"/>
              <a:cs typeface="+mn-cs"/>
            </a:rPr>
            <a:t>にて定めるもの）について</a:t>
          </a:r>
          <a:r>
            <a:rPr kumimoji="1" lang="ja-JP" altLang="ja-JP" sz="1100">
              <a:solidFill>
                <a:schemeClr val="accent6">
                  <a:lumMod val="60000"/>
                  <a:lumOff val="40000"/>
                </a:schemeClr>
              </a:solidFill>
              <a:effectLst/>
              <a:latin typeface="+mn-lt"/>
              <a:ea typeface="+mn-ea"/>
              <a:cs typeface="+mn-cs"/>
            </a:rPr>
            <a:t>は「</a:t>
          </a:r>
          <a:r>
            <a:rPr kumimoji="1" lang="ja-JP" altLang="en-US" sz="1100">
              <a:solidFill>
                <a:schemeClr val="accent6">
                  <a:lumMod val="60000"/>
                  <a:lumOff val="40000"/>
                </a:schemeClr>
              </a:solidFill>
              <a:effectLst/>
              <a:latin typeface="+mn-lt"/>
              <a:ea typeface="+mn-ea"/>
              <a:cs typeface="+mn-cs"/>
            </a:rPr>
            <a:t>委託費</a:t>
          </a:r>
          <a:r>
            <a:rPr kumimoji="1" lang="ja-JP" altLang="ja-JP" sz="1100">
              <a:solidFill>
                <a:schemeClr val="accent6">
                  <a:lumMod val="60000"/>
                  <a:lumOff val="40000"/>
                </a:schemeClr>
              </a:solidFill>
              <a:effectLst/>
              <a:latin typeface="+mn-lt"/>
              <a:ea typeface="+mn-ea"/>
              <a:cs typeface="+mn-cs"/>
            </a:rPr>
            <a:t>」のシートに記入してください。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en-US" sz="1100" u="sng"/>
            <a:t>学会参加費を計上する場合は「補助事業参加者リスト」にも必ず記載してください。「補助事業参加者リスト」に記載が無い場合は計上できません。</a:t>
          </a:r>
          <a:endParaRPr kumimoji="1" lang="en-US" altLang="ja-JP" sz="1100" u="sng"/>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F16"/>
  <sheetViews>
    <sheetView view="pageBreakPreview" zoomScaleNormal="100" zoomScaleSheetLayoutView="100" workbookViewId="0">
      <selection activeCell="D33" sqref="D33"/>
    </sheetView>
  </sheetViews>
  <sheetFormatPr defaultColWidth="9" defaultRowHeight="13.2" x14ac:dyDescent="0.2"/>
  <cols>
    <col min="1" max="1" width="17.33203125" style="173" customWidth="1"/>
    <col min="2" max="2" width="12.88671875" style="173" customWidth="1"/>
    <col min="3" max="3" width="14.109375" style="173" customWidth="1"/>
    <col min="4" max="5" width="16.33203125" style="173" customWidth="1"/>
    <col min="6" max="6" width="13.88671875" style="173" customWidth="1"/>
    <col min="7" max="16384" width="9" style="173"/>
  </cols>
  <sheetData>
    <row r="1" spans="1:6" ht="14.4" x14ac:dyDescent="0.2">
      <c r="A1" s="360"/>
      <c r="B1" s="360"/>
      <c r="C1" s="360"/>
      <c r="D1" s="360"/>
      <c r="E1" s="176"/>
    </row>
    <row r="2" spans="1:6" ht="15" customHeight="1" x14ac:dyDescent="0.2">
      <c r="A2" s="363" t="s">
        <v>138</v>
      </c>
      <c r="B2" s="363"/>
      <c r="C2" s="363"/>
      <c r="D2" s="221" t="str">
        <f>"補助率："&amp;【鑑】経費等内訳書!C19&amp;"/"&amp;【鑑】経費等内訳書!E19</f>
        <v>補助率：1/1</v>
      </c>
      <c r="E2" s="177" t="s">
        <v>139</v>
      </c>
    </row>
    <row r="3" spans="1:6" ht="39.75" customHeight="1" x14ac:dyDescent="0.2">
      <c r="A3" s="194" t="s">
        <v>115</v>
      </c>
      <c r="B3" s="194" t="s">
        <v>140</v>
      </c>
      <c r="C3" s="195" t="s">
        <v>141</v>
      </c>
      <c r="D3" s="200" t="s">
        <v>189</v>
      </c>
      <c r="E3" s="220" t="s">
        <v>191</v>
      </c>
    </row>
    <row r="4" spans="1:6" x14ac:dyDescent="0.2">
      <c r="A4" s="361" t="s">
        <v>142</v>
      </c>
      <c r="B4" s="196" t="s">
        <v>143</v>
      </c>
      <c r="C4" s="197">
        <f>【鑑】経費等内訳書!E21</f>
        <v>1500000</v>
      </c>
      <c r="D4" s="201">
        <f>C4+C5</f>
        <v>3674000</v>
      </c>
      <c r="E4" s="202">
        <f>【鑑】経費等内訳書!G21</f>
        <v>3674000</v>
      </c>
    </row>
    <row r="5" spans="1:6" x14ac:dyDescent="0.2">
      <c r="A5" s="362"/>
      <c r="B5" s="196" t="s">
        <v>144</v>
      </c>
      <c r="C5" s="197">
        <f>【鑑】経費等内訳書!E22</f>
        <v>2174000</v>
      </c>
      <c r="D5" s="203"/>
      <c r="E5" s="204"/>
    </row>
    <row r="6" spans="1:6" x14ac:dyDescent="0.2">
      <c r="A6" s="198" t="s">
        <v>145</v>
      </c>
      <c r="B6" s="199" t="s">
        <v>146</v>
      </c>
      <c r="C6" s="197">
        <f>【鑑】経費等内訳書!E23</f>
        <v>410000</v>
      </c>
      <c r="D6" s="205">
        <f>C6</f>
        <v>410000</v>
      </c>
      <c r="E6" s="206">
        <f>【鑑】経費等内訳書!G23</f>
        <v>410000</v>
      </c>
    </row>
    <row r="7" spans="1:6" x14ac:dyDescent="0.2">
      <c r="A7" s="361" t="s">
        <v>147</v>
      </c>
      <c r="B7" s="196" t="s">
        <v>148</v>
      </c>
      <c r="C7" s="197">
        <f>【鑑】経費等内訳書!E24</f>
        <v>18821194</v>
      </c>
      <c r="D7" s="201">
        <f>C7+C8</f>
        <v>18833194</v>
      </c>
      <c r="E7" s="202">
        <f>【鑑】経費等内訳書!G24</f>
        <v>18833194</v>
      </c>
    </row>
    <row r="8" spans="1:6" x14ac:dyDescent="0.2">
      <c r="A8" s="362"/>
      <c r="B8" s="196" t="s">
        <v>149</v>
      </c>
      <c r="C8" s="197">
        <f>【鑑】経費等内訳書!E25</f>
        <v>12000</v>
      </c>
      <c r="D8" s="203"/>
      <c r="E8" s="204"/>
    </row>
    <row r="9" spans="1:6" x14ac:dyDescent="0.2">
      <c r="A9" s="340" t="s">
        <v>12</v>
      </c>
      <c r="B9" s="196" t="s">
        <v>301</v>
      </c>
      <c r="C9" s="197">
        <f>【鑑】経費等内訳書!E26</f>
        <v>1098000</v>
      </c>
      <c r="D9" s="207">
        <f>C9</f>
        <v>1098000</v>
      </c>
      <c r="E9" s="208">
        <f>【鑑】経費等内訳書!G26</f>
        <v>1098000</v>
      </c>
    </row>
    <row r="10" spans="1:6" x14ac:dyDescent="0.2">
      <c r="A10" s="358" t="s">
        <v>151</v>
      </c>
      <c r="B10" s="358"/>
      <c r="C10" s="197">
        <f>SUM(C4:C9)</f>
        <v>24015194</v>
      </c>
      <c r="D10" s="209">
        <f>SUM(D4:D9)</f>
        <v>24015194</v>
      </c>
      <c r="E10" s="197">
        <f>【鑑】経費等内訳書!G27</f>
        <v>24015194</v>
      </c>
    </row>
    <row r="11" spans="1:6" x14ac:dyDescent="0.2">
      <c r="A11" s="356" t="str">
        <f>CONCATENATE("間接経費/一般管理費（小計の",【鑑】経費等内訳書!C28,"％）")</f>
        <v>間接経費/一般管理費（小計の30％）</v>
      </c>
      <c r="B11" s="357"/>
      <c r="C11" s="357"/>
      <c r="D11" s="209">
        <f>【鑑】経費等内訳書!F28</f>
        <v>7204558</v>
      </c>
      <c r="E11" s="197">
        <f>【鑑】経費等内訳書!G28</f>
        <v>7204558</v>
      </c>
    </row>
    <row r="12" spans="1:6" x14ac:dyDescent="0.2">
      <c r="A12" s="338" t="s">
        <v>300</v>
      </c>
      <c r="B12" s="339"/>
      <c r="C12" s="341">
        <f>【鑑】経費等内訳書!E29</f>
        <v>3000000</v>
      </c>
      <c r="D12" s="209">
        <f>【鑑】経費等内訳書!F29</f>
        <v>3000000</v>
      </c>
      <c r="E12" s="197">
        <f>【鑑】経費等内訳書!G29</f>
        <v>3000000</v>
      </c>
    </row>
    <row r="13" spans="1:6" x14ac:dyDescent="0.2">
      <c r="A13" s="358" t="s">
        <v>152</v>
      </c>
      <c r="B13" s="358"/>
      <c r="C13" s="359"/>
      <c r="D13" s="209">
        <f>SUM(D10:D12)</f>
        <v>34219752</v>
      </c>
      <c r="E13" s="197">
        <f>SUM(E10:E12)</f>
        <v>34219752</v>
      </c>
    </row>
    <row r="14" spans="1:6" x14ac:dyDescent="0.2">
      <c r="F14" s="174"/>
    </row>
    <row r="15" spans="1:6" ht="16.2" x14ac:dyDescent="0.2">
      <c r="F15" s="175"/>
    </row>
    <row r="16" spans="1:6" x14ac:dyDescent="0.2">
      <c r="F16" s="174"/>
    </row>
  </sheetData>
  <sheetProtection algorithmName="SHA-512" hashValue="lThzmZdvM8Zs/yj7A7/jx6W5/znEHxEbplJ3KELm9oobHowV+RfbdXAtDwpy9vOsF/sbtlRW4jejoJtN8fFDGw==" saltValue="6DWgYb9Ui96dTRWPmoq2Bw==" spinCount="100000" sheet="1" objects="1" scenarios="1"/>
  <mergeCells count="7">
    <mergeCell ref="A11:C11"/>
    <mergeCell ref="A13:C13"/>
    <mergeCell ref="A1:D1"/>
    <mergeCell ref="A4:A5"/>
    <mergeCell ref="A7:A8"/>
    <mergeCell ref="A10:B10"/>
    <mergeCell ref="A2:C2"/>
  </mergeCells>
  <phoneticPr fontId="23"/>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G41"/>
  <sheetViews>
    <sheetView view="pageBreakPreview" zoomScaleNormal="100" workbookViewId="0">
      <selection activeCell="J24" sqref="J24"/>
    </sheetView>
  </sheetViews>
  <sheetFormatPr defaultColWidth="9" defaultRowHeight="14.4" x14ac:dyDescent="0.2"/>
  <cols>
    <col min="1" max="1" width="35.109375" style="1" customWidth="1"/>
    <col min="2" max="2" width="39.44140625" style="1" customWidth="1"/>
    <col min="3" max="3" width="17.88671875" style="23" customWidth="1"/>
    <col min="4" max="4" width="9.109375" style="23" customWidth="1"/>
    <col min="5" max="5" width="6.33203125" style="2" customWidth="1"/>
    <col min="6" max="6" width="17.6640625" style="7" customWidth="1"/>
    <col min="7" max="7" width="8.109375" style="1" bestFit="1" customWidth="1"/>
    <col min="8" max="16384" width="9" style="1"/>
  </cols>
  <sheetData>
    <row r="1" spans="1:7" s="40" customFormat="1" x14ac:dyDescent="0.2">
      <c r="A1" s="40" t="s">
        <v>123</v>
      </c>
    </row>
    <row r="2" spans="1:7" ht="17.25" customHeight="1" thickBot="1" x14ac:dyDescent="0.25">
      <c r="A2" s="1" t="s">
        <v>20</v>
      </c>
      <c r="F2" s="3" t="s">
        <v>30</v>
      </c>
    </row>
    <row r="3" spans="1:7" ht="15.75" customHeight="1" x14ac:dyDescent="0.2">
      <c r="A3" s="409" t="s">
        <v>1</v>
      </c>
      <c r="B3" s="411" t="s">
        <v>21</v>
      </c>
      <c r="C3" s="424" t="s">
        <v>66</v>
      </c>
      <c r="D3" s="425"/>
      <c r="E3" s="426"/>
      <c r="F3" s="454" t="s">
        <v>180</v>
      </c>
    </row>
    <row r="4" spans="1:7" s="23" customFormat="1" ht="15.75" customHeight="1" thickBot="1" x14ac:dyDescent="0.25">
      <c r="A4" s="452"/>
      <c r="B4" s="453"/>
      <c r="C4" s="41" t="s">
        <v>179</v>
      </c>
      <c r="D4" s="41" t="s">
        <v>65</v>
      </c>
      <c r="E4" s="29" t="s">
        <v>73</v>
      </c>
      <c r="F4" s="455"/>
    </row>
    <row r="5" spans="1:7" s="19" customFormat="1" ht="17.25" customHeight="1" x14ac:dyDescent="0.2">
      <c r="A5" s="97" t="s">
        <v>38</v>
      </c>
      <c r="B5" s="147" t="s">
        <v>39</v>
      </c>
      <c r="C5" s="80">
        <v>7000</v>
      </c>
      <c r="D5" s="61">
        <v>10</v>
      </c>
      <c r="E5" s="148" t="s">
        <v>136</v>
      </c>
      <c r="F5" s="48">
        <f>ROUNDDOWN(C5*D5,0)</f>
        <v>70000</v>
      </c>
      <c r="G5" s="20"/>
    </row>
    <row r="6" spans="1:7" s="18" customFormat="1" ht="17.25" customHeight="1" x14ac:dyDescent="0.2">
      <c r="A6" s="107" t="s">
        <v>82</v>
      </c>
      <c r="B6" s="142" t="s">
        <v>302</v>
      </c>
      <c r="C6" s="149">
        <v>7000</v>
      </c>
      <c r="D6" s="149">
        <v>2</v>
      </c>
      <c r="E6" s="65" t="s">
        <v>95</v>
      </c>
      <c r="F6" s="48">
        <f>ROUNDDOWN(C6*D6,0)</f>
        <v>14000</v>
      </c>
    </row>
    <row r="7" spans="1:7" s="18" customFormat="1" ht="17.25" customHeight="1" x14ac:dyDescent="0.2">
      <c r="A7" s="60" t="s">
        <v>308</v>
      </c>
      <c r="B7" s="61" t="s">
        <v>304</v>
      </c>
      <c r="C7" s="116">
        <v>500000</v>
      </c>
      <c r="D7" s="143">
        <v>2</v>
      </c>
      <c r="E7" s="65" t="s">
        <v>79</v>
      </c>
      <c r="F7" s="48">
        <f t="shared" ref="F7:F25" si="0">ROUNDDOWN(C7*D7,0)</f>
        <v>1000000</v>
      </c>
    </row>
    <row r="8" spans="1:7" s="18" customFormat="1" ht="17.25" customHeight="1" x14ac:dyDescent="0.2">
      <c r="A8" s="107" t="s">
        <v>305</v>
      </c>
      <c r="B8" s="142" t="s">
        <v>306</v>
      </c>
      <c r="C8" s="149">
        <v>14000</v>
      </c>
      <c r="D8" s="149">
        <v>1</v>
      </c>
      <c r="E8" s="65" t="s">
        <v>307</v>
      </c>
      <c r="F8" s="48">
        <f t="shared" si="0"/>
        <v>14000</v>
      </c>
    </row>
    <row r="9" spans="1:7" s="18" customFormat="1" ht="17.25" customHeight="1" x14ac:dyDescent="0.2">
      <c r="A9" s="107"/>
      <c r="B9" s="142"/>
      <c r="C9" s="149"/>
      <c r="D9" s="149"/>
      <c r="E9" s="65"/>
      <c r="F9" s="48">
        <f t="shared" si="0"/>
        <v>0</v>
      </c>
    </row>
    <row r="10" spans="1:7" s="18" customFormat="1" ht="17.25" customHeight="1" x14ac:dyDescent="0.2">
      <c r="A10" s="130"/>
      <c r="B10" s="150"/>
      <c r="C10" s="145"/>
      <c r="D10" s="145"/>
      <c r="E10" s="71"/>
      <c r="F10" s="48">
        <f t="shared" si="0"/>
        <v>0</v>
      </c>
    </row>
    <row r="11" spans="1:7" s="18" customFormat="1" ht="17.25" customHeight="1" x14ac:dyDescent="0.2">
      <c r="A11" s="130"/>
      <c r="B11" s="150"/>
      <c r="C11" s="145"/>
      <c r="D11" s="145"/>
      <c r="E11" s="71"/>
      <c r="F11" s="48">
        <f t="shared" si="0"/>
        <v>0</v>
      </c>
    </row>
    <row r="12" spans="1:7" s="18" customFormat="1" ht="17.25" customHeight="1" x14ac:dyDescent="0.2">
      <c r="A12" s="130"/>
      <c r="B12" s="150"/>
      <c r="C12" s="145"/>
      <c r="D12" s="145"/>
      <c r="E12" s="71"/>
      <c r="F12" s="48">
        <f t="shared" si="0"/>
        <v>0</v>
      </c>
    </row>
    <row r="13" spans="1:7" s="18" customFormat="1" ht="17.25" customHeight="1" x14ac:dyDescent="0.2">
      <c r="A13" s="130"/>
      <c r="B13" s="150"/>
      <c r="C13" s="145"/>
      <c r="D13" s="145"/>
      <c r="E13" s="71"/>
      <c r="F13" s="48">
        <f t="shared" si="0"/>
        <v>0</v>
      </c>
    </row>
    <row r="14" spans="1:7" s="18" customFormat="1" ht="17.25" customHeight="1" x14ac:dyDescent="0.2">
      <c r="A14" s="130"/>
      <c r="B14" s="150"/>
      <c r="C14" s="145"/>
      <c r="D14" s="145"/>
      <c r="E14" s="71"/>
      <c r="F14" s="48">
        <f t="shared" si="0"/>
        <v>0</v>
      </c>
    </row>
    <row r="15" spans="1:7" s="18" customFormat="1" ht="17.25" customHeight="1" x14ac:dyDescent="0.2">
      <c r="A15" s="130"/>
      <c r="B15" s="150"/>
      <c r="C15" s="145"/>
      <c r="D15" s="145"/>
      <c r="E15" s="71"/>
      <c r="F15" s="48">
        <f t="shared" si="0"/>
        <v>0</v>
      </c>
    </row>
    <row r="16" spans="1:7" s="18" customFormat="1" ht="17.25" customHeight="1" x14ac:dyDescent="0.2">
      <c r="A16" s="130"/>
      <c r="B16" s="150"/>
      <c r="C16" s="145"/>
      <c r="D16" s="145"/>
      <c r="E16" s="71"/>
      <c r="F16" s="48">
        <f t="shared" si="0"/>
        <v>0</v>
      </c>
    </row>
    <row r="17" spans="1:6" s="18" customFormat="1" ht="17.25" customHeight="1" x14ac:dyDescent="0.2">
      <c r="A17" s="130"/>
      <c r="B17" s="150"/>
      <c r="C17" s="145"/>
      <c r="D17" s="145"/>
      <c r="E17" s="71"/>
      <c r="F17" s="48">
        <f t="shared" si="0"/>
        <v>0</v>
      </c>
    </row>
    <row r="18" spans="1:6" s="18" customFormat="1" ht="17.25" customHeight="1" x14ac:dyDescent="0.2">
      <c r="A18" s="130"/>
      <c r="B18" s="150"/>
      <c r="C18" s="145"/>
      <c r="D18" s="145"/>
      <c r="E18" s="71"/>
      <c r="F18" s="48">
        <f t="shared" si="0"/>
        <v>0</v>
      </c>
    </row>
    <row r="19" spans="1:6" s="18" customFormat="1" ht="17.25" customHeight="1" x14ac:dyDescent="0.2">
      <c r="A19" s="130"/>
      <c r="B19" s="150"/>
      <c r="C19" s="145"/>
      <c r="D19" s="145"/>
      <c r="E19" s="71"/>
      <c r="F19" s="48">
        <f t="shared" si="0"/>
        <v>0</v>
      </c>
    </row>
    <row r="20" spans="1:6" s="18" customFormat="1" ht="17.25" customHeight="1" x14ac:dyDescent="0.2">
      <c r="A20" s="130"/>
      <c r="B20" s="150"/>
      <c r="C20" s="145"/>
      <c r="D20" s="145"/>
      <c r="E20" s="71"/>
      <c r="F20" s="48">
        <f t="shared" si="0"/>
        <v>0</v>
      </c>
    </row>
    <row r="21" spans="1:6" s="18" customFormat="1" ht="17.25" customHeight="1" x14ac:dyDescent="0.2">
      <c r="A21" s="130"/>
      <c r="B21" s="150"/>
      <c r="C21" s="145"/>
      <c r="D21" s="145"/>
      <c r="E21" s="71"/>
      <c r="F21" s="48">
        <f t="shared" si="0"/>
        <v>0</v>
      </c>
    </row>
    <row r="22" spans="1:6" s="18" customFormat="1" ht="17.25" customHeight="1" x14ac:dyDescent="0.2">
      <c r="A22" s="130"/>
      <c r="B22" s="150"/>
      <c r="C22" s="145"/>
      <c r="D22" s="145"/>
      <c r="E22" s="71"/>
      <c r="F22" s="48">
        <f t="shared" si="0"/>
        <v>0</v>
      </c>
    </row>
    <row r="23" spans="1:6" s="18" customFormat="1" ht="17.25" customHeight="1" x14ac:dyDescent="0.2">
      <c r="A23" s="130"/>
      <c r="B23" s="150"/>
      <c r="C23" s="145"/>
      <c r="D23" s="145"/>
      <c r="E23" s="71"/>
      <c r="F23" s="48">
        <f t="shared" si="0"/>
        <v>0</v>
      </c>
    </row>
    <row r="24" spans="1:6" s="18" customFormat="1" ht="17.25" customHeight="1" x14ac:dyDescent="0.2">
      <c r="A24" s="130"/>
      <c r="B24" s="150"/>
      <c r="C24" s="145"/>
      <c r="D24" s="145"/>
      <c r="E24" s="71"/>
      <c r="F24" s="48">
        <f t="shared" si="0"/>
        <v>0</v>
      </c>
    </row>
    <row r="25" spans="1:6" s="18" customFormat="1" ht="17.25" customHeight="1" thickBot="1" x14ac:dyDescent="0.25">
      <c r="A25" s="134"/>
      <c r="B25" s="151"/>
      <c r="C25" s="146"/>
      <c r="D25" s="146"/>
      <c r="E25" s="152"/>
      <c r="F25" s="48">
        <f t="shared" si="0"/>
        <v>0</v>
      </c>
    </row>
    <row r="26" spans="1:6" ht="17.25" customHeight="1" thickBot="1" x14ac:dyDescent="0.25">
      <c r="A26" s="417" t="s">
        <v>0</v>
      </c>
      <c r="B26" s="418"/>
      <c r="C26" s="418"/>
      <c r="D26" s="418"/>
      <c r="E26" s="418"/>
      <c r="F26" s="22">
        <f>SUM(F5:F25)</f>
        <v>1098000</v>
      </c>
    </row>
    <row r="27" spans="1:6" ht="17.25" customHeight="1" x14ac:dyDescent="0.2">
      <c r="A27" s="11" t="s">
        <v>33</v>
      </c>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sheetData>
  <sheetProtection algorithmName="SHA-512" hashValue="jBCveklZ4K+TjPHRhng5YhzW+R4KSyQzpCrBq814rzSJQJM6RBxeURUy9hofx1hPWnwmTPpdcukA4Y+Lmgt7uA==" saltValue="S9OEuJlb0DB7jPeis9DGIQ==" spinCount="100000" sheet="1" formatCells="0" formatColumns="0" formatRows="0"/>
  <protectedRanges>
    <protectedRange sqref="A7:E7" name="範囲1"/>
  </protectedRanges>
  <mergeCells count="5">
    <mergeCell ref="A26:E26"/>
    <mergeCell ref="C3:E3"/>
    <mergeCell ref="A3:A4"/>
    <mergeCell ref="B3:B4"/>
    <mergeCell ref="F3:F4"/>
  </mergeCells>
  <phoneticPr fontId="23"/>
  <dataValidations count="2">
    <dataValidation type="list" allowBlank="1" showInputMessage="1" showErrorMessage="1" sqref="E8:E25 E5:E6" xr:uid="{00000000-0002-0000-0A00-000000000000}">
      <formula1>"選択してください,個,点,式,件,ヶ月"</formula1>
    </dataValidation>
    <dataValidation type="list" allowBlank="1" showInputMessage="1" showErrorMessage="1" sqref="E7" xr:uid="{CED51409-F0B8-46CC-9CD1-E66890585CAC}">
      <formula1>"選択してください,個,点,式,件,回,ヶ月"</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1:G43"/>
  <sheetViews>
    <sheetView view="pageBreakPreview" zoomScaleNormal="100" zoomScaleSheetLayoutView="100" workbookViewId="0">
      <selection activeCell="B16" sqref="B16"/>
    </sheetView>
  </sheetViews>
  <sheetFormatPr defaultColWidth="9" defaultRowHeight="14.4" x14ac:dyDescent="0.2"/>
  <cols>
    <col min="1" max="1" width="33" style="1" customWidth="1"/>
    <col min="2" max="2" width="43.33203125" style="1" customWidth="1"/>
    <col min="3" max="3" width="15.33203125" style="26" customWidth="1"/>
    <col min="4" max="4" width="6.88671875" style="26" customWidth="1"/>
    <col min="5" max="5" width="5.6640625" style="47" customWidth="1"/>
    <col min="6" max="6" width="17.6640625" style="7" customWidth="1"/>
    <col min="7" max="7" width="8.109375" style="1" bestFit="1" customWidth="1"/>
    <col min="8" max="16384" width="9" style="1"/>
  </cols>
  <sheetData>
    <row r="1" spans="1:7" s="40" customFormat="1" x14ac:dyDescent="0.2">
      <c r="E1" s="47"/>
      <c r="F1" s="7"/>
    </row>
    <row r="2" spans="1:7" ht="17.25" customHeight="1" thickBot="1" x14ac:dyDescent="0.25">
      <c r="A2" s="1" t="s">
        <v>119</v>
      </c>
      <c r="F2" s="3" t="s">
        <v>30</v>
      </c>
    </row>
    <row r="3" spans="1:7" ht="17.25" customHeight="1" x14ac:dyDescent="0.2">
      <c r="A3" s="451" t="s">
        <v>1</v>
      </c>
      <c r="B3" s="432" t="s">
        <v>21</v>
      </c>
      <c r="C3" s="416" t="s">
        <v>66</v>
      </c>
      <c r="D3" s="416"/>
      <c r="E3" s="416"/>
      <c r="F3" s="449" t="s">
        <v>180</v>
      </c>
    </row>
    <row r="4" spans="1:7" s="10" customFormat="1" ht="17.25" customHeight="1" thickBot="1" x14ac:dyDescent="0.25">
      <c r="A4" s="444"/>
      <c r="B4" s="433"/>
      <c r="C4" s="28" t="s">
        <v>179</v>
      </c>
      <c r="D4" s="28" t="s">
        <v>65</v>
      </c>
      <c r="E4" s="29" t="s">
        <v>73</v>
      </c>
      <c r="F4" s="450"/>
      <c r="G4" s="20"/>
    </row>
    <row r="5" spans="1:7" s="9" customFormat="1" ht="17.25" customHeight="1" x14ac:dyDescent="0.2">
      <c r="A5" s="60" t="s">
        <v>156</v>
      </c>
      <c r="B5" s="61" t="s">
        <v>157</v>
      </c>
      <c r="C5" s="79">
        <v>3000000</v>
      </c>
      <c r="D5" s="143">
        <v>1</v>
      </c>
      <c r="E5" s="65" t="s">
        <v>77</v>
      </c>
      <c r="F5" s="48">
        <f>ROUNDDOWN(C5*D5,0)</f>
        <v>3000000</v>
      </c>
    </row>
    <row r="6" spans="1:7" s="40" customFormat="1" ht="17.25" customHeight="1" x14ac:dyDescent="0.2">
      <c r="A6" s="60"/>
      <c r="B6" s="61"/>
      <c r="C6" s="116"/>
      <c r="D6" s="143"/>
      <c r="E6" s="65"/>
      <c r="F6" s="48">
        <f t="shared" ref="F6:F24" si="0">ROUNDDOWN(C6*D6,0)</f>
        <v>0</v>
      </c>
    </row>
    <row r="7" spans="1:7" s="40" customFormat="1" ht="17.25" customHeight="1" x14ac:dyDescent="0.2">
      <c r="A7" s="60"/>
      <c r="B7" s="61"/>
      <c r="C7" s="116"/>
      <c r="D7" s="143"/>
      <c r="E7" s="144"/>
      <c r="F7" s="48">
        <f t="shared" si="0"/>
        <v>0</v>
      </c>
    </row>
    <row r="8" spans="1:7" s="40" customFormat="1" ht="17.25" customHeight="1" x14ac:dyDescent="0.2">
      <c r="A8" s="60"/>
      <c r="B8" s="61"/>
      <c r="C8" s="116"/>
      <c r="D8" s="143"/>
      <c r="E8" s="144"/>
      <c r="F8" s="48">
        <f t="shared" si="0"/>
        <v>0</v>
      </c>
    </row>
    <row r="9" spans="1:7" s="40" customFormat="1" ht="17.25" customHeight="1" x14ac:dyDescent="0.2">
      <c r="A9" s="60"/>
      <c r="B9" s="61"/>
      <c r="C9" s="116"/>
      <c r="D9" s="143"/>
      <c r="E9" s="144"/>
      <c r="F9" s="48">
        <f t="shared" si="0"/>
        <v>0</v>
      </c>
    </row>
    <row r="10" spans="1:7" s="40" customFormat="1" ht="17.25" customHeight="1" x14ac:dyDescent="0.2">
      <c r="A10" s="60"/>
      <c r="B10" s="61"/>
      <c r="C10" s="116"/>
      <c r="D10" s="143"/>
      <c r="E10" s="144"/>
      <c r="F10" s="48">
        <f t="shared" si="0"/>
        <v>0</v>
      </c>
    </row>
    <row r="11" spans="1:7" s="40" customFormat="1" ht="17.25" customHeight="1" x14ac:dyDescent="0.2">
      <c r="A11" s="67"/>
      <c r="B11" s="145"/>
      <c r="C11" s="116"/>
      <c r="D11" s="143"/>
      <c r="E11" s="144"/>
      <c r="F11" s="48">
        <f t="shared" si="0"/>
        <v>0</v>
      </c>
    </row>
    <row r="12" spans="1:7" s="40" customFormat="1" ht="17.25" customHeight="1" x14ac:dyDescent="0.2">
      <c r="A12" s="67"/>
      <c r="B12" s="145"/>
      <c r="C12" s="116"/>
      <c r="D12" s="143"/>
      <c r="E12" s="144"/>
      <c r="F12" s="48">
        <f t="shared" si="0"/>
        <v>0</v>
      </c>
    </row>
    <row r="13" spans="1:7" s="40" customFormat="1" ht="17.25" customHeight="1" x14ac:dyDescent="0.2">
      <c r="A13" s="67"/>
      <c r="B13" s="145"/>
      <c r="C13" s="116"/>
      <c r="D13" s="143"/>
      <c r="E13" s="144"/>
      <c r="F13" s="48">
        <f t="shared" si="0"/>
        <v>0</v>
      </c>
    </row>
    <row r="14" spans="1:7" s="40" customFormat="1" ht="17.25" customHeight="1" x14ac:dyDescent="0.2">
      <c r="A14" s="67"/>
      <c r="B14" s="145"/>
      <c r="C14" s="116"/>
      <c r="D14" s="143"/>
      <c r="E14" s="144"/>
      <c r="F14" s="48">
        <f t="shared" si="0"/>
        <v>0</v>
      </c>
    </row>
    <row r="15" spans="1:7" s="26" customFormat="1" ht="17.25" customHeight="1" x14ac:dyDescent="0.2">
      <c r="A15" s="60"/>
      <c r="B15" s="61"/>
      <c r="C15" s="116"/>
      <c r="D15" s="143"/>
      <c r="E15" s="144"/>
      <c r="F15" s="48">
        <f t="shared" si="0"/>
        <v>0</v>
      </c>
    </row>
    <row r="16" spans="1:7" s="26" customFormat="1" ht="17.25" customHeight="1" x14ac:dyDescent="0.2">
      <c r="A16" s="60"/>
      <c r="B16" s="61"/>
      <c r="C16" s="116"/>
      <c r="D16" s="143"/>
      <c r="E16" s="144"/>
      <c r="F16" s="48">
        <f t="shared" si="0"/>
        <v>0</v>
      </c>
    </row>
    <row r="17" spans="1:6" s="26" customFormat="1" ht="17.25" customHeight="1" x14ac:dyDescent="0.2">
      <c r="A17" s="60"/>
      <c r="B17" s="61"/>
      <c r="C17" s="116"/>
      <c r="D17" s="143"/>
      <c r="E17" s="144"/>
      <c r="F17" s="48">
        <f t="shared" si="0"/>
        <v>0</v>
      </c>
    </row>
    <row r="18" spans="1:6" s="26" customFormat="1" ht="17.25" customHeight="1" x14ac:dyDescent="0.2">
      <c r="A18" s="60"/>
      <c r="B18" s="61"/>
      <c r="C18" s="116"/>
      <c r="D18" s="143"/>
      <c r="E18" s="144"/>
      <c r="F18" s="48">
        <f t="shared" si="0"/>
        <v>0</v>
      </c>
    </row>
    <row r="19" spans="1:6" s="26" customFormat="1" ht="17.25" customHeight="1" x14ac:dyDescent="0.2">
      <c r="A19" s="60"/>
      <c r="B19" s="61"/>
      <c r="C19" s="116"/>
      <c r="D19" s="143"/>
      <c r="E19" s="144"/>
      <c r="F19" s="48">
        <f t="shared" si="0"/>
        <v>0</v>
      </c>
    </row>
    <row r="20" spans="1:6" s="9" customFormat="1" ht="17.25" customHeight="1" x14ac:dyDescent="0.2">
      <c r="A20" s="67"/>
      <c r="B20" s="145"/>
      <c r="C20" s="116"/>
      <c r="D20" s="143"/>
      <c r="E20" s="144"/>
      <c r="F20" s="48">
        <f t="shared" si="0"/>
        <v>0</v>
      </c>
    </row>
    <row r="21" spans="1:6" s="9" customFormat="1" ht="17.25" customHeight="1" x14ac:dyDescent="0.2">
      <c r="A21" s="67"/>
      <c r="B21" s="145"/>
      <c r="C21" s="116"/>
      <c r="D21" s="143"/>
      <c r="E21" s="144"/>
      <c r="F21" s="48">
        <f t="shared" si="0"/>
        <v>0</v>
      </c>
    </row>
    <row r="22" spans="1:6" s="9" customFormat="1" ht="17.25" customHeight="1" x14ac:dyDescent="0.2">
      <c r="A22" s="67"/>
      <c r="B22" s="145"/>
      <c r="C22" s="116"/>
      <c r="D22" s="143"/>
      <c r="E22" s="144"/>
      <c r="F22" s="48">
        <f t="shared" si="0"/>
        <v>0</v>
      </c>
    </row>
    <row r="23" spans="1:6" s="9" customFormat="1" ht="17.25" customHeight="1" x14ac:dyDescent="0.2">
      <c r="A23" s="67"/>
      <c r="B23" s="145"/>
      <c r="C23" s="116"/>
      <c r="D23" s="143"/>
      <c r="E23" s="144"/>
      <c r="F23" s="48">
        <f t="shared" si="0"/>
        <v>0</v>
      </c>
    </row>
    <row r="24" spans="1:6" s="9" customFormat="1" ht="17.25" customHeight="1" thickBot="1" x14ac:dyDescent="0.25">
      <c r="A24" s="73"/>
      <c r="B24" s="146"/>
      <c r="C24" s="116"/>
      <c r="D24" s="143"/>
      <c r="E24" s="144"/>
      <c r="F24" s="48">
        <f t="shared" si="0"/>
        <v>0</v>
      </c>
    </row>
    <row r="25" spans="1:6" ht="17.25" customHeight="1" thickBot="1" x14ac:dyDescent="0.25">
      <c r="A25" s="456" t="s">
        <v>0</v>
      </c>
      <c r="B25" s="457"/>
      <c r="C25" s="457"/>
      <c r="D25" s="457"/>
      <c r="E25" s="457"/>
      <c r="F25" s="22">
        <f>SUM(F4:F24)</f>
        <v>3000000</v>
      </c>
    </row>
    <row r="26" spans="1:6" s="30" customFormat="1" ht="17.25" customHeight="1" x14ac:dyDescent="0.2">
      <c r="A26" s="31"/>
      <c r="B26" s="31"/>
      <c r="C26" s="31"/>
      <c r="D26" s="31"/>
      <c r="E26" s="42"/>
      <c r="F26" s="27"/>
    </row>
    <row r="27" spans="1:6" ht="17.25" customHeight="1" x14ac:dyDescent="0.2">
      <c r="A27" s="11" t="s">
        <v>33</v>
      </c>
      <c r="C27" s="10"/>
      <c r="D27" s="10"/>
      <c r="E27" s="13"/>
      <c r="F27" s="8"/>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sheetData>
  <sheetProtection algorithmName="SHA-512" hashValue="3jw/15SZcmloDOZ/63HWT/vwaKNEJ4MXDz51ba+9WSYUKldxlal8AkwCimS90KWvXGxbLSK7CI2uxbSHtVEHDA==" saltValue="YZcMlCF0UwUBCF86+RFA2w==" spinCount="100000" sheet="1" formatCells="0" formatColumns="0" formatRows="0"/>
  <mergeCells count="5">
    <mergeCell ref="A25:E25"/>
    <mergeCell ref="C3:E3"/>
    <mergeCell ref="A3:A4"/>
    <mergeCell ref="B3:B4"/>
    <mergeCell ref="F3:F4"/>
  </mergeCells>
  <phoneticPr fontId="23"/>
  <dataValidations count="1">
    <dataValidation type="list" allowBlank="1" showInputMessage="1" showErrorMessage="1" sqref="E5:E24" xr:uid="{00000000-0002-0000-0900-000000000000}">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9BEEF-ACAF-4898-82E7-815326BF98CE}">
  <dimension ref="A1:I25"/>
  <sheetViews>
    <sheetView workbookViewId="0">
      <selection activeCell="I3" sqref="I3"/>
    </sheetView>
  </sheetViews>
  <sheetFormatPr defaultColWidth="9" defaultRowHeight="13.2" x14ac:dyDescent="0.2"/>
  <cols>
    <col min="1" max="1" width="27.88671875" style="232" customWidth="1"/>
    <col min="2" max="2" width="23.44140625" style="232" customWidth="1"/>
    <col min="3" max="3" width="19.6640625" style="232" customWidth="1"/>
    <col min="4" max="4" width="17.33203125" style="232" customWidth="1"/>
    <col min="5" max="5" width="14" style="232" customWidth="1"/>
    <col min="6" max="6" width="15.109375" style="232" customWidth="1"/>
    <col min="7" max="7" width="19.109375" style="232" customWidth="1"/>
    <col min="8" max="8" width="21.33203125" style="231" customWidth="1"/>
    <col min="9" max="16384" width="9" style="231"/>
  </cols>
  <sheetData>
    <row r="1" spans="1:9" x14ac:dyDescent="0.2">
      <c r="A1" s="232" t="s">
        <v>207</v>
      </c>
      <c r="B1" s="232" t="s">
        <v>208</v>
      </c>
      <c r="C1" s="232" t="s">
        <v>209</v>
      </c>
      <c r="D1" s="232" t="s">
        <v>210</v>
      </c>
      <c r="E1" s="232" t="s">
        <v>211</v>
      </c>
      <c r="F1" s="232" t="s">
        <v>212</v>
      </c>
      <c r="G1" s="232" t="s">
        <v>213</v>
      </c>
      <c r="H1" s="232" t="s">
        <v>214</v>
      </c>
      <c r="I1" s="232" t="s">
        <v>314</v>
      </c>
    </row>
    <row r="2" spans="1:9" ht="47.1" customHeight="1" x14ac:dyDescent="0.2">
      <c r="A2" s="230" t="s">
        <v>267</v>
      </c>
      <c r="B2" s="232" t="s">
        <v>215</v>
      </c>
      <c r="C2" s="232" t="s">
        <v>216</v>
      </c>
      <c r="D2" s="232" t="s">
        <v>217</v>
      </c>
      <c r="E2" s="232" t="s">
        <v>218</v>
      </c>
      <c r="F2" s="232" t="s">
        <v>219</v>
      </c>
      <c r="G2" s="232" t="s">
        <v>220</v>
      </c>
      <c r="H2" s="232" t="s">
        <v>221</v>
      </c>
      <c r="I2" s="232" t="s">
        <v>315</v>
      </c>
    </row>
    <row r="3" spans="1:9" x14ac:dyDescent="0.2">
      <c r="A3" s="232" t="s">
        <v>222</v>
      </c>
      <c r="B3" s="232" t="s">
        <v>223</v>
      </c>
      <c r="C3" s="232" t="s">
        <v>280</v>
      </c>
      <c r="D3" s="232" t="s">
        <v>224</v>
      </c>
      <c r="E3" s="232" t="s">
        <v>225</v>
      </c>
      <c r="F3" s="232" t="s">
        <v>226</v>
      </c>
      <c r="G3" s="232" t="s">
        <v>227</v>
      </c>
      <c r="H3" s="232" t="s">
        <v>228</v>
      </c>
      <c r="I3" s="232" t="s">
        <v>316</v>
      </c>
    </row>
    <row r="4" spans="1:9" x14ac:dyDescent="0.2">
      <c r="A4" s="232" t="s">
        <v>268</v>
      </c>
      <c r="B4" s="232" t="s">
        <v>229</v>
      </c>
      <c r="D4" s="232" t="s">
        <v>230</v>
      </c>
      <c r="E4" s="232" t="s">
        <v>231</v>
      </c>
      <c r="F4" s="232" t="s">
        <v>232</v>
      </c>
      <c r="G4" s="232" t="s">
        <v>233</v>
      </c>
      <c r="H4" s="232" t="s">
        <v>234</v>
      </c>
      <c r="I4" s="232" t="s">
        <v>280</v>
      </c>
    </row>
    <row r="5" spans="1:9" x14ac:dyDescent="0.2">
      <c r="A5" s="232" t="s">
        <v>269</v>
      </c>
      <c r="B5" s="232" t="s">
        <v>235</v>
      </c>
      <c r="D5" s="232" t="s">
        <v>236</v>
      </c>
      <c r="E5" s="232" t="s">
        <v>237</v>
      </c>
      <c r="F5" s="232" t="s">
        <v>238</v>
      </c>
      <c r="G5" s="232" t="s">
        <v>239</v>
      </c>
    </row>
    <row r="6" spans="1:9" x14ac:dyDescent="0.2">
      <c r="A6" s="232" t="s">
        <v>270</v>
      </c>
      <c r="B6" s="232" t="s">
        <v>240</v>
      </c>
      <c r="D6" s="232" t="s">
        <v>241</v>
      </c>
      <c r="E6" s="232" t="s">
        <v>274</v>
      </c>
      <c r="F6" s="232" t="s">
        <v>243</v>
      </c>
      <c r="G6" s="232" t="s">
        <v>244</v>
      </c>
    </row>
    <row r="7" spans="1:9" x14ac:dyDescent="0.2">
      <c r="A7" s="232" t="s">
        <v>271</v>
      </c>
      <c r="B7" s="232" t="s">
        <v>245</v>
      </c>
      <c r="D7" s="232" t="s">
        <v>246</v>
      </c>
      <c r="F7" s="232" t="s">
        <v>247</v>
      </c>
      <c r="G7" s="232" t="s">
        <v>248</v>
      </c>
    </row>
    <row r="8" spans="1:9" x14ac:dyDescent="0.2">
      <c r="A8" s="232" t="s">
        <v>272</v>
      </c>
      <c r="B8" s="232" t="s">
        <v>249</v>
      </c>
      <c r="D8" s="232" t="s">
        <v>250</v>
      </c>
      <c r="G8" s="232" t="s">
        <v>234</v>
      </c>
    </row>
    <row r="9" spans="1:9" x14ac:dyDescent="0.2">
      <c r="A9" s="232" t="s">
        <v>273</v>
      </c>
      <c r="B9" s="232" t="s">
        <v>251</v>
      </c>
      <c r="D9" s="232" t="s">
        <v>242</v>
      </c>
    </row>
    <row r="10" spans="1:9" x14ac:dyDescent="0.2">
      <c r="A10" s="232" t="s">
        <v>150</v>
      </c>
      <c r="B10" s="232" t="s">
        <v>252</v>
      </c>
    </row>
    <row r="11" spans="1:9" x14ac:dyDescent="0.2">
      <c r="B11" s="232" t="s">
        <v>253</v>
      </c>
    </row>
    <row r="12" spans="1:9" x14ac:dyDescent="0.2">
      <c r="B12" s="232" t="s">
        <v>254</v>
      </c>
    </row>
    <row r="13" spans="1:9" x14ac:dyDescent="0.2">
      <c r="B13" s="232" t="s">
        <v>255</v>
      </c>
    </row>
    <row r="14" spans="1:9" x14ac:dyDescent="0.2">
      <c r="B14" s="232" t="s">
        <v>256</v>
      </c>
    </row>
    <row r="15" spans="1:9" x14ac:dyDescent="0.2">
      <c r="B15" s="232" t="s">
        <v>257</v>
      </c>
    </row>
    <row r="16" spans="1:9" x14ac:dyDescent="0.2">
      <c r="B16" s="232" t="s">
        <v>258</v>
      </c>
    </row>
    <row r="17" spans="2:2" x14ac:dyDescent="0.2">
      <c r="B17" s="232" t="s">
        <v>259</v>
      </c>
    </row>
    <row r="18" spans="2:2" x14ac:dyDescent="0.2">
      <c r="B18" s="232" t="s">
        <v>260</v>
      </c>
    </row>
    <row r="19" spans="2:2" x14ac:dyDescent="0.2">
      <c r="B19" s="232" t="s">
        <v>261</v>
      </c>
    </row>
    <row r="20" spans="2:2" x14ac:dyDescent="0.2">
      <c r="B20" s="232" t="s">
        <v>262</v>
      </c>
    </row>
    <row r="21" spans="2:2" x14ac:dyDescent="0.2">
      <c r="B21" s="232" t="s">
        <v>263</v>
      </c>
    </row>
    <row r="22" spans="2:2" x14ac:dyDescent="0.2">
      <c r="B22" s="232" t="s">
        <v>264</v>
      </c>
    </row>
    <row r="23" spans="2:2" x14ac:dyDescent="0.2">
      <c r="B23" s="232" t="s">
        <v>265</v>
      </c>
    </row>
    <row r="24" spans="2:2" x14ac:dyDescent="0.2">
      <c r="B24" s="232" t="s">
        <v>266</v>
      </c>
    </row>
    <row r="25" spans="2:2" x14ac:dyDescent="0.2">
      <c r="B25" s="232" t="s">
        <v>150</v>
      </c>
    </row>
  </sheetData>
  <phoneticPr fontId="2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BS4"/>
  <sheetViews>
    <sheetView zoomScaleNormal="100" workbookViewId="0">
      <selection activeCell="AN12" sqref="AN12"/>
    </sheetView>
  </sheetViews>
  <sheetFormatPr defaultColWidth="9" defaultRowHeight="13.2" x14ac:dyDescent="0.2"/>
  <cols>
    <col min="1" max="1" width="5.44140625" style="25" customWidth="1"/>
    <col min="2" max="4" width="9" style="25"/>
    <col min="5" max="5" width="10.33203125" style="25" customWidth="1"/>
    <col min="6" max="6" width="20.109375" style="25" customWidth="1"/>
    <col min="7" max="7" width="15.109375" style="25" customWidth="1"/>
    <col min="8" max="8" width="13.109375" style="25" customWidth="1"/>
    <col min="9" max="10" width="15.88671875" style="25" customWidth="1"/>
    <col min="11" max="11" width="23" style="25" customWidth="1"/>
    <col min="12" max="14" width="42.88671875" style="25" customWidth="1"/>
    <col min="15" max="15" width="29.109375" style="25" customWidth="1"/>
    <col min="16" max="16" width="18.33203125" style="25" customWidth="1"/>
    <col min="17" max="17" width="22" style="25" customWidth="1"/>
    <col min="18" max="18" width="25.44140625" style="25" customWidth="1"/>
    <col min="19" max="20" width="20.88671875" style="25" customWidth="1"/>
    <col min="21" max="22" width="22.109375" style="25" customWidth="1"/>
    <col min="23" max="23" width="17" style="25" customWidth="1"/>
    <col min="24" max="24" width="15.88671875" style="25" customWidth="1"/>
    <col min="25" max="26" width="16.33203125" style="25" customWidth="1"/>
    <col min="27" max="29" width="17.109375" style="25" customWidth="1"/>
    <col min="30" max="31" width="15.44140625" style="25" customWidth="1"/>
    <col min="32" max="32" width="12.109375" style="25" customWidth="1"/>
    <col min="33" max="33" width="13.109375" style="25" customWidth="1"/>
    <col min="34" max="34" width="13" style="25" customWidth="1"/>
    <col min="35" max="36" width="12.109375" style="25" customWidth="1"/>
    <col min="37" max="37" width="9.44140625" style="25" customWidth="1"/>
    <col min="38" max="39" width="12.109375" style="25" customWidth="1"/>
    <col min="40" max="40" width="73.88671875" style="25" customWidth="1"/>
    <col min="41" max="41" width="15.44140625" style="25" customWidth="1"/>
    <col min="42" max="42" width="12.44140625" style="25" customWidth="1"/>
    <col min="43" max="43" width="36.44140625" style="25" customWidth="1"/>
    <col min="44" max="44" width="16.33203125" style="25" customWidth="1"/>
    <col min="45" max="45" width="17.109375" style="25" customWidth="1"/>
    <col min="46" max="46" width="17.44140625" style="25" customWidth="1"/>
    <col min="47" max="47" width="17.109375" style="25" customWidth="1"/>
    <col min="48" max="48" width="26.33203125" style="25" customWidth="1"/>
    <col min="49" max="49" width="14.109375" style="25" customWidth="1"/>
    <col min="50" max="50" width="33.6640625" style="25" customWidth="1"/>
    <col min="51" max="51" width="20.88671875" style="25" customWidth="1"/>
    <col min="52" max="52" width="21" style="25" customWidth="1"/>
    <col min="53" max="53" width="20.33203125" style="25" customWidth="1"/>
    <col min="54" max="54" width="16.109375" style="25" customWidth="1"/>
    <col min="55" max="55" width="23.109375" style="25" customWidth="1"/>
    <col min="56" max="56" width="28.33203125" style="25" customWidth="1"/>
    <col min="57" max="57" width="19.6640625" style="25" customWidth="1"/>
    <col min="58" max="58" width="17.109375" style="25" customWidth="1"/>
    <col min="59" max="59" width="16.33203125" style="25" customWidth="1"/>
    <col min="60" max="60" width="20.109375" style="25" customWidth="1"/>
    <col min="61" max="61" width="20.88671875" style="25" customWidth="1"/>
    <col min="62" max="62" width="21" style="25" customWidth="1"/>
    <col min="63" max="63" width="20.33203125" style="25" customWidth="1"/>
    <col min="64" max="64" width="16.109375" style="25" customWidth="1"/>
    <col min="65" max="65" width="23.109375" style="25" customWidth="1"/>
    <col min="66" max="66" width="28.33203125" style="25" customWidth="1"/>
    <col min="67" max="67" width="19.6640625" style="25" customWidth="1"/>
    <col min="68" max="68" width="17.109375" style="25" customWidth="1"/>
    <col min="69" max="69" width="16.33203125" style="25" customWidth="1"/>
    <col min="70" max="70" width="20.109375" style="25" customWidth="1"/>
    <col min="71" max="71" width="22.88671875" style="25" customWidth="1"/>
    <col min="72" max="72" width="3.88671875" style="25" customWidth="1"/>
    <col min="73" max="16384" width="9" style="25"/>
  </cols>
  <sheetData>
    <row r="1" spans="1:71" s="319" customFormat="1" ht="39" customHeight="1" thickTop="1" x14ac:dyDescent="0.2">
      <c r="A1" s="294" t="s">
        <v>41</v>
      </c>
      <c r="B1" s="290" t="s">
        <v>275</v>
      </c>
      <c r="C1" s="291" t="s">
        <v>276</v>
      </c>
      <c r="D1" s="291" t="s">
        <v>277</v>
      </c>
      <c r="E1" s="291" t="s">
        <v>277</v>
      </c>
      <c r="F1" s="295" t="s">
        <v>42</v>
      </c>
      <c r="G1" s="296" t="s">
        <v>43</v>
      </c>
      <c r="H1" s="297" t="s">
        <v>44</v>
      </c>
      <c r="I1" s="298" t="s">
        <v>45</v>
      </c>
      <c r="J1" s="299" t="s">
        <v>120</v>
      </c>
      <c r="K1" s="300" t="s">
        <v>98</v>
      </c>
      <c r="L1" s="301" t="s">
        <v>99</v>
      </c>
      <c r="M1" s="302" t="s">
        <v>46</v>
      </c>
      <c r="N1" s="303" t="s">
        <v>120</v>
      </c>
      <c r="O1" s="304" t="s">
        <v>100</v>
      </c>
      <c r="P1" s="304" t="s">
        <v>197</v>
      </c>
      <c r="Q1" s="301" t="s">
        <v>203</v>
      </c>
      <c r="R1" s="301" t="s">
        <v>202</v>
      </c>
      <c r="S1" s="301" t="s">
        <v>204</v>
      </c>
      <c r="T1" s="305" t="s">
        <v>121</v>
      </c>
      <c r="U1" s="305" t="s">
        <v>121</v>
      </c>
      <c r="V1" s="304" t="s">
        <v>154</v>
      </c>
      <c r="W1" s="301" t="s">
        <v>102</v>
      </c>
      <c r="X1" s="301" t="s">
        <v>185</v>
      </c>
      <c r="Y1" s="301" t="s">
        <v>186</v>
      </c>
      <c r="Z1" s="301" t="s">
        <v>101</v>
      </c>
      <c r="AA1" s="301" t="s">
        <v>201</v>
      </c>
      <c r="AB1" s="304" t="s">
        <v>205</v>
      </c>
      <c r="AC1" s="304" t="s">
        <v>206</v>
      </c>
      <c r="AD1" s="301" t="s">
        <v>103</v>
      </c>
      <c r="AE1" s="305" t="s">
        <v>121</v>
      </c>
      <c r="AF1" s="300" t="s">
        <v>47</v>
      </c>
      <c r="AG1" s="304" t="s">
        <v>48</v>
      </c>
      <c r="AH1" s="304" t="s">
        <v>49</v>
      </c>
      <c r="AI1" s="304" t="s">
        <v>50</v>
      </c>
      <c r="AJ1" s="304" t="s">
        <v>104</v>
      </c>
      <c r="AK1" s="301" t="s">
        <v>278</v>
      </c>
      <c r="AL1" s="301" t="s">
        <v>105</v>
      </c>
      <c r="AM1" s="301" t="s">
        <v>312</v>
      </c>
      <c r="AN1" s="301" t="s">
        <v>325</v>
      </c>
      <c r="AO1" s="305" t="s">
        <v>120</v>
      </c>
      <c r="AP1" s="306" t="s">
        <v>106</v>
      </c>
      <c r="AQ1" s="307" t="s">
        <v>107</v>
      </c>
      <c r="AR1" s="307" t="s">
        <v>131</v>
      </c>
      <c r="AS1" s="308" t="s">
        <v>108</v>
      </c>
      <c r="AT1" s="308" t="s">
        <v>51</v>
      </c>
      <c r="AU1" s="308" t="s">
        <v>52</v>
      </c>
      <c r="AV1" s="308" t="s">
        <v>109</v>
      </c>
      <c r="AW1" s="309" t="s">
        <v>53</v>
      </c>
      <c r="AX1" s="310" t="s">
        <v>54</v>
      </c>
      <c r="AY1" s="310" t="s">
        <v>132</v>
      </c>
      <c r="AZ1" s="311" t="s">
        <v>55</v>
      </c>
      <c r="BA1" s="311" t="s">
        <v>51</v>
      </c>
      <c r="BB1" s="311" t="s">
        <v>52</v>
      </c>
      <c r="BC1" s="311" t="s">
        <v>56</v>
      </c>
      <c r="BD1" s="312" t="s">
        <v>133</v>
      </c>
      <c r="BE1" s="313" t="s">
        <v>57</v>
      </c>
      <c r="BF1" s="313" t="s">
        <v>51</v>
      </c>
      <c r="BG1" s="313" t="s">
        <v>52</v>
      </c>
      <c r="BH1" s="313" t="s">
        <v>58</v>
      </c>
      <c r="BI1" s="314" t="s">
        <v>134</v>
      </c>
      <c r="BJ1" s="314" t="s">
        <v>126</v>
      </c>
      <c r="BK1" s="315" t="s">
        <v>51</v>
      </c>
      <c r="BL1" s="315" t="s">
        <v>127</v>
      </c>
      <c r="BM1" s="315" t="s">
        <v>128</v>
      </c>
      <c r="BN1" s="316" t="s">
        <v>135</v>
      </c>
      <c r="BO1" s="316" t="s">
        <v>129</v>
      </c>
      <c r="BP1" s="317" t="s">
        <v>51</v>
      </c>
      <c r="BQ1" s="317" t="s">
        <v>127</v>
      </c>
      <c r="BR1" s="316" t="s">
        <v>130</v>
      </c>
      <c r="BS1" s="318" t="s">
        <v>59</v>
      </c>
    </row>
    <row r="2" spans="1:71" s="172" customFormat="1" ht="17.25" customHeight="1" x14ac:dyDescent="0.2">
      <c r="A2" s="293">
        <v>1</v>
      </c>
      <c r="B2" s="290" t="s">
        <v>279</v>
      </c>
      <c r="C2" s="290" t="s">
        <v>279</v>
      </c>
      <c r="D2" s="290" t="s">
        <v>279</v>
      </c>
      <c r="E2" s="290" t="s">
        <v>279</v>
      </c>
      <c r="F2" s="154" t="str">
        <f>【鑑】経費等内訳書!F1</f>
        <v>AMED記入</v>
      </c>
      <c r="G2" s="155" t="s">
        <v>40</v>
      </c>
      <c r="H2" s="156" t="s">
        <v>40</v>
      </c>
      <c r="I2" s="157" t="s">
        <v>40</v>
      </c>
      <c r="J2" s="292"/>
      <c r="K2" s="158" t="str">
        <f>IF(【鑑】経費等内訳書!B3="","",【鑑】経費等内訳書!B3)</f>
        <v/>
      </c>
      <c r="L2" s="159" t="str">
        <f>IF(【鑑】経費等内訳書!B7="","",【鑑】経費等内訳書!B7)</f>
        <v/>
      </c>
      <c r="M2" s="158" t="str">
        <f>IF(【鑑】経費等内訳書!B8="","",【鑑】経費等内訳書!B8)</f>
        <v/>
      </c>
      <c r="N2" s="158"/>
      <c r="O2" s="159" t="str">
        <f>IF(【鑑】経費等内訳書!B9="","",【鑑】経費等内訳書!B9)</f>
        <v/>
      </c>
      <c r="P2" s="160" t="str">
        <f>IF(【鑑】経費等内訳書!B16="","",【鑑】経費等内訳書!B16)</f>
        <v/>
      </c>
      <c r="Q2" s="159" t="str">
        <f>IF(【鑑】経費等内訳書!B14="","",【鑑】経費等内訳書!B14)</f>
        <v/>
      </c>
      <c r="R2" s="159" t="str">
        <f>IF(【鑑】経費等内訳書!B13="","",【鑑】経費等内訳書!B13)</f>
        <v/>
      </c>
      <c r="S2" s="161" t="str">
        <f>IF(【鑑】経費等内訳書!B15="","",【鑑】経費等内訳書!B15)</f>
        <v/>
      </c>
      <c r="T2" s="162"/>
      <c r="U2" s="162"/>
      <c r="V2" s="226" t="str">
        <f>IF(【鑑】経費等内訳書!B10="","",【鑑】経費等内訳書!B10)</f>
        <v/>
      </c>
      <c r="W2" s="227" t="str">
        <f>IF(【鑑】経費等内訳書!B11="","",【鑑】経費等内訳書!B11)</f>
        <v/>
      </c>
      <c r="X2" s="227" t="str">
        <f>IF(【鑑】経費等内訳書!B12="","",【鑑】経費等内訳書!B12)</f>
        <v/>
      </c>
      <c r="Y2" s="227" t="str">
        <f>IF(【鑑】経費等内訳書!E12="","",【鑑】経費等内訳書!E12)</f>
        <v/>
      </c>
      <c r="Z2" s="227" t="str">
        <f>IF(【鑑】経費等内訳書!E11="","",【鑑】経費等内訳書!E11)</f>
        <v/>
      </c>
      <c r="AA2" s="162" t="str">
        <f>IF(【鑑】経費等内訳書!B4="","",【鑑】経費等内訳書!B4)</f>
        <v/>
      </c>
      <c r="AB2" s="163" t="str">
        <f>IF(【鑑】経費等内訳書!B5="","",【鑑】経費等内訳書!B5)</f>
        <v/>
      </c>
      <c r="AC2" s="163" t="str">
        <f>IF(【鑑】経費等内訳書!B6="","",【鑑】経費等内訳書!B6)</f>
        <v/>
      </c>
      <c r="AD2" s="162">
        <f>SUM(AF2:AI2,AL2,AM2)</f>
        <v>34219752</v>
      </c>
      <c r="AE2" s="162"/>
      <c r="AF2" s="164">
        <f>IF(【鑑】経費等内訳書!G21="","",【鑑】経費等内訳書!G21)</f>
        <v>3674000</v>
      </c>
      <c r="AG2" s="164">
        <f>IF(【鑑】経費等内訳書!G23="","",【鑑】経費等内訳書!G23)</f>
        <v>410000</v>
      </c>
      <c r="AH2" s="164">
        <f>IF(【鑑】経費等内訳書!G24="","",【鑑】経費等内訳書!G24)</f>
        <v>18833194</v>
      </c>
      <c r="AI2" s="164">
        <f>IF(【鑑】経費等内訳書!G26="","",【鑑】経費等内訳書!G26)</f>
        <v>1098000</v>
      </c>
      <c r="AJ2" s="164">
        <f>IF(【鑑】経費等内訳書!G27="","",【鑑】経費等内訳書!G27)</f>
        <v>24015194</v>
      </c>
      <c r="AK2" s="164">
        <f>IF(【鑑】経費等内訳書!C28="","",【鑑】経費等内訳書!C28)</f>
        <v>30</v>
      </c>
      <c r="AL2" s="162">
        <f>IF(【鑑】経費等内訳書!G28="","",【鑑】経費等内訳書!G28)</f>
        <v>7204558</v>
      </c>
      <c r="AM2" s="162">
        <f>IF(【鑑】経費等内訳書!G29="","",【鑑】経費等内訳書!G29)</f>
        <v>3000000</v>
      </c>
      <c r="AN2" s="162" t="str">
        <f>IF(【鑑】経費等内訳書!B17="","",【鑑】経費等内訳書!B17)</f>
        <v/>
      </c>
      <c r="AO2" s="162"/>
      <c r="AP2" s="165" t="str">
        <f>IF(【鑑】経費等内訳書!E34="","",【鑑】経費等内訳書!E34)</f>
        <v/>
      </c>
      <c r="AQ2" s="166" t="str">
        <f>IF(【鑑】経費等内訳書!F34="","",【鑑】経費等内訳書!F34)</f>
        <v/>
      </c>
      <c r="AR2" s="167" t="str">
        <f>IF(【鑑】経費等内訳書!B34="","",【鑑】経費等内訳書!B34)</f>
        <v/>
      </c>
      <c r="AS2" s="167" t="str">
        <f>IF(【鑑】経費等内訳書!A34="","",【鑑】経費等内訳書!A34)</f>
        <v/>
      </c>
      <c r="AT2" s="167" t="str">
        <f>IF(【鑑】経費等内訳書!A36="","",【鑑】経費等内訳書!A36)</f>
        <v/>
      </c>
      <c r="AU2" s="167" t="str">
        <f>IF(【鑑】経費等内訳書!B36="","",【鑑】経費等内訳書!B36)</f>
        <v/>
      </c>
      <c r="AV2" s="161" t="str">
        <f>IF(【鑑】経費等内訳書!E36="","",【鑑】経費等内訳書!E36)</f>
        <v/>
      </c>
      <c r="AW2" s="166" t="str">
        <f>IF(【鑑】経費等内訳書!E40="","",【鑑】経費等内訳書!E40)</f>
        <v/>
      </c>
      <c r="AX2" s="166" t="str">
        <f>IF(【鑑】経費等内訳書!F40="","",【鑑】経費等内訳書!F40)</f>
        <v/>
      </c>
      <c r="AY2" s="167" t="str">
        <f>IF(【鑑】経費等内訳書!B40="","",【鑑】経費等内訳書!B40)</f>
        <v/>
      </c>
      <c r="AZ2" s="167" t="str">
        <f>IF(【鑑】経費等内訳書!A40="","",【鑑】経費等内訳書!A40)</f>
        <v/>
      </c>
      <c r="BA2" s="167" t="str">
        <f>IF(【鑑】経費等内訳書!A42="","",【鑑】経費等内訳書!A42)</f>
        <v/>
      </c>
      <c r="BB2" s="161" t="str">
        <f>IF(【鑑】経費等内訳書!B42="","",【鑑】経費等内訳書!B42)</f>
        <v/>
      </c>
      <c r="BC2" s="159" t="str">
        <f>IF(【鑑】経費等内訳書!E42="","",【鑑】経費等内訳書!E42)</f>
        <v/>
      </c>
      <c r="BD2" s="167" t="str">
        <f>IF(【鑑】経費等内訳書!B46="","",【鑑】経費等内訳書!B46)</f>
        <v/>
      </c>
      <c r="BE2" s="167" t="str">
        <f>IF(【鑑】経費等内訳書!A46="","",【鑑】経費等内訳書!A46)</f>
        <v/>
      </c>
      <c r="BF2" s="167" t="str">
        <f>IF(【鑑】経費等内訳書!A48="","",【鑑】経費等内訳書!A48)</f>
        <v/>
      </c>
      <c r="BG2" s="167" t="str">
        <f>IF(【鑑】経費等内訳書!B48="","",【鑑】経費等内訳書!B48)</f>
        <v/>
      </c>
      <c r="BH2" s="159" t="str">
        <f>IF(【鑑】経費等内訳書!E48="","",【鑑】経費等内訳書!E48)</f>
        <v/>
      </c>
      <c r="BI2" s="167" t="str">
        <f>IF(【鑑】経費等内訳書!B52="","",【鑑】経費等内訳書!B52)</f>
        <v/>
      </c>
      <c r="BJ2" s="167" t="str">
        <f>IF(【鑑】経費等内訳書!A52="","",【鑑】経費等内訳書!A52)</f>
        <v/>
      </c>
      <c r="BK2" s="168" t="str">
        <f>IF(【鑑】経費等内訳書!A54="","",【鑑】経費等内訳書!A54)</f>
        <v/>
      </c>
      <c r="BL2" s="169" t="str">
        <f>IF(【鑑】経費等内訳書!B54="","",【鑑】経費等内訳書!B54)</f>
        <v/>
      </c>
      <c r="BM2" s="159" t="str">
        <f>IF(【鑑】経費等内訳書!E54="","",【鑑】経費等内訳書!E54)</f>
        <v/>
      </c>
      <c r="BN2" s="170" t="str">
        <f>IF(【鑑】経費等内訳書!B58="","",【鑑】経費等内訳書!B58)</f>
        <v/>
      </c>
      <c r="BO2" s="170" t="str">
        <f>IF(【鑑】経費等内訳書!A58="","",【鑑】経費等内訳書!A58)</f>
        <v/>
      </c>
      <c r="BP2" s="289" t="str">
        <f>IF(【鑑】経費等内訳書!A60="","",【鑑】経費等内訳書!A60)</f>
        <v/>
      </c>
      <c r="BQ2" s="289" t="str">
        <f>IF(【鑑】経費等内訳書!B60="","",【鑑】経費等内訳書!B60)</f>
        <v/>
      </c>
      <c r="BR2" s="166" t="str">
        <f>IF(【鑑】経費等内訳書!E60="","",【鑑】経費等内訳書!E60)</f>
        <v/>
      </c>
      <c r="BS2" s="171"/>
    </row>
    <row r="3" spans="1:71" ht="17.25" customHeight="1" x14ac:dyDescent="0.2">
      <c r="T3" s="218"/>
      <c r="U3" s="218"/>
      <c r="AD3" s="219"/>
      <c r="AE3" s="219"/>
      <c r="AO3" s="219"/>
    </row>
    <row r="4" spans="1:71" x14ac:dyDescent="0.2">
      <c r="AD4" s="217"/>
    </row>
  </sheetData>
  <sheetProtection algorithmName="SHA-512" hashValue="f6dFj/GCDrjzFWXQAPlYqwkM5v9GF9b9CHDDyjjYACtPfFu5luwubGPcvflFH2hphOfjgadm5YmYYX9IkVYFCg==" saltValue="pP9tGZbZQZ0JWpHR0qCWVQ==" spinCount="100000" sheet="1" formatCells="0" formatColumns="0" formatRows="0"/>
  <phoneticPr fontId="34"/>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8"/>
    <pageSetUpPr fitToPage="1"/>
  </sheetPr>
  <dimension ref="A1:H63"/>
  <sheetViews>
    <sheetView tabSelected="1" view="pageBreakPreview" zoomScaleNormal="85" zoomScaleSheetLayoutView="100" workbookViewId="0"/>
  </sheetViews>
  <sheetFormatPr defaultColWidth="9.33203125" defaultRowHeight="18" customHeight="1" x14ac:dyDescent="0.2"/>
  <cols>
    <col min="1" max="1" width="30.6640625" style="234" customWidth="1"/>
    <col min="2" max="2" width="17.109375" style="234" customWidth="1"/>
    <col min="3" max="3" width="6.33203125" style="234" customWidth="1"/>
    <col min="4" max="4" width="3.109375" style="234" customWidth="1"/>
    <col min="5" max="5" width="25.6640625" style="234" customWidth="1"/>
    <col min="6" max="6" width="26.6640625" style="234" customWidth="1"/>
    <col min="7" max="7" width="14.44140625" style="234" customWidth="1"/>
    <col min="8" max="16384" width="9.33203125" style="234"/>
  </cols>
  <sheetData>
    <row r="1" spans="1:7" ht="18" customHeight="1" x14ac:dyDescent="0.2">
      <c r="A1" s="233" t="s">
        <v>199</v>
      </c>
      <c r="B1" s="224"/>
      <c r="E1" s="235" t="s">
        <v>86</v>
      </c>
      <c r="F1" s="352" t="s">
        <v>87</v>
      </c>
      <c r="G1" s="236"/>
    </row>
    <row r="2" spans="1:7" ht="18" customHeight="1" x14ac:dyDescent="0.2">
      <c r="A2" s="234" t="s">
        <v>326</v>
      </c>
    </row>
    <row r="3" spans="1:7" ht="18" customHeight="1" x14ac:dyDescent="0.2">
      <c r="A3" s="235" t="s">
        <v>192</v>
      </c>
      <c r="B3" s="401"/>
      <c r="C3" s="401"/>
      <c r="D3" s="401"/>
      <c r="E3" s="401"/>
      <c r="F3" s="237"/>
      <c r="G3" s="238"/>
    </row>
    <row r="4" spans="1:7" ht="18" customHeight="1" x14ac:dyDescent="0.2">
      <c r="A4" s="235" t="s">
        <v>317</v>
      </c>
      <c r="B4" s="403"/>
      <c r="C4" s="404"/>
      <c r="D4" s="404"/>
      <c r="E4" s="404"/>
      <c r="F4" s="237"/>
      <c r="G4" s="238"/>
    </row>
    <row r="5" spans="1:7" ht="18" customHeight="1" x14ac:dyDescent="0.2">
      <c r="A5" s="235" t="s">
        <v>318</v>
      </c>
      <c r="B5" s="376"/>
      <c r="C5" s="376"/>
      <c r="D5" s="376"/>
      <c r="E5" s="376"/>
      <c r="F5" s="376"/>
      <c r="G5" s="239"/>
    </row>
    <row r="6" spans="1:7" ht="18" customHeight="1" x14ac:dyDescent="0.2">
      <c r="A6" s="235" t="s">
        <v>319</v>
      </c>
      <c r="B6" s="376"/>
      <c r="C6" s="376"/>
      <c r="D6" s="376"/>
      <c r="E6" s="376"/>
      <c r="F6" s="376"/>
      <c r="G6" s="239"/>
    </row>
    <row r="7" spans="1:7" ht="18" customHeight="1" x14ac:dyDescent="0.2">
      <c r="A7" s="235" t="s">
        <v>110</v>
      </c>
      <c r="B7" s="376"/>
      <c r="C7" s="376"/>
      <c r="D7" s="376"/>
      <c r="E7" s="376"/>
      <c r="F7" s="376"/>
      <c r="G7" s="239"/>
    </row>
    <row r="8" spans="1:7" ht="18" customHeight="1" x14ac:dyDescent="0.2">
      <c r="A8" s="235" t="s">
        <v>88</v>
      </c>
      <c r="B8" s="376"/>
      <c r="C8" s="376"/>
      <c r="D8" s="376"/>
      <c r="E8" s="376"/>
      <c r="F8" s="376"/>
      <c r="G8" s="239"/>
    </row>
    <row r="9" spans="1:7" ht="18" customHeight="1" x14ac:dyDescent="0.2">
      <c r="A9" s="235" t="s">
        <v>111</v>
      </c>
      <c r="B9" s="376"/>
      <c r="C9" s="376"/>
      <c r="D9" s="376"/>
      <c r="E9" s="376"/>
      <c r="F9" s="376"/>
      <c r="G9" s="239"/>
    </row>
    <row r="10" spans="1:7" ht="18" customHeight="1" x14ac:dyDescent="0.2">
      <c r="A10" s="235" t="s">
        <v>155</v>
      </c>
      <c r="B10" s="224"/>
      <c r="C10" s="240"/>
      <c r="D10" s="241"/>
      <c r="E10" s="241"/>
      <c r="F10" s="242"/>
      <c r="G10" s="239"/>
    </row>
    <row r="11" spans="1:7" ht="18" customHeight="1" x14ac:dyDescent="0.2">
      <c r="A11" s="235" t="s">
        <v>112</v>
      </c>
      <c r="B11" s="402"/>
      <c r="C11" s="402"/>
      <c r="D11" s="243" t="s">
        <v>89</v>
      </c>
      <c r="E11" s="223"/>
      <c r="F11" s="244"/>
      <c r="G11" s="244"/>
    </row>
    <row r="12" spans="1:7" ht="18" customHeight="1" x14ac:dyDescent="0.2">
      <c r="A12" s="235" t="s">
        <v>113</v>
      </c>
      <c r="B12" s="402"/>
      <c r="C12" s="402"/>
      <c r="D12" s="243" t="s">
        <v>89</v>
      </c>
      <c r="E12" s="223"/>
      <c r="F12" s="244"/>
      <c r="G12" s="244"/>
    </row>
    <row r="13" spans="1:7" ht="18" customHeight="1" x14ac:dyDescent="0.2">
      <c r="A13" s="245" t="s">
        <v>320</v>
      </c>
      <c r="B13" s="374"/>
      <c r="C13" s="374"/>
      <c r="D13" s="374"/>
      <c r="E13" s="374"/>
      <c r="F13" s="374"/>
      <c r="G13" s="246"/>
    </row>
    <row r="14" spans="1:7" ht="18" customHeight="1" thickBot="1" x14ac:dyDescent="0.25">
      <c r="A14" s="245" t="s">
        <v>321</v>
      </c>
      <c r="B14" s="400"/>
      <c r="C14" s="400"/>
      <c r="D14" s="400"/>
      <c r="E14" s="400"/>
      <c r="F14" s="400"/>
      <c r="G14" s="247"/>
    </row>
    <row r="15" spans="1:7" ht="18" customHeight="1" thickTop="1" x14ac:dyDescent="0.2">
      <c r="A15" s="245" t="s">
        <v>322</v>
      </c>
      <c r="B15" s="374"/>
      <c r="C15" s="374"/>
      <c r="D15" s="374"/>
      <c r="E15" s="248"/>
      <c r="F15" s="248"/>
      <c r="G15" s="246"/>
    </row>
    <row r="16" spans="1:7" ht="18" customHeight="1" x14ac:dyDescent="0.2">
      <c r="A16" s="233" t="s">
        <v>194</v>
      </c>
      <c r="B16" s="399"/>
      <c r="C16" s="399"/>
      <c r="D16" s="399"/>
      <c r="E16" s="249"/>
      <c r="F16" s="249"/>
      <c r="G16" s="246"/>
    </row>
    <row r="17" spans="1:8" ht="96.75" customHeight="1" x14ac:dyDescent="0.2">
      <c r="A17" s="250" t="s">
        <v>323</v>
      </c>
      <c r="B17" s="382"/>
      <c r="C17" s="382"/>
      <c r="D17" s="382"/>
      <c r="E17" s="382"/>
      <c r="F17" s="382"/>
      <c r="G17" s="251"/>
    </row>
    <row r="18" spans="1:8" ht="18" customHeight="1" x14ac:dyDescent="0.2">
      <c r="A18" s="234" t="s">
        <v>90</v>
      </c>
      <c r="B18" s="383" t="s">
        <v>324</v>
      </c>
      <c r="C18" s="383"/>
      <c r="D18" s="383"/>
      <c r="E18" s="383"/>
      <c r="F18" s="383"/>
      <c r="G18" s="252"/>
    </row>
    <row r="19" spans="1:8" ht="18" customHeight="1" thickBot="1" x14ac:dyDescent="0.25">
      <c r="B19" s="253" t="s">
        <v>187</v>
      </c>
      <c r="C19" s="287">
        <v>1</v>
      </c>
      <c r="D19" s="234" t="s">
        <v>188</v>
      </c>
      <c r="E19" s="288">
        <v>1</v>
      </c>
      <c r="F19" s="235"/>
      <c r="G19" s="252" t="s">
        <v>139</v>
      </c>
    </row>
    <row r="20" spans="1:8" s="259" customFormat="1" ht="45.75" customHeight="1" thickBot="1" x14ac:dyDescent="0.25">
      <c r="A20" s="254" t="s">
        <v>115</v>
      </c>
      <c r="B20" s="386" t="s">
        <v>117</v>
      </c>
      <c r="C20" s="387"/>
      <c r="D20" s="388"/>
      <c r="E20" s="255" t="s">
        <v>118</v>
      </c>
      <c r="F20" s="256" t="s">
        <v>189</v>
      </c>
      <c r="G20" s="257" t="s">
        <v>190</v>
      </c>
      <c r="H20" s="258"/>
    </row>
    <row r="21" spans="1:8" ht="18" customHeight="1" x14ac:dyDescent="0.2">
      <c r="A21" s="260" t="s">
        <v>24</v>
      </c>
      <c r="B21" s="389" t="s">
        <v>91</v>
      </c>
      <c r="C21" s="390"/>
      <c r="D21" s="391"/>
      <c r="E21" s="261">
        <f>設備備品費!G30</f>
        <v>1500000</v>
      </c>
      <c r="F21" s="262">
        <f>SUM(E21:E22)</f>
        <v>3674000</v>
      </c>
      <c r="G21" s="262">
        <f>ROUNDDOWN(SUM(F21:F22)*C19/E19,0)</f>
        <v>3674000</v>
      </c>
    </row>
    <row r="22" spans="1:8" ht="18" customHeight="1" x14ac:dyDescent="0.2">
      <c r="A22" s="263"/>
      <c r="B22" s="392" t="s">
        <v>8</v>
      </c>
      <c r="C22" s="393"/>
      <c r="D22" s="394"/>
      <c r="E22" s="264">
        <f>消耗品費!F40</f>
        <v>2174000</v>
      </c>
      <c r="F22" s="265"/>
      <c r="G22" s="265"/>
    </row>
    <row r="23" spans="1:8" ht="18" customHeight="1" x14ac:dyDescent="0.2">
      <c r="A23" s="266" t="s">
        <v>26</v>
      </c>
      <c r="B23" s="392" t="s">
        <v>13</v>
      </c>
      <c r="C23" s="393"/>
      <c r="D23" s="394"/>
      <c r="E23" s="264">
        <f>旅費!L22</f>
        <v>410000</v>
      </c>
      <c r="F23" s="267">
        <f>E23</f>
        <v>410000</v>
      </c>
      <c r="G23" s="267">
        <f>ROUNDDOWN(F23*C19/E19,0)</f>
        <v>410000</v>
      </c>
    </row>
    <row r="24" spans="1:8" ht="18" customHeight="1" x14ac:dyDescent="0.2">
      <c r="A24" s="268" t="s">
        <v>25</v>
      </c>
      <c r="B24" s="392" t="s">
        <v>9</v>
      </c>
      <c r="C24" s="393"/>
      <c r="D24" s="394"/>
      <c r="E24" s="269">
        <f>'人件費（実績単価）'!I22+'人件費（健保等級）'!I26</f>
        <v>18821194</v>
      </c>
      <c r="F24" s="270">
        <f>SUM(E24:E25)</f>
        <v>18833194</v>
      </c>
      <c r="G24" s="270">
        <f>ROUNDDOWN(SUM(F24:F25)*C19/E19,0)</f>
        <v>18833194</v>
      </c>
    </row>
    <row r="25" spans="1:8" ht="18" customHeight="1" x14ac:dyDescent="0.2">
      <c r="A25" s="263"/>
      <c r="B25" s="392" t="s">
        <v>10</v>
      </c>
      <c r="C25" s="393"/>
      <c r="D25" s="394"/>
      <c r="E25" s="269">
        <f>謝金!E29</f>
        <v>12000</v>
      </c>
      <c r="F25" s="265"/>
      <c r="G25" s="265"/>
    </row>
    <row r="26" spans="1:8" ht="18" customHeight="1" x14ac:dyDescent="0.2">
      <c r="A26" s="268" t="s">
        <v>12</v>
      </c>
      <c r="B26" s="392" t="s">
        <v>12</v>
      </c>
      <c r="C26" s="393"/>
      <c r="D26" s="394"/>
      <c r="E26" s="264">
        <f>その他!F26</f>
        <v>1098000</v>
      </c>
      <c r="F26" s="270">
        <f>E26</f>
        <v>1098000</v>
      </c>
      <c r="G26" s="270">
        <f>ROUNDDOWN(F26*C19/E19,0)</f>
        <v>1098000</v>
      </c>
    </row>
    <row r="27" spans="1:8" ht="18" customHeight="1" x14ac:dyDescent="0.2">
      <c r="A27" s="395" t="s">
        <v>116</v>
      </c>
      <c r="B27" s="396"/>
      <c r="C27" s="396"/>
      <c r="D27" s="397"/>
      <c r="E27" s="271">
        <f>SUM(E21:E26)</f>
        <v>24015194</v>
      </c>
      <c r="F27" s="267">
        <f>E27</f>
        <v>24015194</v>
      </c>
      <c r="G27" s="267">
        <f>G21+G23+G24+G26</f>
        <v>24015194</v>
      </c>
    </row>
    <row r="28" spans="1:8" ht="18" customHeight="1" thickBot="1" x14ac:dyDescent="0.25">
      <c r="A28" s="324" t="s">
        <v>114</v>
      </c>
      <c r="B28" s="325" t="s">
        <v>137</v>
      </c>
      <c r="C28" s="326">
        <v>30</v>
      </c>
      <c r="D28" s="327" t="s">
        <v>37</v>
      </c>
      <c r="E28" s="328"/>
      <c r="F28" s="329">
        <f>ROUNDDOWN(F27*C28/100,0)</f>
        <v>7204558</v>
      </c>
      <c r="G28" s="329">
        <f>ROUNDDOWN(G27*C28/100,0)</f>
        <v>7204558</v>
      </c>
    </row>
    <row r="29" spans="1:8" ht="18" customHeight="1" thickBot="1" x14ac:dyDescent="0.25">
      <c r="A29" s="332" t="s">
        <v>294</v>
      </c>
      <c r="B29" s="333"/>
      <c r="C29" s="334"/>
      <c r="D29" s="335"/>
      <c r="E29" s="336">
        <f>委託費!F25</f>
        <v>3000000</v>
      </c>
      <c r="F29" s="337">
        <f>E29</f>
        <v>3000000</v>
      </c>
      <c r="G29" s="331">
        <f>ROUNDDOWN(F29*C19/E19,0)</f>
        <v>3000000</v>
      </c>
    </row>
    <row r="30" spans="1:8" ht="18" customHeight="1" thickTop="1" thickBot="1" x14ac:dyDescent="0.25">
      <c r="A30" s="380" t="s">
        <v>3</v>
      </c>
      <c r="B30" s="381"/>
      <c r="C30" s="272"/>
      <c r="D30" s="272"/>
      <c r="E30" s="273"/>
      <c r="F30" s="330">
        <f>F27+F28+F29</f>
        <v>34219752</v>
      </c>
      <c r="G30" s="274">
        <f>G27+G28+G29</f>
        <v>34219752</v>
      </c>
    </row>
    <row r="31" spans="1:8" ht="18" customHeight="1" x14ac:dyDescent="0.2">
      <c r="A31" s="275"/>
      <c r="B31" s="275"/>
      <c r="C31" s="275"/>
      <c r="D31" s="275"/>
      <c r="E31" s="276" t="s">
        <v>200</v>
      </c>
      <c r="F31" s="277">
        <f>F28/F27</f>
        <v>0.29999999167193903</v>
      </c>
      <c r="G31" s="225"/>
    </row>
    <row r="32" spans="1:8" ht="18" customHeight="1" x14ac:dyDescent="0.2">
      <c r="A32" s="278" t="s">
        <v>193</v>
      </c>
      <c r="B32" s="275"/>
      <c r="C32" s="275"/>
      <c r="D32" s="275"/>
      <c r="E32" s="279"/>
      <c r="F32" s="279"/>
      <c r="G32" s="238"/>
    </row>
    <row r="33" spans="1:7" ht="18" customHeight="1" x14ac:dyDescent="0.2">
      <c r="A33" s="280" t="s">
        <v>27</v>
      </c>
      <c r="B33" s="364" t="s">
        <v>60</v>
      </c>
      <c r="C33" s="365"/>
      <c r="D33" s="366"/>
      <c r="E33" s="281" t="s">
        <v>62</v>
      </c>
      <c r="F33" s="281" t="s">
        <v>61</v>
      </c>
      <c r="G33" s="282"/>
    </row>
    <row r="34" spans="1:7" ht="18" customHeight="1" x14ac:dyDescent="0.2">
      <c r="A34" s="57"/>
      <c r="B34" s="369"/>
      <c r="C34" s="370"/>
      <c r="D34" s="371"/>
      <c r="E34" s="58"/>
      <c r="F34" s="377"/>
      <c r="G34" s="251"/>
    </row>
    <row r="35" spans="1:7" ht="18" customHeight="1" x14ac:dyDescent="0.2">
      <c r="A35" s="283" t="s">
        <v>63</v>
      </c>
      <c r="B35" s="372" t="s">
        <v>64</v>
      </c>
      <c r="C35" s="372"/>
      <c r="D35" s="372"/>
      <c r="E35" s="283" t="s">
        <v>196</v>
      </c>
      <c r="F35" s="378"/>
      <c r="G35" s="251"/>
    </row>
    <row r="36" spans="1:7" ht="18" customHeight="1" x14ac:dyDescent="0.2">
      <c r="A36" s="229"/>
      <c r="B36" s="373"/>
      <c r="C36" s="374"/>
      <c r="D36" s="375"/>
      <c r="E36" s="59"/>
      <c r="F36" s="379"/>
      <c r="G36" s="251"/>
    </row>
    <row r="37" spans="1:7" ht="18" customHeight="1" x14ac:dyDescent="0.2">
      <c r="A37" s="275"/>
      <c r="B37" s="275"/>
      <c r="C37" s="275"/>
      <c r="D37" s="275"/>
      <c r="E37" s="279"/>
      <c r="F37" s="279"/>
      <c r="G37" s="238"/>
    </row>
    <row r="38" spans="1:7" ht="18" customHeight="1" x14ac:dyDescent="0.2">
      <c r="A38" s="278" t="s">
        <v>183</v>
      </c>
      <c r="B38" s="275"/>
      <c r="C38" s="275"/>
      <c r="D38" s="275"/>
      <c r="E38" s="279"/>
      <c r="F38" s="279"/>
      <c r="G38" s="238"/>
    </row>
    <row r="39" spans="1:7" ht="18" customHeight="1" x14ac:dyDescent="0.2">
      <c r="A39" s="280" t="s">
        <v>27</v>
      </c>
      <c r="B39" s="364" t="s">
        <v>60</v>
      </c>
      <c r="C39" s="365"/>
      <c r="D39" s="366"/>
      <c r="E39" s="281" t="s">
        <v>62</v>
      </c>
      <c r="F39" s="281" t="s">
        <v>61</v>
      </c>
      <c r="G39" s="282"/>
    </row>
    <row r="40" spans="1:7" ht="18" customHeight="1" x14ac:dyDescent="0.2">
      <c r="A40" s="57"/>
      <c r="B40" s="369"/>
      <c r="C40" s="370"/>
      <c r="D40" s="371"/>
      <c r="E40" s="58"/>
      <c r="F40" s="377"/>
      <c r="G40" s="251"/>
    </row>
    <row r="41" spans="1:7" ht="18" customHeight="1" x14ac:dyDescent="0.2">
      <c r="A41" s="283" t="s">
        <v>63</v>
      </c>
      <c r="B41" s="372" t="s">
        <v>64</v>
      </c>
      <c r="C41" s="372"/>
      <c r="D41" s="372"/>
      <c r="E41" s="283" t="s">
        <v>195</v>
      </c>
      <c r="F41" s="378"/>
      <c r="G41" s="251"/>
    </row>
    <row r="42" spans="1:7" ht="18" customHeight="1" x14ac:dyDescent="0.2">
      <c r="A42" s="229"/>
      <c r="B42" s="373"/>
      <c r="C42" s="374"/>
      <c r="D42" s="375"/>
      <c r="E42" s="59"/>
      <c r="F42" s="379"/>
      <c r="G42" s="251"/>
    </row>
    <row r="43" spans="1:7" ht="18" customHeight="1" x14ac:dyDescent="0.2">
      <c r="A43" s="275"/>
      <c r="B43" s="275"/>
      <c r="C43" s="275"/>
      <c r="D43" s="275"/>
      <c r="E43" s="279"/>
      <c r="F43" s="279"/>
      <c r="G43" s="238"/>
    </row>
    <row r="44" spans="1:7" ht="18" customHeight="1" x14ac:dyDescent="0.2">
      <c r="A44" s="278" t="s">
        <v>295</v>
      </c>
      <c r="B44" s="275"/>
      <c r="C44" s="275"/>
      <c r="D44" s="275"/>
      <c r="E44" s="279"/>
      <c r="F44" s="279"/>
      <c r="G44" s="238"/>
    </row>
    <row r="45" spans="1:7" ht="18" customHeight="1" x14ac:dyDescent="0.2">
      <c r="A45" s="280" t="s">
        <v>27</v>
      </c>
      <c r="B45" s="364" t="s">
        <v>60</v>
      </c>
      <c r="C45" s="365"/>
      <c r="D45" s="366"/>
      <c r="E45" s="284"/>
      <c r="F45" s="282"/>
      <c r="G45" s="282"/>
    </row>
    <row r="46" spans="1:7" ht="18" customHeight="1" x14ac:dyDescent="0.2">
      <c r="A46" s="57"/>
      <c r="B46" s="369"/>
      <c r="C46" s="370"/>
      <c r="D46" s="371"/>
      <c r="E46" s="285"/>
      <c r="F46" s="367"/>
      <c r="G46" s="251"/>
    </row>
    <row r="47" spans="1:7" ht="18" customHeight="1" x14ac:dyDescent="0.2">
      <c r="A47" s="283" t="s">
        <v>63</v>
      </c>
      <c r="B47" s="372" t="s">
        <v>64</v>
      </c>
      <c r="C47" s="372"/>
      <c r="D47" s="372"/>
      <c r="E47" s="283" t="s">
        <v>195</v>
      </c>
      <c r="F47" s="368"/>
      <c r="G47" s="251"/>
    </row>
    <row r="48" spans="1:7" ht="18" customHeight="1" x14ac:dyDescent="0.2">
      <c r="A48" s="229"/>
      <c r="B48" s="373"/>
      <c r="C48" s="374"/>
      <c r="D48" s="375"/>
      <c r="E48" s="59"/>
      <c r="F48" s="368"/>
      <c r="G48" s="251"/>
    </row>
    <row r="49" spans="1:7" ht="18" customHeight="1" x14ac:dyDescent="0.2">
      <c r="A49" s="275"/>
      <c r="B49" s="275"/>
      <c r="C49" s="275"/>
      <c r="D49" s="275"/>
      <c r="E49" s="279"/>
      <c r="F49" s="279"/>
      <c r="G49" s="238"/>
    </row>
    <row r="50" spans="1:7" ht="18" customHeight="1" x14ac:dyDescent="0.2">
      <c r="A50" s="278" t="s">
        <v>296</v>
      </c>
      <c r="B50" s="275"/>
      <c r="C50" s="275"/>
      <c r="D50" s="275"/>
      <c r="E50" s="279"/>
      <c r="F50" s="279"/>
      <c r="G50" s="238"/>
    </row>
    <row r="51" spans="1:7" ht="18" customHeight="1" x14ac:dyDescent="0.2">
      <c r="A51" s="280" t="s">
        <v>27</v>
      </c>
      <c r="B51" s="364" t="s">
        <v>60</v>
      </c>
      <c r="C51" s="365"/>
      <c r="D51" s="366"/>
      <c r="E51" s="353" t="s">
        <v>299</v>
      </c>
      <c r="F51" s="286"/>
      <c r="G51" s="282"/>
    </row>
    <row r="52" spans="1:7" ht="18" customHeight="1" x14ac:dyDescent="0.2">
      <c r="A52" s="57"/>
      <c r="B52" s="369"/>
      <c r="C52" s="370"/>
      <c r="D52" s="371"/>
      <c r="E52" s="285"/>
      <c r="F52" s="367"/>
      <c r="G52" s="251"/>
    </row>
    <row r="53" spans="1:7" ht="18" customHeight="1" x14ac:dyDescent="0.2">
      <c r="A53" s="283" t="s">
        <v>63</v>
      </c>
      <c r="B53" s="372" t="s">
        <v>64</v>
      </c>
      <c r="C53" s="372"/>
      <c r="D53" s="372"/>
      <c r="E53" s="283" t="s">
        <v>195</v>
      </c>
      <c r="F53" s="368"/>
      <c r="G53" s="251"/>
    </row>
    <row r="54" spans="1:7" ht="18" customHeight="1" x14ac:dyDescent="0.2">
      <c r="A54" s="229"/>
      <c r="B54" s="373"/>
      <c r="C54" s="374"/>
      <c r="D54" s="375"/>
      <c r="E54" s="59"/>
      <c r="F54" s="368"/>
      <c r="G54" s="251"/>
    </row>
    <row r="55" spans="1:7" ht="18" customHeight="1" x14ac:dyDescent="0.2">
      <c r="A55" s="275"/>
      <c r="B55" s="275"/>
      <c r="C55" s="275"/>
      <c r="D55" s="275"/>
      <c r="E55" s="279"/>
      <c r="F55" s="279"/>
      <c r="G55" s="238"/>
    </row>
    <row r="56" spans="1:7" ht="18" customHeight="1" x14ac:dyDescent="0.2">
      <c r="A56" s="278" t="s">
        <v>297</v>
      </c>
      <c r="B56" s="275"/>
      <c r="C56" s="275"/>
      <c r="D56" s="275"/>
      <c r="E56" s="279"/>
      <c r="F56" s="279"/>
      <c r="G56" s="238"/>
    </row>
    <row r="57" spans="1:7" ht="18" customHeight="1" x14ac:dyDescent="0.2">
      <c r="A57" s="280" t="s">
        <v>27</v>
      </c>
      <c r="B57" s="364" t="s">
        <v>60</v>
      </c>
      <c r="C57" s="365"/>
      <c r="D57" s="366"/>
      <c r="E57" s="354" t="s">
        <v>298</v>
      </c>
      <c r="F57" s="286"/>
      <c r="G57" s="282"/>
    </row>
    <row r="58" spans="1:7" ht="18" customHeight="1" x14ac:dyDescent="0.2">
      <c r="A58" s="57"/>
      <c r="B58" s="369"/>
      <c r="C58" s="370"/>
      <c r="D58" s="371"/>
      <c r="E58" s="285"/>
      <c r="F58" s="367"/>
      <c r="G58" s="251"/>
    </row>
    <row r="59" spans="1:7" ht="18" customHeight="1" x14ac:dyDescent="0.2">
      <c r="A59" s="283" t="s">
        <v>63</v>
      </c>
      <c r="B59" s="372" t="s">
        <v>64</v>
      </c>
      <c r="C59" s="372"/>
      <c r="D59" s="372"/>
      <c r="E59" s="283" t="s">
        <v>195</v>
      </c>
      <c r="F59" s="368"/>
      <c r="G59" s="251"/>
    </row>
    <row r="60" spans="1:7" ht="18" customHeight="1" x14ac:dyDescent="0.2">
      <c r="A60" s="229"/>
      <c r="B60" s="373"/>
      <c r="C60" s="374"/>
      <c r="D60" s="375"/>
      <c r="E60" s="59"/>
      <c r="F60" s="368"/>
      <c r="G60" s="251"/>
    </row>
    <row r="61" spans="1:7" ht="18" customHeight="1" x14ac:dyDescent="0.2">
      <c r="A61" s="275"/>
      <c r="B61" s="275"/>
      <c r="C61" s="275"/>
      <c r="D61" s="275"/>
      <c r="E61" s="279"/>
      <c r="F61" s="279"/>
      <c r="G61" s="238"/>
    </row>
    <row r="62" spans="1:7" ht="18" customHeight="1" x14ac:dyDescent="0.2">
      <c r="A62" s="398"/>
      <c r="B62" s="398"/>
      <c r="C62" s="398"/>
      <c r="D62" s="398"/>
      <c r="E62" s="398"/>
      <c r="F62" s="279"/>
      <c r="G62" s="279"/>
    </row>
    <row r="63" spans="1:7" ht="18" customHeight="1" x14ac:dyDescent="0.2">
      <c r="A63" s="384"/>
      <c r="B63" s="385"/>
      <c r="C63" s="385"/>
      <c r="D63" s="385"/>
      <c r="E63" s="385"/>
    </row>
  </sheetData>
  <sheetProtection algorithmName="SHA-512" hashValue="s8taLm3F9BlMC/HSCiL4uk4GJewE5yfxbB8MTLde0g5fLdd103GH3GlYPkxa2isKgWLnNdEL7THKeSDNAUOgwQ==" saltValue="XSoW3bdkGRQcJ0AF5RHONg==" spinCount="100000" sheet="1" formatCells="0" formatColumns="0" formatRows="0"/>
  <protectedRanges>
    <protectedRange sqref="C28:C29" name="範囲2"/>
    <protectedRange sqref="C19:E19" name="範囲1"/>
  </protectedRanges>
  <mergeCells count="51">
    <mergeCell ref="B5:F5"/>
    <mergeCell ref="B6:F6"/>
    <mergeCell ref="B16:D16"/>
    <mergeCell ref="B14:F14"/>
    <mergeCell ref="B3:E3"/>
    <mergeCell ref="B8:F8"/>
    <mergeCell ref="B11:C11"/>
    <mergeCell ref="B12:C12"/>
    <mergeCell ref="B13:F13"/>
    <mergeCell ref="B4:E4"/>
    <mergeCell ref="A63:E63"/>
    <mergeCell ref="B20:D20"/>
    <mergeCell ref="B21:D21"/>
    <mergeCell ref="B22:D22"/>
    <mergeCell ref="B23:D23"/>
    <mergeCell ref="B24:D24"/>
    <mergeCell ref="B25:D25"/>
    <mergeCell ref="B26:D26"/>
    <mergeCell ref="A27:D27"/>
    <mergeCell ref="B45:D45"/>
    <mergeCell ref="B39:D39"/>
    <mergeCell ref="A62:E62"/>
    <mergeCell ref="B47:D47"/>
    <mergeCell ref="B33:D33"/>
    <mergeCell ref="B48:D48"/>
    <mergeCell ref="B36:D36"/>
    <mergeCell ref="B46:D46"/>
    <mergeCell ref="B35:D35"/>
    <mergeCell ref="B7:F7"/>
    <mergeCell ref="B9:F9"/>
    <mergeCell ref="B15:D15"/>
    <mergeCell ref="B34:D34"/>
    <mergeCell ref="F34:F36"/>
    <mergeCell ref="A30:B30"/>
    <mergeCell ref="F46:F48"/>
    <mergeCell ref="B40:D40"/>
    <mergeCell ref="F40:F42"/>
    <mergeCell ref="B41:D41"/>
    <mergeCell ref="B42:D42"/>
    <mergeCell ref="B17:F17"/>
    <mergeCell ref="B18:F18"/>
    <mergeCell ref="B51:D51"/>
    <mergeCell ref="F52:F54"/>
    <mergeCell ref="B57:D57"/>
    <mergeCell ref="F58:F60"/>
    <mergeCell ref="B58:D58"/>
    <mergeCell ref="B59:D59"/>
    <mergeCell ref="B60:D60"/>
    <mergeCell ref="B52:D52"/>
    <mergeCell ref="B53:D53"/>
    <mergeCell ref="B54:D54"/>
  </mergeCells>
  <phoneticPr fontId="23"/>
  <printOptions horizontalCentered="1"/>
  <pageMargins left="0.70866141732283472" right="0.70866141732283472" top="0.74803149606299213" bottom="0.74803149606299213" header="0.31496062992125984" footer="0.31496062992125984"/>
  <pageSetup paperSize="9" scale="65" orientation="portrait" blackAndWhite="1" cellComments="asDisplayed" r:id="rId1"/>
  <headerFooter alignWithMargins="0"/>
  <ignoredErrors>
    <ignoredError sqref="D12 C11 F11 F12"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J34"/>
  <sheetViews>
    <sheetView zoomScaleNormal="100" zoomScaleSheetLayoutView="100" workbookViewId="0">
      <selection activeCell="A3" sqref="A3:A4"/>
    </sheetView>
  </sheetViews>
  <sheetFormatPr defaultColWidth="9" defaultRowHeight="14.4" x14ac:dyDescent="0.2"/>
  <cols>
    <col min="1" max="1" width="25.6640625" style="1" customWidth="1"/>
    <col min="2" max="2" width="40.44140625" style="1" customWidth="1"/>
    <col min="3" max="3" width="14.88671875" style="4" customWidth="1"/>
    <col min="4" max="4" width="16.109375" style="23" customWidth="1"/>
    <col min="5" max="5" width="5.88671875" style="1" customWidth="1"/>
    <col min="6" max="6" width="5" style="23" customWidth="1"/>
    <col min="7" max="7" width="17.88671875" style="2" customWidth="1"/>
    <col min="8" max="8" width="9" style="9"/>
    <col min="9" max="10" width="14.88671875" style="1" customWidth="1"/>
    <col min="11" max="16384" width="9" style="1"/>
  </cols>
  <sheetData>
    <row r="1" spans="1:8" x14ac:dyDescent="0.2">
      <c r="A1" s="1" t="s">
        <v>6</v>
      </c>
    </row>
    <row r="2" spans="1:8" ht="17.25" customHeight="1" thickBot="1" x14ac:dyDescent="0.25">
      <c r="A2" s="1" t="s">
        <v>5</v>
      </c>
      <c r="G2" s="3" t="s">
        <v>30</v>
      </c>
    </row>
    <row r="3" spans="1:8" ht="15.75" customHeight="1" x14ac:dyDescent="0.2">
      <c r="A3" s="409" t="s">
        <v>4</v>
      </c>
      <c r="B3" s="411" t="s">
        <v>18</v>
      </c>
      <c r="C3" s="413" t="s">
        <v>19</v>
      </c>
      <c r="D3" s="416" t="s">
        <v>66</v>
      </c>
      <c r="E3" s="416"/>
      <c r="F3" s="416"/>
      <c r="G3" s="407" t="s">
        <v>180</v>
      </c>
    </row>
    <row r="4" spans="1:8" s="23" customFormat="1" ht="15.75" customHeight="1" x14ac:dyDescent="0.2">
      <c r="A4" s="410"/>
      <c r="B4" s="412"/>
      <c r="C4" s="414"/>
      <c r="D4" s="33" t="s">
        <v>179</v>
      </c>
      <c r="E4" s="415" t="s">
        <v>65</v>
      </c>
      <c r="F4" s="415"/>
      <c r="G4" s="408"/>
    </row>
    <row r="5" spans="1:8" s="11" customFormat="1" ht="17.25" customHeight="1" x14ac:dyDescent="0.2">
      <c r="A5" s="60" t="s">
        <v>31</v>
      </c>
      <c r="B5" s="61" t="s">
        <v>32</v>
      </c>
      <c r="C5" s="62" t="s">
        <v>80</v>
      </c>
      <c r="D5" s="63">
        <v>1500000</v>
      </c>
      <c r="E5" s="64">
        <v>1</v>
      </c>
      <c r="F5" s="65" t="s">
        <v>79</v>
      </c>
      <c r="G5" s="48">
        <f>ROUNDDOWN(D5*E5,0)</f>
        <v>1500000</v>
      </c>
      <c r="H5" s="20" t="s">
        <v>29</v>
      </c>
    </row>
    <row r="6" spans="1:8" s="9" customFormat="1" ht="17.25" customHeight="1" x14ac:dyDescent="0.2">
      <c r="A6" s="60"/>
      <c r="B6" s="61"/>
      <c r="C6" s="62"/>
      <c r="D6" s="66"/>
      <c r="E6" s="64"/>
      <c r="F6" s="65"/>
      <c r="G6" s="48">
        <f t="shared" ref="G6:G29" si="0">ROUNDDOWN(D6*E6,0)</f>
        <v>0</v>
      </c>
    </row>
    <row r="7" spans="1:8" s="9" customFormat="1" ht="17.25" customHeight="1" x14ac:dyDescent="0.2">
      <c r="A7" s="67"/>
      <c r="B7" s="68"/>
      <c r="C7" s="62"/>
      <c r="D7" s="69"/>
      <c r="E7" s="70"/>
      <c r="F7" s="71"/>
      <c r="G7" s="48">
        <f t="shared" si="0"/>
        <v>0</v>
      </c>
    </row>
    <row r="8" spans="1:8" s="32" customFormat="1" ht="17.25" customHeight="1" x14ac:dyDescent="0.2">
      <c r="A8" s="67"/>
      <c r="B8" s="68"/>
      <c r="C8" s="62"/>
      <c r="D8" s="69"/>
      <c r="E8" s="70"/>
      <c r="F8" s="71"/>
      <c r="G8" s="48">
        <f t="shared" si="0"/>
        <v>0</v>
      </c>
    </row>
    <row r="9" spans="1:8" s="32" customFormat="1" ht="17.25" customHeight="1" x14ac:dyDescent="0.2">
      <c r="A9" s="67"/>
      <c r="B9" s="68"/>
      <c r="C9" s="62"/>
      <c r="D9" s="69"/>
      <c r="E9" s="70"/>
      <c r="F9" s="71"/>
      <c r="G9" s="48">
        <f t="shared" si="0"/>
        <v>0</v>
      </c>
    </row>
    <row r="10" spans="1:8" s="32" customFormat="1" ht="17.25" customHeight="1" x14ac:dyDescent="0.2">
      <c r="A10" s="67"/>
      <c r="B10" s="68"/>
      <c r="C10" s="62"/>
      <c r="D10" s="69"/>
      <c r="E10" s="70"/>
      <c r="F10" s="71"/>
      <c r="G10" s="48">
        <f t="shared" si="0"/>
        <v>0</v>
      </c>
    </row>
    <row r="11" spans="1:8" s="32" customFormat="1" ht="17.25" customHeight="1" x14ac:dyDescent="0.2">
      <c r="A11" s="67"/>
      <c r="B11" s="68"/>
      <c r="C11" s="62"/>
      <c r="D11" s="69"/>
      <c r="E11" s="70"/>
      <c r="F11" s="71"/>
      <c r="G11" s="48">
        <f t="shared" si="0"/>
        <v>0</v>
      </c>
    </row>
    <row r="12" spans="1:8" s="32" customFormat="1" ht="17.25" customHeight="1" x14ac:dyDescent="0.2">
      <c r="A12" s="67"/>
      <c r="B12" s="68"/>
      <c r="C12" s="62"/>
      <c r="D12" s="69"/>
      <c r="E12" s="70"/>
      <c r="F12" s="71"/>
      <c r="G12" s="48">
        <f t="shared" si="0"/>
        <v>0</v>
      </c>
    </row>
    <row r="13" spans="1:8" s="32" customFormat="1" ht="17.25" customHeight="1" x14ac:dyDescent="0.2">
      <c r="A13" s="67"/>
      <c r="B13" s="68"/>
      <c r="C13" s="62"/>
      <c r="D13" s="69"/>
      <c r="E13" s="70"/>
      <c r="F13" s="71"/>
      <c r="G13" s="48">
        <f t="shared" si="0"/>
        <v>0</v>
      </c>
    </row>
    <row r="14" spans="1:8" s="32" customFormat="1" ht="17.25" customHeight="1" x14ac:dyDescent="0.2">
      <c r="A14" s="67"/>
      <c r="B14" s="68"/>
      <c r="C14" s="62"/>
      <c r="D14" s="69"/>
      <c r="E14" s="70"/>
      <c r="F14" s="71"/>
      <c r="G14" s="48">
        <f t="shared" si="0"/>
        <v>0</v>
      </c>
    </row>
    <row r="15" spans="1:8" s="32" customFormat="1" ht="17.25" customHeight="1" x14ac:dyDescent="0.2">
      <c r="A15" s="67"/>
      <c r="B15" s="68"/>
      <c r="C15" s="62"/>
      <c r="D15" s="69"/>
      <c r="E15" s="70"/>
      <c r="F15" s="71"/>
      <c r="G15" s="48">
        <f t="shared" si="0"/>
        <v>0</v>
      </c>
    </row>
    <row r="16" spans="1:8" s="32" customFormat="1" ht="17.25" customHeight="1" x14ac:dyDescent="0.2">
      <c r="A16" s="67"/>
      <c r="B16" s="68"/>
      <c r="C16" s="62"/>
      <c r="D16" s="69"/>
      <c r="E16" s="70"/>
      <c r="F16" s="71"/>
      <c r="G16" s="48">
        <f t="shared" si="0"/>
        <v>0</v>
      </c>
    </row>
    <row r="17" spans="1:10" s="32" customFormat="1" ht="17.25" customHeight="1" x14ac:dyDescent="0.2">
      <c r="A17" s="67"/>
      <c r="B17" s="68"/>
      <c r="C17" s="62"/>
      <c r="D17" s="69"/>
      <c r="E17" s="70"/>
      <c r="F17" s="71"/>
      <c r="G17" s="48">
        <f t="shared" si="0"/>
        <v>0</v>
      </c>
    </row>
    <row r="18" spans="1:10" s="32" customFormat="1" ht="17.25" customHeight="1" x14ac:dyDescent="0.2">
      <c r="A18" s="67"/>
      <c r="B18" s="68"/>
      <c r="C18" s="62"/>
      <c r="D18" s="69"/>
      <c r="E18" s="70"/>
      <c r="F18" s="71"/>
      <c r="G18" s="48">
        <f t="shared" si="0"/>
        <v>0</v>
      </c>
    </row>
    <row r="19" spans="1:10" s="32" customFormat="1" ht="17.25" customHeight="1" x14ac:dyDescent="0.2">
      <c r="A19" s="67"/>
      <c r="B19" s="68"/>
      <c r="C19" s="62"/>
      <c r="D19" s="69"/>
      <c r="E19" s="70"/>
      <c r="F19" s="71"/>
      <c r="G19" s="48">
        <f t="shared" si="0"/>
        <v>0</v>
      </c>
    </row>
    <row r="20" spans="1:10" s="32" customFormat="1" ht="17.25" customHeight="1" x14ac:dyDescent="0.2">
      <c r="A20" s="67"/>
      <c r="B20" s="68"/>
      <c r="C20" s="62"/>
      <c r="D20" s="69"/>
      <c r="E20" s="70"/>
      <c r="F20" s="71"/>
      <c r="G20" s="48">
        <f t="shared" si="0"/>
        <v>0</v>
      </c>
    </row>
    <row r="21" spans="1:10" s="32" customFormat="1" ht="17.25" customHeight="1" x14ac:dyDescent="0.2">
      <c r="A21" s="67"/>
      <c r="B21" s="68"/>
      <c r="C21" s="62"/>
      <c r="D21" s="69"/>
      <c r="E21" s="70"/>
      <c r="F21" s="71"/>
      <c r="G21" s="48">
        <f t="shared" si="0"/>
        <v>0</v>
      </c>
    </row>
    <row r="22" spans="1:10" s="32" customFormat="1" ht="17.25" customHeight="1" x14ac:dyDescent="0.2">
      <c r="A22" s="67"/>
      <c r="B22" s="68"/>
      <c r="C22" s="62"/>
      <c r="D22" s="69"/>
      <c r="E22" s="70"/>
      <c r="F22" s="71"/>
      <c r="G22" s="48">
        <f t="shared" si="0"/>
        <v>0</v>
      </c>
    </row>
    <row r="23" spans="1:10" s="32" customFormat="1" ht="17.25" customHeight="1" x14ac:dyDescent="0.2">
      <c r="A23" s="67"/>
      <c r="B23" s="68"/>
      <c r="C23" s="62"/>
      <c r="D23" s="69"/>
      <c r="E23" s="70"/>
      <c r="F23" s="71"/>
      <c r="G23" s="48">
        <f t="shared" si="0"/>
        <v>0</v>
      </c>
    </row>
    <row r="24" spans="1:10" s="32" customFormat="1" ht="17.25" customHeight="1" x14ac:dyDescent="0.2">
      <c r="A24" s="67"/>
      <c r="B24" s="68"/>
      <c r="C24" s="62"/>
      <c r="D24" s="69"/>
      <c r="E24" s="70"/>
      <c r="F24" s="71"/>
      <c r="G24" s="48">
        <f t="shared" si="0"/>
        <v>0</v>
      </c>
    </row>
    <row r="25" spans="1:10" s="9" customFormat="1" ht="17.25" customHeight="1" x14ac:dyDescent="0.2">
      <c r="A25" s="67"/>
      <c r="B25" s="68"/>
      <c r="C25" s="62"/>
      <c r="D25" s="69"/>
      <c r="E25" s="70"/>
      <c r="F25" s="71"/>
      <c r="G25" s="48">
        <f t="shared" si="0"/>
        <v>0</v>
      </c>
    </row>
    <row r="26" spans="1:10" s="9" customFormat="1" ht="17.25" customHeight="1" x14ac:dyDescent="0.2">
      <c r="A26" s="67"/>
      <c r="B26" s="68"/>
      <c r="C26" s="62"/>
      <c r="D26" s="69"/>
      <c r="E26" s="70"/>
      <c r="F26" s="71"/>
      <c r="G26" s="48">
        <f t="shared" si="0"/>
        <v>0</v>
      </c>
      <c r="I26" s="26"/>
      <c r="J26" s="26"/>
    </row>
    <row r="27" spans="1:10" s="9" customFormat="1" ht="17.25" customHeight="1" x14ac:dyDescent="0.2">
      <c r="A27" s="67"/>
      <c r="B27" s="72"/>
      <c r="C27" s="62"/>
      <c r="D27" s="69"/>
      <c r="E27" s="70"/>
      <c r="F27" s="71"/>
      <c r="G27" s="48">
        <f t="shared" si="0"/>
        <v>0</v>
      </c>
      <c r="I27" s="26"/>
      <c r="J27" s="26"/>
    </row>
    <row r="28" spans="1:10" s="9" customFormat="1" ht="17.25" customHeight="1" x14ac:dyDescent="0.2">
      <c r="A28" s="73"/>
      <c r="B28" s="74"/>
      <c r="C28" s="62"/>
      <c r="D28" s="69"/>
      <c r="E28" s="70"/>
      <c r="F28" s="71"/>
      <c r="G28" s="48">
        <f t="shared" si="0"/>
        <v>0</v>
      </c>
      <c r="I28" s="26"/>
      <c r="J28" s="26"/>
    </row>
    <row r="29" spans="1:10" s="9" customFormat="1" ht="17.25" customHeight="1" thickBot="1" x14ac:dyDescent="0.25">
      <c r="A29" s="73"/>
      <c r="B29" s="74"/>
      <c r="C29" s="62"/>
      <c r="D29" s="75"/>
      <c r="E29" s="76"/>
      <c r="F29" s="71"/>
      <c r="G29" s="48">
        <f t="shared" si="0"/>
        <v>0</v>
      </c>
    </row>
    <row r="30" spans="1:10" ht="17.25" customHeight="1" thickBot="1" x14ac:dyDescent="0.25">
      <c r="A30" s="405" t="s">
        <v>0</v>
      </c>
      <c r="B30" s="406"/>
      <c r="C30" s="406"/>
      <c r="D30" s="406"/>
      <c r="E30" s="406"/>
      <c r="F30" s="406"/>
      <c r="G30" s="43">
        <f>SUM(G5:G29)</f>
        <v>1500000</v>
      </c>
    </row>
    <row r="31" spans="1:10" s="10" customFormat="1" ht="17.25" customHeight="1" x14ac:dyDescent="0.2">
      <c r="A31" s="11" t="s">
        <v>33</v>
      </c>
      <c r="C31" s="13"/>
      <c r="E31" s="26"/>
      <c r="F31" s="26"/>
      <c r="G31" s="26"/>
      <c r="H31" s="26"/>
    </row>
    <row r="32" spans="1:10" ht="17.25" customHeight="1" x14ac:dyDescent="0.2">
      <c r="E32" s="26"/>
      <c r="F32" s="26"/>
      <c r="G32" s="26"/>
      <c r="H32" s="26"/>
    </row>
    <row r="33" spans="5:8" ht="17.25" customHeight="1" x14ac:dyDescent="0.2">
      <c r="E33" s="26"/>
      <c r="F33" s="26"/>
      <c r="G33" s="26"/>
      <c r="H33" s="26"/>
    </row>
    <row r="34" spans="5:8" ht="17.25" customHeight="1" x14ac:dyDescent="0.2">
      <c r="E34" s="26"/>
      <c r="F34" s="26"/>
      <c r="G34" s="26"/>
      <c r="H34" s="26"/>
    </row>
  </sheetData>
  <sheetProtection algorithmName="SHA-512" hashValue="2T+XnQFEVVqRIp+srkmKmb+kfkHb8fmc4/gMkePv0+bJUot3HaGtmlc4ZurbkcNR/PVPTmyW+sh71B+Yq0w4Yw==" saltValue="sR1c97Sy0wSYBQ/T/nDtzw==" spinCount="100000" sheet="1" formatCells="0" formatColumns="0" formatRows="0"/>
  <mergeCells count="7">
    <mergeCell ref="A30:F30"/>
    <mergeCell ref="G3:G4"/>
    <mergeCell ref="A3:A4"/>
    <mergeCell ref="B3:B4"/>
    <mergeCell ref="C3:C4"/>
    <mergeCell ref="E4:F4"/>
    <mergeCell ref="D3:F3"/>
  </mergeCells>
  <phoneticPr fontId="23"/>
  <dataValidations count="2">
    <dataValidation type="list" allowBlank="1" showInputMessage="1" showErrorMessage="1" sqref="C5:C29" xr:uid="{00000000-0002-0000-0300-000000000000}">
      <formula1>"選択してください,第1四半期,第2四半期,第3四半期,第4四半期,"</formula1>
    </dataValidation>
    <dataValidation type="list" allowBlank="1" showInputMessage="1" showErrorMessage="1" sqref="F5:F29" xr:uid="{00000000-0002-0000-0300-000001000000}">
      <formula1>"選択してください,個,点,台,式,件"</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G111"/>
  <sheetViews>
    <sheetView view="pageBreakPreview" zoomScaleNormal="100" workbookViewId="0"/>
  </sheetViews>
  <sheetFormatPr defaultColWidth="9" defaultRowHeight="19.5" customHeight="1" x14ac:dyDescent="0.2"/>
  <cols>
    <col min="1" max="1" width="33.109375" style="53" customWidth="1"/>
    <col min="2" max="2" width="40.88671875" style="53" customWidth="1"/>
    <col min="3" max="3" width="14.6640625" style="23" customWidth="1"/>
    <col min="4" max="4" width="7.88671875" style="1" customWidth="1"/>
    <col min="5" max="5" width="6.88671875" style="40" customWidth="1"/>
    <col min="6" max="6" width="17.44140625" style="2" customWidth="1"/>
    <col min="7" max="7" width="9" style="10"/>
    <col min="8" max="16384" width="9" style="1"/>
  </cols>
  <sheetData>
    <row r="1" spans="1:7" ht="19.5" customHeight="1" x14ac:dyDescent="0.2">
      <c r="A1" s="53" t="s">
        <v>7</v>
      </c>
    </row>
    <row r="2" spans="1:7" ht="19.5" customHeight="1" thickBot="1" x14ac:dyDescent="0.25">
      <c r="A2" s="53" t="s">
        <v>11</v>
      </c>
      <c r="D2" s="4"/>
      <c r="E2" s="4"/>
      <c r="F2" s="3" t="s">
        <v>30</v>
      </c>
    </row>
    <row r="3" spans="1:7" ht="13.5" customHeight="1" x14ac:dyDescent="0.2">
      <c r="A3" s="422" t="s">
        <v>4</v>
      </c>
      <c r="B3" s="420" t="s">
        <v>18</v>
      </c>
      <c r="C3" s="424" t="s">
        <v>66</v>
      </c>
      <c r="D3" s="425"/>
      <c r="E3" s="426"/>
      <c r="F3" s="407" t="s">
        <v>180</v>
      </c>
    </row>
    <row r="4" spans="1:7" s="23" customFormat="1" ht="13.5" customHeight="1" thickBot="1" x14ac:dyDescent="0.25">
      <c r="A4" s="423"/>
      <c r="B4" s="421"/>
      <c r="C4" s="28" t="s">
        <v>179</v>
      </c>
      <c r="D4" s="29" t="s">
        <v>65</v>
      </c>
      <c r="E4" s="52" t="s">
        <v>92</v>
      </c>
      <c r="F4" s="419"/>
      <c r="G4" s="10"/>
    </row>
    <row r="5" spans="1:7" s="10" customFormat="1" ht="17.25" customHeight="1" x14ac:dyDescent="0.2">
      <c r="A5" s="77" t="s">
        <v>281</v>
      </c>
      <c r="B5" s="78" t="s">
        <v>32</v>
      </c>
      <c r="C5" s="79">
        <v>25000</v>
      </c>
      <c r="D5" s="80">
        <v>5</v>
      </c>
      <c r="E5" s="81" t="s">
        <v>93</v>
      </c>
      <c r="F5" s="50">
        <f>ROUNDDOWN(C5*D5,0)</f>
        <v>125000</v>
      </c>
      <c r="G5" s="20" t="s">
        <v>29</v>
      </c>
    </row>
    <row r="6" spans="1:7" ht="17.25" customHeight="1" x14ac:dyDescent="0.2">
      <c r="A6" s="77" t="s">
        <v>282</v>
      </c>
      <c r="B6" s="78" t="s">
        <v>283</v>
      </c>
      <c r="C6" s="79">
        <v>25000</v>
      </c>
      <c r="D6" s="80">
        <v>5</v>
      </c>
      <c r="E6" s="81" t="s">
        <v>93</v>
      </c>
      <c r="F6" s="50">
        <f t="shared" ref="F6:F39" si="0">ROUNDDOWN(C6*D6,0)</f>
        <v>125000</v>
      </c>
    </row>
    <row r="7" spans="1:7" s="32" customFormat="1" ht="17.25" customHeight="1" x14ac:dyDescent="0.2">
      <c r="A7" s="77" t="s">
        <v>284</v>
      </c>
      <c r="B7" s="78" t="s">
        <v>81</v>
      </c>
      <c r="C7" s="79">
        <v>60000</v>
      </c>
      <c r="D7" s="80">
        <v>1</v>
      </c>
      <c r="E7" s="81" t="s">
        <v>94</v>
      </c>
      <c r="F7" s="50">
        <f t="shared" si="0"/>
        <v>60000</v>
      </c>
      <c r="G7" s="10"/>
    </row>
    <row r="8" spans="1:7" s="32" customFormat="1" ht="17.25" customHeight="1" x14ac:dyDescent="0.2">
      <c r="A8" s="77" t="s">
        <v>285</v>
      </c>
      <c r="B8" s="78" t="s">
        <v>286</v>
      </c>
      <c r="C8" s="79">
        <v>70000</v>
      </c>
      <c r="D8" s="80">
        <v>1</v>
      </c>
      <c r="E8" s="81" t="s">
        <v>94</v>
      </c>
      <c r="F8" s="50">
        <f t="shared" si="0"/>
        <v>70000</v>
      </c>
      <c r="G8" s="10"/>
    </row>
    <row r="9" spans="1:7" s="32" customFormat="1" ht="17.25" customHeight="1" x14ac:dyDescent="0.2">
      <c r="A9" s="77" t="s">
        <v>287</v>
      </c>
      <c r="B9" s="78" t="s">
        <v>81</v>
      </c>
      <c r="C9" s="79">
        <v>80000</v>
      </c>
      <c r="D9" s="80">
        <v>1</v>
      </c>
      <c r="E9" s="81" t="s">
        <v>94</v>
      </c>
      <c r="F9" s="50">
        <f t="shared" si="0"/>
        <v>80000</v>
      </c>
      <c r="G9" s="10"/>
    </row>
    <row r="10" spans="1:7" s="40" customFormat="1" ht="17.25" customHeight="1" x14ac:dyDescent="0.2">
      <c r="A10" s="82" t="s">
        <v>311</v>
      </c>
      <c r="B10" s="83" t="s">
        <v>303</v>
      </c>
      <c r="C10" s="79">
        <v>14000</v>
      </c>
      <c r="D10" s="80">
        <v>1</v>
      </c>
      <c r="E10" s="81" t="s">
        <v>77</v>
      </c>
      <c r="F10" s="50">
        <f t="shared" si="0"/>
        <v>14000</v>
      </c>
      <c r="G10" s="10"/>
    </row>
    <row r="11" spans="1:7" s="40" customFormat="1" ht="17.25" customHeight="1" x14ac:dyDescent="0.2">
      <c r="A11" s="77" t="s">
        <v>83</v>
      </c>
      <c r="B11" s="78" t="s">
        <v>85</v>
      </c>
      <c r="C11" s="79">
        <v>5000</v>
      </c>
      <c r="D11" s="80">
        <v>100</v>
      </c>
      <c r="E11" s="81" t="s">
        <v>96</v>
      </c>
      <c r="F11" s="50">
        <f t="shared" si="0"/>
        <v>500000</v>
      </c>
      <c r="G11" s="10"/>
    </row>
    <row r="12" spans="1:7" s="40" customFormat="1" ht="17.25" customHeight="1" x14ac:dyDescent="0.2">
      <c r="A12" s="77" t="s">
        <v>288</v>
      </c>
      <c r="B12" s="78" t="s">
        <v>97</v>
      </c>
      <c r="C12" s="79">
        <v>150000</v>
      </c>
      <c r="D12" s="80">
        <v>1</v>
      </c>
      <c r="E12" s="81" t="s">
        <v>94</v>
      </c>
      <c r="F12" s="50">
        <f t="shared" si="0"/>
        <v>150000</v>
      </c>
      <c r="G12" s="10"/>
    </row>
    <row r="13" spans="1:7" s="40" customFormat="1" ht="17.25" customHeight="1" x14ac:dyDescent="0.2">
      <c r="A13" s="77" t="s">
        <v>289</v>
      </c>
      <c r="B13" s="78" t="s">
        <v>290</v>
      </c>
      <c r="C13" s="79">
        <v>150000</v>
      </c>
      <c r="D13" s="80">
        <v>1</v>
      </c>
      <c r="E13" s="81" t="s">
        <v>94</v>
      </c>
      <c r="F13" s="50">
        <f t="shared" si="0"/>
        <v>150000</v>
      </c>
      <c r="G13" s="10"/>
    </row>
    <row r="14" spans="1:7" s="40" customFormat="1" ht="17.25" customHeight="1" x14ac:dyDescent="0.2">
      <c r="A14" s="77" t="s">
        <v>289</v>
      </c>
      <c r="B14" s="78" t="s">
        <v>291</v>
      </c>
      <c r="C14" s="79">
        <v>150000</v>
      </c>
      <c r="D14" s="80">
        <v>1</v>
      </c>
      <c r="E14" s="81" t="s">
        <v>94</v>
      </c>
      <c r="F14" s="50">
        <f t="shared" si="0"/>
        <v>150000</v>
      </c>
      <c r="G14" s="10"/>
    </row>
    <row r="15" spans="1:7" s="40" customFormat="1" ht="17.25" customHeight="1" x14ac:dyDescent="0.2">
      <c r="A15" s="77" t="s">
        <v>309</v>
      </c>
      <c r="B15" s="78" t="s">
        <v>310</v>
      </c>
      <c r="C15" s="79">
        <v>750000</v>
      </c>
      <c r="D15" s="80">
        <v>1</v>
      </c>
      <c r="E15" s="81" t="s">
        <v>77</v>
      </c>
      <c r="F15" s="50">
        <f t="shared" si="0"/>
        <v>750000</v>
      </c>
      <c r="G15" s="10"/>
    </row>
    <row r="16" spans="1:7" s="40" customFormat="1" ht="17.25" customHeight="1" x14ac:dyDescent="0.2">
      <c r="A16" s="77"/>
      <c r="B16" s="78"/>
      <c r="C16" s="79"/>
      <c r="D16" s="80"/>
      <c r="E16" s="81"/>
      <c r="F16" s="50">
        <f t="shared" si="0"/>
        <v>0</v>
      </c>
      <c r="G16" s="10"/>
    </row>
    <row r="17" spans="1:7" s="40" customFormat="1" ht="17.25" customHeight="1" x14ac:dyDescent="0.2">
      <c r="A17" s="77"/>
      <c r="B17" s="78"/>
      <c r="C17" s="79"/>
      <c r="D17" s="80"/>
      <c r="E17" s="81"/>
      <c r="F17" s="50">
        <f t="shared" si="0"/>
        <v>0</v>
      </c>
      <c r="G17" s="10"/>
    </row>
    <row r="18" spans="1:7" s="40" customFormat="1" ht="17.25" customHeight="1" x14ac:dyDescent="0.2">
      <c r="A18" s="77"/>
      <c r="B18" s="78"/>
      <c r="C18" s="79"/>
      <c r="D18" s="80"/>
      <c r="E18" s="81"/>
      <c r="F18" s="50">
        <f t="shared" si="0"/>
        <v>0</v>
      </c>
      <c r="G18" s="10"/>
    </row>
    <row r="19" spans="1:7" s="40" customFormat="1" ht="17.25" customHeight="1" x14ac:dyDescent="0.2">
      <c r="A19" s="77"/>
      <c r="B19" s="78"/>
      <c r="C19" s="79"/>
      <c r="D19" s="80"/>
      <c r="E19" s="81"/>
      <c r="F19" s="50">
        <f t="shared" si="0"/>
        <v>0</v>
      </c>
      <c r="G19" s="10"/>
    </row>
    <row r="20" spans="1:7" s="32" customFormat="1" ht="17.25" customHeight="1" x14ac:dyDescent="0.2">
      <c r="A20" s="84"/>
      <c r="B20" s="85"/>
      <c r="C20" s="86"/>
      <c r="D20" s="87"/>
      <c r="E20" s="81"/>
      <c r="F20" s="50">
        <f t="shared" si="0"/>
        <v>0</v>
      </c>
      <c r="G20" s="10"/>
    </row>
    <row r="21" spans="1:7" s="32" customFormat="1" ht="17.25" customHeight="1" x14ac:dyDescent="0.2">
      <c r="A21" s="84"/>
      <c r="B21" s="85"/>
      <c r="C21" s="86"/>
      <c r="D21" s="87"/>
      <c r="E21" s="81"/>
      <c r="F21" s="50">
        <f t="shared" si="0"/>
        <v>0</v>
      </c>
      <c r="G21" s="10"/>
    </row>
    <row r="22" spans="1:7" s="32" customFormat="1" ht="17.25" customHeight="1" x14ac:dyDescent="0.2">
      <c r="A22" s="84"/>
      <c r="B22" s="85"/>
      <c r="C22" s="86"/>
      <c r="D22" s="87"/>
      <c r="E22" s="81"/>
      <c r="F22" s="50">
        <f t="shared" si="0"/>
        <v>0</v>
      </c>
      <c r="G22" s="10"/>
    </row>
    <row r="23" spans="1:7" s="32" customFormat="1" ht="17.25" customHeight="1" x14ac:dyDescent="0.2">
      <c r="A23" s="84"/>
      <c r="B23" s="85"/>
      <c r="C23" s="86"/>
      <c r="D23" s="87"/>
      <c r="E23" s="81"/>
      <c r="F23" s="50">
        <f t="shared" si="0"/>
        <v>0</v>
      </c>
      <c r="G23" s="10"/>
    </row>
    <row r="24" spans="1:7" s="32" customFormat="1" ht="17.25" customHeight="1" x14ac:dyDescent="0.2">
      <c r="A24" s="84"/>
      <c r="B24" s="85"/>
      <c r="C24" s="86"/>
      <c r="D24" s="87"/>
      <c r="E24" s="81"/>
      <c r="F24" s="50">
        <f t="shared" si="0"/>
        <v>0</v>
      </c>
      <c r="G24" s="10"/>
    </row>
    <row r="25" spans="1:7" s="32" customFormat="1" ht="17.25" customHeight="1" x14ac:dyDescent="0.2">
      <c r="A25" s="84"/>
      <c r="B25" s="85"/>
      <c r="C25" s="86"/>
      <c r="D25" s="87"/>
      <c r="E25" s="81"/>
      <c r="F25" s="50">
        <f t="shared" si="0"/>
        <v>0</v>
      </c>
      <c r="G25" s="10"/>
    </row>
    <row r="26" spans="1:7" s="32" customFormat="1" ht="17.25" customHeight="1" x14ac:dyDescent="0.2">
      <c r="A26" s="84"/>
      <c r="B26" s="85"/>
      <c r="C26" s="86"/>
      <c r="D26" s="87"/>
      <c r="E26" s="81"/>
      <c r="F26" s="50">
        <f t="shared" si="0"/>
        <v>0</v>
      </c>
      <c r="G26" s="10"/>
    </row>
    <row r="27" spans="1:7" s="32" customFormat="1" ht="17.25" customHeight="1" x14ac:dyDescent="0.2">
      <c r="A27" s="84"/>
      <c r="B27" s="85"/>
      <c r="C27" s="86"/>
      <c r="D27" s="87"/>
      <c r="E27" s="81"/>
      <c r="F27" s="50">
        <f t="shared" si="0"/>
        <v>0</v>
      </c>
      <c r="G27" s="10"/>
    </row>
    <row r="28" spans="1:7" s="32" customFormat="1" ht="17.25" customHeight="1" x14ac:dyDescent="0.2">
      <c r="A28" s="84"/>
      <c r="B28" s="85"/>
      <c r="C28" s="86"/>
      <c r="D28" s="87"/>
      <c r="E28" s="81"/>
      <c r="F28" s="50">
        <f t="shared" si="0"/>
        <v>0</v>
      </c>
      <c r="G28" s="10"/>
    </row>
    <row r="29" spans="1:7" s="32" customFormat="1" ht="17.25" customHeight="1" x14ac:dyDescent="0.2">
      <c r="A29" s="84"/>
      <c r="B29" s="85"/>
      <c r="C29" s="86"/>
      <c r="D29" s="87"/>
      <c r="E29" s="81"/>
      <c r="F29" s="50">
        <f t="shared" si="0"/>
        <v>0</v>
      </c>
      <c r="G29" s="10"/>
    </row>
    <row r="30" spans="1:7" s="32" customFormat="1" ht="17.25" customHeight="1" x14ac:dyDescent="0.2">
      <c r="A30" s="84"/>
      <c r="B30" s="85"/>
      <c r="C30" s="86"/>
      <c r="D30" s="87"/>
      <c r="E30" s="81"/>
      <c r="F30" s="50">
        <f t="shared" si="0"/>
        <v>0</v>
      </c>
      <c r="G30" s="10"/>
    </row>
    <row r="31" spans="1:7" s="32" customFormat="1" ht="17.25" customHeight="1" x14ac:dyDescent="0.2">
      <c r="A31" s="84"/>
      <c r="B31" s="85"/>
      <c r="C31" s="86"/>
      <c r="D31" s="87"/>
      <c r="E31" s="81"/>
      <c r="F31" s="50">
        <f t="shared" si="0"/>
        <v>0</v>
      </c>
      <c r="G31" s="10"/>
    </row>
    <row r="32" spans="1:7" ht="17.25" customHeight="1" x14ac:dyDescent="0.2">
      <c r="A32" s="84"/>
      <c r="B32" s="85"/>
      <c r="C32" s="86"/>
      <c r="D32" s="87"/>
      <c r="E32" s="81"/>
      <c r="F32" s="50">
        <f t="shared" si="0"/>
        <v>0</v>
      </c>
    </row>
    <row r="33" spans="1:7" ht="17.25" customHeight="1" x14ac:dyDescent="0.2">
      <c r="A33" s="84"/>
      <c r="B33" s="85"/>
      <c r="C33" s="86"/>
      <c r="D33" s="87"/>
      <c r="E33" s="81"/>
      <c r="F33" s="50">
        <f t="shared" si="0"/>
        <v>0</v>
      </c>
    </row>
    <row r="34" spans="1:7" ht="17.25" customHeight="1" x14ac:dyDescent="0.2">
      <c r="A34" s="84"/>
      <c r="B34" s="85"/>
      <c r="C34" s="86"/>
      <c r="D34" s="87"/>
      <c r="E34" s="81"/>
      <c r="F34" s="50">
        <f t="shared" si="0"/>
        <v>0</v>
      </c>
    </row>
    <row r="35" spans="1:7" ht="17.25" customHeight="1" x14ac:dyDescent="0.2">
      <c r="A35" s="84"/>
      <c r="B35" s="85"/>
      <c r="C35" s="86"/>
      <c r="D35" s="87"/>
      <c r="E35" s="81"/>
      <c r="F35" s="50">
        <f t="shared" si="0"/>
        <v>0</v>
      </c>
    </row>
    <row r="36" spans="1:7" s="5" customFormat="1" ht="17.25" customHeight="1" x14ac:dyDescent="0.2">
      <c r="A36" s="88"/>
      <c r="B36" s="89"/>
      <c r="C36" s="90"/>
      <c r="D36" s="91"/>
      <c r="E36" s="81"/>
      <c r="F36" s="50">
        <f t="shared" si="0"/>
        <v>0</v>
      </c>
      <c r="G36" s="10"/>
    </row>
    <row r="37" spans="1:7" s="5" customFormat="1" ht="17.25" customHeight="1" x14ac:dyDescent="0.2">
      <c r="A37" s="92"/>
      <c r="B37" s="89"/>
      <c r="C37" s="90"/>
      <c r="D37" s="91"/>
      <c r="E37" s="81"/>
      <c r="F37" s="50">
        <f t="shared" si="0"/>
        <v>0</v>
      </c>
      <c r="G37" s="10"/>
    </row>
    <row r="38" spans="1:7" s="5" customFormat="1" ht="17.25" customHeight="1" x14ac:dyDescent="0.2">
      <c r="A38" s="92"/>
      <c r="B38" s="89"/>
      <c r="C38" s="90"/>
      <c r="D38" s="91"/>
      <c r="E38" s="81"/>
      <c r="F38" s="50">
        <f t="shared" si="0"/>
        <v>0</v>
      </c>
      <c r="G38" s="10"/>
    </row>
    <row r="39" spans="1:7" s="5" customFormat="1" ht="17.25" customHeight="1" thickBot="1" x14ac:dyDescent="0.25">
      <c r="A39" s="93"/>
      <c r="B39" s="94"/>
      <c r="C39" s="95"/>
      <c r="D39" s="96"/>
      <c r="E39" s="81"/>
      <c r="F39" s="50">
        <f t="shared" si="0"/>
        <v>0</v>
      </c>
      <c r="G39" s="10"/>
    </row>
    <row r="40" spans="1:7" ht="17.25" customHeight="1" thickBot="1" x14ac:dyDescent="0.25">
      <c r="A40" s="417" t="s">
        <v>0</v>
      </c>
      <c r="B40" s="418"/>
      <c r="C40" s="418"/>
      <c r="D40" s="418"/>
      <c r="E40" s="51"/>
      <c r="F40" s="21">
        <f>SUM(F5:F39)</f>
        <v>2174000</v>
      </c>
    </row>
    <row r="41" spans="1:7" s="10" customFormat="1" ht="17.25" customHeight="1" x14ac:dyDescent="0.2">
      <c r="A41" s="11" t="s">
        <v>33</v>
      </c>
      <c r="B41" s="54"/>
      <c r="F41" s="16"/>
    </row>
    <row r="42" spans="1:7" s="10" customFormat="1" ht="17.25" customHeight="1" x14ac:dyDescent="0.2">
      <c r="A42" s="55"/>
      <c r="B42" s="54"/>
      <c r="D42" s="14"/>
      <c r="E42" s="14"/>
      <c r="F42" s="35"/>
    </row>
    <row r="43" spans="1:7" ht="17.25" customHeight="1" x14ac:dyDescent="0.2">
      <c r="D43" s="34"/>
      <c r="E43" s="34"/>
      <c r="F43" s="36"/>
    </row>
    <row r="44" spans="1:7" ht="17.25" customHeight="1" x14ac:dyDescent="0.2">
      <c r="D44" s="34"/>
      <c r="E44" s="34"/>
      <c r="F44" s="36"/>
    </row>
    <row r="45" spans="1:7" ht="17.25" customHeight="1" x14ac:dyDescent="0.2"/>
    <row r="46" spans="1:7" s="5" customFormat="1" ht="17.25" customHeight="1" x14ac:dyDescent="0.2">
      <c r="A46" s="53"/>
      <c r="B46" s="53"/>
      <c r="C46" s="23"/>
      <c r="D46" s="1"/>
      <c r="E46" s="40"/>
      <c r="F46" s="2"/>
      <c r="G46" s="10"/>
    </row>
    <row r="47" spans="1:7" s="5" customFormat="1" ht="17.25" customHeight="1" x14ac:dyDescent="0.2">
      <c r="A47" s="53"/>
      <c r="B47" s="53"/>
      <c r="C47" s="23"/>
      <c r="D47" s="1"/>
      <c r="E47" s="40"/>
      <c r="F47" s="2"/>
      <c r="G47" s="10"/>
    </row>
    <row r="48" spans="1:7" s="5" customFormat="1" ht="17.25" customHeight="1" x14ac:dyDescent="0.2">
      <c r="A48" s="53"/>
      <c r="B48" s="53"/>
      <c r="C48" s="23"/>
      <c r="D48" s="1"/>
      <c r="E48" s="40"/>
      <c r="F48" s="2"/>
      <c r="G48" s="10"/>
    </row>
    <row r="49" spans="1:7" s="5" customFormat="1" ht="17.25" customHeight="1" x14ac:dyDescent="0.2">
      <c r="A49" s="53"/>
      <c r="B49" s="53"/>
      <c r="C49" s="23"/>
      <c r="D49" s="1"/>
      <c r="E49" s="40"/>
      <c r="F49" s="2"/>
      <c r="G49" s="10"/>
    </row>
    <row r="50" spans="1:7" ht="17.25" customHeight="1" x14ac:dyDescent="0.2"/>
    <row r="51" spans="1:7" ht="17.25" customHeight="1" x14ac:dyDescent="0.2"/>
    <row r="52" spans="1:7" ht="17.25" customHeight="1" x14ac:dyDescent="0.2"/>
    <row r="53" spans="1:7" ht="17.25" customHeight="1" x14ac:dyDescent="0.2"/>
    <row r="54" spans="1:7" ht="17.25" customHeight="1" x14ac:dyDescent="0.2"/>
    <row r="55" spans="1:7" ht="17.25" customHeight="1" x14ac:dyDescent="0.2"/>
    <row r="56" spans="1:7" ht="17.25" customHeight="1" x14ac:dyDescent="0.2"/>
    <row r="57" spans="1:7" ht="17.25" customHeight="1" x14ac:dyDescent="0.2"/>
    <row r="58" spans="1:7" ht="17.25" customHeight="1" x14ac:dyDescent="0.2"/>
    <row r="59" spans="1:7" ht="17.25" customHeight="1" x14ac:dyDescent="0.2"/>
    <row r="60" spans="1:7" ht="17.25" customHeight="1" x14ac:dyDescent="0.2"/>
    <row r="61" spans="1:7" ht="17.25" customHeight="1" x14ac:dyDescent="0.2"/>
    <row r="62" spans="1:7" ht="17.25" customHeight="1" x14ac:dyDescent="0.2"/>
    <row r="63" spans="1:7" ht="17.25" customHeight="1" x14ac:dyDescent="0.2"/>
    <row r="64" spans="1:7" ht="17.25" customHeight="1" x14ac:dyDescent="0.2"/>
    <row r="65" ht="17.2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sheetData>
  <sheetProtection algorithmName="SHA-512" hashValue="h45t63/89lqfD56Y4KhhZSuEX2bh6AdwtJdSt8Z7iI3ovrucE40Czy8ty452r+qdIzchppkpMFYOZmxiLjHUnw==" saltValue="fUvcyb1BltPGuIApu/7uhA==" spinCount="100000" sheet="1" formatCells="0" formatColumns="0" formatRows="0"/>
  <protectedRanges>
    <protectedRange sqref="A5:E9 A11:E14" name="範囲1"/>
    <protectedRange sqref="A10:E10" name="範囲1_2"/>
  </protectedRanges>
  <mergeCells count="5">
    <mergeCell ref="A40:D40"/>
    <mergeCell ref="F3:F4"/>
    <mergeCell ref="B3:B4"/>
    <mergeCell ref="A3:A4"/>
    <mergeCell ref="C3:E3"/>
  </mergeCells>
  <phoneticPr fontId="23"/>
  <dataValidations count="1">
    <dataValidation type="list" allowBlank="1" showInputMessage="1" showErrorMessage="1" sqref="E5:E39" xr:uid="{00000000-0002-0000-0400-000000000000}">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76"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M26"/>
  <sheetViews>
    <sheetView view="pageBreakPreview" zoomScaleNormal="100" workbookViewId="0"/>
  </sheetViews>
  <sheetFormatPr defaultColWidth="9" defaultRowHeight="14.4" x14ac:dyDescent="0.2"/>
  <cols>
    <col min="1" max="1" width="11.6640625" style="1" customWidth="1"/>
    <col min="2" max="2" width="19.6640625" style="1" customWidth="1"/>
    <col min="3" max="3" width="31.109375" style="1" customWidth="1"/>
    <col min="4" max="4" width="3.109375" style="4" customWidth="1"/>
    <col min="5" max="5" width="3.109375" style="44" customWidth="1"/>
    <col min="6" max="6" width="3.109375" style="4" customWidth="1"/>
    <col min="7" max="7" width="3.109375" style="44" customWidth="1"/>
    <col min="8" max="8" width="33.6640625" style="1" customWidth="1"/>
    <col min="9" max="9" width="10.109375" style="23" customWidth="1"/>
    <col min="10" max="10" width="4" style="23" customWidth="1"/>
    <col min="11" max="11" width="6.109375" style="1" customWidth="1"/>
    <col min="12" max="12" width="19.109375" style="1" customWidth="1"/>
    <col min="13" max="13" width="9" style="10"/>
    <col min="14" max="16384" width="9" style="1"/>
  </cols>
  <sheetData>
    <row r="1" spans="1:13" ht="17.25" customHeight="1" thickBot="1" x14ac:dyDescent="0.25">
      <c r="A1" s="1" t="s">
        <v>23</v>
      </c>
      <c r="L1" s="3" t="s">
        <v>30</v>
      </c>
    </row>
    <row r="2" spans="1:13" ht="16.5" customHeight="1" x14ac:dyDescent="0.2">
      <c r="A2" s="429" t="s">
        <v>75</v>
      </c>
      <c r="B2" s="416" t="s">
        <v>28</v>
      </c>
      <c r="C2" s="432" t="s">
        <v>22</v>
      </c>
      <c r="D2" s="434" t="s">
        <v>78</v>
      </c>
      <c r="E2" s="435"/>
      <c r="F2" s="435"/>
      <c r="G2" s="436"/>
      <c r="H2" s="432" t="s">
        <v>16</v>
      </c>
      <c r="I2" s="416" t="s">
        <v>66</v>
      </c>
      <c r="J2" s="416"/>
      <c r="K2" s="416"/>
      <c r="L2" s="427" t="s">
        <v>180</v>
      </c>
    </row>
    <row r="3" spans="1:13" s="23" customFormat="1" ht="16.5" customHeight="1" thickBot="1" x14ac:dyDescent="0.25">
      <c r="A3" s="430"/>
      <c r="B3" s="431"/>
      <c r="C3" s="433"/>
      <c r="D3" s="437"/>
      <c r="E3" s="438"/>
      <c r="F3" s="438"/>
      <c r="G3" s="439"/>
      <c r="H3" s="433"/>
      <c r="I3" s="56" t="s">
        <v>179</v>
      </c>
      <c r="J3" s="41" t="s">
        <v>67</v>
      </c>
      <c r="K3" s="29" t="s">
        <v>68</v>
      </c>
      <c r="L3" s="428"/>
      <c r="M3" s="10"/>
    </row>
    <row r="4" spans="1:13" s="19" customFormat="1" ht="21" customHeight="1" x14ac:dyDescent="0.2">
      <c r="A4" s="97" t="s">
        <v>76</v>
      </c>
      <c r="B4" s="98" t="s">
        <v>158</v>
      </c>
      <c r="C4" s="99" t="s">
        <v>159</v>
      </c>
      <c r="D4" s="62">
        <v>1</v>
      </c>
      <c r="E4" s="100" t="s">
        <v>160</v>
      </c>
      <c r="F4" s="101">
        <v>2</v>
      </c>
      <c r="G4" s="102" t="s">
        <v>161</v>
      </c>
      <c r="H4" s="103" t="s">
        <v>162</v>
      </c>
      <c r="I4" s="104">
        <v>5000</v>
      </c>
      <c r="J4" s="105">
        <v>2</v>
      </c>
      <c r="K4" s="106">
        <v>2</v>
      </c>
      <c r="L4" s="49">
        <f>ROUNDDOWN(I4*J4*K4,0)</f>
        <v>20000</v>
      </c>
      <c r="M4" s="20" t="s">
        <v>29</v>
      </c>
    </row>
    <row r="5" spans="1:13" s="18" customFormat="1" ht="21" customHeight="1" x14ac:dyDescent="0.2">
      <c r="A5" s="107" t="s">
        <v>76</v>
      </c>
      <c r="B5" s="108" t="s">
        <v>163</v>
      </c>
      <c r="C5" s="109" t="s">
        <v>164</v>
      </c>
      <c r="D5" s="110">
        <v>0</v>
      </c>
      <c r="E5" s="111" t="s">
        <v>160</v>
      </c>
      <c r="F5" s="112">
        <v>1</v>
      </c>
      <c r="G5" s="113" t="s">
        <v>161</v>
      </c>
      <c r="H5" s="114" t="s">
        <v>165</v>
      </c>
      <c r="I5" s="115">
        <v>30000</v>
      </c>
      <c r="J5" s="115">
        <v>4</v>
      </c>
      <c r="K5" s="116">
        <v>1</v>
      </c>
      <c r="L5" s="49">
        <f t="shared" ref="L5:L21" si="0">ROUNDDOWN(I5*J5*K5,0)</f>
        <v>120000</v>
      </c>
      <c r="M5" s="19"/>
    </row>
    <row r="6" spans="1:13" s="18" customFormat="1" ht="21" customHeight="1" x14ac:dyDescent="0.2">
      <c r="A6" s="107" t="s">
        <v>166</v>
      </c>
      <c r="B6" s="108" t="s">
        <v>167</v>
      </c>
      <c r="C6" s="109" t="s">
        <v>168</v>
      </c>
      <c r="D6" s="110">
        <v>4</v>
      </c>
      <c r="E6" s="111" t="s">
        <v>160</v>
      </c>
      <c r="F6" s="112">
        <v>5</v>
      </c>
      <c r="G6" s="113" t="s">
        <v>161</v>
      </c>
      <c r="H6" s="114" t="s">
        <v>169</v>
      </c>
      <c r="I6" s="115">
        <v>250000</v>
      </c>
      <c r="J6" s="115">
        <v>1</v>
      </c>
      <c r="K6" s="116">
        <v>1</v>
      </c>
      <c r="L6" s="49">
        <f t="shared" si="0"/>
        <v>250000</v>
      </c>
      <c r="M6" s="19"/>
    </row>
    <row r="7" spans="1:13" s="18" customFormat="1" ht="21" customHeight="1" x14ac:dyDescent="0.2">
      <c r="A7" s="107" t="s">
        <v>166</v>
      </c>
      <c r="B7" s="108" t="s">
        <v>167</v>
      </c>
      <c r="C7" s="109" t="s">
        <v>168</v>
      </c>
      <c r="D7" s="110">
        <v>4</v>
      </c>
      <c r="E7" s="111" t="s">
        <v>160</v>
      </c>
      <c r="F7" s="112">
        <v>5</v>
      </c>
      <c r="G7" s="113" t="s">
        <v>161</v>
      </c>
      <c r="H7" s="114" t="s">
        <v>169</v>
      </c>
      <c r="I7" s="115">
        <v>20000</v>
      </c>
      <c r="J7" s="115">
        <v>1</v>
      </c>
      <c r="K7" s="116">
        <v>1</v>
      </c>
      <c r="L7" s="49">
        <f t="shared" si="0"/>
        <v>20000</v>
      </c>
      <c r="M7" s="19"/>
    </row>
    <row r="8" spans="1:13" s="46" customFormat="1" ht="21" customHeight="1" x14ac:dyDescent="0.2">
      <c r="A8" s="117"/>
      <c r="B8" s="118"/>
      <c r="C8" s="119"/>
      <c r="D8" s="120"/>
      <c r="E8" s="121"/>
      <c r="F8" s="122"/>
      <c r="G8" s="123"/>
      <c r="H8" s="124"/>
      <c r="I8" s="125"/>
      <c r="J8" s="125"/>
      <c r="K8" s="90"/>
      <c r="L8" s="49">
        <f t="shared" si="0"/>
        <v>0</v>
      </c>
    </row>
    <row r="9" spans="1:13" s="46" customFormat="1" ht="21" customHeight="1" x14ac:dyDescent="0.2">
      <c r="A9" s="117"/>
      <c r="B9" s="118"/>
      <c r="C9" s="119"/>
      <c r="D9" s="120"/>
      <c r="E9" s="121"/>
      <c r="F9" s="122"/>
      <c r="G9" s="123"/>
      <c r="H9" s="124"/>
      <c r="I9" s="125"/>
      <c r="J9" s="125"/>
      <c r="K9" s="90"/>
      <c r="L9" s="49">
        <f t="shared" si="0"/>
        <v>0</v>
      </c>
    </row>
    <row r="10" spans="1:13" s="46" customFormat="1" ht="21" customHeight="1" x14ac:dyDescent="0.2">
      <c r="A10" s="117"/>
      <c r="B10" s="118"/>
      <c r="C10" s="119"/>
      <c r="D10" s="120"/>
      <c r="E10" s="121"/>
      <c r="F10" s="122"/>
      <c r="G10" s="123"/>
      <c r="H10" s="124"/>
      <c r="I10" s="125"/>
      <c r="J10" s="125"/>
      <c r="K10" s="90"/>
      <c r="L10" s="49">
        <f t="shared" si="0"/>
        <v>0</v>
      </c>
    </row>
    <row r="11" spans="1:13" s="46" customFormat="1" ht="21" customHeight="1" x14ac:dyDescent="0.2">
      <c r="A11" s="117"/>
      <c r="B11" s="118"/>
      <c r="C11" s="119"/>
      <c r="D11" s="120"/>
      <c r="E11" s="121"/>
      <c r="F11" s="122"/>
      <c r="G11" s="123"/>
      <c r="H11" s="124"/>
      <c r="I11" s="125"/>
      <c r="J11" s="125"/>
      <c r="K11" s="90"/>
      <c r="L11" s="49">
        <f t="shared" si="0"/>
        <v>0</v>
      </c>
    </row>
    <row r="12" spans="1:13" s="46" customFormat="1" ht="21" customHeight="1" x14ac:dyDescent="0.2">
      <c r="A12" s="117"/>
      <c r="B12" s="118"/>
      <c r="C12" s="119"/>
      <c r="D12" s="120"/>
      <c r="E12" s="121"/>
      <c r="F12" s="122"/>
      <c r="G12" s="123"/>
      <c r="H12" s="124"/>
      <c r="I12" s="125"/>
      <c r="J12" s="125"/>
      <c r="K12" s="90"/>
      <c r="L12" s="49">
        <f t="shared" si="0"/>
        <v>0</v>
      </c>
    </row>
    <row r="13" spans="1:13" s="46" customFormat="1" ht="21" customHeight="1" x14ac:dyDescent="0.2">
      <c r="A13" s="117"/>
      <c r="B13" s="118"/>
      <c r="C13" s="119"/>
      <c r="D13" s="120"/>
      <c r="E13" s="121"/>
      <c r="F13" s="122"/>
      <c r="G13" s="123"/>
      <c r="H13" s="124"/>
      <c r="I13" s="125"/>
      <c r="J13" s="125"/>
      <c r="K13" s="90"/>
      <c r="L13" s="49">
        <f t="shared" si="0"/>
        <v>0</v>
      </c>
    </row>
    <row r="14" spans="1:13" s="46" customFormat="1" ht="21" customHeight="1" x14ac:dyDescent="0.2">
      <c r="A14" s="117"/>
      <c r="B14" s="118"/>
      <c r="C14" s="119"/>
      <c r="D14" s="120"/>
      <c r="E14" s="121"/>
      <c r="F14" s="122"/>
      <c r="G14" s="123"/>
      <c r="H14" s="124"/>
      <c r="I14" s="125"/>
      <c r="J14" s="125"/>
      <c r="K14" s="90"/>
      <c r="L14" s="49">
        <f t="shared" si="0"/>
        <v>0</v>
      </c>
    </row>
    <row r="15" spans="1:13" s="46" customFormat="1" ht="21" customHeight="1" x14ac:dyDescent="0.2">
      <c r="A15" s="117"/>
      <c r="B15" s="118"/>
      <c r="C15" s="119"/>
      <c r="D15" s="120"/>
      <c r="E15" s="121"/>
      <c r="F15" s="122"/>
      <c r="G15" s="123"/>
      <c r="H15" s="124"/>
      <c r="I15" s="125"/>
      <c r="J15" s="125"/>
      <c r="K15" s="90"/>
      <c r="L15" s="49">
        <f t="shared" si="0"/>
        <v>0</v>
      </c>
    </row>
    <row r="16" spans="1:13" s="46" customFormat="1" ht="21" customHeight="1" x14ac:dyDescent="0.2">
      <c r="A16" s="117"/>
      <c r="B16" s="118"/>
      <c r="C16" s="119"/>
      <c r="D16" s="120"/>
      <c r="E16" s="121"/>
      <c r="F16" s="122"/>
      <c r="G16" s="123"/>
      <c r="H16" s="124"/>
      <c r="I16" s="125"/>
      <c r="J16" s="125"/>
      <c r="K16" s="90"/>
      <c r="L16" s="49">
        <f t="shared" si="0"/>
        <v>0</v>
      </c>
    </row>
    <row r="17" spans="1:12" s="46" customFormat="1" ht="21" customHeight="1" x14ac:dyDescent="0.2">
      <c r="A17" s="117"/>
      <c r="B17" s="118"/>
      <c r="C17" s="119"/>
      <c r="D17" s="120"/>
      <c r="E17" s="121"/>
      <c r="F17" s="122"/>
      <c r="G17" s="123"/>
      <c r="H17" s="124"/>
      <c r="I17" s="125"/>
      <c r="J17" s="125"/>
      <c r="K17" s="90"/>
      <c r="L17" s="49">
        <f t="shared" si="0"/>
        <v>0</v>
      </c>
    </row>
    <row r="18" spans="1:12" s="46" customFormat="1" ht="21" customHeight="1" x14ac:dyDescent="0.2">
      <c r="A18" s="117"/>
      <c r="B18" s="118"/>
      <c r="C18" s="119"/>
      <c r="D18" s="120"/>
      <c r="E18" s="121"/>
      <c r="F18" s="122"/>
      <c r="G18" s="123"/>
      <c r="H18" s="124"/>
      <c r="I18" s="125"/>
      <c r="J18" s="125"/>
      <c r="K18" s="90"/>
      <c r="L18" s="49">
        <f t="shared" si="0"/>
        <v>0</v>
      </c>
    </row>
    <row r="19" spans="1:12" s="46" customFormat="1" ht="21" customHeight="1" x14ac:dyDescent="0.2">
      <c r="A19" s="117"/>
      <c r="B19" s="118"/>
      <c r="C19" s="119"/>
      <c r="D19" s="120"/>
      <c r="E19" s="121"/>
      <c r="F19" s="122"/>
      <c r="G19" s="123"/>
      <c r="H19" s="124"/>
      <c r="I19" s="125"/>
      <c r="J19" s="125"/>
      <c r="K19" s="90"/>
      <c r="L19" s="49">
        <f t="shared" si="0"/>
        <v>0</v>
      </c>
    </row>
    <row r="20" spans="1:12" s="46" customFormat="1" ht="21" customHeight="1" x14ac:dyDescent="0.2">
      <c r="A20" s="117"/>
      <c r="B20" s="118"/>
      <c r="C20" s="119"/>
      <c r="D20" s="120"/>
      <c r="E20" s="121"/>
      <c r="F20" s="122"/>
      <c r="G20" s="123"/>
      <c r="H20" s="124"/>
      <c r="I20" s="125"/>
      <c r="J20" s="125"/>
      <c r="K20" s="90"/>
      <c r="L20" s="49">
        <f t="shared" si="0"/>
        <v>0</v>
      </c>
    </row>
    <row r="21" spans="1:12" s="46" customFormat="1" ht="21" customHeight="1" thickBot="1" x14ac:dyDescent="0.25">
      <c r="A21" s="117"/>
      <c r="B21" s="118"/>
      <c r="C21" s="119"/>
      <c r="D21" s="120"/>
      <c r="E21" s="121"/>
      <c r="F21" s="122"/>
      <c r="G21" s="123"/>
      <c r="H21" s="124"/>
      <c r="I21" s="125"/>
      <c r="J21" s="125"/>
      <c r="K21" s="126"/>
      <c r="L21" s="49">
        <f t="shared" si="0"/>
        <v>0</v>
      </c>
    </row>
    <row r="22" spans="1:12" ht="17.25" customHeight="1" thickBot="1" x14ac:dyDescent="0.25">
      <c r="A22" s="417" t="s">
        <v>0</v>
      </c>
      <c r="B22" s="418"/>
      <c r="C22" s="418"/>
      <c r="D22" s="418"/>
      <c r="E22" s="418"/>
      <c r="F22" s="418"/>
      <c r="G22" s="418"/>
      <c r="H22" s="418"/>
      <c r="I22" s="418"/>
      <c r="J22" s="418"/>
      <c r="K22" s="418"/>
      <c r="L22" s="39">
        <f>SUM(L4:L21)</f>
        <v>410000</v>
      </c>
    </row>
    <row r="23" spans="1:12" s="10" customFormat="1" ht="17.25" customHeight="1" x14ac:dyDescent="0.2">
      <c r="A23" s="11" t="s">
        <v>33</v>
      </c>
      <c r="D23" s="13"/>
      <c r="E23" s="45"/>
      <c r="F23" s="13"/>
      <c r="G23" s="45"/>
    </row>
    <row r="24" spans="1:12" s="10" customFormat="1" ht="17.25" customHeight="1" x14ac:dyDescent="0.2">
      <c r="D24" s="13"/>
      <c r="E24" s="45"/>
      <c r="F24" s="13"/>
      <c r="G24" s="45"/>
    </row>
    <row r="25" spans="1:12" s="10" customFormat="1" x14ac:dyDescent="0.2">
      <c r="D25" s="13"/>
      <c r="E25" s="45"/>
      <c r="F25" s="13"/>
      <c r="G25" s="45"/>
    </row>
    <row r="26" spans="1:12" s="10" customFormat="1" ht="17.25" customHeight="1" x14ac:dyDescent="0.2">
      <c r="A26" s="11"/>
      <c r="D26" s="13"/>
      <c r="E26" s="45"/>
      <c r="F26" s="13"/>
      <c r="G26" s="45"/>
    </row>
  </sheetData>
  <sheetProtection algorithmName="SHA-512" hashValue="5ow109zG6Slv5nCgMs7i1ZTd4nUDaWj0uCoO54etS/FmXepp0uJNc0mUXOTmP4gg5FsScPD6i4YEqnnMj+Qvcg==" saltValue="/cXEd7Qjy8K9DnD63qMdbA==" spinCount="100000" sheet="1" formatCells="0" formatColumns="0" formatRows="0"/>
  <mergeCells count="8">
    <mergeCell ref="L2:L3"/>
    <mergeCell ref="A22:K22"/>
    <mergeCell ref="I2:K2"/>
    <mergeCell ref="A2:A3"/>
    <mergeCell ref="B2:B3"/>
    <mergeCell ref="C2:C3"/>
    <mergeCell ref="H2:H3"/>
    <mergeCell ref="D2:G3"/>
  </mergeCells>
  <phoneticPr fontId="23"/>
  <dataValidations count="1">
    <dataValidation type="list" allowBlank="1" showInputMessage="1" showErrorMessage="1" sqref="A4:A21" xr:uid="{00000000-0002-0000-0500-000000000000}">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89"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66FFFF"/>
    <pageSetUpPr fitToPage="1"/>
  </sheetPr>
  <dimension ref="A1:K33"/>
  <sheetViews>
    <sheetView view="pageBreakPreview" zoomScaleNormal="100" zoomScaleSheetLayoutView="100" workbookViewId="0"/>
  </sheetViews>
  <sheetFormatPr defaultColWidth="9" defaultRowHeight="14.4" x14ac:dyDescent="0.2"/>
  <cols>
    <col min="1" max="1" width="25.109375" style="40" customWidth="1"/>
    <col min="2" max="2" width="19.109375" style="40" customWidth="1"/>
    <col min="3" max="7" width="10.109375" style="40" customWidth="1"/>
    <col min="8" max="8" width="6.44140625" style="4" customWidth="1"/>
    <col min="9" max="9" width="20" style="2" customWidth="1"/>
    <col min="10" max="10" width="12.88671875" style="2" customWidth="1"/>
    <col min="11" max="11" width="9" style="10"/>
    <col min="12" max="13" width="34" style="40" customWidth="1"/>
    <col min="14" max="16384" width="9" style="40"/>
  </cols>
  <sheetData>
    <row r="1" spans="1:11" ht="19.5" customHeight="1" x14ac:dyDescent="0.2">
      <c r="A1" s="53" t="s">
        <v>122</v>
      </c>
      <c r="B1" s="53"/>
      <c r="F1" s="2"/>
      <c r="G1" s="10"/>
      <c r="H1" s="40"/>
      <c r="I1" s="40"/>
      <c r="J1" s="40"/>
      <c r="K1" s="40"/>
    </row>
    <row r="2" spans="1:11" ht="17.25" customHeight="1" thickBot="1" x14ac:dyDescent="0.25">
      <c r="A2" s="40" t="s">
        <v>34</v>
      </c>
      <c r="B2" s="4"/>
      <c r="C2" s="4"/>
      <c r="D2" s="4"/>
      <c r="E2" s="4"/>
      <c r="F2" s="4"/>
      <c r="G2" s="4"/>
      <c r="I2" s="3" t="s">
        <v>30</v>
      </c>
      <c r="J2" s="3"/>
    </row>
    <row r="3" spans="1:11" ht="17.25" customHeight="1" x14ac:dyDescent="0.2">
      <c r="A3" s="443" t="s">
        <v>15</v>
      </c>
      <c r="B3" s="432" t="s">
        <v>2</v>
      </c>
      <c r="C3" s="416" t="s">
        <v>66</v>
      </c>
      <c r="D3" s="416"/>
      <c r="E3" s="416"/>
      <c r="F3" s="416"/>
      <c r="G3" s="416"/>
      <c r="H3" s="445" t="s">
        <v>74</v>
      </c>
      <c r="I3" s="441" t="s">
        <v>181</v>
      </c>
      <c r="J3" s="407" t="s">
        <v>313</v>
      </c>
    </row>
    <row r="4" spans="1:11" ht="34.5" customHeight="1" thickBot="1" x14ac:dyDescent="0.25">
      <c r="A4" s="444"/>
      <c r="B4" s="433"/>
      <c r="C4" s="355" t="s">
        <v>327</v>
      </c>
      <c r="D4" s="355" t="s">
        <v>328</v>
      </c>
      <c r="E4" s="222" t="s">
        <v>198</v>
      </c>
      <c r="F4" s="37" t="s">
        <v>153</v>
      </c>
      <c r="G4" s="228" t="s">
        <v>329</v>
      </c>
      <c r="H4" s="446"/>
      <c r="I4" s="442"/>
      <c r="J4" s="440"/>
      <c r="K4" s="11"/>
    </row>
    <row r="5" spans="1:11" ht="17.25" customHeight="1" x14ac:dyDescent="0.2">
      <c r="A5" s="97" t="s">
        <v>35</v>
      </c>
      <c r="B5" s="98" t="s">
        <v>124</v>
      </c>
      <c r="C5" s="320">
        <v>310286</v>
      </c>
      <c r="D5" s="320">
        <v>9</v>
      </c>
      <c r="E5" s="320">
        <v>75000</v>
      </c>
      <c r="F5" s="320">
        <v>450000</v>
      </c>
      <c r="G5" s="320">
        <v>100</v>
      </c>
      <c r="H5" s="321" t="s">
        <v>69</v>
      </c>
      <c r="I5" s="343">
        <f>ROUNDDOWN((C5*D5+E5+F5)*G5%,0)</f>
        <v>3317574</v>
      </c>
      <c r="J5" s="347"/>
      <c r="K5" s="11"/>
    </row>
    <row r="6" spans="1:11" s="19" customFormat="1" ht="17.25" customHeight="1" x14ac:dyDescent="0.2">
      <c r="A6" s="128" t="s">
        <v>35</v>
      </c>
      <c r="B6" s="108" t="s">
        <v>125</v>
      </c>
      <c r="C6" s="322">
        <v>295600</v>
      </c>
      <c r="D6" s="322">
        <v>12</v>
      </c>
      <c r="E6" s="322">
        <v>30000</v>
      </c>
      <c r="F6" s="322">
        <v>0</v>
      </c>
      <c r="G6" s="322">
        <v>50</v>
      </c>
      <c r="H6" s="323" t="s">
        <v>69</v>
      </c>
      <c r="I6" s="343">
        <f t="shared" ref="I6:I21" si="0">ROUNDDOWN((C6*D6+E6+F6)*G6%,0)</f>
        <v>1788600</v>
      </c>
      <c r="J6" s="345"/>
      <c r="K6" s="20"/>
    </row>
    <row r="7" spans="1:11" s="18" customFormat="1" ht="17.25" customHeight="1" x14ac:dyDescent="0.2">
      <c r="A7" s="107" t="s">
        <v>71</v>
      </c>
      <c r="B7" s="108" t="s">
        <v>170</v>
      </c>
      <c r="C7" s="322">
        <v>250000</v>
      </c>
      <c r="D7" s="322">
        <v>12</v>
      </c>
      <c r="E7" s="322">
        <v>0</v>
      </c>
      <c r="F7" s="322">
        <v>0</v>
      </c>
      <c r="G7" s="322">
        <v>100</v>
      </c>
      <c r="H7" s="323" t="s">
        <v>70</v>
      </c>
      <c r="I7" s="343">
        <f t="shared" si="0"/>
        <v>3000000</v>
      </c>
      <c r="J7" s="345"/>
      <c r="K7" s="19"/>
    </row>
    <row r="8" spans="1:11" s="18" customFormat="1" ht="17.25" customHeight="1" x14ac:dyDescent="0.2">
      <c r="A8" s="107" t="s">
        <v>71</v>
      </c>
      <c r="B8" s="108" t="s">
        <v>171</v>
      </c>
      <c r="C8" s="322">
        <v>150000</v>
      </c>
      <c r="D8" s="322">
        <v>12</v>
      </c>
      <c r="E8" s="322">
        <v>110000</v>
      </c>
      <c r="F8" s="322">
        <v>0</v>
      </c>
      <c r="G8" s="322">
        <v>30</v>
      </c>
      <c r="H8" s="323" t="s">
        <v>70</v>
      </c>
      <c r="I8" s="343">
        <f t="shared" si="0"/>
        <v>573000</v>
      </c>
      <c r="J8" s="345"/>
      <c r="K8" s="19"/>
    </row>
    <row r="9" spans="1:11" s="18" customFormat="1" ht="17.25" customHeight="1" x14ac:dyDescent="0.2">
      <c r="A9" s="107" t="s">
        <v>71</v>
      </c>
      <c r="B9" s="108" t="s">
        <v>292</v>
      </c>
      <c r="C9" s="322">
        <v>1660</v>
      </c>
      <c r="D9" s="322">
        <v>1200</v>
      </c>
      <c r="E9" s="322">
        <v>0</v>
      </c>
      <c r="F9" s="322">
        <v>0</v>
      </c>
      <c r="G9" s="322">
        <v>100</v>
      </c>
      <c r="H9" s="323" t="s">
        <v>69</v>
      </c>
      <c r="I9" s="343">
        <f t="shared" si="0"/>
        <v>1992000</v>
      </c>
      <c r="J9" s="345"/>
      <c r="K9" s="19"/>
    </row>
    <row r="10" spans="1:11" s="18" customFormat="1" ht="17.25" customHeight="1" x14ac:dyDescent="0.2">
      <c r="A10" s="107" t="s">
        <v>71</v>
      </c>
      <c r="B10" s="108" t="s">
        <v>293</v>
      </c>
      <c r="C10" s="322">
        <v>1430</v>
      </c>
      <c r="D10" s="322">
        <v>900</v>
      </c>
      <c r="E10" s="322">
        <v>0</v>
      </c>
      <c r="F10" s="322">
        <v>0</v>
      </c>
      <c r="G10" s="322">
        <v>100</v>
      </c>
      <c r="H10" s="323" t="s">
        <v>69</v>
      </c>
      <c r="I10" s="343">
        <f t="shared" si="0"/>
        <v>1287000</v>
      </c>
      <c r="J10" s="345"/>
      <c r="K10" s="19"/>
    </row>
    <row r="11" spans="1:11" s="18" customFormat="1" ht="17.25" customHeight="1" x14ac:dyDescent="0.2">
      <c r="A11" s="107"/>
      <c r="B11" s="108"/>
      <c r="C11" s="116"/>
      <c r="D11" s="116"/>
      <c r="E11" s="116"/>
      <c r="F11" s="116"/>
      <c r="G11" s="116"/>
      <c r="H11" s="129"/>
      <c r="I11" s="343">
        <f t="shared" si="0"/>
        <v>0</v>
      </c>
      <c r="J11" s="345"/>
      <c r="K11" s="19"/>
    </row>
    <row r="12" spans="1:11" s="18" customFormat="1" ht="17.25" customHeight="1" x14ac:dyDescent="0.2">
      <c r="A12" s="107"/>
      <c r="B12" s="108"/>
      <c r="C12" s="116"/>
      <c r="D12" s="116"/>
      <c r="E12" s="116"/>
      <c r="F12" s="116"/>
      <c r="G12" s="116"/>
      <c r="H12" s="129"/>
      <c r="I12" s="343">
        <f t="shared" si="0"/>
        <v>0</v>
      </c>
      <c r="J12" s="345"/>
      <c r="K12" s="19"/>
    </row>
    <row r="13" spans="1:11" s="18" customFormat="1" ht="17.25" customHeight="1" x14ac:dyDescent="0.2">
      <c r="A13" s="107"/>
      <c r="B13" s="108"/>
      <c r="C13" s="116"/>
      <c r="D13" s="116"/>
      <c r="E13" s="116"/>
      <c r="F13" s="116"/>
      <c r="G13" s="116"/>
      <c r="H13" s="129"/>
      <c r="I13" s="343">
        <f t="shared" si="0"/>
        <v>0</v>
      </c>
      <c r="J13" s="345"/>
      <c r="K13" s="19"/>
    </row>
    <row r="14" spans="1:11" s="18" customFormat="1" ht="17.25" customHeight="1" x14ac:dyDescent="0.2">
      <c r="A14" s="107"/>
      <c r="B14" s="108"/>
      <c r="C14" s="116"/>
      <c r="D14" s="116"/>
      <c r="E14" s="116"/>
      <c r="F14" s="116"/>
      <c r="G14" s="116"/>
      <c r="H14" s="129"/>
      <c r="I14" s="343">
        <f t="shared" si="0"/>
        <v>0</v>
      </c>
      <c r="J14" s="345"/>
      <c r="K14" s="19"/>
    </row>
    <row r="15" spans="1:11" s="18" customFormat="1" ht="17.25" customHeight="1" x14ac:dyDescent="0.2">
      <c r="A15" s="130"/>
      <c r="B15" s="131"/>
      <c r="C15" s="132"/>
      <c r="D15" s="132"/>
      <c r="E15" s="132"/>
      <c r="F15" s="132"/>
      <c r="G15" s="132"/>
      <c r="H15" s="133"/>
      <c r="I15" s="343">
        <f t="shared" si="0"/>
        <v>0</v>
      </c>
      <c r="J15" s="345"/>
      <c r="K15" s="19"/>
    </row>
    <row r="16" spans="1:11" s="18" customFormat="1" ht="17.25" customHeight="1" x14ac:dyDescent="0.2">
      <c r="A16" s="130"/>
      <c r="B16" s="131"/>
      <c r="C16" s="132"/>
      <c r="D16" s="132"/>
      <c r="E16" s="132"/>
      <c r="F16" s="132"/>
      <c r="G16" s="132"/>
      <c r="H16" s="133"/>
      <c r="I16" s="343">
        <f t="shared" si="0"/>
        <v>0</v>
      </c>
      <c r="J16" s="345"/>
      <c r="K16" s="19"/>
    </row>
    <row r="17" spans="1:11" s="18" customFormat="1" ht="17.25" customHeight="1" x14ac:dyDescent="0.2">
      <c r="A17" s="130"/>
      <c r="B17" s="131"/>
      <c r="C17" s="132"/>
      <c r="D17" s="132"/>
      <c r="E17" s="132"/>
      <c r="F17" s="132"/>
      <c r="G17" s="132"/>
      <c r="H17" s="133"/>
      <c r="I17" s="343">
        <f t="shared" si="0"/>
        <v>0</v>
      </c>
      <c r="J17" s="345"/>
      <c r="K17" s="19"/>
    </row>
    <row r="18" spans="1:11" s="18" customFormat="1" ht="17.25" customHeight="1" x14ac:dyDescent="0.2">
      <c r="A18" s="130"/>
      <c r="B18" s="131"/>
      <c r="C18" s="132"/>
      <c r="D18" s="132"/>
      <c r="E18" s="132"/>
      <c r="F18" s="132"/>
      <c r="G18" s="132"/>
      <c r="H18" s="133"/>
      <c r="I18" s="343">
        <f t="shared" si="0"/>
        <v>0</v>
      </c>
      <c r="J18" s="345"/>
      <c r="K18" s="19"/>
    </row>
    <row r="19" spans="1:11" s="18" customFormat="1" ht="17.25" customHeight="1" x14ac:dyDescent="0.2">
      <c r="A19" s="130"/>
      <c r="B19" s="131"/>
      <c r="C19" s="132"/>
      <c r="D19" s="132"/>
      <c r="E19" s="132"/>
      <c r="F19" s="132"/>
      <c r="G19" s="132"/>
      <c r="H19" s="133"/>
      <c r="I19" s="343">
        <f t="shared" si="0"/>
        <v>0</v>
      </c>
      <c r="J19" s="345"/>
      <c r="K19" s="19"/>
    </row>
    <row r="20" spans="1:11" s="18" customFormat="1" ht="17.25" customHeight="1" x14ac:dyDescent="0.2">
      <c r="A20" s="130"/>
      <c r="B20" s="131"/>
      <c r="C20" s="132"/>
      <c r="D20" s="132"/>
      <c r="E20" s="132"/>
      <c r="F20" s="132"/>
      <c r="G20" s="132"/>
      <c r="H20" s="133"/>
      <c r="I20" s="343">
        <f t="shared" si="0"/>
        <v>0</v>
      </c>
      <c r="J20" s="345"/>
      <c r="K20" s="19"/>
    </row>
    <row r="21" spans="1:11" s="18" customFormat="1" ht="17.25" customHeight="1" thickBot="1" x14ac:dyDescent="0.25">
      <c r="A21" s="134"/>
      <c r="B21" s="135"/>
      <c r="C21" s="136"/>
      <c r="D21" s="136"/>
      <c r="E21" s="136"/>
      <c r="F21" s="136"/>
      <c r="G21" s="136"/>
      <c r="H21" s="137"/>
      <c r="I21" s="343">
        <f t="shared" si="0"/>
        <v>0</v>
      </c>
      <c r="J21" s="348"/>
      <c r="K21" s="19"/>
    </row>
    <row r="22" spans="1:11" ht="17.25" customHeight="1" thickBot="1" x14ac:dyDescent="0.25">
      <c r="A22" s="417" t="s">
        <v>0</v>
      </c>
      <c r="B22" s="418"/>
      <c r="C22" s="418"/>
      <c r="D22" s="418"/>
      <c r="E22" s="418"/>
      <c r="F22" s="418"/>
      <c r="G22" s="418"/>
      <c r="H22" s="418"/>
      <c r="I22" s="344">
        <f>SUM(I5:I21)</f>
        <v>11958174</v>
      </c>
      <c r="J22" s="346"/>
    </row>
    <row r="23" spans="1:11" s="10" customFormat="1" ht="16.5" customHeight="1" x14ac:dyDescent="0.2">
      <c r="A23" s="11" t="s">
        <v>33</v>
      </c>
      <c r="H23" s="15"/>
      <c r="I23" s="12"/>
      <c r="J23" s="12"/>
    </row>
    <row r="24" spans="1:11" s="10" customFormat="1" ht="16.5" customHeight="1" x14ac:dyDescent="0.2">
      <c r="B24" s="14"/>
      <c r="C24" s="14"/>
      <c r="D24" s="14"/>
      <c r="E24" s="14"/>
      <c r="F24" s="14"/>
      <c r="G24" s="14"/>
      <c r="H24" s="15"/>
      <c r="I24" s="12"/>
      <c r="J24" s="12"/>
    </row>
    <row r="25" spans="1:11" s="10" customFormat="1" ht="17.25" customHeight="1" x14ac:dyDescent="0.2">
      <c r="A25" s="11"/>
      <c r="H25" s="17"/>
    </row>
    <row r="26" spans="1:11" ht="16.5" customHeight="1" x14ac:dyDescent="0.2"/>
    <row r="27" spans="1:11" ht="16.5" customHeight="1" x14ac:dyDescent="0.2"/>
    <row r="28" spans="1:11" ht="16.5" customHeight="1" x14ac:dyDescent="0.2"/>
    <row r="29" spans="1:11" ht="16.5" customHeight="1" x14ac:dyDescent="0.2"/>
    <row r="30" spans="1:11" ht="16.5" customHeight="1" x14ac:dyDescent="0.2">
      <c r="A30" s="6"/>
    </row>
    <row r="31" spans="1:11" ht="16.5" customHeight="1" x14ac:dyDescent="0.2">
      <c r="A31" s="6"/>
    </row>
    <row r="32" spans="1:11" ht="16.5" customHeight="1" x14ac:dyDescent="0.2">
      <c r="A32" s="6"/>
    </row>
    <row r="33" spans="1:1" ht="16.5" customHeight="1" x14ac:dyDescent="0.2">
      <c r="A33" s="6"/>
    </row>
  </sheetData>
  <sheetProtection algorithmName="SHA-512" hashValue="xjVaOn4YV4EElZ0FubnaueFl1Rm2A3sJlkCqZzvZsSKfsDdNcIaj5esTKuGNOCJkHPrlhID9o2q7uio3QVqL8Q==" saltValue="dQGYocmRuQdUb/gMBiYedA==" spinCount="100000" sheet="1" formatCells="0" formatColumns="0" formatRows="0"/>
  <protectedRanges>
    <protectedRange sqref="A5:H10" name="範囲1"/>
  </protectedRanges>
  <mergeCells count="7">
    <mergeCell ref="J3:J4"/>
    <mergeCell ref="I3:I4"/>
    <mergeCell ref="A22:H22"/>
    <mergeCell ref="A3:A4"/>
    <mergeCell ref="B3:B4"/>
    <mergeCell ref="C3:G3"/>
    <mergeCell ref="H3:H4"/>
  </mergeCells>
  <phoneticPr fontId="23"/>
  <dataValidations count="1">
    <dataValidation type="list" allowBlank="1" showInputMessage="1" showErrorMessage="1" sqref="H5:H21" xr:uid="{00000000-0002-0000-0600-000000000000}">
      <formula1>"直雇用,派遣"</formula1>
    </dataValidation>
  </dataValidations>
  <printOptions horizontalCentered="1"/>
  <pageMargins left="0.70866141732283472" right="0.70866141732283472" top="0.74803149606299213" bottom="0.74803149606299213" header="0.31496062992125984" footer="0.31496062992125984"/>
  <pageSetup paperSize="9" scale="98"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66FFFF"/>
    <pageSetUpPr fitToPage="1"/>
  </sheetPr>
  <dimension ref="A1:L40"/>
  <sheetViews>
    <sheetView view="pageBreakPreview" zoomScaleNormal="100" zoomScaleSheetLayoutView="100" workbookViewId="0">
      <selection activeCell="I13" sqref="I13"/>
    </sheetView>
  </sheetViews>
  <sheetFormatPr defaultColWidth="9" defaultRowHeight="14.4" x14ac:dyDescent="0.2"/>
  <cols>
    <col min="1" max="1" width="25.109375" style="40" customWidth="1"/>
    <col min="2" max="2" width="19.109375" style="40" customWidth="1"/>
    <col min="3" max="6" width="10.109375" style="40" customWidth="1"/>
    <col min="7" max="7" width="10.109375" style="40" hidden="1" customWidth="1"/>
    <col min="8" max="8" width="6.44140625" style="4" customWidth="1"/>
    <col min="9" max="9" width="20" style="2" customWidth="1"/>
    <col min="10" max="10" width="12.6640625" style="2" customWidth="1"/>
    <col min="11" max="11" width="9" style="10"/>
    <col min="12" max="13" width="34" style="40" customWidth="1"/>
    <col min="14" max="16384" width="9" style="40"/>
  </cols>
  <sheetData>
    <row r="1" spans="1:11" x14ac:dyDescent="0.2">
      <c r="A1" s="40" t="s">
        <v>172</v>
      </c>
    </row>
    <row r="2" spans="1:11" ht="17.25" customHeight="1" thickBot="1" x14ac:dyDescent="0.25">
      <c r="A2" s="40" t="s">
        <v>34</v>
      </c>
      <c r="B2" s="4"/>
      <c r="C2" s="4"/>
      <c r="D2" s="4"/>
      <c r="E2" s="4"/>
      <c r="F2" s="4"/>
      <c r="G2" s="4"/>
      <c r="I2" s="3" t="s">
        <v>30</v>
      </c>
      <c r="J2" s="3"/>
    </row>
    <row r="3" spans="1:11" ht="17.25" customHeight="1" x14ac:dyDescent="0.2">
      <c r="A3" s="443" t="s">
        <v>15</v>
      </c>
      <c r="B3" s="432" t="s">
        <v>2</v>
      </c>
      <c r="C3" s="416" t="s">
        <v>66</v>
      </c>
      <c r="D3" s="416"/>
      <c r="E3" s="416"/>
      <c r="F3" s="416"/>
      <c r="G3" s="416"/>
      <c r="H3" s="445" t="s">
        <v>74</v>
      </c>
      <c r="I3" s="427" t="s">
        <v>182</v>
      </c>
      <c r="J3" s="447" t="s">
        <v>313</v>
      </c>
    </row>
    <row r="4" spans="1:11" ht="17.25" customHeight="1" thickBot="1" x14ac:dyDescent="0.25">
      <c r="A4" s="444"/>
      <c r="B4" s="433"/>
      <c r="C4" s="178" t="s">
        <v>173</v>
      </c>
      <c r="D4" s="179" t="s">
        <v>174</v>
      </c>
      <c r="E4" s="180" t="s">
        <v>175</v>
      </c>
      <c r="F4" s="181" t="s">
        <v>176</v>
      </c>
      <c r="G4" s="182"/>
      <c r="H4" s="446"/>
      <c r="I4" s="428"/>
      <c r="J4" s="448"/>
      <c r="K4" s="11"/>
    </row>
    <row r="5" spans="1:11" ht="17.25" customHeight="1" x14ac:dyDescent="0.2">
      <c r="A5" s="97" t="s">
        <v>184</v>
      </c>
      <c r="B5" s="108" t="s">
        <v>124</v>
      </c>
      <c r="C5" s="183">
        <v>4300</v>
      </c>
      <c r="D5" s="184">
        <v>500</v>
      </c>
      <c r="E5" s="210"/>
      <c r="F5" s="211"/>
      <c r="G5" s="212"/>
      <c r="H5" s="127" t="s">
        <v>69</v>
      </c>
      <c r="I5" s="48">
        <f>ROUNDDOWN((C5*D5)+(E5*F5),0)</f>
        <v>2150000</v>
      </c>
      <c r="J5" s="350"/>
      <c r="K5" s="11"/>
    </row>
    <row r="6" spans="1:11" s="19" customFormat="1" ht="17.25" customHeight="1" x14ac:dyDescent="0.2">
      <c r="A6" s="107" t="s">
        <v>71</v>
      </c>
      <c r="B6" s="108" t="s">
        <v>177</v>
      </c>
      <c r="C6" s="185">
        <v>1660</v>
      </c>
      <c r="D6" s="186">
        <v>200</v>
      </c>
      <c r="E6" s="185"/>
      <c r="F6" s="186"/>
      <c r="G6" s="213"/>
      <c r="H6" s="129" t="s">
        <v>69</v>
      </c>
      <c r="I6" s="48">
        <f t="shared" ref="I6:I25" si="0">ROUNDDOWN((C6*D6)+(E6*F6),0)</f>
        <v>332000</v>
      </c>
      <c r="J6" s="342"/>
      <c r="K6" s="20"/>
    </row>
    <row r="7" spans="1:11" s="18" customFormat="1" ht="17.25" customHeight="1" x14ac:dyDescent="0.2">
      <c r="A7" s="128" t="s">
        <v>184</v>
      </c>
      <c r="B7" s="108" t="s">
        <v>125</v>
      </c>
      <c r="C7" s="185"/>
      <c r="D7" s="186"/>
      <c r="E7" s="185">
        <v>301340</v>
      </c>
      <c r="F7" s="186">
        <v>12</v>
      </c>
      <c r="G7" s="213"/>
      <c r="H7" s="129" t="s">
        <v>69</v>
      </c>
      <c r="I7" s="48">
        <f t="shared" si="0"/>
        <v>3616080</v>
      </c>
      <c r="J7" s="342"/>
      <c r="K7" s="19"/>
    </row>
    <row r="8" spans="1:11" s="18" customFormat="1" ht="17.25" customHeight="1" x14ac:dyDescent="0.2">
      <c r="A8" s="107" t="s">
        <v>71</v>
      </c>
      <c r="B8" s="108" t="s">
        <v>178</v>
      </c>
      <c r="C8" s="185"/>
      <c r="D8" s="186"/>
      <c r="E8" s="185">
        <v>254980</v>
      </c>
      <c r="F8" s="186">
        <v>3</v>
      </c>
      <c r="G8" s="213"/>
      <c r="H8" s="129" t="s">
        <v>69</v>
      </c>
      <c r="I8" s="48">
        <f t="shared" si="0"/>
        <v>764940</v>
      </c>
      <c r="J8" s="342"/>
      <c r="K8" s="19"/>
    </row>
    <row r="9" spans="1:11" s="18" customFormat="1" ht="17.25" customHeight="1" x14ac:dyDescent="0.2">
      <c r="A9" s="107"/>
      <c r="B9" s="108"/>
      <c r="C9" s="185"/>
      <c r="D9" s="186"/>
      <c r="E9" s="185"/>
      <c r="F9" s="186"/>
      <c r="G9" s="213"/>
      <c r="H9" s="129"/>
      <c r="I9" s="48">
        <f t="shared" si="0"/>
        <v>0</v>
      </c>
      <c r="J9" s="342"/>
      <c r="K9" s="19"/>
    </row>
    <row r="10" spans="1:11" s="18" customFormat="1" ht="17.25" customHeight="1" x14ac:dyDescent="0.2">
      <c r="A10" s="107"/>
      <c r="B10" s="108"/>
      <c r="C10" s="185"/>
      <c r="D10" s="186"/>
      <c r="E10" s="185"/>
      <c r="F10" s="186"/>
      <c r="G10" s="213"/>
      <c r="H10" s="129"/>
      <c r="I10" s="48">
        <f t="shared" si="0"/>
        <v>0</v>
      </c>
      <c r="J10" s="342"/>
      <c r="K10" s="19"/>
    </row>
    <row r="11" spans="1:11" s="18" customFormat="1" ht="17.25" customHeight="1" x14ac:dyDescent="0.2">
      <c r="A11" s="107"/>
      <c r="B11" s="108"/>
      <c r="C11" s="185"/>
      <c r="D11" s="186"/>
      <c r="E11" s="185"/>
      <c r="F11" s="186"/>
      <c r="G11" s="213"/>
      <c r="H11" s="129"/>
      <c r="I11" s="48">
        <f t="shared" si="0"/>
        <v>0</v>
      </c>
      <c r="J11" s="342"/>
      <c r="K11" s="19"/>
    </row>
    <row r="12" spans="1:11" s="18" customFormat="1" ht="17.25" customHeight="1" x14ac:dyDescent="0.2">
      <c r="A12" s="107"/>
      <c r="B12" s="108"/>
      <c r="C12" s="185"/>
      <c r="D12" s="186"/>
      <c r="E12" s="185"/>
      <c r="F12" s="186"/>
      <c r="G12" s="213"/>
      <c r="H12" s="129"/>
      <c r="I12" s="48">
        <f t="shared" si="0"/>
        <v>0</v>
      </c>
      <c r="J12" s="342"/>
      <c r="K12" s="19"/>
    </row>
    <row r="13" spans="1:11" s="18" customFormat="1" ht="17.25" customHeight="1" x14ac:dyDescent="0.2">
      <c r="A13" s="107"/>
      <c r="B13" s="108"/>
      <c r="C13" s="185"/>
      <c r="D13" s="186"/>
      <c r="E13" s="185"/>
      <c r="F13" s="186"/>
      <c r="G13" s="213"/>
      <c r="H13" s="129"/>
      <c r="I13" s="48">
        <f t="shared" si="0"/>
        <v>0</v>
      </c>
      <c r="J13" s="342"/>
      <c r="K13" s="19"/>
    </row>
    <row r="14" spans="1:11" s="18" customFormat="1" ht="17.25" customHeight="1" x14ac:dyDescent="0.2">
      <c r="A14" s="107"/>
      <c r="B14" s="108"/>
      <c r="C14" s="185"/>
      <c r="D14" s="186"/>
      <c r="E14" s="185"/>
      <c r="F14" s="186"/>
      <c r="G14" s="213"/>
      <c r="H14" s="129"/>
      <c r="I14" s="48">
        <f t="shared" si="0"/>
        <v>0</v>
      </c>
      <c r="J14" s="342"/>
      <c r="K14" s="19"/>
    </row>
    <row r="15" spans="1:11" s="18" customFormat="1" ht="17.25" customHeight="1" x14ac:dyDescent="0.2">
      <c r="A15" s="107"/>
      <c r="B15" s="108"/>
      <c r="C15" s="185"/>
      <c r="D15" s="186"/>
      <c r="E15" s="185"/>
      <c r="F15" s="186"/>
      <c r="G15" s="213"/>
      <c r="H15" s="129"/>
      <c r="I15" s="48">
        <f t="shared" si="0"/>
        <v>0</v>
      </c>
      <c r="J15" s="342"/>
      <c r="K15" s="19"/>
    </row>
    <row r="16" spans="1:11" s="18" customFormat="1" ht="17.25" customHeight="1" x14ac:dyDescent="0.2">
      <c r="A16" s="107"/>
      <c r="B16" s="108"/>
      <c r="C16" s="185"/>
      <c r="D16" s="186"/>
      <c r="E16" s="185"/>
      <c r="F16" s="186"/>
      <c r="G16" s="213"/>
      <c r="H16" s="129"/>
      <c r="I16" s="48">
        <f t="shared" si="0"/>
        <v>0</v>
      </c>
      <c r="J16" s="342"/>
      <c r="K16" s="19"/>
    </row>
    <row r="17" spans="1:12" s="18" customFormat="1" ht="17.25" customHeight="1" x14ac:dyDescent="0.2">
      <c r="A17" s="107"/>
      <c r="B17" s="108"/>
      <c r="C17" s="185"/>
      <c r="D17" s="186"/>
      <c r="E17" s="185"/>
      <c r="F17" s="186"/>
      <c r="G17" s="213"/>
      <c r="H17" s="129"/>
      <c r="I17" s="48">
        <f t="shared" si="0"/>
        <v>0</v>
      </c>
      <c r="J17" s="342"/>
      <c r="K17" s="19"/>
    </row>
    <row r="18" spans="1:12" s="18" customFormat="1" ht="17.25" customHeight="1" x14ac:dyDescent="0.2">
      <c r="A18" s="107"/>
      <c r="B18" s="108"/>
      <c r="C18" s="185"/>
      <c r="D18" s="186"/>
      <c r="E18" s="185"/>
      <c r="F18" s="186"/>
      <c r="G18" s="213"/>
      <c r="H18" s="129"/>
      <c r="I18" s="48">
        <f t="shared" si="0"/>
        <v>0</v>
      </c>
      <c r="J18" s="342"/>
      <c r="K18" s="19"/>
    </row>
    <row r="19" spans="1:12" s="18" customFormat="1" ht="17.25" customHeight="1" x14ac:dyDescent="0.2">
      <c r="A19" s="130"/>
      <c r="B19" s="131"/>
      <c r="C19" s="187"/>
      <c r="D19" s="188"/>
      <c r="E19" s="187"/>
      <c r="F19" s="188"/>
      <c r="G19" s="214"/>
      <c r="H19" s="133"/>
      <c r="I19" s="48">
        <f t="shared" si="0"/>
        <v>0</v>
      </c>
      <c r="J19" s="342"/>
      <c r="K19" s="19"/>
    </row>
    <row r="20" spans="1:12" s="18" customFormat="1" ht="17.25" customHeight="1" x14ac:dyDescent="0.2">
      <c r="A20" s="130"/>
      <c r="B20" s="131"/>
      <c r="C20" s="187"/>
      <c r="D20" s="188"/>
      <c r="E20" s="187"/>
      <c r="F20" s="188"/>
      <c r="G20" s="214"/>
      <c r="H20" s="133"/>
      <c r="I20" s="48">
        <f t="shared" si="0"/>
        <v>0</v>
      </c>
      <c r="J20" s="342"/>
      <c r="K20" s="19"/>
    </row>
    <row r="21" spans="1:12" s="18" customFormat="1" ht="17.25" customHeight="1" x14ac:dyDescent="0.2">
      <c r="A21" s="130"/>
      <c r="B21" s="131"/>
      <c r="C21" s="187"/>
      <c r="D21" s="188"/>
      <c r="E21" s="187"/>
      <c r="F21" s="188"/>
      <c r="G21" s="214"/>
      <c r="H21" s="133"/>
      <c r="I21" s="48">
        <f t="shared" si="0"/>
        <v>0</v>
      </c>
      <c r="J21" s="342"/>
      <c r="K21" s="19"/>
    </row>
    <row r="22" spans="1:12" s="18" customFormat="1" ht="17.25" customHeight="1" x14ac:dyDescent="0.2">
      <c r="A22" s="130"/>
      <c r="B22" s="131"/>
      <c r="C22" s="187"/>
      <c r="D22" s="188"/>
      <c r="E22" s="187"/>
      <c r="F22" s="188"/>
      <c r="G22" s="214"/>
      <c r="H22" s="133"/>
      <c r="I22" s="48">
        <f t="shared" si="0"/>
        <v>0</v>
      </c>
      <c r="J22" s="342"/>
      <c r="K22" s="19"/>
    </row>
    <row r="23" spans="1:12" s="18" customFormat="1" ht="17.25" customHeight="1" x14ac:dyDescent="0.2">
      <c r="A23" s="130"/>
      <c r="B23" s="131"/>
      <c r="C23" s="187"/>
      <c r="D23" s="188"/>
      <c r="E23" s="187"/>
      <c r="F23" s="188"/>
      <c r="G23" s="214"/>
      <c r="H23" s="133"/>
      <c r="I23" s="48">
        <f t="shared" si="0"/>
        <v>0</v>
      </c>
      <c r="J23" s="342"/>
      <c r="K23" s="19"/>
    </row>
    <row r="24" spans="1:12" s="18" customFormat="1" ht="17.25" customHeight="1" x14ac:dyDescent="0.2">
      <c r="A24" s="130"/>
      <c r="B24" s="131"/>
      <c r="C24" s="187"/>
      <c r="D24" s="188"/>
      <c r="E24" s="187"/>
      <c r="F24" s="188"/>
      <c r="G24" s="214"/>
      <c r="H24" s="133"/>
      <c r="I24" s="48">
        <f t="shared" si="0"/>
        <v>0</v>
      </c>
      <c r="J24" s="342"/>
      <c r="K24" s="19"/>
    </row>
    <row r="25" spans="1:12" s="18" customFormat="1" ht="17.25" customHeight="1" thickBot="1" x14ac:dyDescent="0.25">
      <c r="A25" s="134"/>
      <c r="B25" s="135"/>
      <c r="C25" s="189"/>
      <c r="D25" s="190"/>
      <c r="E25" s="189"/>
      <c r="F25" s="215"/>
      <c r="G25" s="216"/>
      <c r="H25" s="137"/>
      <c r="I25" s="48">
        <f t="shared" si="0"/>
        <v>0</v>
      </c>
      <c r="J25" s="351"/>
      <c r="K25" s="19"/>
    </row>
    <row r="26" spans="1:12" ht="17.25" customHeight="1" thickBot="1" x14ac:dyDescent="0.25">
      <c r="A26" s="417" t="s">
        <v>0</v>
      </c>
      <c r="B26" s="418"/>
      <c r="C26" s="418"/>
      <c r="D26" s="418"/>
      <c r="E26" s="418"/>
      <c r="F26" s="418"/>
      <c r="G26" s="418"/>
      <c r="H26" s="418"/>
      <c r="I26" s="38">
        <f>SUM(I5:I25)</f>
        <v>6863020</v>
      </c>
      <c r="J26" s="349"/>
    </row>
    <row r="27" spans="1:12" s="10" customFormat="1" ht="16.5" customHeight="1" x14ac:dyDescent="0.2">
      <c r="A27" s="11" t="s">
        <v>33</v>
      </c>
      <c r="H27" s="13"/>
      <c r="I27" s="192"/>
      <c r="J27" s="192"/>
    </row>
    <row r="28" spans="1:12" s="10" customFormat="1" ht="16.5" customHeight="1" x14ac:dyDescent="0.2">
      <c r="A28" s="14"/>
      <c r="F28" s="42"/>
      <c r="G28" s="191"/>
      <c r="H28" s="42"/>
      <c r="I28" s="193"/>
      <c r="J28" s="193"/>
    </row>
    <row r="29" spans="1:12" s="10" customFormat="1" ht="16.5" customHeight="1" x14ac:dyDescent="0.2">
      <c r="H29" s="15"/>
      <c r="I29" s="12"/>
      <c r="J29" s="12"/>
    </row>
    <row r="30" spans="1:12" s="10" customFormat="1" ht="16.5" customHeight="1" x14ac:dyDescent="0.2">
      <c r="B30" s="14"/>
      <c r="C30" s="14"/>
      <c r="D30" s="14"/>
      <c r="E30" s="14"/>
      <c r="F30" s="14"/>
      <c r="G30" s="14"/>
      <c r="H30" s="15"/>
      <c r="I30" s="12"/>
      <c r="J30" s="12"/>
    </row>
    <row r="31" spans="1:12" s="10" customFormat="1" ht="17.25" customHeight="1" x14ac:dyDescent="0.2">
      <c r="A31" s="11"/>
      <c r="H31" s="17"/>
    </row>
    <row r="32" spans="1:12" s="2" customFormat="1" ht="16.5" customHeight="1" x14ac:dyDescent="0.2">
      <c r="A32" s="40"/>
      <c r="B32" s="40"/>
      <c r="C32" s="40"/>
      <c r="D32" s="40"/>
      <c r="E32" s="40"/>
      <c r="F32" s="40"/>
      <c r="G32" s="40"/>
      <c r="H32" s="4"/>
      <c r="K32" s="10"/>
      <c r="L32" s="40"/>
    </row>
    <row r="33" spans="1:12" s="2" customFormat="1" ht="16.5" customHeight="1" x14ac:dyDescent="0.2">
      <c r="A33" s="40"/>
      <c r="B33" s="40"/>
      <c r="C33" s="40"/>
      <c r="D33" s="40"/>
      <c r="E33" s="40"/>
      <c r="F33" s="40"/>
      <c r="G33" s="40"/>
      <c r="H33" s="4"/>
      <c r="K33" s="10"/>
      <c r="L33" s="40"/>
    </row>
    <row r="34" spans="1:12" s="2" customFormat="1" ht="16.5" customHeight="1" x14ac:dyDescent="0.2">
      <c r="A34" s="40"/>
      <c r="B34" s="40"/>
      <c r="C34" s="40"/>
      <c r="D34" s="40"/>
      <c r="E34" s="40"/>
      <c r="F34" s="40"/>
      <c r="G34" s="40"/>
      <c r="H34" s="4"/>
      <c r="K34" s="10"/>
      <c r="L34" s="40"/>
    </row>
    <row r="35" spans="1:12" s="2" customFormat="1" ht="16.5" customHeight="1" x14ac:dyDescent="0.2">
      <c r="A35" s="40"/>
      <c r="B35" s="40"/>
      <c r="C35" s="40"/>
      <c r="D35" s="40"/>
      <c r="E35" s="40"/>
      <c r="F35" s="40"/>
      <c r="G35" s="40"/>
      <c r="H35" s="4"/>
      <c r="K35" s="10"/>
      <c r="L35" s="40"/>
    </row>
    <row r="36" spans="1:12" s="2" customFormat="1" ht="16.5" customHeight="1" x14ac:dyDescent="0.2">
      <c r="A36" s="6"/>
      <c r="B36" s="40"/>
      <c r="C36" s="40"/>
      <c r="D36" s="40"/>
      <c r="E36" s="40"/>
      <c r="F36" s="40"/>
      <c r="G36" s="40"/>
      <c r="H36" s="4"/>
      <c r="K36" s="10"/>
      <c r="L36" s="40"/>
    </row>
    <row r="37" spans="1:12" s="2" customFormat="1" ht="16.5" customHeight="1" x14ac:dyDescent="0.2">
      <c r="A37" s="6"/>
      <c r="B37" s="40"/>
      <c r="C37" s="40"/>
      <c r="D37" s="40"/>
      <c r="E37" s="40"/>
      <c r="F37" s="40"/>
      <c r="G37" s="40"/>
      <c r="H37" s="4"/>
      <c r="K37" s="10"/>
      <c r="L37" s="40"/>
    </row>
    <row r="38" spans="1:12" s="2" customFormat="1" ht="16.5" customHeight="1" x14ac:dyDescent="0.2">
      <c r="A38" s="6"/>
      <c r="B38" s="40"/>
      <c r="C38" s="40"/>
      <c r="D38" s="40"/>
      <c r="E38" s="40"/>
      <c r="F38" s="40"/>
      <c r="G38" s="40"/>
      <c r="H38" s="4"/>
      <c r="K38" s="10"/>
      <c r="L38" s="40"/>
    </row>
    <row r="39" spans="1:12" s="2" customFormat="1" ht="16.5" customHeight="1" x14ac:dyDescent="0.2">
      <c r="A39" s="6"/>
      <c r="B39" s="40"/>
      <c r="C39" s="40"/>
      <c r="D39" s="40"/>
      <c r="E39" s="40"/>
      <c r="F39" s="40"/>
      <c r="G39" s="40"/>
      <c r="H39" s="4"/>
      <c r="K39" s="10"/>
      <c r="L39" s="40"/>
    </row>
    <row r="40" spans="1:12" s="2" customFormat="1" x14ac:dyDescent="0.2">
      <c r="A40" s="40"/>
      <c r="B40" s="40"/>
      <c r="C40" s="40"/>
      <c r="D40" s="40"/>
      <c r="E40" s="40"/>
      <c r="F40" s="40"/>
      <c r="G40" s="40"/>
      <c r="H40" s="4"/>
      <c r="K40" s="10"/>
      <c r="L40" s="40"/>
    </row>
  </sheetData>
  <sheetProtection algorithmName="SHA-512" hashValue="UrvTN4fjOpo5wRMa+BaiR0UepnG8R7wrc2Y09LTdfSM7QXhSayefDNFq6nMk/jMZay5ZLz5g7GMDFnD46G4LUQ==" saltValue="plnFagMT2fybeUhdaSiWkg==" spinCount="100000" sheet="1" formatCells="0" formatColumns="0" formatRows="0"/>
  <protectedRanges>
    <protectedRange sqref="H5:H25" name="範囲2"/>
    <protectedRange sqref="A5:D25" name="範囲1"/>
  </protectedRanges>
  <mergeCells count="7">
    <mergeCell ref="J3:J4"/>
    <mergeCell ref="I3:I4"/>
    <mergeCell ref="A26:H26"/>
    <mergeCell ref="A3:A4"/>
    <mergeCell ref="B3:B4"/>
    <mergeCell ref="C3:G3"/>
    <mergeCell ref="H3:H4"/>
  </mergeCells>
  <phoneticPr fontId="23"/>
  <dataValidations count="1">
    <dataValidation type="list" allowBlank="1" showInputMessage="1" showErrorMessage="1" sqref="H5:H25" xr:uid="{00000000-0002-0000-0800-000000000000}">
      <formula1>"直雇用"</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66FFFF"/>
    <pageSetUpPr fitToPage="1"/>
  </sheetPr>
  <dimension ref="A1:G37"/>
  <sheetViews>
    <sheetView view="pageBreakPreview" zoomScaleNormal="100" workbookViewId="0">
      <selection activeCell="C17" sqref="C17"/>
    </sheetView>
  </sheetViews>
  <sheetFormatPr defaultColWidth="9" defaultRowHeight="14.4" x14ac:dyDescent="0.2"/>
  <cols>
    <col min="1" max="1" width="15.6640625" style="1" customWidth="1"/>
    <col min="2" max="2" width="48.44140625" style="1" customWidth="1"/>
    <col min="3" max="3" width="14.44140625" style="23" customWidth="1"/>
    <col min="4" max="4" width="8.88671875" style="23" customWidth="1"/>
    <col min="5" max="5" width="17" style="7" customWidth="1"/>
    <col min="6" max="16384" width="9" style="1"/>
  </cols>
  <sheetData>
    <row r="1" spans="1:7" s="40" customFormat="1" ht="19.5" customHeight="1" x14ac:dyDescent="0.2">
      <c r="A1" s="53" t="s">
        <v>122</v>
      </c>
      <c r="B1" s="53"/>
      <c r="F1" s="2"/>
      <c r="G1" s="10"/>
    </row>
    <row r="2" spans="1:7" ht="17.25" customHeight="1" thickBot="1" x14ac:dyDescent="0.25">
      <c r="A2" s="1" t="s">
        <v>14</v>
      </c>
      <c r="E2" s="3" t="s">
        <v>30</v>
      </c>
    </row>
    <row r="3" spans="1:7" ht="14.25" customHeight="1" x14ac:dyDescent="0.2">
      <c r="A3" s="451" t="s">
        <v>2</v>
      </c>
      <c r="B3" s="432" t="s">
        <v>17</v>
      </c>
      <c r="C3" s="416" t="s">
        <v>72</v>
      </c>
      <c r="D3" s="416"/>
      <c r="E3" s="449" t="s">
        <v>180</v>
      </c>
    </row>
    <row r="4" spans="1:7" s="23" customFormat="1" ht="14.25" customHeight="1" thickBot="1" x14ac:dyDescent="0.25">
      <c r="A4" s="444"/>
      <c r="B4" s="433"/>
      <c r="C4" s="41" t="s">
        <v>179</v>
      </c>
      <c r="D4" s="41" t="s">
        <v>67</v>
      </c>
      <c r="E4" s="450"/>
    </row>
    <row r="5" spans="1:7" s="10" customFormat="1" ht="17.25" customHeight="1" x14ac:dyDescent="0.2">
      <c r="A5" s="138" t="s">
        <v>36</v>
      </c>
      <c r="B5" s="153" t="s">
        <v>84</v>
      </c>
      <c r="C5" s="153">
        <v>12000</v>
      </c>
      <c r="D5" s="153">
        <v>1</v>
      </c>
      <c r="E5" s="48">
        <f>ROUNDDOWN(C5*D5,0)</f>
        <v>12000</v>
      </c>
      <c r="F5" s="20"/>
    </row>
    <row r="6" spans="1:7" s="9" customFormat="1" ht="17.25" customHeight="1" x14ac:dyDescent="0.2">
      <c r="A6" s="138"/>
      <c r="B6" s="153"/>
      <c r="C6" s="153"/>
      <c r="D6" s="153"/>
      <c r="E6" s="48">
        <f t="shared" ref="E6:E28" si="0">ROUNDDOWN(C6*D6,0)</f>
        <v>0</v>
      </c>
    </row>
    <row r="7" spans="1:7" s="9" customFormat="1" ht="17.25" customHeight="1" x14ac:dyDescent="0.2">
      <c r="A7" s="67"/>
      <c r="B7" s="139"/>
      <c r="C7" s="139"/>
      <c r="D7" s="139"/>
      <c r="E7" s="48">
        <f t="shared" si="0"/>
        <v>0</v>
      </c>
    </row>
    <row r="8" spans="1:7" s="26" customFormat="1" ht="17.25" customHeight="1" x14ac:dyDescent="0.2">
      <c r="A8" s="67"/>
      <c r="B8" s="139"/>
      <c r="C8" s="139"/>
      <c r="D8" s="139"/>
      <c r="E8" s="48">
        <f t="shared" si="0"/>
        <v>0</v>
      </c>
    </row>
    <row r="9" spans="1:7" s="26" customFormat="1" ht="17.25" customHeight="1" x14ac:dyDescent="0.2">
      <c r="A9" s="67"/>
      <c r="B9" s="139"/>
      <c r="C9" s="139"/>
      <c r="D9" s="139"/>
      <c r="E9" s="48">
        <f t="shared" si="0"/>
        <v>0</v>
      </c>
    </row>
    <row r="10" spans="1:7" s="26" customFormat="1" ht="17.25" customHeight="1" x14ac:dyDescent="0.2">
      <c r="A10" s="67"/>
      <c r="B10" s="139"/>
      <c r="C10" s="139"/>
      <c r="D10" s="139"/>
      <c r="E10" s="48">
        <f t="shared" si="0"/>
        <v>0</v>
      </c>
    </row>
    <row r="11" spans="1:7" s="26" customFormat="1" ht="17.25" customHeight="1" x14ac:dyDescent="0.2">
      <c r="A11" s="67"/>
      <c r="B11" s="139"/>
      <c r="C11" s="139"/>
      <c r="D11" s="139"/>
      <c r="E11" s="48">
        <f t="shared" si="0"/>
        <v>0</v>
      </c>
    </row>
    <row r="12" spans="1:7" s="26" customFormat="1" ht="17.25" customHeight="1" x14ac:dyDescent="0.2">
      <c r="A12" s="67"/>
      <c r="B12" s="139"/>
      <c r="C12" s="139"/>
      <c r="D12" s="139"/>
      <c r="E12" s="48">
        <f t="shared" si="0"/>
        <v>0</v>
      </c>
    </row>
    <row r="13" spans="1:7" s="26" customFormat="1" ht="17.25" customHeight="1" x14ac:dyDescent="0.2">
      <c r="A13" s="67"/>
      <c r="B13" s="139"/>
      <c r="C13" s="139"/>
      <c r="D13" s="139"/>
      <c r="E13" s="48">
        <f t="shared" si="0"/>
        <v>0</v>
      </c>
    </row>
    <row r="14" spans="1:7" s="26" customFormat="1" ht="17.25" customHeight="1" x14ac:dyDescent="0.2">
      <c r="A14" s="67"/>
      <c r="B14" s="139"/>
      <c r="C14" s="139"/>
      <c r="D14" s="139"/>
      <c r="E14" s="48">
        <f t="shared" si="0"/>
        <v>0</v>
      </c>
    </row>
    <row r="15" spans="1:7" s="26" customFormat="1" ht="17.25" customHeight="1" x14ac:dyDescent="0.2">
      <c r="A15" s="67"/>
      <c r="B15" s="139"/>
      <c r="C15" s="139"/>
      <c r="D15" s="139"/>
      <c r="E15" s="48">
        <f t="shared" si="0"/>
        <v>0</v>
      </c>
    </row>
    <row r="16" spans="1:7" s="26" customFormat="1" ht="17.25" customHeight="1" x14ac:dyDescent="0.2">
      <c r="A16" s="67"/>
      <c r="B16" s="139"/>
      <c r="C16" s="139"/>
      <c r="D16" s="139"/>
      <c r="E16" s="48">
        <f t="shared" si="0"/>
        <v>0</v>
      </c>
    </row>
    <row r="17" spans="1:5" s="26" customFormat="1" ht="17.25" customHeight="1" x14ac:dyDescent="0.2">
      <c r="A17" s="67"/>
      <c r="B17" s="139"/>
      <c r="C17" s="139"/>
      <c r="D17" s="139"/>
      <c r="E17" s="48">
        <f t="shared" si="0"/>
        <v>0</v>
      </c>
    </row>
    <row r="18" spans="1:5" s="26" customFormat="1" ht="17.25" customHeight="1" x14ac:dyDescent="0.2">
      <c r="A18" s="67"/>
      <c r="B18" s="139"/>
      <c r="C18" s="139"/>
      <c r="D18" s="139"/>
      <c r="E18" s="48">
        <f t="shared" si="0"/>
        <v>0</v>
      </c>
    </row>
    <row r="19" spans="1:5" s="26" customFormat="1" ht="17.25" customHeight="1" x14ac:dyDescent="0.2">
      <c r="A19" s="67"/>
      <c r="B19" s="139"/>
      <c r="C19" s="139"/>
      <c r="D19" s="139"/>
      <c r="E19" s="48">
        <f t="shared" si="0"/>
        <v>0</v>
      </c>
    </row>
    <row r="20" spans="1:5" s="26" customFormat="1" ht="17.25" customHeight="1" x14ac:dyDescent="0.2">
      <c r="A20" s="67"/>
      <c r="B20" s="139"/>
      <c r="C20" s="139"/>
      <c r="D20" s="139"/>
      <c r="E20" s="48">
        <f t="shared" si="0"/>
        <v>0</v>
      </c>
    </row>
    <row r="21" spans="1:5" s="26" customFormat="1" ht="17.25" customHeight="1" x14ac:dyDescent="0.2">
      <c r="A21" s="67"/>
      <c r="B21" s="139"/>
      <c r="C21" s="139"/>
      <c r="D21" s="139"/>
      <c r="E21" s="48">
        <f t="shared" si="0"/>
        <v>0</v>
      </c>
    </row>
    <row r="22" spans="1:5" s="9" customFormat="1" ht="17.25" customHeight="1" x14ac:dyDescent="0.2">
      <c r="A22" s="67"/>
      <c r="B22" s="139"/>
      <c r="C22" s="139"/>
      <c r="D22" s="139"/>
      <c r="E22" s="48">
        <f t="shared" si="0"/>
        <v>0</v>
      </c>
    </row>
    <row r="23" spans="1:5" s="9" customFormat="1" ht="17.25" customHeight="1" x14ac:dyDescent="0.2">
      <c r="A23" s="67"/>
      <c r="B23" s="139"/>
      <c r="C23" s="139"/>
      <c r="D23" s="139"/>
      <c r="E23" s="48">
        <f t="shared" si="0"/>
        <v>0</v>
      </c>
    </row>
    <row r="24" spans="1:5" s="9" customFormat="1" ht="17.25" customHeight="1" x14ac:dyDescent="0.2">
      <c r="A24" s="67"/>
      <c r="B24" s="139"/>
      <c r="C24" s="139"/>
      <c r="D24" s="139"/>
      <c r="E24" s="48">
        <f t="shared" si="0"/>
        <v>0</v>
      </c>
    </row>
    <row r="25" spans="1:5" s="9" customFormat="1" ht="17.25" customHeight="1" x14ac:dyDescent="0.2">
      <c r="A25" s="67"/>
      <c r="B25" s="139"/>
      <c r="C25" s="139"/>
      <c r="D25" s="139"/>
      <c r="E25" s="48">
        <f t="shared" si="0"/>
        <v>0</v>
      </c>
    </row>
    <row r="26" spans="1:5" s="9" customFormat="1" ht="17.25" customHeight="1" x14ac:dyDescent="0.2">
      <c r="A26" s="67"/>
      <c r="B26" s="139"/>
      <c r="C26" s="139"/>
      <c r="D26" s="139"/>
      <c r="E26" s="48">
        <f t="shared" si="0"/>
        <v>0</v>
      </c>
    </row>
    <row r="27" spans="1:5" s="9" customFormat="1" ht="17.25" customHeight="1" x14ac:dyDescent="0.2">
      <c r="A27" s="67"/>
      <c r="B27" s="139"/>
      <c r="C27" s="139"/>
      <c r="D27" s="139"/>
      <c r="E27" s="48">
        <f t="shared" si="0"/>
        <v>0</v>
      </c>
    </row>
    <row r="28" spans="1:5" s="9" customFormat="1" ht="17.25" customHeight="1" thickBot="1" x14ac:dyDescent="0.25">
      <c r="A28" s="140"/>
      <c r="B28" s="141"/>
      <c r="C28" s="141"/>
      <c r="D28" s="141"/>
      <c r="E28" s="48">
        <f t="shared" si="0"/>
        <v>0</v>
      </c>
    </row>
    <row r="29" spans="1:5" ht="17.25" customHeight="1" thickBot="1" x14ac:dyDescent="0.25">
      <c r="A29" s="417" t="s">
        <v>0</v>
      </c>
      <c r="B29" s="418"/>
      <c r="C29" s="24"/>
      <c r="D29" s="24"/>
      <c r="E29" s="21">
        <f>SUM(E5:E28)</f>
        <v>12000</v>
      </c>
    </row>
    <row r="30" spans="1:5" s="10" customFormat="1" ht="17.25" customHeight="1" x14ac:dyDescent="0.2">
      <c r="A30" s="11" t="s">
        <v>33</v>
      </c>
      <c r="E30" s="17"/>
    </row>
    <row r="31" spans="1:5" ht="17.25" customHeight="1" x14ac:dyDescent="0.2"/>
    <row r="32" spans="1:5" ht="17.25" customHeight="1" x14ac:dyDescent="0.2"/>
    <row r="33" ht="17.25" customHeight="1" x14ac:dyDescent="0.2"/>
    <row r="34" ht="17.25" customHeight="1" x14ac:dyDescent="0.2"/>
    <row r="35" ht="17.25" customHeight="1" x14ac:dyDescent="0.2"/>
    <row r="36" ht="17.25" customHeight="1" x14ac:dyDescent="0.2"/>
    <row r="37" ht="17.25" customHeight="1" x14ac:dyDescent="0.2"/>
  </sheetData>
  <sheetProtection algorithmName="SHA-512" hashValue="2S8pgskSOffyHjNXbx1w1SHbwuhtrpJVZX8pTbRMvAi1Xn0EzgkXAS+f66mqWMT/qeyiXXF1ixbkEmAJMpSIBA==" saltValue="cp31ZCgemqlTKG/ernyGzQ==" spinCount="100000" sheet="1" formatCells="0" formatColumns="0" formatRows="0"/>
  <mergeCells count="5">
    <mergeCell ref="A29:B29"/>
    <mergeCell ref="C3:D3"/>
    <mergeCell ref="E3:E4"/>
    <mergeCell ref="A3:A4"/>
    <mergeCell ref="B3:B4"/>
  </mergeCells>
  <phoneticPr fontId="23"/>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21</vt:i4>
      </vt:variant>
    </vt:vector>
  </HeadingPairs>
  <TitlesOfParts>
    <vt:vector size="33" baseType="lpstr">
      <vt:lpstr>計画書経費欄（計画書貼り付け用）</vt:lpstr>
      <vt:lpstr>補助金項目シート</vt:lpstr>
      <vt:lpstr>【鑑】経費等内訳書</vt:lpstr>
      <vt:lpstr>設備備品費</vt:lpstr>
      <vt:lpstr>消耗品費</vt:lpstr>
      <vt:lpstr>旅費</vt:lpstr>
      <vt:lpstr>人件費（実績単価）</vt:lpstr>
      <vt:lpstr>人件費（健保等級）</vt:lpstr>
      <vt:lpstr>謝金</vt:lpstr>
      <vt:lpstr>その他</vt:lpstr>
      <vt:lpstr>委託費</vt:lpstr>
      <vt:lpstr>プルダウン</vt:lpstr>
      <vt:lpstr>【鑑】経費等内訳書!Print_Area</vt:lpstr>
      <vt:lpstr>その他!Print_Area</vt:lpstr>
      <vt:lpstr>委託費!Print_Area</vt:lpstr>
      <vt:lpstr>'計画書経費欄（計画書貼り付け用）'!Print_Area</vt:lpstr>
      <vt:lpstr>謝金!Print_Area</vt:lpstr>
      <vt:lpstr>消耗品費!Print_Area</vt:lpstr>
      <vt:lpstr>'人件費（健保等級）'!Print_Area</vt:lpstr>
      <vt:lpstr>'人件費（実績単価）'!Print_Area</vt:lpstr>
      <vt:lpstr>設備備品費!Print_Area</vt:lpstr>
      <vt:lpstr>旅費!Print_Area</vt:lpstr>
      <vt:lpstr>タグ</vt:lpstr>
      <vt:lpstr>開発フェーズ</vt:lpstr>
      <vt:lpstr>研究の性格</vt:lpstr>
      <vt:lpstr>疾患領域１</vt:lpstr>
      <vt:lpstr>疾患領域２</vt:lpstr>
      <vt:lpstr>疾患領域タグ</vt:lpstr>
      <vt:lpstr>承認上の分類</vt:lpstr>
      <vt:lpstr>消費税区分</vt:lpstr>
      <vt:lpstr>消費税相当額の有無</vt:lpstr>
      <vt:lpstr>税込</vt:lpstr>
      <vt:lpstr>対象疾患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2023-03-29T09:41:33Z</cp:lastPrinted>
  <dcterms:created xsi:type="dcterms:W3CDTF">2013-08-30T06:39:00Z</dcterms:created>
  <dcterms:modified xsi:type="dcterms:W3CDTF">2023-04-20T04:43:13Z</dcterms:modified>
</cp:coreProperties>
</file>