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defaultThemeVersion="124226"/>
  <xr:revisionPtr revIDLastSave="0" documentId="8_{84035A4B-72E8-49EB-8965-29DAEAC741DA}" xr6:coauthVersionLast="47" xr6:coauthVersionMax="47" xr10:uidLastSave="{00000000-0000-0000-0000-000000000000}"/>
  <workbookProtection workbookAlgorithmName="SHA-512" workbookHashValue="K8SCyRzfex2eq1gev0S0xukLwfLjsBRqDvdjwWv01ngeAyMiwg2Hk68KwuL1B2odXi04zgQ2wpe+tmlptrZIjw==" workbookSaltValue="lLnjYJmMbkYBDmyJ95fSlw==" workbookSpinCount="100000" lockStructure="1"/>
  <bookViews>
    <workbookView xWindow="28680" yWindow="-120" windowWidth="29040" windowHeight="15840" tabRatio="850" activeTab="3"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 name="プルダウン" sheetId="53" state="hidden" r:id="rId12"/>
  </sheets>
  <definedNames>
    <definedName name="_xlnm._FilterDatabase" localSheetId="1" hidden="1">補助金項目シート!#REF!</definedName>
    <definedName name="_xlnm.Print_Area" localSheetId="2">【鑑】経費等内訳書!$A$1:$G$61</definedName>
    <definedName name="_xlnm.Print_Area" localSheetId="9">その他!$A$1:$F$66</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消耗品費!$A$1:$F$80</definedName>
    <definedName name="_xlnm.Print_Area" localSheetId="7">'人件費（健保等級）'!$A$1:$J$57</definedName>
    <definedName name="_xlnm.Print_Area" localSheetId="6">'人件費（実績単価）'!$A$1:$J$22</definedName>
    <definedName name="_xlnm.Print_Area" localSheetId="3">設備備品費!$A$1:$G$70</definedName>
    <definedName name="_xlnm.Print_Area" localSheetId="5">旅費!$A$1:$L$22</definedName>
    <definedName name="タグ">プルダウン!$C$2:$C$3</definedName>
    <definedName name="開発フェーズ">プルダウン!$D$2:$D$9</definedName>
    <definedName name="研究の性格">プルダウン!$A$2:$A$10</definedName>
    <definedName name="疾患領域１">プルダウン!$G$2:$G$8</definedName>
    <definedName name="疾患領域２">プルダウン!$H$2:$H$4</definedName>
    <definedName name="疾患領域タグ">プルダウン!$I$2:$I$4</definedName>
    <definedName name="承認上の分類">プルダウン!$E$2:$E$6</definedName>
    <definedName name="消費税区分">設備備品費!$I$68:$I$68</definedName>
    <definedName name="消費税相当額の有無">設備備品費!$J$68:$J$68</definedName>
    <definedName name="税込">設備備品費!$G$73:$G$73</definedName>
    <definedName name="選択してください">設備備品費!#REF!</definedName>
    <definedName name="対象疾患">プルダウン!$B$2:$B$25</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5" l="1"/>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G10" i="35"/>
  <c r="G11" i="35"/>
  <c r="G12" i="35"/>
  <c r="G13" i="35"/>
  <c r="G14" i="35"/>
  <c r="G15" i="35"/>
  <c r="G16" i="35"/>
  <c r="G17" i="35"/>
  <c r="G18" i="35"/>
  <c r="G19" i="35"/>
  <c r="G20" i="35"/>
  <c r="G21" i="35"/>
  <c r="G22" i="35"/>
  <c r="G23" i="35"/>
  <c r="G24" i="35"/>
  <c r="G25" i="35"/>
  <c r="G26" i="35"/>
  <c r="G27" i="35"/>
  <c r="G28" i="35"/>
  <c r="G29" i="35"/>
  <c r="G30" i="35"/>
  <c r="G31" i="35"/>
  <c r="G32" i="35"/>
  <c r="G33" i="35"/>
  <c r="G34" i="35"/>
  <c r="G35" i="35"/>
  <c r="G36" i="35"/>
  <c r="G37" i="35"/>
  <c r="G38" i="35"/>
  <c r="G39" i="35"/>
  <c r="G40" i="35"/>
  <c r="G41" i="35"/>
  <c r="G42" i="35"/>
  <c r="G43" i="35"/>
  <c r="G44" i="35"/>
  <c r="G45" i="35"/>
  <c r="G46" i="35"/>
  <c r="G47" i="35"/>
  <c r="G48" i="35"/>
  <c r="G49" i="35"/>
  <c r="I11" i="47"/>
  <c r="I12" i="47"/>
  <c r="I13" i="47"/>
  <c r="I14" i="47"/>
  <c r="I15" i="47"/>
  <c r="I16" i="4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I17" i="47"/>
  <c r="I18" i="47"/>
  <c r="I19" i="47"/>
  <c r="I20" i="47"/>
  <c r="I21" i="47"/>
  <c r="I22" i="47"/>
  <c r="I23" i="47"/>
  <c r="I24" i="47"/>
  <c r="I25" i="47"/>
  <c r="I26" i="47"/>
  <c r="I27" i="47"/>
  <c r="I28" i="47"/>
  <c r="I29" i="47"/>
  <c r="I30" i="47"/>
  <c r="I31" i="47"/>
  <c r="I32" i="47"/>
  <c r="I33" i="47"/>
  <c r="I34" i="47"/>
  <c r="I35" i="47"/>
  <c r="I36" i="47"/>
  <c r="I37" i="47"/>
  <c r="I38" i="47"/>
  <c r="I39" i="47"/>
  <c r="I40" i="47"/>
  <c r="I41" i="47"/>
  <c r="F6" i="37"/>
  <c r="G5" i="35" l="1"/>
  <c r="F10" i="13" l="1"/>
  <c r="BR2" i="38" l="1"/>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P2" i="38"/>
  <c r="AN2" i="38"/>
  <c r="AK2" i="38"/>
  <c r="AC2" i="38"/>
  <c r="AB2" i="38"/>
  <c r="AA2" i="38"/>
  <c r="Z2" i="38"/>
  <c r="Y2" i="38"/>
  <c r="W2" i="38"/>
  <c r="V2" i="38"/>
  <c r="S2" i="38"/>
  <c r="R2" i="38"/>
  <c r="Q2" i="38"/>
  <c r="P2" i="38"/>
  <c r="O2" i="38"/>
  <c r="M2" i="38"/>
  <c r="L2" i="38"/>
  <c r="K2" i="38"/>
  <c r="D2" i="41" l="1"/>
  <c r="X2" i="38" l="1"/>
  <c r="I6" i="47"/>
  <c r="I7" i="47"/>
  <c r="I8" i="47"/>
  <c r="I9" i="47"/>
  <c r="I10" i="47"/>
  <c r="I42" i="47"/>
  <c r="I43" i="47"/>
  <c r="I44" i="47"/>
  <c r="I45" i="47"/>
  <c r="I46" i="47"/>
  <c r="I47" i="47"/>
  <c r="I48" i="47"/>
  <c r="I49" i="47"/>
  <c r="I50" i="47"/>
  <c r="I51" i="47"/>
  <c r="I52" i="47"/>
  <c r="I53" i="47"/>
  <c r="I54" i="47"/>
  <c r="I55" i="47"/>
  <c r="I56" i="47"/>
  <c r="I5" i="47"/>
  <c r="I21" i="46" l="1"/>
  <c r="I20" i="46"/>
  <c r="I19" i="46"/>
  <c r="I18" i="46"/>
  <c r="I17" i="46"/>
  <c r="I16" i="46"/>
  <c r="I15" i="46"/>
  <c r="I14" i="46"/>
  <c r="I13" i="46"/>
  <c r="I12" i="46"/>
  <c r="I11" i="46"/>
  <c r="I22" i="46" l="1"/>
  <c r="I57" i="47"/>
  <c r="E24" i="15" l="1"/>
  <c r="F7" i="37" l="1"/>
  <c r="F8" i="37"/>
  <c r="F9" i="37"/>
  <c r="F10" i="37"/>
  <c r="F51" i="37"/>
  <c r="F52" i="37"/>
  <c r="F53" i="37"/>
  <c r="F54" i="37"/>
  <c r="F55" i="37"/>
  <c r="F56" i="37"/>
  <c r="F57" i="37"/>
  <c r="F58" i="37"/>
  <c r="F59" i="37"/>
  <c r="F60" i="37"/>
  <c r="F61" i="37"/>
  <c r="F62" i="37"/>
  <c r="F63" i="37"/>
  <c r="F64" i="37"/>
  <c r="F65"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L5" i="4"/>
  <c r="L6" i="4"/>
  <c r="L7" i="4"/>
  <c r="L8" i="4"/>
  <c r="L9" i="4"/>
  <c r="L10" i="4"/>
  <c r="L11" i="4"/>
  <c r="L12" i="4"/>
  <c r="L13" i="4"/>
  <c r="L14" i="4"/>
  <c r="L15" i="4"/>
  <c r="L16" i="4"/>
  <c r="L17" i="4"/>
  <c r="L18" i="4"/>
  <c r="L19" i="4"/>
  <c r="L20" i="4"/>
  <c r="L21" i="4"/>
  <c r="L4" i="4"/>
  <c r="F6" i="13"/>
  <c r="F7" i="13"/>
  <c r="F8" i="13"/>
  <c r="F9" i="13"/>
  <c r="F11" i="13"/>
  <c r="F12" i="13"/>
  <c r="F13" i="13"/>
  <c r="F14" i="13"/>
  <c r="F15" i="13"/>
  <c r="F16" i="13"/>
  <c r="F57" i="13"/>
  <c r="F58" i="13"/>
  <c r="F59" i="13"/>
  <c r="F60" i="13"/>
  <c r="F61" i="13"/>
  <c r="F62" i="13"/>
  <c r="F63" i="13"/>
  <c r="F64" i="13"/>
  <c r="F65" i="13"/>
  <c r="F66" i="13"/>
  <c r="F67" i="13"/>
  <c r="F68" i="13"/>
  <c r="F69" i="13"/>
  <c r="F70" i="13"/>
  <c r="F71" i="13"/>
  <c r="F72" i="13"/>
  <c r="F73" i="13"/>
  <c r="F74" i="13"/>
  <c r="F75" i="13"/>
  <c r="F76" i="13"/>
  <c r="F77" i="13"/>
  <c r="F78" i="13"/>
  <c r="F79" i="13"/>
  <c r="F5" i="13"/>
  <c r="G6" i="35"/>
  <c r="G7" i="35"/>
  <c r="G8" i="35"/>
  <c r="G9" i="35"/>
  <c r="G50" i="35"/>
  <c r="G51" i="35"/>
  <c r="G52" i="35"/>
  <c r="G53" i="35"/>
  <c r="G54" i="35"/>
  <c r="G55" i="35"/>
  <c r="G56" i="35"/>
  <c r="G57" i="35"/>
  <c r="G58" i="35"/>
  <c r="G59" i="35"/>
  <c r="G60" i="35"/>
  <c r="G61" i="35"/>
  <c r="G62" i="35"/>
  <c r="G63" i="35"/>
  <c r="G64" i="35"/>
  <c r="G65" i="35"/>
  <c r="G66" i="35"/>
  <c r="G67" i="35"/>
  <c r="G68" i="35"/>
  <c r="G69" i="35"/>
  <c r="A11" i="41" l="1"/>
  <c r="G70" i="35"/>
  <c r="E21" i="15" s="1"/>
  <c r="L22" i="4"/>
  <c r="E23" i="15" s="1"/>
  <c r="F23" i="15" s="1"/>
  <c r="G23" i="15" s="1"/>
  <c r="F66" i="37"/>
  <c r="E26" i="15" s="1"/>
  <c r="F2" i="38"/>
  <c r="F25" i="30"/>
  <c r="E29" i="15" s="1"/>
  <c r="E29" i="14"/>
  <c r="E25" i="15" s="1"/>
  <c r="C8" i="41" s="1"/>
  <c r="F80" i="13"/>
  <c r="E22" i="15" s="1"/>
  <c r="C5" i="41" s="1"/>
  <c r="C12" i="41" l="1"/>
  <c r="F29" i="15"/>
  <c r="F26" i="15"/>
  <c r="G26" i="15" s="1"/>
  <c r="AG2" i="38"/>
  <c r="E6" i="41"/>
  <c r="C6" i="41"/>
  <c r="D6" i="41" s="1"/>
  <c r="C9" i="41"/>
  <c r="D9" i="41" s="1"/>
  <c r="F24" i="15"/>
  <c r="C7" i="41"/>
  <c r="D7" i="41" s="1"/>
  <c r="E27" i="15"/>
  <c r="F27" i="15" s="1"/>
  <c r="C4" i="41"/>
  <c r="F21" i="15"/>
  <c r="G21" i="15" s="1"/>
  <c r="D12" i="41" l="1"/>
  <c r="G29" i="15"/>
  <c r="G24" i="15"/>
  <c r="G27" i="15" s="1"/>
  <c r="F28" i="15"/>
  <c r="F31" i="15" s="1"/>
  <c r="AF2" i="38"/>
  <c r="AI2" i="38"/>
  <c r="E9" i="41"/>
  <c r="E4" i="41"/>
  <c r="C10" i="41"/>
  <c r="D4" i="41"/>
  <c r="D10" i="41" s="1"/>
  <c r="AM2" i="38" l="1"/>
  <c r="E12" i="41"/>
  <c r="E7" i="41"/>
  <c r="AH2" i="38"/>
  <c r="D11" i="41"/>
  <c r="D13" i="41" s="1"/>
  <c r="F30" i="15"/>
  <c r="AJ2" i="38"/>
  <c r="G28" i="15"/>
  <c r="G30" i="15" s="1"/>
  <c r="E10" i="41"/>
  <c r="AL2" i="38" l="1"/>
  <c r="AD2" i="38" s="1"/>
  <c r="E11" i="41"/>
  <c r="E1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<sst xmlns="http://schemas.openxmlformats.org/spreadsheetml/2006/main" count="470" uniqueCount="331">
  <si>
    <t>合　　　　計</t>
    <rPh sb="0" eb="1">
      <t>ゴウ</t>
    </rPh>
    <rPh sb="5" eb="6">
      <t>ケイ</t>
    </rPh>
    <phoneticPr fontId="23"/>
  </si>
  <si>
    <t>件名</t>
    <rPh sb="0" eb="2">
      <t>ケンメイ</t>
    </rPh>
    <phoneticPr fontId="23"/>
  </si>
  <si>
    <t>氏名</t>
    <rPh sb="0" eb="2">
      <t>シメイ</t>
    </rPh>
    <phoneticPr fontId="23"/>
  </si>
  <si>
    <t>合　　　計</t>
    <rPh sb="0" eb="1">
      <t>ゴウ</t>
    </rPh>
    <rPh sb="4" eb="5">
      <t>ケイ</t>
    </rPh>
    <phoneticPr fontId="23"/>
  </si>
  <si>
    <t>品名</t>
    <rPh sb="0" eb="2">
      <t>ヒンメイ</t>
    </rPh>
    <phoneticPr fontId="23"/>
  </si>
  <si>
    <t>＜設備備品費＞</t>
    <rPh sb="1" eb="3">
      <t>セツビ</t>
    </rPh>
    <rPh sb="3" eb="6">
      <t>ビヒンヒ</t>
    </rPh>
    <phoneticPr fontId="23"/>
  </si>
  <si>
    <t>（物品費内訳）</t>
    <rPh sb="1" eb="3">
      <t>ブッピン</t>
    </rPh>
    <rPh sb="3" eb="4">
      <t>ヒ</t>
    </rPh>
    <rPh sb="4" eb="6">
      <t>ウチワケ</t>
    </rPh>
    <phoneticPr fontId="23"/>
  </si>
  <si>
    <t>（物品費内訳）</t>
    <phoneticPr fontId="23"/>
  </si>
  <si>
    <t>消耗品費</t>
    <rPh sb="0" eb="3">
      <t>ショウモウヒン</t>
    </rPh>
    <rPh sb="3" eb="4">
      <t>ヒ</t>
    </rPh>
    <phoneticPr fontId="23"/>
  </si>
  <si>
    <t>人件費</t>
    <phoneticPr fontId="23"/>
  </si>
  <si>
    <t>謝金</t>
    <phoneticPr fontId="23"/>
  </si>
  <si>
    <t>＜消耗品費＞</t>
    <rPh sb="1" eb="4">
      <t>ショウモウヒン</t>
    </rPh>
    <rPh sb="4" eb="5">
      <t>ヒ</t>
    </rPh>
    <phoneticPr fontId="23"/>
  </si>
  <si>
    <t>その他</t>
    <rPh sb="2" eb="3">
      <t>タ</t>
    </rPh>
    <phoneticPr fontId="23"/>
  </si>
  <si>
    <t>旅費</t>
    <phoneticPr fontId="23"/>
  </si>
  <si>
    <t>＜謝金＞</t>
    <rPh sb="1" eb="3">
      <t>シャキン</t>
    </rPh>
    <phoneticPr fontId="23"/>
  </si>
  <si>
    <t>種別
（各機関の雇用の名称）</t>
    <rPh sb="0" eb="2">
      <t>シュベツ</t>
    </rPh>
    <rPh sb="4" eb="5">
      <t>カク</t>
    </rPh>
    <rPh sb="5" eb="7">
      <t>キカン</t>
    </rPh>
    <rPh sb="8" eb="10">
      <t>コヨウ</t>
    </rPh>
    <rPh sb="11" eb="13">
      <t>メイショウ</t>
    </rPh>
    <phoneticPr fontId="23"/>
  </si>
  <si>
    <t>用務・目的</t>
    <rPh sb="0" eb="2">
      <t>ヨウム</t>
    </rPh>
    <rPh sb="3" eb="4">
      <t>メ</t>
    </rPh>
    <rPh sb="4" eb="5">
      <t>マト</t>
    </rPh>
    <phoneticPr fontId="23"/>
  </si>
  <si>
    <t>用務・目的等</t>
    <rPh sb="0" eb="2">
      <t>ヨウム</t>
    </rPh>
    <rPh sb="3" eb="5">
      <t>モクテキ</t>
    </rPh>
    <rPh sb="5" eb="6">
      <t>ナド</t>
    </rPh>
    <phoneticPr fontId="23"/>
  </si>
  <si>
    <t>使途</t>
    <rPh sb="0" eb="2">
      <t>シト</t>
    </rPh>
    <phoneticPr fontId="23"/>
  </si>
  <si>
    <t>購入予定時期
（四半期単位）</t>
    <rPh sb="0" eb="2">
      <t>コウニュウ</t>
    </rPh>
    <rPh sb="2" eb="4">
      <t>ヨテイ</t>
    </rPh>
    <rPh sb="4" eb="6">
      <t>ジキ</t>
    </rPh>
    <rPh sb="8" eb="9">
      <t>シ</t>
    </rPh>
    <rPh sb="9" eb="11">
      <t>ハンキ</t>
    </rPh>
    <rPh sb="11" eb="13">
      <t>タンイ</t>
    </rPh>
    <phoneticPr fontId="23"/>
  </si>
  <si>
    <t>＜その他＞</t>
    <rPh sb="3" eb="4">
      <t>タ</t>
    </rPh>
    <phoneticPr fontId="23"/>
  </si>
  <si>
    <t>目的等</t>
    <rPh sb="0" eb="2">
      <t>モクテキ</t>
    </rPh>
    <rPh sb="2" eb="3">
      <t>ナド</t>
    </rPh>
    <phoneticPr fontId="23"/>
  </si>
  <si>
    <t>出張先</t>
    <rPh sb="0" eb="2">
      <t>シュッチョウ</t>
    </rPh>
    <rPh sb="2" eb="3">
      <t>サキ</t>
    </rPh>
    <phoneticPr fontId="23"/>
  </si>
  <si>
    <t>＜旅費＞</t>
    <rPh sb="1" eb="3">
      <t>リョヒ</t>
    </rPh>
    <phoneticPr fontId="23"/>
  </si>
  <si>
    <t>物品費</t>
    <rPh sb="0" eb="1">
      <t>モノ</t>
    </rPh>
    <rPh sb="1" eb="2">
      <t>シナ</t>
    </rPh>
    <rPh sb="2" eb="3">
      <t>ヒ</t>
    </rPh>
    <phoneticPr fontId="23"/>
  </si>
  <si>
    <t>人件費・謝金</t>
    <rPh sb="0" eb="1">
      <t>ヒト</t>
    </rPh>
    <rPh sb="1" eb="2">
      <t>ケン</t>
    </rPh>
    <rPh sb="2" eb="3">
      <t>ヒ</t>
    </rPh>
    <rPh sb="4" eb="5">
      <t>シャ</t>
    </rPh>
    <rPh sb="5" eb="6">
      <t>カネ</t>
    </rPh>
    <phoneticPr fontId="23"/>
  </si>
  <si>
    <t>旅費</t>
    <rPh sb="0" eb="1">
      <t>タビ</t>
    </rPh>
    <rPh sb="1" eb="2">
      <t>ヒ</t>
    </rPh>
    <phoneticPr fontId="23"/>
  </si>
  <si>
    <t>氏名</t>
    <rPh sb="0" eb="1">
      <t>シ</t>
    </rPh>
    <rPh sb="1" eb="2">
      <t>メイ</t>
    </rPh>
    <phoneticPr fontId="23"/>
  </si>
  <si>
    <t>出張者</t>
    <rPh sb="0" eb="3">
      <t>シュッチョウシャ</t>
    </rPh>
    <phoneticPr fontId="2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</si>
  <si>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3"/>
  </si>
  <si>
    <t>単位：円</t>
    <rPh sb="0" eb="2">
      <t>タンイ</t>
    </rPh>
    <rPh sb="3" eb="4">
      <t>エン</t>
    </rPh>
    <phoneticPr fontId="23"/>
  </si>
  <si>
    <t>●●分析装置</t>
    <rPh sb="2" eb="4">
      <t>ブンセキ</t>
    </rPh>
    <rPh sb="4" eb="6">
      <t>ソウチ</t>
    </rPh>
    <phoneticPr fontId="23"/>
  </si>
  <si>
    <t>●●分析のため</t>
    <rPh sb="2" eb="4">
      <t>ブンセキ</t>
    </rPh>
    <phoneticPr fontId="2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</si>
  <si>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3"/>
  </si>
  <si>
    <t>＜人件費＞</t>
    <rPh sb="1" eb="2">
      <t>ヒト</t>
    </rPh>
    <rPh sb="2" eb="3">
      <t>ケン</t>
    </rPh>
    <rPh sb="3" eb="4">
      <t>ヒ</t>
    </rPh>
    <phoneticPr fontId="23"/>
  </si>
  <si>
    <t>特任研究員</t>
    <rPh sb="0" eb="2">
      <t>トクニン</t>
    </rPh>
    <rPh sb="2" eb="5">
      <t>ケンキュウイン</t>
    </rPh>
    <phoneticPr fontId="23"/>
  </si>
  <si>
    <t>●●●●</t>
    <phoneticPr fontId="23"/>
  </si>
  <si>
    <t>％</t>
    <phoneticPr fontId="23"/>
  </si>
  <si>
    <t>検査機器レンタル料</t>
    <rPh sb="0" eb="2">
      <t>ケンサ</t>
    </rPh>
    <rPh sb="2" eb="4">
      <t>キキ</t>
    </rPh>
    <rPh sb="8" eb="9">
      <t>リョウ</t>
    </rPh>
    <phoneticPr fontId="23"/>
  </si>
  <si>
    <t>限定された期間で検証データ取得のため。</t>
    <rPh sb="0" eb="2">
      <t>ゲンテイ</t>
    </rPh>
    <rPh sb="5" eb="7">
      <t>キカン</t>
    </rPh>
    <rPh sb="8" eb="10">
      <t>ケンショウ</t>
    </rPh>
    <rPh sb="13" eb="15">
      <t>シュトク</t>
    </rPh>
    <phoneticPr fontId="23"/>
  </si>
  <si>
    <t>AMED入力</t>
    <rPh sb="4" eb="6">
      <t>ニュウリョク</t>
    </rPh>
    <phoneticPr fontId="34"/>
  </si>
  <si>
    <t>No.</t>
    <phoneticPr fontId="34"/>
  </si>
  <si>
    <t>課題管理番号</t>
    <rPh sb="0" eb="2">
      <t>カダイ</t>
    </rPh>
    <rPh sb="2" eb="4">
      <t>カンリ</t>
    </rPh>
    <rPh sb="4" eb="6">
      <t>バンゴウ</t>
    </rPh>
    <phoneticPr fontId="34"/>
  </si>
  <si>
    <t>契約番号</t>
    <rPh sb="0" eb="2">
      <t>ケイヤク</t>
    </rPh>
    <rPh sb="2" eb="4">
      <t>バンゴウ</t>
    </rPh>
    <phoneticPr fontId="34"/>
  </si>
  <si>
    <t>文書番号種別</t>
    <rPh sb="0" eb="2">
      <t>ブンショ</t>
    </rPh>
    <rPh sb="2" eb="4">
      <t>バンゴウ</t>
    </rPh>
    <rPh sb="4" eb="6">
      <t>シュベツ</t>
    </rPh>
    <phoneticPr fontId="34"/>
  </si>
  <si>
    <t>文書番号</t>
    <rPh sb="0" eb="2">
      <t>ブンショ</t>
    </rPh>
    <rPh sb="2" eb="4">
      <t>バンゴウ</t>
    </rPh>
    <phoneticPr fontId="34"/>
  </si>
  <si>
    <t>プログラム名</t>
    <rPh sb="5" eb="6">
      <t>メイ</t>
    </rPh>
    <phoneticPr fontId="34"/>
  </si>
  <si>
    <t>物品費</t>
    <rPh sb="0" eb="2">
      <t>ブッピン</t>
    </rPh>
    <rPh sb="2" eb="3">
      <t>ヒ</t>
    </rPh>
    <phoneticPr fontId="34"/>
  </si>
  <si>
    <t>旅費</t>
    <rPh sb="0" eb="2">
      <t>リョヒ</t>
    </rPh>
    <phoneticPr fontId="34"/>
  </si>
  <si>
    <t>人件費・謝金</t>
    <rPh sb="0" eb="3">
      <t>ジンケンヒ</t>
    </rPh>
    <rPh sb="4" eb="6">
      <t>シャキン</t>
    </rPh>
    <phoneticPr fontId="34"/>
  </si>
  <si>
    <t>その他</t>
    <rPh sb="2" eb="3">
      <t>タ</t>
    </rPh>
    <phoneticPr fontId="34"/>
  </si>
  <si>
    <t>電話</t>
    <rPh sb="0" eb="2">
      <t>デンワ</t>
    </rPh>
    <phoneticPr fontId="34"/>
  </si>
  <si>
    <t>FAX</t>
    <phoneticPr fontId="34"/>
  </si>
  <si>
    <t>経理担当窓口
郵便番号</t>
    <rPh sb="0" eb="2">
      <t>ケイリ</t>
    </rPh>
    <rPh sb="2" eb="4">
      <t>タントウ</t>
    </rPh>
    <rPh sb="4" eb="6">
      <t>マドグチ</t>
    </rPh>
    <rPh sb="7" eb="9">
      <t>ユウビン</t>
    </rPh>
    <rPh sb="9" eb="11">
      <t>バンゴウ</t>
    </rPh>
    <phoneticPr fontId="34"/>
  </si>
  <si>
    <t>経理担当窓口
住　所</t>
    <rPh sb="0" eb="2">
      <t>ケイリ</t>
    </rPh>
    <rPh sb="2" eb="4">
      <t>タントウ</t>
    </rPh>
    <rPh sb="4" eb="6">
      <t>マドグチ</t>
    </rPh>
    <rPh sb="7" eb="8">
      <t>ジュウ</t>
    </rPh>
    <rPh sb="9" eb="10">
      <t>ショ</t>
    </rPh>
    <phoneticPr fontId="34"/>
  </si>
  <si>
    <t>経理担当者氏名</t>
    <rPh sb="0" eb="2">
      <t>ケイリ</t>
    </rPh>
    <rPh sb="2" eb="5">
      <t>タントウシャ</t>
    </rPh>
    <rPh sb="5" eb="7">
      <t>シメイ</t>
    </rPh>
    <phoneticPr fontId="34"/>
  </si>
  <si>
    <t>経理担当者E-mail</t>
    <rPh sb="0" eb="2">
      <t>ケイリ</t>
    </rPh>
    <rPh sb="2" eb="5">
      <t>タントウシャ</t>
    </rPh>
    <phoneticPr fontId="34"/>
  </si>
  <si>
    <t>知財担当者氏名</t>
    <rPh sb="0" eb="2">
      <t>チザイ</t>
    </rPh>
    <rPh sb="2" eb="5">
      <t>タントウシャ</t>
    </rPh>
    <rPh sb="5" eb="7">
      <t>シメイ</t>
    </rPh>
    <phoneticPr fontId="34"/>
  </si>
  <si>
    <t>知財担当者E-mail</t>
    <rPh sb="0" eb="2">
      <t>チザイ</t>
    </rPh>
    <rPh sb="2" eb="5">
      <t>タントウシャ</t>
    </rPh>
    <phoneticPr fontId="34"/>
  </si>
  <si>
    <t>備考</t>
    <rPh sb="0" eb="2">
      <t>ビコウ</t>
    </rPh>
    <phoneticPr fontId="34"/>
  </si>
  <si>
    <t>所属・役職</t>
    <rPh sb="0" eb="2">
      <t>ショゾク</t>
    </rPh>
    <rPh sb="3" eb="5">
      <t>ヤクショク</t>
    </rPh>
    <phoneticPr fontId="23"/>
  </si>
  <si>
    <t>住所</t>
    <rPh sb="0" eb="2">
      <t>ジュウショ</t>
    </rPh>
    <phoneticPr fontId="23"/>
  </si>
  <si>
    <t>郵便番号</t>
    <rPh sb="0" eb="2">
      <t>ユウビン</t>
    </rPh>
    <rPh sb="2" eb="4">
      <t>バンゴウ</t>
    </rPh>
    <phoneticPr fontId="23"/>
  </si>
  <si>
    <t>電話番号</t>
    <rPh sb="0" eb="2">
      <t>デンワ</t>
    </rPh>
    <rPh sb="2" eb="4">
      <t>バンゴウ</t>
    </rPh>
    <phoneticPr fontId="23"/>
  </si>
  <si>
    <t>FAX番号</t>
    <rPh sb="3" eb="5">
      <t>バンゴウ</t>
    </rPh>
    <phoneticPr fontId="23"/>
  </si>
  <si>
    <t>数量</t>
    <rPh sb="0" eb="2">
      <t>スウリョウ</t>
    </rPh>
    <phoneticPr fontId="23"/>
  </si>
  <si>
    <t>積算根拠</t>
    <rPh sb="0" eb="2">
      <t>セキサン</t>
    </rPh>
    <rPh sb="2" eb="4">
      <t>コンキョ</t>
    </rPh>
    <phoneticPr fontId="23"/>
  </si>
  <si>
    <t>回数</t>
    <rPh sb="0" eb="2">
      <t>カイスウ</t>
    </rPh>
    <phoneticPr fontId="23"/>
  </si>
  <si>
    <t>人数</t>
    <rPh sb="0" eb="2">
      <t>ニンズウ</t>
    </rPh>
    <phoneticPr fontId="23"/>
  </si>
  <si>
    <t>直雇用</t>
  </si>
  <si>
    <t>研究補佐員</t>
    <rPh sb="0" eb="2">
      <t>ケンキュウ</t>
    </rPh>
    <rPh sb="2" eb="5">
      <t>ホサイン</t>
    </rPh>
    <phoneticPr fontId="23"/>
  </si>
  <si>
    <t>積算根拠</t>
    <rPh sb="2" eb="4">
      <t>コンキョ</t>
    </rPh>
    <phoneticPr fontId="23"/>
  </si>
  <si>
    <t>単位</t>
    <rPh sb="0" eb="2">
      <t>タンイ</t>
    </rPh>
    <phoneticPr fontId="23"/>
  </si>
  <si>
    <t>雇用区分</t>
    <rPh sb="0" eb="2">
      <t>コヨウ</t>
    </rPh>
    <rPh sb="2" eb="4">
      <t>クブン</t>
    </rPh>
    <phoneticPr fontId="23"/>
  </si>
  <si>
    <t>種別</t>
    <rPh sb="0" eb="2">
      <t>シュベツ</t>
    </rPh>
    <phoneticPr fontId="23"/>
  </si>
  <si>
    <t>国内</t>
  </si>
  <si>
    <t>式</t>
  </si>
  <si>
    <t>日程</t>
    <rPh sb="0" eb="2">
      <t>ニッテイ</t>
    </rPh>
    <phoneticPr fontId="23"/>
  </si>
  <si>
    <t>件</t>
  </si>
  <si>
    <t>培養細胞の維持のため</t>
    <rPh sb="0" eb="2">
      <t>バイヨウ</t>
    </rPh>
    <rPh sb="2" eb="4">
      <t>サイボウ</t>
    </rPh>
    <rPh sb="5" eb="7">
      <t>イジ</t>
    </rPh>
    <phoneticPr fontId="22"/>
  </si>
  <si>
    <t>DNA合成</t>
    <rPh sb="3" eb="5">
      <t>ゴウセイ</t>
    </rPh>
    <phoneticPr fontId="23"/>
  </si>
  <si>
    <t>ヌードマウス</t>
    <phoneticPr fontId="23"/>
  </si>
  <si>
    <t>○○の評価実験に使用</t>
    <rPh sb="5" eb="7">
      <t>ジッケン</t>
    </rPh>
    <rPh sb="8" eb="10">
      <t>シヨウ</t>
    </rPh>
    <phoneticPr fontId="23"/>
  </si>
  <si>
    <t>課題管理番号：</t>
    <rPh sb="0" eb="2">
      <t>カダイ</t>
    </rPh>
    <rPh sb="2" eb="4">
      <t>カンリ</t>
    </rPh>
    <rPh sb="4" eb="6">
      <t>バンゴウ</t>
    </rPh>
    <phoneticPr fontId="23"/>
  </si>
  <si>
    <t>AMED記入</t>
    <rPh sb="4" eb="6">
      <t>キニュウ</t>
    </rPh>
    <phoneticPr fontId="23"/>
  </si>
  <si>
    <t>プログラム名：</t>
    <rPh sb="5" eb="6">
      <t>メイ</t>
    </rPh>
    <phoneticPr fontId="23"/>
  </si>
  <si>
    <t>～</t>
    <phoneticPr fontId="23"/>
  </si>
  <si>
    <t>＜経費内訳＞</t>
    <rPh sb="1" eb="3">
      <t>ケイヒ</t>
    </rPh>
    <rPh sb="3" eb="5">
      <t>ウチワケ</t>
    </rPh>
    <phoneticPr fontId="23"/>
  </si>
  <si>
    <t>設備備品費</t>
    <rPh sb="0" eb="2">
      <t>セツビ</t>
    </rPh>
    <rPh sb="2" eb="5">
      <t>ビヒンヒ</t>
    </rPh>
    <phoneticPr fontId="23"/>
  </si>
  <si>
    <t>単位</t>
    <rPh sb="0" eb="2">
      <t>タンイ</t>
    </rPh>
    <phoneticPr fontId="23"/>
  </si>
  <si>
    <t>点</t>
    <rPh sb="0" eb="1">
      <t>テン</t>
    </rPh>
    <phoneticPr fontId="23"/>
  </si>
  <si>
    <t>式</t>
    <rPh sb="0" eb="1">
      <t>シキ</t>
    </rPh>
    <phoneticPr fontId="23"/>
  </si>
  <si>
    <t>件</t>
    <rPh sb="0" eb="1">
      <t>ケン</t>
    </rPh>
    <phoneticPr fontId="23"/>
  </si>
  <si>
    <t>匹</t>
    <rPh sb="0" eb="1">
      <t>ヒキ</t>
    </rPh>
    <phoneticPr fontId="23"/>
  </si>
  <si>
    <t>●●検査に必要な消耗品</t>
    <rPh sb="2" eb="4">
      <t>ケンサ</t>
    </rPh>
    <rPh sb="5" eb="7">
      <t>ヒツヨウ</t>
    </rPh>
    <rPh sb="8" eb="11">
      <t>ショウモウヒン</t>
    </rPh>
    <phoneticPr fontId="23"/>
  </si>
  <si>
    <t>申請機関名</t>
    <rPh sb="0" eb="2">
      <t>シンセイ</t>
    </rPh>
    <rPh sb="2" eb="5">
      <t>キカンメイ</t>
    </rPh>
    <phoneticPr fontId="34"/>
  </si>
  <si>
    <t>補助事業名</t>
    <rPh sb="0" eb="2">
      <t>ホジョ</t>
    </rPh>
    <rPh sb="2" eb="4">
      <t>ジギョウ</t>
    </rPh>
    <rPh sb="4" eb="5">
      <t>メイ</t>
    </rPh>
    <phoneticPr fontId="34"/>
  </si>
  <si>
    <t>補助事業課題名</t>
    <rPh sb="0" eb="2">
      <t>ホジョ</t>
    </rPh>
    <rPh sb="2" eb="4">
      <t>ジギョウ</t>
    </rPh>
    <rPh sb="4" eb="6">
      <t>カダイ</t>
    </rPh>
    <rPh sb="6" eb="7">
      <t>メイ</t>
    </rPh>
    <phoneticPr fontId="34"/>
  </si>
  <si>
    <t>全補助事業期間
終了予定日</t>
    <rPh sb="0" eb="1">
      <t>ゼン</t>
    </rPh>
    <rPh sb="1" eb="3">
      <t>ホジョ</t>
    </rPh>
    <rPh sb="3" eb="5">
      <t>ジギョウ</t>
    </rPh>
    <rPh sb="5" eb="7">
      <t>キカン</t>
    </rPh>
    <rPh sb="8" eb="10">
      <t>シュウリョウ</t>
    </rPh>
    <rPh sb="10" eb="13">
      <t>ヨテイビ</t>
    </rPh>
    <phoneticPr fontId="34"/>
  </si>
  <si>
    <t>全補助事業期間
開始日</t>
    <rPh sb="0" eb="1">
      <t>ゼン</t>
    </rPh>
    <rPh sb="1" eb="3">
      <t>ホジョ</t>
    </rPh>
    <rPh sb="3" eb="5">
      <t>ジギョウ</t>
    </rPh>
    <rPh sb="5" eb="7">
      <t>キカン</t>
    </rPh>
    <rPh sb="8" eb="11">
      <t>カイシビ</t>
    </rPh>
    <phoneticPr fontId="34"/>
  </si>
  <si>
    <t>補助の交付を受けようとする額</t>
    <rPh sb="0" eb="2">
      <t>ホジョ</t>
    </rPh>
    <rPh sb="3" eb="5">
      <t>コウフ</t>
    </rPh>
    <rPh sb="6" eb="7">
      <t>ウ</t>
    </rPh>
    <rPh sb="13" eb="14">
      <t>ガク</t>
    </rPh>
    <phoneticPr fontId="34"/>
  </si>
  <si>
    <t>事業費計</t>
    <rPh sb="0" eb="2">
      <t>ジギョウ</t>
    </rPh>
    <rPh sb="2" eb="3">
      <t>ヒ</t>
    </rPh>
    <rPh sb="3" eb="4">
      <t>ケイ</t>
    </rPh>
    <phoneticPr fontId="23"/>
  </si>
  <si>
    <t>間接経費
（一般管理費）</t>
    <rPh sb="0" eb="2">
      <t>カンセツ</t>
    </rPh>
    <rPh sb="2" eb="4">
      <t>ケイヒ</t>
    </rPh>
    <rPh sb="6" eb="8">
      <t>イッパン</t>
    </rPh>
    <rPh sb="8" eb="11">
      <t>カンリヒ</t>
    </rPh>
    <phoneticPr fontId="34"/>
  </si>
  <si>
    <t>事務担当窓口
郵便番号</t>
    <rPh sb="0" eb="2">
      <t>ジム</t>
    </rPh>
    <rPh sb="2" eb="4">
      <t>タントウ</t>
    </rPh>
    <rPh sb="4" eb="6">
      <t>マドグチ</t>
    </rPh>
    <rPh sb="7" eb="9">
      <t>ユウビン</t>
    </rPh>
    <rPh sb="9" eb="11">
      <t>バンゴウ</t>
    </rPh>
    <phoneticPr fontId="34"/>
  </si>
  <si>
    <t>事務担当窓口
住　所</t>
    <rPh sb="0" eb="2">
      <t>ジム</t>
    </rPh>
    <rPh sb="2" eb="4">
      <t>タントウ</t>
    </rPh>
    <rPh sb="4" eb="6">
      <t>マドグチ</t>
    </rPh>
    <rPh sb="7" eb="8">
      <t>ジュウ</t>
    </rPh>
    <rPh sb="9" eb="10">
      <t>ショ</t>
    </rPh>
    <phoneticPr fontId="34"/>
  </si>
  <si>
    <t>事務担当者氏名</t>
    <rPh sb="0" eb="2">
      <t>ジム</t>
    </rPh>
    <rPh sb="2" eb="5">
      <t>タントウシャ</t>
    </rPh>
    <rPh sb="5" eb="7">
      <t>シメイ</t>
    </rPh>
    <phoneticPr fontId="34"/>
  </si>
  <si>
    <t>事務担当者E-mail</t>
    <rPh sb="0" eb="2">
      <t>ジム</t>
    </rPh>
    <rPh sb="2" eb="5">
      <t>タントウシャ</t>
    </rPh>
    <phoneticPr fontId="34"/>
  </si>
  <si>
    <t>補助事業名：</t>
    <rPh sb="0" eb="2">
      <t>ホジョ</t>
    </rPh>
    <rPh sb="2" eb="4">
      <t>ジギョウ</t>
    </rPh>
    <rPh sb="4" eb="5">
      <t>メイ</t>
    </rPh>
    <phoneticPr fontId="23"/>
  </si>
  <si>
    <t>補助事業課題名：</t>
    <rPh sb="0" eb="2">
      <t>ホジョ</t>
    </rPh>
    <rPh sb="2" eb="4">
      <t>ジギョウ</t>
    </rPh>
    <rPh sb="4" eb="5">
      <t>カ</t>
    </rPh>
    <rPh sb="5" eb="6">
      <t>ダイ</t>
    </rPh>
    <rPh sb="6" eb="7">
      <t>ナ</t>
    </rPh>
    <phoneticPr fontId="23"/>
  </si>
  <si>
    <t>全補助事業期間：</t>
    <rPh sb="0" eb="1">
      <t>ゼン</t>
    </rPh>
    <rPh sb="1" eb="3">
      <t>ホジョ</t>
    </rPh>
    <rPh sb="3" eb="5">
      <t>ジギョウ</t>
    </rPh>
    <rPh sb="5" eb="7">
      <t>キカン</t>
    </rPh>
    <phoneticPr fontId="23"/>
  </si>
  <si>
    <t>当年度補助事業期間：</t>
    <rPh sb="0" eb="3">
      <t>トウネンド</t>
    </rPh>
    <rPh sb="3" eb="5">
      <t>ホジョ</t>
    </rPh>
    <rPh sb="5" eb="7">
      <t>ジギョウ</t>
    </rPh>
    <rPh sb="7" eb="9">
      <t>キカン</t>
    </rPh>
    <phoneticPr fontId="23"/>
  </si>
  <si>
    <t>間接経費/一般管理費</t>
    <rPh sb="0" eb="2">
      <t>カンセツ</t>
    </rPh>
    <rPh sb="2" eb="4">
      <t>ケイヒ</t>
    </rPh>
    <rPh sb="5" eb="7">
      <t>イッパン</t>
    </rPh>
    <rPh sb="7" eb="10">
      <t>カンリヒ</t>
    </rPh>
    <phoneticPr fontId="23"/>
  </si>
  <si>
    <t>補助対象経費区分</t>
    <rPh sb="0" eb="2">
      <t>ホジョ</t>
    </rPh>
    <rPh sb="2" eb="4">
      <t>タイショウ</t>
    </rPh>
    <rPh sb="4" eb="6">
      <t>ケイヒ</t>
    </rPh>
    <rPh sb="6" eb="8">
      <t>クブン</t>
    </rPh>
    <phoneticPr fontId="23"/>
  </si>
  <si>
    <t>小計</t>
    <rPh sb="0" eb="2">
      <t>ショウケイ</t>
    </rPh>
    <phoneticPr fontId="23"/>
  </si>
  <si>
    <t>項目</t>
    <rPh sb="0" eb="1">
      <t>コウ</t>
    </rPh>
    <rPh sb="1" eb="2">
      <t>メ</t>
    </rPh>
    <phoneticPr fontId="23"/>
  </si>
  <si>
    <t>項目計</t>
    <rPh sb="0" eb="2">
      <t>コウモク</t>
    </rPh>
    <rPh sb="2" eb="3">
      <t>ケイ</t>
    </rPh>
    <phoneticPr fontId="23"/>
  </si>
  <si>
    <t>＜委託費＞</t>
    <rPh sb="1" eb="3">
      <t>イタク</t>
    </rPh>
    <rPh sb="3" eb="4">
      <t>ヒ</t>
    </rPh>
    <phoneticPr fontId="23"/>
  </si>
  <si>
    <t>ブランクセル</t>
    <phoneticPr fontId="23"/>
  </si>
  <si>
    <t>ブランクセル</t>
    <phoneticPr fontId="23"/>
  </si>
  <si>
    <t>（人件費内訳）</t>
    <rPh sb="1" eb="4">
      <t>ジンケンヒ</t>
    </rPh>
    <phoneticPr fontId="23"/>
  </si>
  <si>
    <t>（その他内訳）</t>
    <rPh sb="3" eb="4">
      <t>タ</t>
    </rPh>
    <rPh sb="4" eb="6">
      <t>ウチワケ</t>
    </rPh>
    <phoneticPr fontId="23"/>
  </si>
  <si>
    <t>栄目戸　太郎</t>
    <rPh sb="0" eb="1">
      <t>エイ</t>
    </rPh>
    <rPh sb="1" eb="3">
      <t>メド</t>
    </rPh>
    <rPh sb="4" eb="6">
      <t>タロウ</t>
    </rPh>
    <phoneticPr fontId="23"/>
  </si>
  <si>
    <t>丸野　内子</t>
    <rPh sb="0" eb="1">
      <t>マル</t>
    </rPh>
    <rPh sb="1" eb="2">
      <t>ノ</t>
    </rPh>
    <rPh sb="3" eb="5">
      <t>ウチコ</t>
    </rPh>
    <phoneticPr fontId="23"/>
  </si>
  <si>
    <t>研究倫理教育責任者
氏名</t>
    <rPh sb="0" eb="2">
      <t>ケンキュウ</t>
    </rPh>
    <rPh sb="2" eb="4">
      <t>リンリ</t>
    </rPh>
    <rPh sb="4" eb="6">
      <t>キョウイク</t>
    </rPh>
    <rPh sb="6" eb="9">
      <t>セキニンシャ</t>
    </rPh>
    <rPh sb="10" eb="12">
      <t>シメイ</t>
    </rPh>
    <phoneticPr fontId="34"/>
  </si>
  <si>
    <t>FAX</t>
    <phoneticPr fontId="34"/>
  </si>
  <si>
    <t>研究倫理教育責任者E-mail</t>
    <phoneticPr fontId="34"/>
  </si>
  <si>
    <t>コンプライアンス推進責任者氏名</t>
    <rPh sb="8" eb="10">
      <t>スイシン</t>
    </rPh>
    <rPh sb="10" eb="13">
      <t>セキニンシャ</t>
    </rPh>
    <rPh sb="13" eb="15">
      <t>シメイ</t>
    </rPh>
    <phoneticPr fontId="34"/>
  </si>
  <si>
    <t>コンプライアンス推進責任者E-mail</t>
    <rPh sb="8" eb="10">
      <t>スイシン</t>
    </rPh>
    <rPh sb="10" eb="13">
      <t>セキニンシャ</t>
    </rPh>
    <phoneticPr fontId="34"/>
  </si>
  <si>
    <t>事務担当者
所属部署・役職</t>
    <rPh sb="0" eb="2">
      <t>ジム</t>
    </rPh>
    <rPh sb="2" eb="4">
      <t>タントウ</t>
    </rPh>
    <rPh sb="4" eb="5">
      <t>シャ</t>
    </rPh>
    <rPh sb="6" eb="8">
      <t>ショゾク</t>
    </rPh>
    <rPh sb="8" eb="10">
      <t>ブショ</t>
    </rPh>
    <rPh sb="11" eb="13">
      <t>ヤクショク</t>
    </rPh>
    <phoneticPr fontId="34"/>
  </si>
  <si>
    <t>経理担当者
所属部署・役職</t>
    <rPh sb="0" eb="2">
      <t>ケイリ</t>
    </rPh>
    <rPh sb="2" eb="4">
      <t>タントウ</t>
    </rPh>
    <rPh sb="4" eb="5">
      <t>シャ</t>
    </rPh>
    <rPh sb="6" eb="8">
      <t>ショゾク</t>
    </rPh>
    <rPh sb="8" eb="10">
      <t>ブショ</t>
    </rPh>
    <rPh sb="11" eb="13">
      <t>ヤクショク</t>
    </rPh>
    <phoneticPr fontId="34"/>
  </si>
  <si>
    <t>知財担当者
所属部署・役職</t>
    <rPh sb="0" eb="2">
      <t>チザイ</t>
    </rPh>
    <rPh sb="2" eb="5">
      <t>タントウシャ</t>
    </rPh>
    <rPh sb="6" eb="8">
      <t>ショゾク</t>
    </rPh>
    <rPh sb="8" eb="10">
      <t>ブショ</t>
    </rPh>
    <rPh sb="11" eb="13">
      <t>ヤクショク</t>
    </rPh>
    <phoneticPr fontId="34"/>
  </si>
  <si>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4"/>
  </si>
  <si>
    <t>コンプライアンス推進責任者
所属部署・役職</t>
    <rPh sb="8" eb="10">
      <t>スイシン</t>
    </rPh>
    <rPh sb="10" eb="13">
      <t>セキニンシャ</t>
    </rPh>
    <rPh sb="14" eb="16">
      <t>ショゾク</t>
    </rPh>
    <rPh sb="16" eb="18">
      <t>ブショ</t>
    </rPh>
    <rPh sb="19" eb="21">
      <t>ヤクショク</t>
    </rPh>
    <phoneticPr fontId="34"/>
  </si>
  <si>
    <t>ヶ月</t>
  </si>
  <si>
    <t>小計の</t>
    <rPh sb="0" eb="2">
      <t>ショウケイ</t>
    </rPh>
    <phoneticPr fontId="23"/>
  </si>
  <si>
    <t>Ⅲ．所要経費（補助対象経費）</t>
    <phoneticPr fontId="23"/>
  </si>
  <si>
    <t>（単位：円）</t>
  </si>
  <si>
    <t>項目</t>
    <phoneticPr fontId="23"/>
  </si>
  <si>
    <t>項目計</t>
    <phoneticPr fontId="23"/>
  </si>
  <si>
    <t>物品費</t>
    <rPh sb="0" eb="2">
      <t>ブッピン</t>
    </rPh>
    <rPh sb="2" eb="3">
      <t>ヒ</t>
    </rPh>
    <phoneticPr fontId="23"/>
  </si>
  <si>
    <t>設備備品費</t>
  </si>
  <si>
    <t>消耗品費</t>
  </si>
  <si>
    <t>旅費</t>
    <rPh sb="0" eb="2">
      <t>リョヒ</t>
    </rPh>
    <phoneticPr fontId="23"/>
  </si>
  <si>
    <t>旅費</t>
  </si>
  <si>
    <t>人件費・謝金</t>
    <rPh sb="0" eb="3">
      <t>ジンケンヒ</t>
    </rPh>
    <rPh sb="4" eb="6">
      <t>シャキン</t>
    </rPh>
    <phoneticPr fontId="23"/>
  </si>
  <si>
    <t>人件費</t>
  </si>
  <si>
    <t>謝金</t>
  </si>
  <si>
    <t>その他</t>
  </si>
  <si>
    <t>小計</t>
    <phoneticPr fontId="23"/>
  </si>
  <si>
    <t>合計</t>
  </si>
  <si>
    <t>賞与</t>
    <rPh sb="0" eb="2">
      <t>ショウヨ</t>
    </rPh>
    <phoneticPr fontId="23"/>
  </si>
  <si>
    <t>交付決定日</t>
    <rPh sb="0" eb="2">
      <t>コウフ</t>
    </rPh>
    <rPh sb="2" eb="5">
      <t>ケッテイビ</t>
    </rPh>
    <phoneticPr fontId="34"/>
  </si>
  <si>
    <t>交付決定日：</t>
    <rPh sb="0" eb="2">
      <t>コウフ</t>
    </rPh>
    <rPh sb="2" eb="5">
      <t>ケッテイビ</t>
    </rPh>
    <phoneticPr fontId="23"/>
  </si>
  <si>
    <t>当年度目的</t>
    <rPh sb="0" eb="3">
      <t>トウネンド</t>
    </rPh>
    <rPh sb="3" eb="5">
      <t>モクテキ</t>
    </rPh>
    <phoneticPr fontId="23"/>
  </si>
  <si>
    <t>●●研究の委託</t>
    <rPh sb="2" eb="4">
      <t>ケンキュウ</t>
    </rPh>
    <rPh sb="5" eb="7">
      <t>イタク</t>
    </rPh>
    <phoneticPr fontId="23"/>
  </si>
  <si>
    <t>●●研究を■■に委託するため</t>
    <rPh sb="2" eb="4">
      <t>ケンキュウ</t>
    </rPh>
    <rPh sb="8" eb="10">
      <t>イタク</t>
    </rPh>
    <phoneticPr fontId="23"/>
  </si>
  <si>
    <t>栄目戸　太郎</t>
    <rPh sb="0" eb="1">
      <t>エイ</t>
    </rPh>
    <rPh sb="1" eb="3">
      <t>メド</t>
    </rPh>
    <rPh sb="4" eb="6">
      <t>タロウ</t>
    </rPh>
    <phoneticPr fontId="20"/>
  </si>
  <si>
    <t>ABC大学</t>
    <rPh sb="3" eb="5">
      <t>ダイガク</t>
    </rPh>
    <phoneticPr fontId="20"/>
  </si>
  <si>
    <t>泊</t>
    <rPh sb="0" eb="1">
      <t>ハク</t>
    </rPh>
    <phoneticPr fontId="20"/>
  </si>
  <si>
    <t>日</t>
    <rPh sb="0" eb="1">
      <t>ヒ</t>
    </rPh>
    <phoneticPr fontId="20"/>
  </si>
  <si>
    <t>四半期報告会のため</t>
    <rPh sb="0" eb="3">
      <t>シハンキ</t>
    </rPh>
    <rPh sb="3" eb="6">
      <t>ホウコクカイ</t>
    </rPh>
    <phoneticPr fontId="20"/>
  </si>
  <si>
    <t>丸野　内子</t>
    <rPh sb="0" eb="1">
      <t>マル</t>
    </rPh>
    <rPh sb="1" eb="2">
      <t>ノ</t>
    </rPh>
    <rPh sb="3" eb="5">
      <t>ウチコ</t>
    </rPh>
    <phoneticPr fontId="20"/>
  </si>
  <si>
    <t>東京都内　会議室</t>
    <rPh sb="0" eb="2">
      <t>トウキョウ</t>
    </rPh>
    <rPh sb="2" eb="4">
      <t>トナイ</t>
    </rPh>
    <rPh sb="5" eb="8">
      <t>カイギシツ</t>
    </rPh>
    <phoneticPr fontId="20"/>
  </si>
  <si>
    <t>○○班　班会議出席</t>
    <rPh sb="2" eb="3">
      <t>ハン</t>
    </rPh>
    <rPh sb="4" eb="5">
      <t>ハン</t>
    </rPh>
    <rPh sb="5" eb="7">
      <t>カイギ</t>
    </rPh>
    <rPh sb="7" eb="9">
      <t>シュッセキ</t>
    </rPh>
    <phoneticPr fontId="20"/>
  </si>
  <si>
    <t>海外</t>
  </si>
  <si>
    <t>大手　町子</t>
    <rPh sb="0" eb="2">
      <t>オオテ</t>
    </rPh>
    <rPh sb="3" eb="4">
      <t>マチ</t>
    </rPh>
    <rPh sb="4" eb="5">
      <t>コ</t>
    </rPh>
    <phoneticPr fontId="20"/>
  </si>
  <si>
    <t>シカゴ・DF大学</t>
    <rPh sb="6" eb="8">
      <t>ダイガク</t>
    </rPh>
    <phoneticPr fontId="20"/>
  </si>
  <si>
    <t>ZZZZ学会　発表のため</t>
    <rPh sb="4" eb="6">
      <t>ガッカイ</t>
    </rPh>
    <rPh sb="7" eb="9">
      <t>ハッピョウ</t>
    </rPh>
    <phoneticPr fontId="20"/>
  </si>
  <si>
    <t>A</t>
    <phoneticPr fontId="23"/>
  </si>
  <si>
    <t>B</t>
    <phoneticPr fontId="23"/>
  </si>
  <si>
    <t>（人件費内訳）</t>
    <rPh sb="1" eb="4">
      <t>ジンケンヒ</t>
    </rPh>
    <rPh sb="4" eb="6">
      <t>ウチワケ</t>
    </rPh>
    <phoneticPr fontId="23"/>
  </si>
  <si>
    <t>時間単価</t>
    <rPh sb="0" eb="2">
      <t>ジカン</t>
    </rPh>
    <rPh sb="2" eb="4">
      <t>タンカ</t>
    </rPh>
    <phoneticPr fontId="23"/>
  </si>
  <si>
    <t>従事時間</t>
    <rPh sb="0" eb="2">
      <t>ジュウジ</t>
    </rPh>
    <rPh sb="2" eb="4">
      <t>ジカン</t>
    </rPh>
    <phoneticPr fontId="23"/>
  </si>
  <si>
    <t>月額単価</t>
    <rPh sb="0" eb="2">
      <t>ゲツガク</t>
    </rPh>
    <rPh sb="2" eb="4">
      <t>タンカ</t>
    </rPh>
    <phoneticPr fontId="23"/>
  </si>
  <si>
    <t>従事月数</t>
    <rPh sb="0" eb="2">
      <t>ジュウジ</t>
    </rPh>
    <rPh sb="2" eb="4">
      <t>ゲッスウ</t>
    </rPh>
    <phoneticPr fontId="23"/>
  </si>
  <si>
    <t>A</t>
    <phoneticPr fontId="23"/>
  </si>
  <si>
    <t>B</t>
    <phoneticPr fontId="23"/>
  </si>
  <si>
    <t>単価（税抜き）</t>
    <rPh sb="0" eb="2">
      <t>タンカ</t>
    </rPh>
    <rPh sb="3" eb="4">
      <t>ゼイ</t>
    </rPh>
    <rPh sb="4" eb="5">
      <t>ヌ</t>
    </rPh>
    <phoneticPr fontId="23"/>
  </si>
  <si>
    <t>金額（税抜き）</t>
    <rPh sb="0" eb="2">
      <t>キンガク</t>
    </rPh>
    <rPh sb="3" eb="4">
      <t>ゼイ</t>
    </rPh>
    <rPh sb="4" eb="5">
      <t>ヌ</t>
    </rPh>
    <phoneticPr fontId="23"/>
  </si>
  <si>
    <t>金額（消費税抜き）</t>
    <rPh sb="0" eb="2">
      <t>キンガク</t>
    </rPh>
    <rPh sb="3" eb="5">
      <t>ショウヒ</t>
    </rPh>
    <rPh sb="5" eb="6">
      <t>ゼイ</t>
    </rPh>
    <rPh sb="6" eb="7">
      <t>ヌ</t>
    </rPh>
    <phoneticPr fontId="23"/>
  </si>
  <si>
    <t>金額（消費税抜き）</t>
    <rPh sb="0" eb="2">
      <t>キンガク</t>
    </rPh>
    <rPh sb="3" eb="6">
      <t>ショウヒゼイ</t>
    </rPh>
    <rPh sb="6" eb="7">
      <t>ヌ</t>
    </rPh>
    <phoneticPr fontId="23"/>
  </si>
  <si>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3"/>
  </si>
  <si>
    <t>研究員</t>
    <rPh sb="0" eb="3">
      <t>ケンキュウイン</t>
    </rPh>
    <phoneticPr fontId="23"/>
  </si>
  <si>
    <t>当年度補助事業開始日</t>
    <rPh sb="0" eb="3">
      <t>トウネンド</t>
    </rPh>
    <rPh sb="3" eb="5">
      <t>ホジョ</t>
    </rPh>
    <rPh sb="5" eb="7">
      <t>ジギョウ</t>
    </rPh>
    <rPh sb="7" eb="10">
      <t>カイシビ</t>
    </rPh>
    <phoneticPr fontId="34"/>
  </si>
  <si>
    <t>当年度補助事業終了日</t>
    <rPh sb="0" eb="3">
      <t>トウネンド</t>
    </rPh>
    <rPh sb="3" eb="5">
      <t>ホジョ</t>
    </rPh>
    <rPh sb="5" eb="7">
      <t>ジギョウ</t>
    </rPh>
    <rPh sb="7" eb="9">
      <t>シュウリョウ</t>
    </rPh>
    <rPh sb="9" eb="10">
      <t>ヒ</t>
    </rPh>
    <phoneticPr fontId="34"/>
  </si>
  <si>
    <t>補助率（分子／分母）</t>
    <phoneticPr fontId="23"/>
  </si>
  <si>
    <t>/</t>
    <phoneticPr fontId="23"/>
  </si>
  <si>
    <t>補助対象経費</t>
    <rPh sb="0" eb="2">
      <t>ホジョ</t>
    </rPh>
    <rPh sb="2" eb="4">
      <t>タイショウ</t>
    </rPh>
    <rPh sb="4" eb="6">
      <t>ケイヒ</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</si>
  <si>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</si>
  <si>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r>
      <t xml:space="preserve">補助金額
</t>
    </r>
    <r>
      <rPr>
        <sz val="10"/>
        <rFont val="ＭＳ 明朝"/>
        <family val="1"/>
        <charset val="128"/>
      </rPr>
      <t>(補助対象経費×補助率)</t>
    </r>
    <rPh sb="0" eb="3">
      <t>ホジョキン</t>
    </rPh>
    <rPh sb="3" eb="4">
      <t>ガク</t>
    </rPh>
    <rPh sb="6" eb="8">
      <t>ホジョ</t>
    </rPh>
    <rPh sb="8" eb="10">
      <t>タイショウ</t>
    </rPh>
    <rPh sb="10" eb="12">
      <t>ケイヒ</t>
    </rPh>
    <rPh sb="13" eb="16">
      <t>ホジョリツ</t>
    </rPh>
    <phoneticPr fontId="23"/>
  </si>
  <si>
    <t>申請機関名：</t>
    <rPh sb="0" eb="2">
      <t>シンセイ</t>
    </rPh>
    <rPh sb="2" eb="4">
      <t>キカン</t>
    </rPh>
    <rPh sb="4" eb="5">
      <t>メイ</t>
    </rPh>
    <phoneticPr fontId="23"/>
  </si>
  <si>
    <t>事務担当者　　お問い合わせする際のご担当者様を記入してください。</t>
    <rPh sb="0" eb="2">
      <t>ジム</t>
    </rPh>
    <rPh sb="2" eb="4">
      <t>タントウ</t>
    </rPh>
    <rPh sb="4" eb="5">
      <t>シャ</t>
    </rPh>
    <rPh sb="8" eb="9">
      <t>ト</t>
    </rPh>
    <rPh sb="10" eb="11">
      <t>ア</t>
    </rPh>
    <rPh sb="15" eb="16">
      <t>サイ</t>
    </rPh>
    <rPh sb="18" eb="21">
      <t>タントウシャ</t>
    </rPh>
    <rPh sb="21" eb="22">
      <t>サマ</t>
    </rPh>
    <rPh sb="23" eb="25">
      <t>キニュウ</t>
    </rPh>
    <phoneticPr fontId="23"/>
  </si>
  <si>
    <t>e-Rad課題ID：</t>
    <rPh sb="5" eb="7">
      <t>カダイ</t>
    </rPh>
    <phoneticPr fontId="23"/>
  </si>
  <si>
    <t>E-mailアドレス</t>
  </si>
  <si>
    <t>E-mailアドレス</t>
    <phoneticPr fontId="23"/>
  </si>
  <si>
    <t>e-Rad課題ID</t>
    <phoneticPr fontId="34"/>
  </si>
  <si>
    <t>年間定期代
（税抜き）</t>
    <rPh sb="0" eb="2">
      <t>ネンカン</t>
    </rPh>
    <rPh sb="2" eb="5">
      <t>テイキダイ</t>
    </rPh>
    <rPh sb="7" eb="8">
      <t>ゼイ</t>
    </rPh>
    <rPh sb="8" eb="9">
      <t>ヌ</t>
    </rPh>
    <phoneticPr fontId="23"/>
  </si>
  <si>
    <t>当年度目的：　　
（300～500字程度で、
公開可能なもの）</t>
    <rPh sb="0" eb="3">
      <t>トウネンド</t>
    </rPh>
    <rPh sb="3" eb="5">
      <t>モクテキ</t>
    </rPh>
    <rPh sb="17" eb="18">
      <t>ジ</t>
    </rPh>
    <rPh sb="18" eb="20">
      <t>テイド</t>
    </rPh>
    <rPh sb="23" eb="25">
      <t>コウカイ</t>
    </rPh>
    <rPh sb="25" eb="27">
      <t>カノウ</t>
    </rPh>
    <phoneticPr fontId="23"/>
  </si>
  <si>
    <t>作成日：</t>
    <rPh sb="0" eb="3">
      <t>サクセイビ</t>
    </rPh>
    <phoneticPr fontId="23"/>
  </si>
  <si>
    <t>間接経費率(確認用)</t>
    <rPh sb="0" eb="2">
      <t>カンセツ</t>
    </rPh>
    <rPh sb="2" eb="4">
      <t>ケイヒ</t>
    </rPh>
    <rPh sb="4" eb="5">
      <t>リツ</t>
    </rPh>
    <rPh sb="6" eb="8">
      <t>カクニン</t>
    </rPh>
    <rPh sb="8" eb="9">
      <t>ヨウ</t>
    </rPh>
    <phoneticPr fontId="23"/>
  </si>
  <si>
    <t>機関住所</t>
    <rPh sb="0" eb="2">
      <t>キカン</t>
    </rPh>
    <rPh sb="2" eb="4">
      <t>ジュウショ</t>
    </rPh>
    <phoneticPr fontId="23"/>
  </si>
  <si>
    <t>補助事業担当者
所属部署・役職①</t>
    <rPh sb="4" eb="6">
      <t>タントウ</t>
    </rPh>
    <rPh sb="8" eb="10">
      <t>ショゾク</t>
    </rPh>
    <rPh sb="10" eb="12">
      <t>ブショ</t>
    </rPh>
    <rPh sb="13" eb="15">
      <t>ヤクショク</t>
    </rPh>
    <phoneticPr fontId="34"/>
  </si>
  <si>
    <t>補助事業担当者
氏名①</t>
    <rPh sb="8" eb="10">
      <t>シメイ</t>
    </rPh>
    <phoneticPr fontId="34"/>
  </si>
  <si>
    <t>補助事業担当者
E-mail</t>
    <phoneticPr fontId="34"/>
  </si>
  <si>
    <t>補助事業代表者肩書</t>
    <rPh sb="0" eb="2">
      <t>ホジョ</t>
    </rPh>
    <rPh sb="2" eb="4">
      <t>ジギョウ</t>
    </rPh>
    <rPh sb="4" eb="7">
      <t>ダイヒョウシャ</t>
    </rPh>
    <rPh sb="7" eb="9">
      <t>カタガ</t>
    </rPh>
    <phoneticPr fontId="34"/>
  </si>
  <si>
    <t>補助事業代表者氏名</t>
    <rPh sb="0" eb="2">
      <t>ホジョ</t>
    </rPh>
    <rPh sb="2" eb="4">
      <t>ジギョウ</t>
    </rPh>
    <rPh sb="4" eb="6">
      <t>ダイヒョウ</t>
    </rPh>
    <rPh sb="6" eb="7">
      <t>シャ</t>
    </rPh>
    <rPh sb="7" eb="9">
      <t>シメイ</t>
    </rPh>
    <phoneticPr fontId="34"/>
  </si>
  <si>
    <t>研究の性格</t>
    <phoneticPr fontId="50"/>
  </si>
  <si>
    <t>対象疾患</t>
    <phoneticPr fontId="50"/>
  </si>
  <si>
    <t>タグ</t>
    <phoneticPr fontId="50"/>
  </si>
  <si>
    <t>開発フェーズ</t>
  </si>
  <si>
    <t>承認上の分類</t>
  </si>
  <si>
    <t>統合プロジェクト</t>
    <rPh sb="0" eb="2">
      <t>トウゴウ</t>
    </rPh>
    <phoneticPr fontId="34"/>
  </si>
  <si>
    <t>疾患領域１</t>
    <rPh sb="0" eb="2">
      <t>シッカン</t>
    </rPh>
    <rPh sb="2" eb="4">
      <t>リョウイキ</t>
    </rPh>
    <phoneticPr fontId="34"/>
  </si>
  <si>
    <t>疾患領域２</t>
    <rPh sb="0" eb="2">
      <t>シッカン</t>
    </rPh>
    <rPh sb="2" eb="4">
      <t>リョウイキ</t>
    </rPh>
    <phoneticPr fontId="34"/>
  </si>
  <si>
    <t>新生物</t>
  </si>
  <si>
    <t>○</t>
    <phoneticPr fontId="50"/>
  </si>
  <si>
    <t>基礎的</t>
  </si>
  <si>
    <t>医薬品</t>
  </si>
  <si>
    <t>医薬品</t>
    <phoneticPr fontId="34"/>
  </si>
  <si>
    <t>がん</t>
    <phoneticPr fontId="34"/>
  </si>
  <si>
    <t>成育</t>
    <phoneticPr fontId="34"/>
  </si>
  <si>
    <t>生命・病態解明等を目指す研究</t>
  </si>
  <si>
    <t>感染症および寄生虫症</t>
  </si>
  <si>
    <t>応用</t>
  </si>
  <si>
    <t>体外診断薬</t>
  </si>
  <si>
    <t>医療機器・ヘルスケア</t>
    <phoneticPr fontId="34"/>
  </si>
  <si>
    <t>感染症(AMR含む)</t>
    <phoneticPr fontId="34"/>
  </si>
  <si>
    <t>老年医学・認知症</t>
    <phoneticPr fontId="34"/>
  </si>
  <si>
    <t>内分泌,栄養および代謝疾患</t>
  </si>
  <si>
    <t>非臨床試験・前臨床試験</t>
  </si>
  <si>
    <t>医療機器</t>
  </si>
  <si>
    <t>再生・細胞医療・遺伝子治療</t>
    <phoneticPr fontId="34"/>
  </si>
  <si>
    <t>精神・神経疾患</t>
    <phoneticPr fontId="34"/>
  </si>
  <si>
    <t>該当なし</t>
    <rPh sb="0" eb="2">
      <t>ガイトウ</t>
    </rPh>
    <phoneticPr fontId="23"/>
  </si>
  <si>
    <t>先天奇形,変形および染色体異常</t>
  </si>
  <si>
    <t>臨床試験</t>
  </si>
  <si>
    <t>再生医療等製品</t>
  </si>
  <si>
    <t>ゲノム・データ基盤</t>
    <phoneticPr fontId="34"/>
  </si>
  <si>
    <t>生活習慣病(循環器、糖尿病等)</t>
    <phoneticPr fontId="34"/>
  </si>
  <si>
    <t>血液および造血器の疾患ならびに免疫機構の障害</t>
  </si>
  <si>
    <t>治験</t>
  </si>
  <si>
    <t>該当なし</t>
  </si>
  <si>
    <t>疾患基礎研究</t>
    <phoneticPr fontId="34"/>
  </si>
  <si>
    <t>難病</t>
    <phoneticPr fontId="34"/>
  </si>
  <si>
    <t>精神および行動の障害</t>
  </si>
  <si>
    <t>市販後</t>
  </si>
  <si>
    <t>シーズ開発・研究基盤</t>
    <phoneticPr fontId="34"/>
  </si>
  <si>
    <t>その他の非感染症疾患</t>
    <rPh sb="2" eb="3">
      <t>タ</t>
    </rPh>
    <rPh sb="4" eb="5">
      <t>ヒ</t>
    </rPh>
    <rPh sb="5" eb="8">
      <t>カンセンショウ</t>
    </rPh>
    <rPh sb="8" eb="10">
      <t>シッカン</t>
    </rPh>
    <phoneticPr fontId="34"/>
  </si>
  <si>
    <t>神経系の疾患</t>
  </si>
  <si>
    <t>観察研究等</t>
  </si>
  <si>
    <t>眼および付属器の疾患</t>
  </si>
  <si>
    <t>耳および乳様突起の疾患</t>
  </si>
  <si>
    <t>循環器系の疾患</t>
  </si>
  <si>
    <t>呼吸器系の疾患</t>
  </si>
  <si>
    <t>消化器系の疾患</t>
  </si>
  <si>
    <t>皮膚および皮下組織の疾患</t>
  </si>
  <si>
    <t>筋骨格系および結合組織の疾患</t>
  </si>
  <si>
    <t>尿路性器系の疾患</t>
  </si>
  <si>
    <t>妊娠,分娩および産じょく&lt;褥&gt;</t>
  </si>
  <si>
    <t>周産期に発生した病態</t>
  </si>
  <si>
    <t>症状,徴候および異常臨床所見・異常検査所見で他に分類されないもの</t>
  </si>
  <si>
    <t>損傷,中毒およびその他の外因の影響</t>
  </si>
  <si>
    <t>傷病および死亡の外因</t>
  </si>
  <si>
    <t>健康状態に影響をおよぼす要因および保健サービスの利用</t>
  </si>
  <si>
    <t>特殊目的用コード</t>
  </si>
  <si>
    <t>該当なし(対象とする疾患なし)</t>
    <phoneticPr fontId="23"/>
  </si>
  <si>
    <r>
      <rPr>
        <sz val="8"/>
        <color rgb="FFFF0000"/>
        <rFont val="ＭＳ 明朝"/>
        <family val="1"/>
        <charset val="128"/>
      </rPr>
      <t>従事</t>
    </r>
    <r>
      <rPr>
        <sz val="8"/>
        <rFont val="ＭＳ 明朝"/>
        <family val="1"/>
        <charset val="128"/>
      </rPr>
      <t>率</t>
    </r>
    <rPh sb="0" eb="2">
      <t>ジュウジ</t>
    </rPh>
    <rPh sb="2" eb="3">
      <t>リツ</t>
    </rPh>
    <phoneticPr fontId="23"/>
  </si>
  <si>
    <t>医薬品・医療機器等の開発を目指す研究＜医療機器開発につながるシステム開発を含む＞</t>
  </si>
  <si>
    <t>調査等の解析による実態把握を目指す研究＜フィールドワーク、サーベイランス、モニタリングを含む＞</t>
  </si>
  <si>
    <t>医療技術・標準治療法の確立等につながる研究＜診療の質を高めるためのエビデンス構築＜診療ガイドライン作成等＞を含む＞</t>
  </si>
  <si>
    <t>研究基盤及び創薬基盤の整備研究＜創薬技術・ICT基盤・プラットフォーム関係含む＞</t>
  </si>
  <si>
    <t>医療薬事制度・介護制度の改良及び技術支援等につながる研究＜国際保健＜制度＞の技術支援等につながる研究を含む＞</t>
  </si>
  <si>
    <t>新規診断法・検査法・検査体制の開発、確立、検証＜診断薬・診断機器開発は除く＞</t>
  </si>
  <si>
    <t>予防のためのエビデンス構築を目指す研究＜疫学を含む＞</t>
  </si>
  <si>
    <t>薬機法分類非該当</t>
  </si>
  <si>
    <t>まとまり番号</t>
    <rPh sb="4" eb="6">
      <t>バンゴウ</t>
    </rPh>
    <phoneticPr fontId="34"/>
  </si>
  <si>
    <t>代表</t>
    <rPh sb="0" eb="2">
      <t>ダイヒョウ</t>
    </rPh>
    <phoneticPr fontId="34"/>
  </si>
  <si>
    <t>ダミー</t>
    <phoneticPr fontId="34"/>
  </si>
  <si>
    <r>
      <t>間接経費</t>
    </r>
    <r>
      <rPr>
        <sz val="8"/>
        <rFont val="ＭＳ Ｐゴシック"/>
        <family val="3"/>
        <charset val="128"/>
        <scheme val="minor"/>
      </rPr>
      <t>（一般管理費）</t>
    </r>
    <r>
      <rPr>
        <sz val="1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4"/>
  </si>
  <si>
    <t>AMED記入</t>
  </si>
  <si>
    <t>×</t>
    <phoneticPr fontId="23"/>
  </si>
  <si>
    <t>試薬（●●●●●、●●製）</t>
    <rPh sb="0" eb="2">
      <t>シヤク</t>
    </rPh>
    <rPh sb="11" eb="12">
      <t>セイ</t>
    </rPh>
    <phoneticPr fontId="23"/>
  </si>
  <si>
    <t>試薬（▲▲▲▲、▲▲製）</t>
    <rPh sb="0" eb="2">
      <t>シヤク</t>
    </rPh>
    <rPh sb="10" eb="11">
      <t>セイ</t>
    </rPh>
    <phoneticPr fontId="23"/>
  </si>
  <si>
    <t>▲▲分析のため</t>
    <rPh sb="2" eb="4">
      <t>ブンセキ</t>
    </rPh>
    <phoneticPr fontId="23"/>
  </si>
  <si>
    <t>細胞培養器具(○○）</t>
    <rPh sb="0" eb="2">
      <t>サイボウ</t>
    </rPh>
    <rPh sb="2" eb="4">
      <t>バイヨウ</t>
    </rPh>
    <rPh sb="4" eb="6">
      <t>キグ</t>
    </rPh>
    <phoneticPr fontId="22"/>
  </si>
  <si>
    <t>細胞培養器具(△△）</t>
    <rPh sb="0" eb="2">
      <t>サイボウ</t>
    </rPh>
    <rPh sb="2" eb="4">
      <t>バイヨウ</t>
    </rPh>
    <rPh sb="4" eb="6">
      <t>キグ</t>
    </rPh>
    <phoneticPr fontId="22"/>
  </si>
  <si>
    <t>培養細胞の維持のため（海外業者）</t>
    <rPh sb="0" eb="2">
      <t>バイヨウ</t>
    </rPh>
    <rPh sb="2" eb="4">
      <t>サイボウ</t>
    </rPh>
    <rPh sb="5" eb="7">
      <t>イジ</t>
    </rPh>
    <rPh sb="11" eb="13">
      <t>カイガイ</t>
    </rPh>
    <rPh sb="13" eb="15">
      <t>ギョウシャ</t>
    </rPh>
    <phoneticPr fontId="22"/>
  </si>
  <si>
    <t>細胞培養器具(他）</t>
    <rPh sb="0" eb="2">
      <t>サイボウ</t>
    </rPh>
    <rPh sb="2" eb="4">
      <t>バイヨウ</t>
    </rPh>
    <rPh sb="4" eb="6">
      <t>キグ</t>
    </rPh>
    <rPh sb="7" eb="8">
      <t>ホカ</t>
    </rPh>
    <phoneticPr fontId="22"/>
  </si>
  <si>
    <t>検査用消耗品（ピペット類）</t>
    <rPh sb="0" eb="2">
      <t>ケンサ</t>
    </rPh>
    <rPh sb="2" eb="3">
      <t>ヨウ</t>
    </rPh>
    <rPh sb="3" eb="6">
      <t>ショウモウヒン</t>
    </rPh>
    <phoneticPr fontId="23"/>
  </si>
  <si>
    <t>検査用消耗品（実験器具類）</t>
    <rPh sb="0" eb="2">
      <t>ケンサ</t>
    </rPh>
    <rPh sb="2" eb="3">
      <t>ヨウ</t>
    </rPh>
    <rPh sb="3" eb="6">
      <t>ショウモウヒン</t>
    </rPh>
    <phoneticPr fontId="23"/>
  </si>
  <si>
    <t>△△検査に必要な消耗品</t>
    <rPh sb="2" eb="4">
      <t>ケンサ</t>
    </rPh>
    <rPh sb="5" eb="7">
      <t>ヒツヨウ</t>
    </rPh>
    <rPh sb="8" eb="11">
      <t>ショウモウヒン</t>
    </rPh>
    <phoneticPr fontId="23"/>
  </si>
  <si>
    <t>○○検査に必要な消耗品</t>
    <rPh sb="2" eb="4">
      <t>ケンサ</t>
    </rPh>
    <rPh sb="5" eb="7">
      <t>ヒツヨウ</t>
    </rPh>
    <rPh sb="8" eb="11">
      <t>ショウモウヒン</t>
    </rPh>
    <phoneticPr fontId="23"/>
  </si>
  <si>
    <t>C</t>
    <phoneticPr fontId="23"/>
  </si>
  <si>
    <t>D</t>
    <phoneticPr fontId="23"/>
  </si>
  <si>
    <t>委託費</t>
    <rPh sb="0" eb="2">
      <t>イタク</t>
    </rPh>
    <rPh sb="2" eb="3">
      <t>ヒ</t>
    </rPh>
    <phoneticPr fontId="23"/>
  </si>
  <si>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3"/>
  </si>
  <si>
    <r>
      <t>研究倫理教育責任者　</t>
    </r>
    <r>
      <rPr>
        <b/>
        <sz val="12"/>
        <color rgb="FFFF0000"/>
        <rFont val="ＭＳ 明朝"/>
        <family val="1"/>
        <charset val="128"/>
      </rPr>
      <t>【変更の場合は研究公正・業務推進部 研究公正・社会共創課にメールでご連絡ください。】</t>
    </r>
    <rPh sb="0" eb="2">
      <t>ケンキュウ</t>
    </rPh>
    <rPh sb="2" eb="4">
      <t>リンリ</t>
    </rPh>
    <rPh sb="4" eb="6">
      <t>キョウイク</t>
    </rPh>
    <rPh sb="6" eb="9">
      <t>セキニンシャ</t>
    </rPh>
    <phoneticPr fontId="23"/>
  </si>
  <si>
    <r>
      <t>コンプライアンス推進責任者　</t>
    </r>
    <r>
      <rPr>
        <b/>
        <sz val="12"/>
        <color rgb="FFFF0000"/>
        <rFont val="ＭＳ 明朝"/>
        <family val="1"/>
        <charset val="128"/>
      </rPr>
      <t>【変更の場合は研究公正・業務推進部 研究公正・社会共創課にメールでご連絡</t>
    </r>
    <rPh sb="8" eb="10">
      <t>スイシン</t>
    </rPh>
    <rPh sb="10" eb="13">
      <t>セキニンシャ</t>
    </rPh>
    <phoneticPr fontId="23"/>
  </si>
  <si>
    <t>　　ください。】 ⇒ kenkyuukousei@amed.go.jp</t>
    <phoneticPr fontId="23"/>
  </si>
  <si>
    <r>
      <t xml:space="preserve">　      </t>
    </r>
    <r>
      <rPr>
        <b/>
        <sz val="12"/>
        <color rgb="FFFF0000"/>
        <rFont val="ＭＳ 明朝"/>
        <family val="1"/>
        <charset val="128"/>
      </rPr>
      <t xml:space="preserve">  ⇒ kenkyuukousei@amed.go.jp</t>
    </r>
    <phoneticPr fontId="23"/>
  </si>
  <si>
    <r>
      <t xml:space="preserve">月給
</t>
    </r>
    <r>
      <rPr>
        <sz val="9"/>
        <color rgb="FFFF0000"/>
        <rFont val="ＭＳ 明朝"/>
        <family val="1"/>
        <charset val="128"/>
      </rPr>
      <t>または</t>
    </r>
    <r>
      <rPr>
        <sz val="9"/>
        <rFont val="ＭＳ 明朝"/>
        <family val="1"/>
        <charset val="128"/>
      </rPr>
      <t xml:space="preserve">
時給</t>
    </r>
    <rPh sb="0" eb="2">
      <t>ゲッキュウ</t>
    </rPh>
    <rPh sb="7" eb="9">
      <t>ジキュウ</t>
    </rPh>
    <phoneticPr fontId="23"/>
  </si>
  <si>
    <r>
      <t xml:space="preserve">支払月数
</t>
    </r>
    <r>
      <rPr>
        <sz val="9"/>
        <color rgb="FFFF0000"/>
        <rFont val="ＭＳ 明朝"/>
        <family val="1"/>
        <charset val="128"/>
      </rPr>
      <t>または</t>
    </r>
    <r>
      <rPr>
        <sz val="9"/>
        <rFont val="ＭＳ 明朝"/>
        <family val="1"/>
        <charset val="128"/>
      </rPr>
      <t xml:space="preserve">
支払時間数</t>
    </r>
    <rPh sb="0" eb="2">
      <t>シハライ</t>
    </rPh>
    <rPh sb="2" eb="4">
      <t>ツキスウ</t>
    </rPh>
    <rPh sb="9" eb="11">
      <t>シハラ</t>
    </rPh>
    <rPh sb="11" eb="14">
      <t>ジカンスウ</t>
    </rPh>
    <phoneticPr fontId="23"/>
  </si>
  <si>
    <t>委託費</t>
    <rPh sb="0" eb="2">
      <t>イタク</t>
    </rPh>
    <rPh sb="2" eb="3">
      <t>ヒ</t>
    </rPh>
    <phoneticPr fontId="23"/>
  </si>
  <si>
    <t>その他</t>
    <phoneticPr fontId="23"/>
  </si>
  <si>
    <t>●●解析のため</t>
    <rPh sb="2" eb="4">
      <t>カイセキ</t>
    </rPh>
    <phoneticPr fontId="23"/>
  </si>
  <si>
    <t>病理学的解析に使用するため</t>
    <phoneticPr fontId="23"/>
  </si>
  <si>
    <t>●●ソフトウェアライセンス</t>
  </si>
  <si>
    <t>件</t>
    <rPh sb="0" eb="1">
      <t>ケン</t>
    </rPh>
    <phoneticPr fontId="18"/>
  </si>
  <si>
    <t>●●解析費用</t>
    <rPh sb="2" eb="4">
      <t>カイセキ</t>
    </rPh>
    <phoneticPr fontId="23"/>
  </si>
  <si>
    <t>●●(既製品ソフトウェア)</t>
    <rPh sb="3" eb="6">
      <t>キセイヒン</t>
    </rPh>
    <phoneticPr fontId="23"/>
  </si>
  <si>
    <t>委託費</t>
    <rPh sb="0" eb="2">
      <t>イタク</t>
    </rPh>
    <rPh sb="2" eb="3">
      <t>ヒ</t>
    </rPh>
    <phoneticPr fontId="34"/>
  </si>
  <si>
    <t>備考</t>
    <rPh sb="0" eb="2">
      <t>ビコウ</t>
    </rPh>
    <phoneticPr fontId="23"/>
  </si>
  <si>
    <t>疾患領域タグ</t>
    <rPh sb="0" eb="2">
      <t>シッカン</t>
    </rPh>
    <rPh sb="2" eb="4">
      <t>リョウイキ</t>
    </rPh>
    <phoneticPr fontId="23"/>
  </si>
  <si>
    <t>◎</t>
    <phoneticPr fontId="23"/>
  </si>
  <si>
    <t>○</t>
    <phoneticPr fontId="23"/>
  </si>
  <si>
    <t>申請者(機関の代表者)住所：</t>
    <rPh sb="4" eb="6">
      <t>キカン</t>
    </rPh>
    <rPh sb="7" eb="10">
      <t>ダイヒョウシャ</t>
    </rPh>
    <rPh sb="11" eb="13">
      <t>ジュウショ</t>
    </rPh>
    <phoneticPr fontId="23"/>
  </si>
  <si>
    <t>申請者(機関の代表者)肩書：</t>
    <rPh sb="11" eb="13">
      <t>カタガ</t>
    </rPh>
    <phoneticPr fontId="23"/>
  </si>
  <si>
    <t>申請者(機関の代表者)氏名：</t>
    <rPh sb="11" eb="13">
      <t>シメイ</t>
    </rPh>
    <phoneticPr fontId="23"/>
  </si>
  <si>
    <t>補助事業担当者所属・役職：</t>
    <rPh sb="0" eb="2">
      <t>ホジョ</t>
    </rPh>
    <rPh sb="2" eb="4">
      <t>ジギョウ</t>
    </rPh>
    <rPh sb="4" eb="7">
      <t>タントウシャ</t>
    </rPh>
    <rPh sb="7" eb="9">
      <t>ショゾク</t>
    </rPh>
    <rPh sb="10" eb="12">
      <t>ヤクショク</t>
    </rPh>
    <phoneticPr fontId="23"/>
  </si>
  <si>
    <t>補助事業担当者氏名：</t>
    <rPh sb="0" eb="2">
      <t>ホジョ</t>
    </rPh>
    <rPh sb="2" eb="4">
      <t>ジギョウ</t>
    </rPh>
    <rPh sb="4" eb="7">
      <t>タントウシャ</t>
    </rPh>
    <rPh sb="7" eb="9">
      <t>シメイ</t>
    </rPh>
    <phoneticPr fontId="23"/>
  </si>
  <si>
    <t>補助事業担当者E-mailアドレス：</t>
    <rPh sb="0" eb="2">
      <t>ホジョ</t>
    </rPh>
    <rPh sb="2" eb="4">
      <t>ジギョウ</t>
    </rPh>
    <rPh sb="4" eb="7">
      <t>タントウシャ</t>
    </rPh>
    <phoneticPr fontId="23"/>
  </si>
  <si>
    <t>研究事務員</t>
    <rPh sb="0" eb="2">
      <t>ケンキュウ</t>
    </rPh>
    <rPh sb="2" eb="5">
      <t>ジムイン</t>
    </rPh>
    <phoneticPr fontId="23"/>
  </si>
  <si>
    <t>E</t>
    <phoneticPr fontId="23"/>
  </si>
  <si>
    <t>第4四半期</t>
  </si>
  <si>
    <t>■■製造の外注（X社）</t>
    <rPh sb="2" eb="4">
      <t>セイゾウ</t>
    </rPh>
    <rPh sb="5" eb="7">
      <t>ガイチュウ</t>
    </rPh>
    <rPh sb="9" eb="10">
      <t>シャ</t>
    </rPh>
    <phoneticPr fontId="23"/>
  </si>
  <si>
    <t>令和○年4月～令和○年3月分</t>
    <rPh sb="0" eb="2">
      <t>レイワ</t>
    </rPh>
    <rPh sb="3" eb="4">
      <t>ネン</t>
    </rPh>
    <rPh sb="5" eb="6">
      <t>ガツ</t>
    </rPh>
    <rPh sb="7" eb="9">
      <t>レイワ</t>
    </rPh>
    <rPh sb="10" eb="11">
      <t>ネン</t>
    </rPh>
    <rPh sb="12" eb="13">
      <t>ガツ</t>
    </rPh>
    <rPh sb="13" eb="14">
      <t>フン</t>
    </rPh>
    <phoneticPr fontId="18"/>
  </si>
  <si>
    <t>臨床試験に用いる■■の製造（令和X年X月～令和Y年Y月）</t>
    <rPh sb="0" eb="2">
      <t>リンショウ</t>
    </rPh>
    <rPh sb="2" eb="4">
      <t>シケン</t>
    </rPh>
    <rPh sb="5" eb="6">
      <t>モチ</t>
    </rPh>
    <rPh sb="11" eb="13">
      <t>セイゾウ</t>
    </rPh>
    <rPh sb="14" eb="16">
      <t>レイワ</t>
    </rPh>
    <rPh sb="17" eb="18">
      <t>ネン</t>
    </rPh>
    <rPh sb="19" eb="20">
      <t>ツキ</t>
    </rPh>
    <rPh sb="21" eb="23">
      <t>レイワ</t>
    </rPh>
    <rPh sb="24" eb="25">
      <t>ネン</t>
    </rPh>
    <rPh sb="26" eb="27">
      <t>ツキ</t>
    </rPh>
    <phoneticPr fontId="23"/>
  </si>
  <si>
    <t>○○○○についての専門家による指導</t>
    <rPh sb="9" eb="12">
      <t>センモンカ</t>
    </rPh>
    <rPh sb="15" eb="17">
      <t>シドウ</t>
    </rPh>
    <phoneticPr fontId="23"/>
  </si>
  <si>
    <t>バイオマーカー研究</t>
    <phoneticPr fontId="23"/>
  </si>
  <si>
    <t>臨床試験の外注（Y社）</t>
    <rPh sb="0" eb="2">
      <t>リンショウ</t>
    </rPh>
    <rPh sb="2" eb="4">
      <t>シケン</t>
    </rPh>
    <rPh sb="5" eb="7">
      <t>ガイチュウ</t>
    </rPh>
    <rPh sb="9" eb="10">
      <t>シャ</t>
    </rPh>
    <phoneticPr fontId="23"/>
  </si>
  <si>
    <t>臨床試験の実施（令和X年X月～令和Y年Y月）</t>
    <rPh sb="0" eb="2">
      <t>リンショウ</t>
    </rPh>
    <rPh sb="2" eb="4">
      <t>シケン</t>
    </rPh>
    <rPh sb="5" eb="7">
      <t>ジッシ</t>
    </rPh>
    <rPh sb="8" eb="10">
      <t>レイワ</t>
    </rPh>
    <rPh sb="11" eb="12">
      <t>ネン</t>
    </rPh>
    <rPh sb="13" eb="14">
      <t>ツキ</t>
    </rPh>
    <rPh sb="15" eb="17">
      <t>レイワ</t>
    </rPh>
    <rPh sb="18" eb="19">
      <t>ネン</t>
    </rPh>
    <rPh sb="20" eb="21">
      <t>ツキ</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</si>
</sst>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6"/>
      <name val="ＭＳ Ｐゴシック"/>
      <family val="3"/>
      <charset val="128"/>
      <scheme val="minor"/>
    </font>
    <font>
      <sz val="8"/>
      <color rgb="FFFF000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b/>
      <sz val="12"/>
      <color rgb="FFFF0000"/>
      <name val="ＭＳ 明朝"/>
      <family val="1"/>
      <charset val="128"/>
    </font>
    <font>
      <sz val="9"/>
      <color rgb="FFFF0000"/>
      <name val="ＭＳ 明朝"/>
      <family val="1"/>
      <charset val="128"/>
    </font>
    <font>
      <b/>
      <sz val="11"/>
      <color rgb="FFFF0000"/>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diagonalDown="1">
      <left style="thin">
        <color indexed="64"/>
      </left>
      <right style="dashed">
        <color indexed="64"/>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style="thin">
        <color indexed="64"/>
      </left>
      <right style="dash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style="dashed">
        <color indexed="64"/>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s>
  <cellStyleXfs count="40">
    <xf numFmtId="0" fontId="0" fillId="0" borderId="0"/>
    <xf numFmtId="178" fontId="24" fillId="0" borderId="0" applyFill="0" applyBorder="0" applyAlignment="0"/>
    <xf numFmtId="0" fontId="25" fillId="0" borderId="1" applyNumberFormat="0" applyAlignment="0" applyProtection="0">
      <alignment horizontal="left" vertical="center"/>
    </xf>
    <xf numFmtId="0" fontId="25" fillId="0" borderId="2">
      <alignment horizontal="left" vertical="center"/>
    </xf>
    <xf numFmtId="0" fontId="26" fillId="0" borderId="0"/>
    <xf numFmtId="0" fontId="27" fillId="0" borderId="0"/>
    <xf numFmtId="0" fontId="28" fillId="0" borderId="0"/>
    <xf numFmtId="0" fontId="21" fillId="0" borderId="0">
      <alignment vertical="center"/>
    </xf>
    <xf numFmtId="0" fontId="20" fillId="0" borderId="0">
      <alignment vertical="center"/>
    </xf>
    <xf numFmtId="38" fontId="20" fillId="0" borderId="0" applyFont="0" applyFill="0" applyBorder="0" applyAlignment="0" applyProtection="0">
      <alignment vertical="center"/>
    </xf>
    <xf numFmtId="38" fontId="22"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xf numFmtId="0" fontId="40" fillId="0" borderId="0"/>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9" fontId="22" fillId="0" borderId="0" applyFont="0" applyFill="0" applyBorder="0" applyAlignment="0" applyProtection="0"/>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1" fillId="0" borderId="0">
      <alignment vertical="center"/>
    </xf>
    <xf numFmtId="38" fontId="1" fillId="0" borderId="0" applyFont="0" applyFill="0" applyBorder="0" applyAlignment="0" applyProtection="0">
      <alignment vertical="center"/>
    </xf>
  </cellStyleXfs>
  <cellXfs count="445">
    <xf numFmtId="0" fontId="0" fillId="0" borderId="0" xfId="0"/>
    <xf numFmtId="0" fontId="29" fillId="0" borderId="0" xfId="0" applyFont="1" applyAlignment="1">
      <alignment vertical="center"/>
    </xf>
    <xf numFmtId="177" fontId="29" fillId="0" borderId="0" xfId="0" applyNumberFormat="1" applyFont="1" applyAlignment="1">
      <alignment vertical="center"/>
    </xf>
    <xf numFmtId="0" fontId="29" fillId="0" borderId="0" xfId="0" applyFont="1" applyBorder="1" applyAlignment="1">
      <alignment horizontal="right" vertical="center"/>
    </xf>
    <xf numFmtId="0" fontId="29" fillId="0" borderId="0" xfId="0" applyFont="1" applyAlignment="1">
      <alignment horizontal="center" vertical="center"/>
    </xf>
    <xf numFmtId="0" fontId="31" fillId="0" borderId="0" xfId="0" applyFont="1" applyAlignment="1">
      <alignment vertical="center"/>
    </xf>
    <xf numFmtId="0" fontId="29" fillId="2" borderId="0" xfId="0" applyFont="1" applyFill="1" applyAlignment="1">
      <alignment vertical="center"/>
    </xf>
    <xf numFmtId="177" fontId="29" fillId="0" borderId="0" xfId="0" applyNumberFormat="1"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3" fillId="0" borderId="0" xfId="0" applyFont="1" applyAlignment="1">
      <alignment vertical="center"/>
    </xf>
    <xf numFmtId="0" fontId="33" fillId="0" borderId="0" xfId="0" applyFont="1" applyFill="1" applyAlignment="1">
      <alignment vertical="center"/>
    </xf>
    <xf numFmtId="177" fontId="33" fillId="0" borderId="0" xfId="0" applyNumberFormat="1" applyFont="1" applyAlignment="1">
      <alignment vertical="center"/>
    </xf>
    <xf numFmtId="0" fontId="33" fillId="0" borderId="0" xfId="0" applyFont="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center" vertical="center"/>
    </xf>
    <xf numFmtId="179" fontId="33" fillId="0" borderId="0" xfId="0" applyNumberFormat="1" applyFont="1" applyAlignment="1">
      <alignment vertical="center"/>
    </xf>
    <xf numFmtId="177" fontId="33" fillId="0" borderId="0" xfId="0" applyNumberFormat="1" applyFont="1" applyFill="1" applyAlignment="1">
      <alignment vertical="center"/>
    </xf>
    <xf numFmtId="0" fontId="29" fillId="0" borderId="0" xfId="0" applyFont="1" applyAlignment="1">
      <alignment horizontal="left" vertical="center"/>
    </xf>
    <xf numFmtId="0" fontId="33" fillId="0" borderId="0" xfId="0" applyFont="1" applyAlignment="1">
      <alignment horizontal="left" vertical="center"/>
    </xf>
    <xf numFmtId="176" fontId="29" fillId="0" borderId="0" xfId="0" applyNumberFormat="1" applyFont="1" applyAlignment="1">
      <alignment horizontal="left" vertical="center"/>
    </xf>
    <xf numFmtId="177" fontId="32" fillId="0" borderId="10" xfId="0" applyNumberFormat="1" applyFont="1" applyFill="1" applyBorder="1" applyAlignment="1">
      <alignment vertical="center"/>
    </xf>
    <xf numFmtId="177" fontId="32" fillId="0" borderId="10" xfId="0" applyNumberFormat="1" applyFont="1" applyFill="1" applyBorder="1" applyAlignment="1">
      <alignment horizontal="right" vertical="center"/>
    </xf>
    <xf numFmtId="0" fontId="29" fillId="0" borderId="0" xfId="0" applyFont="1" applyAlignment="1">
      <alignment vertical="center"/>
    </xf>
    <xf numFmtId="38" fontId="29" fillId="0" borderId="1" xfId="0" applyNumberFormat="1" applyFont="1" applyBorder="1" applyAlignment="1">
      <alignment horizontal="center" vertical="center"/>
    </xf>
    <xf numFmtId="0" fontId="20" fillId="0" borderId="0" xfId="8">
      <alignment vertical="center"/>
    </xf>
    <xf numFmtId="0" fontId="29" fillId="0" borderId="0" xfId="0" applyFont="1" applyAlignment="1">
      <alignment vertical="center"/>
    </xf>
    <xf numFmtId="177" fontId="32" fillId="0" borderId="0" xfId="0" applyNumberFormat="1" applyFont="1" applyFill="1" applyBorder="1" applyAlignment="1">
      <alignment vertical="center"/>
    </xf>
    <xf numFmtId="38" fontId="29" fillId="0" borderId="62"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xf>
    <xf numFmtId="38" fontId="29" fillId="0" borderId="0" xfId="0" applyNumberFormat="1" applyFont="1" applyBorder="1" applyAlignment="1">
      <alignment horizontal="center" vertical="center"/>
    </xf>
    <xf numFmtId="0" fontId="29" fillId="0" borderId="0" xfId="0" applyFont="1" applyAlignment="1">
      <alignment vertical="center"/>
    </xf>
    <xf numFmtId="38" fontId="29" fillId="0" borderId="3" xfId="0" applyNumberFormat="1" applyFont="1" applyBorder="1" applyAlignment="1">
      <alignment horizontal="center" vertical="center" wrapText="1"/>
    </xf>
    <xf numFmtId="0" fontId="29" fillId="0" borderId="0" xfId="0" applyFont="1" applyBorder="1" applyAlignment="1">
      <alignment vertical="center"/>
    </xf>
    <xf numFmtId="177" fontId="33" fillId="0" borderId="0" xfId="0" applyNumberFormat="1" applyFont="1" applyFill="1" applyBorder="1" applyAlignment="1">
      <alignment vertical="center"/>
    </xf>
    <xf numFmtId="177" fontId="29" fillId="0" borderId="0" xfId="0" applyNumberFormat="1" applyFont="1" applyBorder="1" applyAlignment="1">
      <alignment vertical="center"/>
    </xf>
    <xf numFmtId="38" fontId="35" fillId="0" borderId="62" xfId="0" applyNumberFormat="1" applyFont="1" applyBorder="1" applyAlignment="1">
      <alignment horizontal="center" vertical="center"/>
    </xf>
    <xf numFmtId="177" fontId="32" fillId="0" borderId="63" xfId="0" applyNumberFormat="1" applyFont="1" applyFill="1" applyBorder="1" applyAlignment="1">
      <alignment vertical="center"/>
    </xf>
    <xf numFmtId="38" fontId="32" fillId="0" borderId="63" xfId="0" applyNumberFormat="1" applyFont="1" applyFill="1" applyBorder="1" applyAlignment="1">
      <alignment vertical="center"/>
    </xf>
    <xf numFmtId="0" fontId="29" fillId="0" borderId="0" xfId="0" applyFont="1" applyAlignment="1">
      <alignment vertical="center"/>
    </xf>
    <xf numFmtId="38" fontId="29" fillId="0" borderId="62" xfId="0" applyNumberFormat="1" applyFont="1" applyBorder="1" applyAlignment="1">
      <alignment horizontal="center" vertical="center"/>
    </xf>
    <xf numFmtId="38" fontId="29" fillId="0" borderId="0" xfId="0" applyNumberFormat="1" applyFont="1" applyBorder="1" applyAlignment="1">
      <alignment horizontal="center" vertical="center"/>
    </xf>
    <xf numFmtId="177" fontId="32" fillId="0" borderId="64" xfId="0" applyNumberFormat="1" applyFont="1" applyFill="1" applyBorder="1" applyAlignment="1">
      <alignment vertic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29" fillId="0" borderId="0" xfId="0" applyNumberFormat="1" applyFont="1" applyAlignment="1">
      <alignment horizontal="center" vertical="center"/>
    </xf>
    <xf numFmtId="177" fontId="33" fillId="0" borderId="21" xfId="0" applyNumberFormat="1" applyFont="1" applyFill="1" applyBorder="1" applyAlignment="1">
      <alignment horizontal="right" vertical="center"/>
    </xf>
    <xf numFmtId="38" fontId="33" fillId="0" borderId="65" xfId="0" applyNumberFormat="1" applyFont="1" applyFill="1" applyBorder="1" applyAlignment="1">
      <alignment horizontal="right" vertical="center"/>
    </xf>
    <xf numFmtId="177" fontId="33" fillId="0" borderId="21" xfId="0" applyNumberFormat="1" applyFont="1" applyFill="1" applyBorder="1" applyAlignment="1">
      <alignment vertical="center"/>
    </xf>
    <xf numFmtId="38" fontId="29" fillId="0" borderId="1" xfId="0" applyNumberFormat="1" applyFont="1" applyBorder="1" applyAlignment="1">
      <alignment horizontal="center" vertical="center"/>
    </xf>
    <xf numFmtId="38" fontId="29" fillId="0" borderId="62" xfId="0" applyNumberFormat="1" applyFont="1" applyBorder="1" applyAlignment="1">
      <alignment horizontal="center" vertical="center" wrapText="1"/>
    </xf>
    <xf numFmtId="0" fontId="29" fillId="0" borderId="0" xfId="0" applyFont="1" applyAlignment="1">
      <alignment vertical="center" shrinkToFit="1"/>
    </xf>
    <xf numFmtId="0" fontId="33" fillId="0" borderId="0" xfId="0" applyFont="1" applyAlignment="1">
      <alignment vertical="center" shrinkToFit="1"/>
    </xf>
    <xf numFmtId="0" fontId="33" fillId="0" borderId="0" xfId="0" applyFont="1" applyFill="1" applyAlignment="1">
      <alignment vertical="center" shrinkToFit="1"/>
    </xf>
    <xf numFmtId="38" fontId="29" fillId="0" borderId="62" xfId="0" applyNumberFormat="1" applyFont="1" applyBorder="1" applyAlignment="1">
      <alignment horizontal="center" vertical="center" shrinkToFit="1"/>
    </xf>
    <xf numFmtId="176" fontId="32" fillId="3" borderId="16" xfId="0" applyNumberFormat="1" applyFont="1" applyFill="1" applyBorder="1" applyAlignment="1" applyProtection="1">
      <alignment horizontal="left" vertical="center"/>
      <protection locked="0"/>
    </xf>
    <xf numFmtId="176" fontId="32" fillId="3" borderId="18" xfId="0" applyNumberFormat="1" applyFont="1" applyFill="1" applyBorder="1" applyAlignment="1" applyProtection="1">
      <alignment horizontal="left" vertical="center"/>
      <protection locked="0"/>
    </xf>
    <xf numFmtId="176" fontId="32" fillId="3" borderId="11" xfId="0" applyNumberFormat="1" applyFont="1" applyFill="1" applyBorder="1" applyAlignment="1" applyProtection="1">
      <alignment horizontal="left" vertical="center"/>
      <protection locked="0"/>
    </xf>
    <xf numFmtId="38" fontId="33" fillId="3" borderId="12"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center" vertical="center"/>
      <protection locked="0"/>
    </xf>
    <xf numFmtId="38" fontId="33" fillId="3" borderId="17" xfId="10" applyFont="1" applyFill="1" applyBorder="1" applyAlignment="1" applyProtection="1">
      <alignment vertical="center"/>
      <protection locked="0"/>
    </xf>
    <xf numFmtId="176" fontId="33" fillId="3" borderId="3" xfId="0" applyNumberFormat="1" applyFont="1" applyFill="1" applyBorder="1" applyAlignment="1" applyProtection="1">
      <alignment vertical="center"/>
      <protection locked="0"/>
    </xf>
    <xf numFmtId="176" fontId="33" fillId="3" borderId="3" xfId="0" applyNumberFormat="1" applyFont="1" applyFill="1" applyBorder="1" applyAlignment="1" applyProtection="1">
      <alignment horizontal="center" vertical="center"/>
      <protection locked="0"/>
    </xf>
    <xf numFmtId="38" fontId="33" fillId="3" borderId="15" xfId="10" applyFont="1" applyFill="1" applyBorder="1" applyAlignment="1" applyProtection="1">
      <alignment vertical="center"/>
      <protection locked="0"/>
    </xf>
    <xf numFmtId="38" fontId="29" fillId="3" borderId="14" xfId="0" applyNumberFormat="1" applyFont="1" applyFill="1" applyBorder="1" applyAlignment="1" applyProtection="1">
      <alignment vertical="center"/>
      <protection locked="0"/>
    </xf>
    <xf numFmtId="38" fontId="29" fillId="3" borderId="19" xfId="0" applyNumberFormat="1" applyFont="1" applyFill="1" applyBorder="1" applyAlignment="1" applyProtection="1">
      <alignment vertical="center"/>
      <protection locked="0"/>
    </xf>
    <xf numFmtId="38" fontId="33" fillId="3" borderId="12"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left" vertical="center" shrinkToFit="1"/>
      <protection locked="0"/>
    </xf>
    <xf numFmtId="38" fontId="33" fillId="3" borderId="11" xfId="0" applyNumberFormat="1" applyFont="1" applyFill="1" applyBorder="1" applyAlignment="1" applyProtection="1">
      <alignment horizontal="right" vertical="center"/>
      <protection locked="0"/>
    </xf>
    <xf numFmtId="38" fontId="33" fillId="3" borderId="11" xfId="0" applyNumberFormat="1" applyFont="1" applyFill="1" applyBorder="1" applyAlignment="1" applyProtection="1">
      <alignment vertical="center"/>
      <protection locked="0"/>
    </xf>
    <xf numFmtId="38" fontId="33"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shrinkToFit="1"/>
      <protection locked="0"/>
    </xf>
    <xf numFmtId="38" fontId="33" fillId="3" borderId="3" xfId="0" applyNumberFormat="1" applyFont="1" applyFill="1" applyBorder="1" applyAlignment="1" applyProtection="1">
      <alignment horizontal="left" vertical="center" shrinkToFit="1"/>
      <protection locked="0"/>
    </xf>
    <xf numFmtId="38" fontId="33" fillId="3" borderId="12" xfId="0" applyNumberFormat="1" applyFont="1" applyFill="1" applyBorder="1" applyAlignment="1" applyProtection="1">
      <alignment horizontal="left" vertical="center"/>
      <protection locked="0"/>
    </xf>
    <xf numFmtId="38" fontId="33" fillId="3" borderId="39"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3"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3" fillId="3" borderId="17" xfId="0" applyNumberFormat="1" applyFont="1" applyFill="1" applyBorder="1" applyAlignment="1" applyProtection="1">
      <alignment horizontal="left" vertical="center" wrapText="1"/>
      <protection locked="0"/>
    </xf>
    <xf numFmtId="38" fontId="33" fillId="3" borderId="17" xfId="0" applyNumberFormat="1" applyFont="1" applyFill="1" applyBorder="1" applyAlignment="1" applyProtection="1">
      <alignment vertical="center"/>
      <protection locked="0"/>
    </xf>
    <xf numFmtId="38" fontId="33" fillId="3" borderId="17" xfId="0" applyNumberFormat="1" applyFont="1" applyFill="1" applyBorder="1" applyAlignment="1" applyProtection="1">
      <alignment horizontal="right" vertical="center"/>
      <protection locked="0"/>
    </xf>
    <xf numFmtId="38" fontId="33" fillId="3" borderId="8" xfId="0" applyNumberFormat="1" applyFont="1" applyFill="1" applyBorder="1" applyAlignment="1" applyProtection="1">
      <alignment horizontal="right" vertical="center"/>
      <protection locked="0"/>
    </xf>
    <xf numFmtId="38" fontId="33" fillId="3" borderId="14"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protection locked="0"/>
    </xf>
    <xf numFmtId="38" fontId="33" fillId="3" borderId="22"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horizontal="left" vertical="center" wrapText="1"/>
      <protection locked="0"/>
    </xf>
    <xf numFmtId="38" fontId="33" fillId="3" borderId="15" xfId="0" applyNumberFormat="1" applyFont="1" applyFill="1" applyBorder="1" applyAlignment="1" applyProtection="1">
      <alignment horizontal="right" vertical="center"/>
      <protection locked="0"/>
    </xf>
    <xf numFmtId="38" fontId="33" fillId="3" borderId="3" xfId="0" applyNumberFormat="1" applyFont="1" applyFill="1" applyBorder="1" applyAlignment="1" applyProtection="1">
      <alignment horizontal="right" vertical="center"/>
      <protection locked="0"/>
    </xf>
    <xf numFmtId="38" fontId="39" fillId="3" borderId="11"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horizontal="left" vertical="center" wrapText="1"/>
      <protection locked="0"/>
    </xf>
    <xf numFmtId="38" fontId="39" fillId="3" borderId="3" xfId="0" applyNumberFormat="1" applyFont="1" applyFill="1" applyBorder="1" applyAlignment="1" applyProtection="1">
      <alignment horizontal="center" vertical="center"/>
      <protection locked="0"/>
    </xf>
    <xf numFmtId="38" fontId="29" fillId="3" borderId="14"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left" vertical="center"/>
      <protection locked="0"/>
    </xf>
    <xf numFmtId="38" fontId="29" fillId="3" borderId="3" xfId="0" applyNumberFormat="1" applyFont="1" applyFill="1" applyBorder="1" applyAlignment="1" applyProtection="1">
      <alignment horizontal="right" vertical="center"/>
      <protection locked="0"/>
    </xf>
    <xf numFmtId="38" fontId="30" fillId="3" borderId="3" xfId="0" applyNumberFormat="1" applyFont="1" applyFill="1" applyBorder="1" applyAlignment="1" applyProtection="1">
      <alignment horizontal="center" vertical="center"/>
      <protection locked="0"/>
    </xf>
    <xf numFmtId="38" fontId="29" fillId="3" borderId="19"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left" vertical="center"/>
      <protection locked="0"/>
    </xf>
    <xf numFmtId="38" fontId="29" fillId="3" borderId="6" xfId="0" applyNumberFormat="1" applyFont="1" applyFill="1" applyBorder="1" applyAlignment="1" applyProtection="1">
      <alignment horizontal="right" vertical="center"/>
      <protection locked="0"/>
    </xf>
    <xf numFmtId="38" fontId="30" fillId="3" borderId="6" xfId="0" applyNumberFormat="1" applyFont="1" applyFill="1" applyBorder="1" applyAlignment="1" applyProtection="1">
      <alignment horizontal="center" vertical="center"/>
      <protection locked="0"/>
    </xf>
    <xf numFmtId="38" fontId="33" fillId="3" borderId="14" xfId="0" applyNumberFormat="1" applyFont="1" applyFill="1" applyBorder="1" applyAlignment="1" applyProtection="1">
      <alignment vertical="center"/>
      <protection locked="0"/>
    </xf>
    <xf numFmtId="38" fontId="29" fillId="3" borderId="3" xfId="0" applyNumberFormat="1" applyFont="1" applyFill="1" applyBorder="1" applyAlignment="1" applyProtection="1">
      <alignment vertical="center"/>
      <protection locked="0"/>
    </xf>
    <xf numFmtId="38" fontId="29" fillId="3" borderId="58" xfId="0" applyNumberFormat="1" applyFont="1" applyFill="1" applyBorder="1" applyAlignment="1" applyProtection="1">
      <alignment vertical="center"/>
      <protection locked="0"/>
    </xf>
    <xf numFmtId="38" fontId="29" fillId="3" borderId="62" xfId="0" applyNumberFormat="1" applyFont="1" applyFill="1" applyBorder="1" applyAlignment="1" applyProtection="1">
      <alignment vertical="center"/>
      <protection locked="0"/>
    </xf>
    <xf numFmtId="38" fontId="33" fillId="3" borderId="15" xfId="0" applyNumberFormat="1" applyFont="1" applyFill="1" applyBorder="1" applyAlignment="1" applyProtection="1">
      <alignment horizontal="left" vertical="center"/>
      <protection locked="0"/>
    </xf>
    <xf numFmtId="38" fontId="33" fillId="3" borderId="13" xfId="0" applyNumberFormat="1" applyFont="1" applyFill="1" applyBorder="1" applyAlignment="1" applyProtection="1">
      <alignment horizontal="right" vertical="center"/>
      <protection locked="0"/>
    </xf>
    <xf numFmtId="176" fontId="29" fillId="3" borderId="3" xfId="0" applyNumberFormat="1" applyFont="1" applyFill="1" applyBorder="1" applyAlignment="1" applyProtection="1">
      <alignment horizontal="left" vertical="center"/>
      <protection locked="0"/>
    </xf>
    <xf numFmtId="38" fontId="29" fillId="3" borderId="15" xfId="0" applyNumberFormat="1" applyFont="1" applyFill="1" applyBorder="1" applyAlignment="1" applyProtection="1">
      <alignment vertical="center"/>
      <protection locked="0"/>
    </xf>
    <xf numFmtId="38" fontId="29" fillId="3" borderId="23" xfId="0" applyNumberFormat="1" applyFont="1" applyFill="1" applyBorder="1" applyAlignment="1" applyProtection="1">
      <alignment vertical="center"/>
      <protection locked="0"/>
    </xf>
    <xf numFmtId="38" fontId="33" fillId="3" borderId="13" xfId="0" applyNumberFormat="1" applyFont="1" applyFill="1" applyBorder="1" applyAlignment="1" applyProtection="1">
      <alignment horizontal="left" vertical="center"/>
      <protection locked="0"/>
    </xf>
    <xf numFmtId="176" fontId="33" fillId="3" borderId="11" xfId="0" applyNumberFormat="1" applyFont="1" applyFill="1" applyBorder="1" applyAlignment="1" applyProtection="1">
      <alignment horizontal="center" vertical="center"/>
      <protection locked="0"/>
    </xf>
    <xf numFmtId="38" fontId="33" fillId="3" borderId="15" xfId="0" applyNumberFormat="1" applyFont="1" applyFill="1" applyBorder="1" applyAlignment="1" applyProtection="1">
      <alignment vertical="center"/>
      <protection locked="0"/>
    </xf>
    <xf numFmtId="38" fontId="33" fillId="3" borderId="3" xfId="0" applyNumberFormat="1" applyFont="1" applyFill="1" applyBorder="1" applyAlignment="1" applyProtection="1">
      <alignment vertical="center"/>
      <protection locked="0"/>
    </xf>
    <xf numFmtId="0" fontId="20" fillId="0" borderId="54" xfId="8" applyBorder="1" applyAlignment="1" applyProtection="1">
      <alignment vertical="center" wrapText="1"/>
      <protection locked="0"/>
    </xf>
    <xf numFmtId="0" fontId="19" fillId="0" borderId="2" xfId="8" applyFont="1" applyBorder="1" applyAlignment="1" applyProtection="1">
      <alignment vertical="center" wrapText="1"/>
      <protection locked="0"/>
    </xf>
    <xf numFmtId="0" fontId="19" fillId="0" borderId="55" xfId="8" applyFont="1" applyBorder="1" applyAlignment="1" applyProtection="1">
      <alignment vertical="center" wrapText="1"/>
      <protection locked="0"/>
    </xf>
    <xf numFmtId="0" fontId="19" fillId="0" borderId="3" xfId="8" applyFont="1" applyBorder="1" applyAlignment="1" applyProtection="1">
      <alignment vertical="center" wrapText="1"/>
      <protection locked="0"/>
    </xf>
    <xf numFmtId="0" fontId="20" fillId="0" borderId="22" xfId="8" applyBorder="1" applyAlignment="1">
      <alignment horizontal="left" vertical="center" wrapText="1"/>
    </xf>
    <xf numFmtId="0" fontId="20" fillId="0" borderId="3" xfId="8" applyBorder="1" applyAlignment="1">
      <alignment horizontal="left" vertical="center" wrapText="1"/>
    </xf>
    <xf numFmtId="0" fontId="20" fillId="0" borderId="3" xfId="8" applyFill="1" applyBorder="1" applyAlignment="1">
      <alignment horizontal="left" vertical="center" wrapText="1"/>
    </xf>
    <xf numFmtId="0" fontId="20" fillId="0" borderId="56" xfId="8" applyBorder="1" applyAlignment="1">
      <alignment horizontal="left" vertical="center" wrapText="1"/>
    </xf>
    <xf numFmtId="38" fontId="0" fillId="0" borderId="3" xfId="9" applyFont="1" applyBorder="1" applyAlignment="1">
      <alignment vertical="center" wrapText="1"/>
    </xf>
    <xf numFmtId="0" fontId="20" fillId="0" borderId="3" xfId="8" applyNumberFormat="1" applyBorder="1" applyAlignment="1">
      <alignment vertical="center" wrapText="1"/>
    </xf>
    <xf numFmtId="180" fontId="0" fillId="0" borderId="3" xfId="9" applyNumberFormat="1" applyFont="1" applyBorder="1" applyAlignment="1">
      <alignment vertical="center" wrapText="1"/>
    </xf>
    <xf numFmtId="0" fontId="20" fillId="0" borderId="50" xfId="8" applyBorder="1" applyAlignment="1">
      <alignment horizontal="left" vertical="center" wrapText="1"/>
    </xf>
    <xf numFmtId="0" fontId="20" fillId="0" borderId="3" xfId="8" applyNumberFormat="1" applyBorder="1" applyAlignment="1">
      <alignment horizontal="left" vertical="center" wrapText="1"/>
    </xf>
    <xf numFmtId="0" fontId="20" fillId="0" borderId="51" xfId="8" applyBorder="1" applyAlignment="1">
      <alignment horizontal="left" vertical="center" wrapText="1"/>
    </xf>
    <xf numFmtId="0" fontId="17" fillId="0" borderId="51" xfId="8" applyNumberFormat="1" applyFont="1" applyBorder="1" applyAlignment="1">
      <alignment horizontal="left" vertical="center" wrapText="1"/>
    </xf>
    <xf numFmtId="0" fontId="17" fillId="0" borderId="56" xfId="8" applyNumberFormat="1" applyFont="1" applyBorder="1" applyAlignment="1">
      <alignment horizontal="left" vertical="center" wrapText="1"/>
    </xf>
    <xf numFmtId="0" fontId="20" fillId="0" borderId="51" xfId="8" applyNumberFormat="1" applyBorder="1" applyAlignment="1">
      <alignment horizontal="left" vertical="center" wrapText="1"/>
    </xf>
    <xf numFmtId="0" fontId="20" fillId="0" borderId="3" xfId="8" applyBorder="1" applyAlignment="1" applyProtection="1">
      <alignment vertical="center" wrapText="1"/>
      <protection locked="0"/>
    </xf>
    <xf numFmtId="0" fontId="20" fillId="0" borderId="0" xfId="8" applyAlignment="1">
      <alignment vertical="center" wrapText="1"/>
    </xf>
    <xf numFmtId="0" fontId="40" fillId="0" borderId="0" xfId="13"/>
    <xf numFmtId="0" fontId="40" fillId="0" borderId="0" xfId="13" applyBorder="1"/>
    <xf numFmtId="181" fontId="41" fillId="0" borderId="0" xfId="13" applyNumberFormat="1" applyFont="1" applyBorder="1" applyAlignment="1">
      <alignment vertical="center"/>
    </xf>
    <xf numFmtId="176" fontId="29" fillId="0" borderId="0" xfId="13" applyNumberFormat="1" applyFont="1" applyFill="1" applyBorder="1" applyAlignment="1" applyProtection="1">
      <alignment vertical="center" wrapText="1"/>
    </xf>
    <xf numFmtId="9" fontId="30" fillId="0" borderId="0" xfId="13" applyNumberFormat="1" applyFont="1" applyBorder="1" applyAlignment="1" applyProtection="1">
      <alignment horizontal="right" vertical="center"/>
    </xf>
    <xf numFmtId="38" fontId="35" fillId="0" borderId="69" xfId="0" applyNumberFormat="1" applyFont="1" applyBorder="1" applyAlignment="1">
      <alignment horizontal="center" vertical="center"/>
    </xf>
    <xf numFmtId="38" fontId="35" fillId="0" borderId="66" xfId="0" applyNumberFormat="1" applyFont="1" applyBorder="1" applyAlignment="1">
      <alignment horizontal="center" vertical="center"/>
    </xf>
    <xf numFmtId="38" fontId="35" fillId="0" borderId="69" xfId="0" applyNumberFormat="1" applyFont="1" applyBorder="1" applyAlignment="1" applyProtection="1">
      <alignment horizontal="center" vertical="center"/>
    </xf>
    <xf numFmtId="38" fontId="35" fillId="0" borderId="66" xfId="0" applyNumberFormat="1" applyFont="1" applyBorder="1" applyAlignment="1" applyProtection="1">
      <alignment horizontal="center" vertical="center"/>
    </xf>
    <xf numFmtId="38" fontId="42" fillId="0" borderId="62" xfId="0" applyNumberFormat="1" applyFont="1" applyBorder="1" applyAlignment="1" applyProtection="1">
      <alignment horizontal="center" vertical="center"/>
    </xf>
    <xf numFmtId="38" fontId="33" fillId="3" borderId="70" xfId="0" applyNumberFormat="1" applyFont="1" applyFill="1" applyBorder="1" applyAlignment="1" applyProtection="1">
      <alignment horizontal="right" vertical="center"/>
      <protection locked="0"/>
    </xf>
    <xf numFmtId="38" fontId="33" fillId="3" borderId="39" xfId="0" applyNumberFormat="1" applyFont="1" applyFill="1" applyBorder="1" applyAlignment="1" applyProtection="1">
      <alignment horizontal="right" vertical="center"/>
      <protection locked="0"/>
    </xf>
    <xf numFmtId="38" fontId="33" fillId="3" borderId="71" xfId="0" applyNumberFormat="1" applyFont="1" applyFill="1" applyBorder="1" applyAlignment="1" applyProtection="1">
      <alignment horizontal="right" vertical="center"/>
      <protection locked="0"/>
    </xf>
    <xf numFmtId="38" fontId="33" fillId="3" borderId="22" xfId="0" applyNumberFormat="1" applyFont="1" applyFill="1" applyBorder="1" applyAlignment="1" applyProtection="1">
      <alignment horizontal="right" vertical="center"/>
      <protection locked="0"/>
    </xf>
    <xf numFmtId="38" fontId="29" fillId="3" borderId="71" xfId="0" applyNumberFormat="1" applyFont="1" applyFill="1" applyBorder="1" applyAlignment="1" applyProtection="1">
      <alignment horizontal="right" vertical="center"/>
      <protection locked="0"/>
    </xf>
    <xf numFmtId="38" fontId="29" fillId="3" borderId="22" xfId="0" applyNumberFormat="1" applyFont="1" applyFill="1" applyBorder="1" applyAlignment="1" applyProtection="1">
      <alignment horizontal="right" vertical="center"/>
      <protection locked="0"/>
    </xf>
    <xf numFmtId="38" fontId="29" fillId="3" borderId="69" xfId="0" applyNumberFormat="1" applyFont="1" applyFill="1" applyBorder="1" applyAlignment="1" applyProtection="1">
      <alignment horizontal="right" vertical="center"/>
      <protection locked="0"/>
    </xf>
    <xf numFmtId="38" fontId="29" fillId="3" borderId="24" xfId="0" applyNumberFormat="1" applyFont="1" applyFill="1" applyBorder="1" applyAlignment="1" applyProtection="1">
      <alignment horizontal="right" vertical="center"/>
      <protection locked="0"/>
    </xf>
    <xf numFmtId="38" fontId="29" fillId="0" borderId="0" xfId="0" applyNumberFormat="1" applyFont="1" applyBorder="1" applyAlignment="1">
      <alignment horizontal="left" vertical="center"/>
    </xf>
    <xf numFmtId="177" fontId="29" fillId="0" borderId="0" xfId="0" applyNumberFormat="1" applyFont="1" applyFill="1" applyBorder="1" applyAlignment="1">
      <alignment vertical="center"/>
    </xf>
    <xf numFmtId="177" fontId="43" fillId="0" borderId="0" xfId="0" applyNumberFormat="1" applyFont="1" applyAlignment="1">
      <alignment vertical="center" wrapText="1"/>
    </xf>
    <xf numFmtId="0" fontId="30" fillId="0" borderId="3" xfId="13" applyFont="1" applyBorder="1" applyAlignment="1" applyProtection="1">
      <alignment horizontal="center" vertical="center"/>
    </xf>
    <xf numFmtId="0" fontId="30" fillId="0" borderId="3" xfId="13" applyFont="1" applyBorder="1" applyAlignment="1" applyProtection="1">
      <alignment horizontal="center" vertical="center" wrapText="1"/>
    </xf>
    <xf numFmtId="0" fontId="30" fillId="0" borderId="3" xfId="13" applyFont="1" applyBorder="1" applyAlignment="1" applyProtection="1">
      <alignment horizontal="justify" vertical="center"/>
    </xf>
    <xf numFmtId="176" fontId="30" fillId="0" borderId="3" xfId="13" applyNumberFormat="1" applyFont="1" applyBorder="1" applyAlignment="1" applyProtection="1">
      <alignment horizontal="right" vertical="center"/>
    </xf>
    <xf numFmtId="0" fontId="30" fillId="0" borderId="3" xfId="13" applyFont="1" applyBorder="1" applyAlignment="1" applyProtection="1">
      <alignment horizontal="left" vertical="center"/>
    </xf>
    <xf numFmtId="0" fontId="30" fillId="0" borderId="3" xfId="13" applyFont="1" applyBorder="1" applyAlignment="1" applyProtection="1">
      <alignment horizontal="justify" vertical="center" wrapText="1"/>
    </xf>
    <xf numFmtId="0" fontId="30" fillId="0" borderId="23" xfId="13" applyFont="1" applyBorder="1" applyAlignment="1" applyProtection="1">
      <alignment horizontal="center" vertical="center"/>
    </xf>
    <xf numFmtId="176" fontId="30" fillId="0" borderId="23" xfId="13" applyNumberFormat="1" applyFont="1" applyBorder="1" applyAlignment="1" applyProtection="1">
      <alignment horizontal="right" vertical="top"/>
    </xf>
    <xf numFmtId="176" fontId="30" fillId="0" borderId="6" xfId="13" applyNumberFormat="1" applyFont="1" applyBorder="1" applyAlignment="1" applyProtection="1">
      <alignment horizontal="right" vertical="top"/>
    </xf>
    <xf numFmtId="176" fontId="22" fillId="0" borderId="17" xfId="0" applyNumberFormat="1" applyFont="1" applyBorder="1" applyAlignment="1" applyProtection="1">
      <alignment horizontal="right" vertical="top"/>
    </xf>
    <xf numFmtId="176" fontId="22" fillId="0" borderId="11" xfId="0" applyNumberFormat="1" applyFont="1" applyBorder="1" applyAlignment="1" applyProtection="1">
      <alignment horizontal="right" vertical="top"/>
    </xf>
    <xf numFmtId="176" fontId="30" fillId="0" borderId="16" xfId="13" applyNumberFormat="1" applyFont="1" applyBorder="1" applyAlignment="1" applyProtection="1">
      <alignment horizontal="right" vertical="center"/>
    </xf>
    <xf numFmtId="176" fontId="30" fillId="0" borderId="18" xfId="13" applyNumberFormat="1" applyFont="1" applyBorder="1" applyAlignment="1" applyProtection="1">
      <alignment horizontal="right" vertical="center"/>
    </xf>
    <xf numFmtId="176" fontId="30" fillId="0" borderId="16" xfId="13" applyNumberFormat="1" applyFont="1" applyBorder="1" applyAlignment="1" applyProtection="1">
      <alignment horizontal="right" vertical="top"/>
    </xf>
    <xf numFmtId="176" fontId="30" fillId="0" borderId="18" xfId="13" applyNumberFormat="1" applyFont="1" applyBorder="1" applyAlignment="1" applyProtection="1">
      <alignment horizontal="right" vertical="top"/>
    </xf>
    <xf numFmtId="176" fontId="30" fillId="0" borderId="15" xfId="13" applyNumberFormat="1" applyFont="1" applyBorder="1" applyAlignment="1" applyProtection="1">
      <alignment horizontal="right" vertical="center"/>
    </xf>
    <xf numFmtId="38" fontId="33" fillId="0" borderId="8" xfId="0" applyNumberFormat="1" applyFont="1" applyFill="1" applyBorder="1" applyAlignment="1" applyProtection="1">
      <alignment horizontal="right" vertical="center"/>
      <protection locked="0"/>
    </xf>
    <xf numFmtId="38" fontId="33" fillId="0" borderId="3" xfId="0" applyNumberFormat="1" applyFont="1" applyFill="1" applyBorder="1" applyAlignment="1" applyProtection="1">
      <alignment horizontal="right" vertical="center"/>
      <protection locked="0"/>
    </xf>
    <xf numFmtId="38" fontId="29" fillId="0" borderId="3" xfId="0" applyNumberFormat="1" applyFont="1" applyFill="1" applyBorder="1" applyAlignment="1" applyProtection="1">
      <alignment horizontal="right" vertical="center"/>
      <protection locked="0"/>
    </xf>
    <xf numFmtId="38" fontId="29" fillId="0" borderId="62" xfId="0" applyNumberFormat="1" applyFont="1" applyFill="1" applyBorder="1" applyAlignment="1" applyProtection="1">
      <alignment horizontal="right" vertical="center"/>
      <protection locked="0"/>
    </xf>
    <xf numFmtId="0" fontId="11" fillId="0" borderId="0" xfId="8" applyFont="1">
      <alignment vertical="center"/>
    </xf>
    <xf numFmtId="0" fontId="46" fillId="0" borderId="0" xfId="8" applyFont="1">
      <alignment vertical="center"/>
    </xf>
    <xf numFmtId="0" fontId="10" fillId="0" borderId="0" xfId="8" applyFont="1">
      <alignment vertical="center"/>
    </xf>
    <xf numFmtId="0" fontId="30" fillId="0" borderId="6" xfId="13" applyFont="1" applyBorder="1" applyAlignment="1" applyProtection="1">
      <alignment horizontal="center" vertical="center" wrapText="1"/>
    </xf>
    <xf numFmtId="0" fontId="48" fillId="0" borderId="0" xfId="13" applyFont="1" applyBorder="1" applyAlignment="1" applyProtection="1">
      <alignment horizontal="left" vertical="center"/>
    </xf>
    <xf numFmtId="38" fontId="35" fillId="0" borderId="62" xfId="0" applyNumberFormat="1" applyFont="1" applyBorder="1" applyAlignment="1">
      <alignment horizontal="center" vertical="center" wrapText="1" shrinkToFit="1"/>
    </xf>
    <xf numFmtId="182" fontId="32" fillId="3" borderId="13" xfId="0" applyNumberFormat="1" applyFont="1" applyFill="1" applyBorder="1" applyAlignment="1" applyProtection="1">
      <alignment horizontal="left" vertical="center"/>
      <protection locked="0"/>
    </xf>
    <xf numFmtId="182" fontId="44" fillId="3" borderId="13" xfId="0" applyNumberFormat="1" applyFont="1" applyFill="1" applyBorder="1" applyAlignment="1" applyProtection="1">
      <alignment horizontal="left" vertical="center" wrapText="1"/>
      <protection locked="0"/>
    </xf>
    <xf numFmtId="183" fontId="32" fillId="0" borderId="0" xfId="21" applyNumberFormat="1" applyFont="1" applyFill="1" applyBorder="1" applyAlignment="1" applyProtection="1">
      <alignment horizontal="right" vertical="center"/>
    </xf>
    <xf numFmtId="182" fontId="19" fillId="0" borderId="3" xfId="8" applyNumberFormat="1" applyFont="1" applyBorder="1" applyAlignment="1" applyProtection="1">
      <alignment vertical="center" wrapText="1"/>
      <protection locked="0"/>
    </xf>
    <xf numFmtId="182" fontId="20" fillId="0" borderId="3" xfId="8" applyNumberFormat="1" applyBorder="1" applyAlignment="1">
      <alignment vertical="center" wrapText="1"/>
    </xf>
    <xf numFmtId="38" fontId="42" fillId="0" borderId="62" xfId="0" applyNumberFormat="1" applyFont="1" applyBorder="1" applyAlignment="1">
      <alignment horizontal="center" vertical="center" wrapText="1"/>
    </xf>
    <xf numFmtId="49" fontId="32" fillId="3" borderId="17"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xf numFmtId="0" fontId="0" fillId="0" borderId="0" xfId="0" applyAlignment="1">
      <alignment vertical="center"/>
    </xf>
    <xf numFmtId="176" fontId="29" fillId="10" borderId="0" xfId="0" applyNumberFormat="1" applyFont="1" applyFill="1" applyAlignment="1" applyProtection="1">
      <alignment horizontal="right" vertical="center"/>
    </xf>
    <xf numFmtId="176" fontId="29" fillId="0" borderId="0" xfId="0" applyNumberFormat="1" applyFont="1" applyAlignment="1" applyProtection="1">
      <alignment vertical="center"/>
    </xf>
    <xf numFmtId="176" fontId="29" fillId="0" borderId="0" xfId="0" applyNumberFormat="1" applyFont="1" applyAlignment="1" applyProtection="1">
      <alignment horizontal="right" vertical="center"/>
    </xf>
    <xf numFmtId="176" fontId="33" fillId="0" borderId="0" xfId="0" applyNumberFormat="1" applyFont="1" applyAlignment="1" applyProtection="1">
      <alignment vertical="center"/>
    </xf>
    <xf numFmtId="176" fontId="32" fillId="3" borderId="13" xfId="0" applyNumberFormat="1" applyFont="1" applyFill="1" applyBorder="1" applyAlignment="1" applyProtection="1">
      <alignment vertical="center"/>
    </xf>
    <xf numFmtId="176" fontId="32" fillId="0" borderId="0" xfId="0" applyNumberFormat="1" applyFont="1" applyFill="1" applyBorder="1" applyAlignment="1" applyProtection="1">
      <alignment vertical="center"/>
    </xf>
    <xf numFmtId="49" fontId="32" fillId="0" borderId="0" xfId="0" applyNumberFormat="1" applyFont="1" applyFill="1" applyBorder="1" applyAlignment="1" applyProtection="1">
      <alignment horizontal="left" vertical="center" wrapText="1"/>
    </xf>
    <xf numFmtId="182" fontId="32" fillId="0" borderId="2" xfId="0" applyNumberFormat="1" applyFont="1" applyFill="1" applyBorder="1" applyAlignment="1" applyProtection="1">
      <alignment horizontal="left" vertical="center" wrapText="1"/>
    </xf>
    <xf numFmtId="182" fontId="32" fillId="0" borderId="13" xfId="0" applyNumberFormat="1" applyFont="1" applyFill="1" applyBorder="1" applyAlignment="1" applyProtection="1">
      <alignment horizontal="left" vertical="center" wrapText="1"/>
    </xf>
    <xf numFmtId="49" fontId="32" fillId="3" borderId="0" xfId="0" applyNumberFormat="1" applyFont="1" applyFill="1" applyBorder="1" applyAlignment="1" applyProtection="1">
      <alignment horizontal="left" vertical="center" wrapText="1"/>
    </xf>
    <xf numFmtId="182" fontId="32" fillId="10" borderId="13" xfId="0" applyNumberFormat="1" applyFont="1" applyFill="1" applyBorder="1" applyAlignment="1" applyProtection="1">
      <alignment horizontal="left" vertical="center"/>
    </xf>
    <xf numFmtId="176" fontId="32" fillId="0" borderId="0" xfId="0" applyNumberFormat="1" applyFont="1" applyFill="1" applyBorder="1" applyAlignment="1" applyProtection="1">
      <alignment horizontal="left" vertical="center"/>
    </xf>
    <xf numFmtId="176" fontId="35" fillId="0" borderId="0" xfId="0" applyNumberFormat="1" applyFont="1" applyAlignment="1" applyProtection="1">
      <alignment horizontal="right" vertical="center"/>
    </xf>
    <xf numFmtId="49" fontId="32"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vertical="center"/>
    </xf>
    <xf numFmtId="49" fontId="36" fillId="0" borderId="0" xfId="0" applyNumberFormat="1" applyFont="1" applyAlignment="1" applyProtection="1">
      <alignment horizontal="right" vertical="center"/>
    </xf>
    <xf numFmtId="49" fontId="29" fillId="0" borderId="0" xfId="0" applyNumberFormat="1" applyFont="1" applyAlignment="1" applyProtection="1">
      <alignment horizontal="right" vertical="center" shrinkToFit="1"/>
    </xf>
    <xf numFmtId="176" fontId="29" fillId="0" borderId="0" xfId="0" applyNumberFormat="1" applyFont="1" applyAlignment="1" applyProtection="1">
      <alignment horizontal="right" vertical="center" wrapText="1"/>
    </xf>
    <xf numFmtId="176" fontId="32" fillId="0" borderId="0" xfId="0" applyNumberFormat="1" applyFont="1" applyFill="1" applyBorder="1" applyAlignment="1" applyProtection="1">
      <alignment horizontal="left" vertical="center" wrapText="1"/>
    </xf>
    <xf numFmtId="176" fontId="29" fillId="0" borderId="0" xfId="0" applyNumberFormat="1" applyFont="1" applyFill="1" applyAlignment="1" applyProtection="1">
      <alignment horizontal="right" vertical="center"/>
    </xf>
    <xf numFmtId="176" fontId="45" fillId="0" borderId="0" xfId="0" applyNumberFormat="1" applyFont="1" applyAlignment="1" applyProtection="1">
      <alignment vertical="center"/>
    </xf>
    <xf numFmtId="176" fontId="29" fillId="0" borderId="4" xfId="0" applyNumberFormat="1" applyFont="1" applyBorder="1" applyAlignment="1" applyProtection="1">
      <alignment horizontal="center" vertical="center"/>
    </xf>
    <xf numFmtId="176" fontId="29" fillId="0" borderId="2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xf>
    <xf numFmtId="176" fontId="29" fillId="0" borderId="10" xfId="0" applyNumberFormat="1" applyFont="1" applyBorder="1" applyAlignment="1" applyProtection="1">
      <alignment horizontal="center" vertical="center" wrapText="1" shrinkToFit="1"/>
    </xf>
    <xf numFmtId="176" fontId="29" fillId="0" borderId="0" xfId="0" applyNumberFormat="1" applyFont="1" applyAlignment="1" applyProtection="1">
      <alignment horizontal="left" vertical="center"/>
    </xf>
    <xf numFmtId="176" fontId="29" fillId="0" borderId="0" xfId="0" applyNumberFormat="1" applyFont="1" applyAlignment="1" applyProtection="1">
      <alignment horizontal="center" vertical="center"/>
    </xf>
    <xf numFmtId="176" fontId="32" fillId="0" borderId="31" xfId="0" applyNumberFormat="1" applyFont="1" applyFill="1" applyBorder="1" applyAlignment="1" applyProtection="1">
      <alignment vertical="center"/>
    </xf>
    <xf numFmtId="176" fontId="32" fillId="0" borderId="17" xfId="0" applyNumberFormat="1" applyFont="1" applyFill="1" applyBorder="1" applyAlignment="1" applyProtection="1">
      <alignment vertical="center"/>
    </xf>
    <xf numFmtId="176" fontId="32" fillId="0" borderId="34" xfId="0" applyNumberFormat="1" applyFont="1" applyFill="1" applyBorder="1" applyAlignment="1" applyProtection="1">
      <alignment vertical="center"/>
    </xf>
    <xf numFmtId="176" fontId="32" fillId="0" borderId="12" xfId="0" applyNumberFormat="1" applyFont="1" applyBorder="1" applyAlignment="1" applyProtection="1">
      <alignment vertical="center"/>
    </xf>
    <xf numFmtId="176" fontId="32" fillId="0" borderId="15" xfId="0" applyNumberFormat="1" applyFont="1" applyFill="1" applyBorder="1" applyAlignment="1" applyProtection="1">
      <alignment vertical="center"/>
    </xf>
    <xf numFmtId="176" fontId="32" fillId="0" borderId="21" xfId="0" applyNumberFormat="1" applyFont="1" applyFill="1" applyBorder="1" applyAlignment="1" applyProtection="1">
      <alignment vertical="center"/>
    </xf>
    <xf numFmtId="176" fontId="32" fillId="0" borderId="14" xfId="0" applyNumberFormat="1" applyFont="1" applyBorder="1" applyAlignment="1" applyProtection="1">
      <alignment vertical="center"/>
    </xf>
    <xf numFmtId="176" fontId="32" fillId="0" borderId="9" xfId="0" applyNumberFormat="1" applyFont="1" applyFill="1" applyBorder="1" applyAlignment="1" applyProtection="1">
      <alignment vertical="center"/>
    </xf>
    <xf numFmtId="176" fontId="32" fillId="0" borderId="19" xfId="0" applyNumberFormat="1" applyFont="1" applyBorder="1" applyAlignment="1" applyProtection="1">
      <alignment vertical="center"/>
    </xf>
    <xf numFmtId="176" fontId="32" fillId="0" borderId="15" xfId="0" applyNumberFormat="1" applyFont="1" applyFill="1" applyBorder="1" applyAlignment="1" applyProtection="1">
      <alignment horizontal="right" vertical="center"/>
    </xf>
    <xf numFmtId="176" fontId="32" fillId="0" borderId="25" xfId="0" applyNumberFormat="1" applyFont="1" applyFill="1" applyBorder="1" applyAlignment="1" applyProtection="1">
      <alignment vertical="center"/>
    </xf>
    <xf numFmtId="176" fontId="32" fillId="0" borderId="16" xfId="0" applyNumberFormat="1" applyFont="1" applyFill="1" applyBorder="1" applyAlignment="1" applyProtection="1">
      <alignment vertical="center"/>
    </xf>
    <xf numFmtId="176" fontId="32" fillId="0" borderId="40" xfId="0" applyNumberFormat="1" applyFont="1" applyBorder="1" applyAlignment="1" applyProtection="1">
      <alignment horizontal="center" vertical="center"/>
    </xf>
    <xf numFmtId="176" fontId="32" fillId="0" borderId="40" xfId="0" applyNumberFormat="1" applyFont="1" applyFill="1" applyBorder="1" applyAlignment="1" applyProtection="1">
      <alignment horizontal="right" vertical="center"/>
    </xf>
    <xf numFmtId="176" fontId="32" fillId="0" borderId="64"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center" vertical="center"/>
    </xf>
    <xf numFmtId="176" fontId="44" fillId="0" borderId="0" xfId="0" applyNumberFormat="1" applyFont="1" applyFill="1" applyBorder="1" applyAlignment="1" applyProtection="1">
      <alignment horizontal="right" vertical="center"/>
    </xf>
    <xf numFmtId="183" fontId="32" fillId="0" borderId="0" xfId="0" applyNumberFormat="1" applyFont="1" applyFill="1" applyBorder="1" applyAlignment="1" applyProtection="1">
      <alignment horizontal="right" vertical="center"/>
    </xf>
    <xf numFmtId="176" fontId="32" fillId="0" borderId="0" xfId="0" applyNumberFormat="1" applyFont="1" applyBorder="1" applyAlignment="1" applyProtection="1">
      <alignment horizontal="left" vertical="center"/>
    </xf>
    <xf numFmtId="176" fontId="32" fillId="0" borderId="0" xfId="0" applyNumberFormat="1" applyFont="1" applyBorder="1" applyAlignment="1" applyProtection="1">
      <alignment vertical="center"/>
    </xf>
    <xf numFmtId="176" fontId="29" fillId="0" borderId="15" xfId="0" applyNumberFormat="1" applyFont="1" applyBorder="1" applyAlignment="1" applyProtection="1">
      <alignment horizontal="center" vertical="center"/>
    </xf>
    <xf numFmtId="176" fontId="29" fillId="0" borderId="3" xfId="0" applyNumberFormat="1" applyFont="1" applyBorder="1" applyAlignment="1" applyProtection="1">
      <alignment horizontal="center" vertical="center"/>
    </xf>
    <xf numFmtId="176" fontId="29" fillId="0" borderId="0" xfId="0" applyNumberFormat="1" applyFont="1" applyFill="1" applyBorder="1" applyAlignment="1" applyProtection="1">
      <alignment horizontal="center" vertical="center"/>
    </xf>
    <xf numFmtId="176" fontId="29" fillId="10" borderId="3" xfId="0" applyNumberFormat="1" applyFont="1" applyFill="1" applyBorder="1" applyAlignment="1" applyProtection="1">
      <alignment horizontal="center" vertical="center"/>
    </xf>
    <xf numFmtId="176" fontId="29" fillId="0" borderId="16" xfId="0" applyNumberFormat="1" applyFont="1" applyBorder="1" applyAlignment="1" applyProtection="1">
      <alignment horizontal="center" vertical="center"/>
    </xf>
    <xf numFmtId="176" fontId="32" fillId="0" borderId="17" xfId="0" applyNumberFormat="1" applyFont="1" applyFill="1" applyBorder="1" applyAlignment="1" applyProtection="1">
      <alignment horizontal="left" vertical="center"/>
    </xf>
    <xf numFmtId="176" fontId="29" fillId="0" borderId="0" xfId="0" applyNumberFormat="1" applyFont="1" applyBorder="1" applyAlignment="1" applyProtection="1">
      <alignment horizontal="center" vertical="center"/>
    </xf>
    <xf numFmtId="176" fontId="33" fillId="3" borderId="0" xfId="0" applyNumberFormat="1" applyFont="1" applyFill="1" applyAlignment="1" applyProtection="1">
      <alignment vertical="center"/>
      <protection locked="0"/>
    </xf>
    <xf numFmtId="176" fontId="33" fillId="3" borderId="0" xfId="0" applyNumberFormat="1" applyFont="1" applyFill="1" applyAlignment="1" applyProtection="1">
      <alignment horizontal="left" vertical="center"/>
      <protection locked="0"/>
    </xf>
    <xf numFmtId="0" fontId="4" fillId="0" borderId="51" xfId="8" applyNumberFormat="1" applyFont="1" applyBorder="1" applyAlignment="1">
      <alignment horizontal="left" vertical="center" wrapText="1"/>
    </xf>
    <xf numFmtId="0" fontId="52" fillId="0" borderId="3" xfId="0" applyFont="1" applyBorder="1" applyAlignment="1">
      <alignment horizontal="center" vertical="center" wrapText="1"/>
    </xf>
    <xf numFmtId="0" fontId="53" fillId="0" borderId="3" xfId="0" applyFont="1" applyBorder="1" applyAlignment="1">
      <alignment horizontal="center" vertical="center" wrapText="1"/>
    </xf>
    <xf numFmtId="0" fontId="2" fillId="0" borderId="22" xfId="8" applyFont="1" applyBorder="1" applyAlignment="1" applyProtection="1">
      <alignment vertical="center" wrapText="1"/>
      <protection locked="0"/>
    </xf>
    <xf numFmtId="0" fontId="20" fillId="0" borderId="15" xfId="8" applyBorder="1" applyAlignment="1">
      <alignment horizontal="center" vertical="center" wrapText="1"/>
    </xf>
    <xf numFmtId="0" fontId="53" fillId="0" borderId="15" xfId="8" applyFont="1" applyBorder="1" applyAlignment="1">
      <alignment horizontal="center" vertical="center"/>
    </xf>
    <xf numFmtId="0" fontId="53" fillId="4" borderId="46" xfId="8" applyFont="1" applyFill="1" applyBorder="1" applyAlignment="1">
      <alignment horizontal="center" vertical="center"/>
    </xf>
    <xf numFmtId="0" fontId="53" fillId="0" borderId="2" xfId="8" applyFont="1" applyFill="1" applyBorder="1" applyAlignment="1">
      <alignment horizontal="center" vertical="center"/>
    </xf>
    <xf numFmtId="0" fontId="53" fillId="4" borderId="47" xfId="8" applyFont="1" applyFill="1" applyBorder="1" applyAlignment="1">
      <alignment horizontal="center" vertical="center"/>
    </xf>
    <xf numFmtId="0" fontId="53" fillId="4" borderId="48" xfId="8" applyFont="1" applyFill="1" applyBorder="1" applyAlignment="1">
      <alignment horizontal="center" vertical="center"/>
    </xf>
    <xf numFmtId="0" fontId="53" fillId="0" borderId="49" xfId="8" applyFont="1" applyBorder="1" applyAlignment="1">
      <alignment horizontal="center" vertical="center" wrapText="1"/>
    </xf>
    <xf numFmtId="0" fontId="53" fillId="5" borderId="49" xfId="8" applyFont="1" applyFill="1" applyBorder="1" applyAlignment="1">
      <alignment horizontal="center" vertical="center"/>
    </xf>
    <xf numFmtId="0" fontId="53" fillId="5" borderId="48" xfId="8" applyFont="1" applyFill="1" applyBorder="1" applyAlignment="1">
      <alignment horizontal="center" vertical="center" wrapText="1"/>
    </xf>
    <xf numFmtId="0" fontId="53" fillId="5" borderId="49" xfId="8" applyFont="1" applyFill="1" applyBorder="1" applyAlignment="1">
      <alignment horizontal="center" vertical="center" wrapText="1"/>
    </xf>
    <xf numFmtId="0" fontId="53" fillId="0" borderId="49" xfId="8" applyFont="1" applyFill="1" applyBorder="1" applyAlignment="1">
      <alignment horizontal="center" vertical="center" wrapText="1"/>
    </xf>
    <xf numFmtId="0" fontId="53" fillId="5" borderId="48" xfId="8" applyFont="1" applyFill="1" applyBorder="1" applyAlignment="1">
      <alignment horizontal="center" vertical="center"/>
    </xf>
    <xf numFmtId="0" fontId="53" fillId="0" borderId="48" xfId="8" applyFont="1" applyFill="1" applyBorder="1" applyAlignment="1">
      <alignment horizontal="center" vertical="center" wrapText="1"/>
    </xf>
    <xf numFmtId="0" fontId="53" fillId="6" borderId="50" xfId="8" applyFont="1" applyFill="1" applyBorder="1" applyAlignment="1">
      <alignment horizontal="center" vertical="center" wrapText="1"/>
    </xf>
    <xf numFmtId="0" fontId="53" fillId="6" borderId="51" xfId="8" applyFont="1" applyFill="1" applyBorder="1" applyAlignment="1">
      <alignment horizontal="center" vertical="center" wrapText="1"/>
    </xf>
    <xf numFmtId="0" fontId="53" fillId="6" borderId="51" xfId="8" applyFont="1" applyFill="1" applyBorder="1" applyAlignment="1">
      <alignment horizontal="center" vertical="center"/>
    </xf>
    <xf numFmtId="0" fontId="53" fillId="7" borderId="52" xfId="8" applyFont="1" applyFill="1" applyBorder="1" applyAlignment="1">
      <alignment horizontal="center" vertical="center" wrapText="1"/>
    </xf>
    <xf numFmtId="0" fontId="53" fillId="7" borderId="53" xfId="8" applyFont="1" applyFill="1" applyBorder="1" applyAlignment="1">
      <alignment horizontal="center" vertical="center" wrapText="1"/>
    </xf>
    <xf numFmtId="0" fontId="53" fillId="7" borderId="53" xfId="8" applyFont="1" applyFill="1" applyBorder="1" applyAlignment="1">
      <alignment horizontal="center" vertical="center"/>
    </xf>
    <xf numFmtId="0" fontId="53" fillId="8" borderId="3" xfId="8" applyFont="1" applyFill="1" applyBorder="1" applyAlignment="1">
      <alignment horizontal="center" vertical="center" wrapText="1"/>
    </xf>
    <xf numFmtId="0" fontId="53" fillId="8" borderId="3" xfId="8" applyFont="1" applyFill="1" applyBorder="1" applyAlignment="1">
      <alignment horizontal="center" vertical="center"/>
    </xf>
    <xf numFmtId="0" fontId="53" fillId="11" borderId="53" xfId="8" applyFont="1" applyFill="1" applyBorder="1" applyAlignment="1">
      <alignment horizontal="center" vertical="center" wrapText="1"/>
    </xf>
    <xf numFmtId="0" fontId="53" fillId="11" borderId="53" xfId="8" applyFont="1" applyFill="1" applyBorder="1" applyAlignment="1">
      <alignment horizontal="center" vertical="center"/>
    </xf>
    <xf numFmtId="0" fontId="53" fillId="12" borderId="3" xfId="8" applyFont="1" applyFill="1" applyBorder="1" applyAlignment="1">
      <alignment horizontal="center" vertical="center" wrapText="1"/>
    </xf>
    <xf numFmtId="0" fontId="53" fillId="12" borderId="3" xfId="8" applyFont="1" applyFill="1" applyBorder="1" applyAlignment="1">
      <alignment horizontal="center" vertical="center"/>
    </xf>
    <xf numFmtId="0" fontId="53" fillId="9" borderId="3" xfId="8" applyFont="1" applyFill="1" applyBorder="1" applyAlignment="1">
      <alignment horizontal="center" vertical="center"/>
    </xf>
    <xf numFmtId="0" fontId="53" fillId="0" borderId="0" xfId="8" applyFont="1">
      <alignment vertical="center"/>
    </xf>
    <xf numFmtId="38" fontId="33" fillId="3" borderId="11" xfId="0" applyNumberFormat="1" applyFont="1" applyFill="1" applyBorder="1" applyAlignment="1" applyProtection="1">
      <alignment horizontal="right" vertical="center" shrinkToFit="1"/>
      <protection locked="0"/>
    </xf>
    <xf numFmtId="38" fontId="39" fillId="3" borderId="11" xfId="0" applyNumberFormat="1" applyFont="1" applyFill="1" applyBorder="1" applyAlignment="1" applyProtection="1">
      <alignment horizontal="center" vertical="center" shrinkToFit="1"/>
      <protection locked="0"/>
    </xf>
    <xf numFmtId="38" fontId="33" fillId="3" borderId="3" xfId="0" applyNumberFormat="1" applyFont="1" applyFill="1" applyBorder="1" applyAlignment="1" applyProtection="1">
      <alignment horizontal="right" vertical="center" shrinkToFit="1"/>
      <protection locked="0"/>
    </xf>
    <xf numFmtId="38" fontId="39" fillId="3" borderId="3" xfId="0" applyNumberFormat="1" applyFont="1" applyFill="1" applyBorder="1" applyAlignment="1" applyProtection="1">
      <alignment horizontal="center" vertical="center" shrinkToFit="1"/>
      <protection locked="0"/>
    </xf>
    <xf numFmtId="176" fontId="32" fillId="0" borderId="19" xfId="0" applyNumberFormat="1" applyFont="1" applyFill="1" applyBorder="1" applyAlignment="1" applyProtection="1">
      <alignment vertical="center"/>
    </xf>
    <xf numFmtId="176" fontId="29" fillId="0" borderId="23" xfId="0" applyNumberFormat="1" applyFont="1" applyBorder="1" applyAlignment="1" applyProtection="1">
      <alignment horizontal="right" vertical="center"/>
    </xf>
    <xf numFmtId="0" fontId="33" fillId="3" borderId="30" xfId="0" applyNumberFormat="1" applyFont="1" applyFill="1" applyBorder="1" applyAlignment="1" applyProtection="1">
      <alignment horizontal="center" vertical="center"/>
    </xf>
    <xf numFmtId="9" fontId="29" fillId="0" borderId="30" xfId="0" applyNumberFormat="1" applyFont="1" applyBorder="1" applyAlignment="1" applyProtection="1">
      <alignment horizontal="left" vertical="center"/>
    </xf>
    <xf numFmtId="176" fontId="32" fillId="0" borderId="30" xfId="0" applyNumberFormat="1" applyFont="1" applyFill="1" applyBorder="1" applyAlignment="1" applyProtection="1">
      <alignment horizontal="right" vertical="center"/>
    </xf>
    <xf numFmtId="176" fontId="32" fillId="0" borderId="72" xfId="0" applyNumberFormat="1" applyFont="1" applyFill="1" applyBorder="1" applyAlignment="1" applyProtection="1">
      <alignment vertical="center"/>
    </xf>
    <xf numFmtId="176" fontId="32" fillId="0" borderId="33" xfId="0" applyNumberFormat="1" applyFont="1" applyFill="1" applyBorder="1" applyAlignment="1" applyProtection="1">
      <alignment horizontal="right" vertical="center"/>
    </xf>
    <xf numFmtId="176" fontId="32" fillId="5" borderId="79" xfId="0" applyNumberFormat="1" applyFont="1" applyFill="1" applyBorder="1" applyAlignment="1" applyProtection="1">
      <alignment vertical="center"/>
    </xf>
    <xf numFmtId="176" fontId="55" fillId="0" borderId="16" xfId="0" applyNumberFormat="1" applyFont="1" applyBorder="1" applyAlignment="1" applyProtection="1">
      <alignment vertical="center"/>
    </xf>
    <xf numFmtId="176" fontId="29" fillId="0" borderId="16" xfId="0" applyNumberFormat="1" applyFont="1" applyBorder="1" applyAlignment="1" applyProtection="1">
      <alignment vertical="center"/>
    </xf>
    <xf numFmtId="38" fontId="47" fillId="5" borderId="62" xfId="0" applyNumberFormat="1" applyFont="1" applyFill="1" applyBorder="1" applyAlignment="1">
      <alignment horizontal="center" vertical="center" wrapText="1"/>
    </xf>
    <xf numFmtId="176" fontId="32" fillId="5" borderId="74" xfId="0" applyNumberFormat="1" applyFont="1" applyFill="1" applyBorder="1" applyAlignment="1" applyProtection="1">
      <alignment vertical="center"/>
    </xf>
    <xf numFmtId="176" fontId="29" fillId="5" borderId="75" xfId="0" applyNumberFormat="1" applyFont="1" applyFill="1" applyBorder="1" applyAlignment="1" applyProtection="1">
      <alignment horizontal="right" vertical="center"/>
    </xf>
    <xf numFmtId="0" fontId="33" fillId="5" borderId="76" xfId="0" applyNumberFormat="1" applyFont="1" applyFill="1" applyBorder="1" applyAlignment="1" applyProtection="1">
      <alignment horizontal="center" vertical="center"/>
    </xf>
    <xf numFmtId="9" fontId="29" fillId="5" borderId="77" xfId="0" applyNumberFormat="1" applyFont="1" applyFill="1" applyBorder="1" applyAlignment="1" applyProtection="1">
      <alignment horizontal="left" vertical="center"/>
    </xf>
    <xf numFmtId="176" fontId="32" fillId="5" borderId="76" xfId="0" applyNumberFormat="1" applyFont="1" applyFill="1" applyBorder="1" applyAlignment="1" applyProtection="1">
      <alignment horizontal="right" vertical="center"/>
    </xf>
    <xf numFmtId="176" fontId="32" fillId="5" borderId="78" xfId="0" applyNumberFormat="1" applyFont="1" applyFill="1" applyBorder="1" applyAlignment="1" applyProtection="1">
      <alignment vertical="center"/>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left" vertical="center"/>
    </xf>
    <xf numFmtId="3" fontId="30" fillId="0" borderId="3" xfId="0" applyNumberFormat="1" applyFont="1" applyBorder="1" applyAlignment="1">
      <alignment vertical="center"/>
    </xf>
    <xf numFmtId="177" fontId="33" fillId="0" borderId="81" xfId="0" applyNumberFormat="1" applyFont="1" applyFill="1" applyBorder="1" applyAlignment="1">
      <alignment horizontal="right" vertical="center"/>
    </xf>
    <xf numFmtId="177" fontId="33" fillId="0" borderId="17" xfId="0" applyNumberFormat="1" applyFont="1" applyFill="1" applyBorder="1" applyAlignment="1">
      <alignment horizontal="right" vertical="center"/>
    </xf>
    <xf numFmtId="177" fontId="32" fillId="0" borderId="29" xfId="0" applyNumberFormat="1" applyFont="1" applyFill="1" applyBorder="1" applyAlignment="1">
      <alignment vertical="center"/>
    </xf>
    <xf numFmtId="177" fontId="33" fillId="0" borderId="9" xfId="0" applyNumberFormat="1" applyFont="1" applyFill="1" applyBorder="1" applyAlignment="1">
      <alignment horizontal="right" vertical="center"/>
    </xf>
    <xf numFmtId="177" fontId="32" fillId="0" borderId="33" xfId="0" applyNumberFormat="1" applyFont="1" applyFill="1" applyBorder="1" applyAlignment="1">
      <alignment vertical="center"/>
    </xf>
    <xf numFmtId="177" fontId="33" fillId="0" borderId="28" xfId="0" applyNumberFormat="1" applyFont="1" applyFill="1" applyBorder="1" applyAlignment="1">
      <alignment horizontal="right" vertical="center"/>
    </xf>
    <xf numFmtId="177" fontId="33" fillId="0" borderId="59" xfId="0" applyNumberFormat="1" applyFont="1" applyFill="1" applyBorder="1" applyAlignment="1">
      <alignment horizontal="right" vertical="center"/>
    </xf>
    <xf numFmtId="177" fontId="32" fillId="0" borderId="86" xfId="0" applyNumberFormat="1" applyFont="1" applyFill="1" applyBorder="1" applyAlignment="1">
      <alignment vertical="center"/>
    </xf>
    <xf numFmtId="177" fontId="33" fillId="0" borderId="80" xfId="0" applyNumberFormat="1" applyFont="1" applyFill="1" applyBorder="1" applyAlignment="1">
      <alignment horizontal="right" vertical="center"/>
    </xf>
    <xf numFmtId="177" fontId="33" fillId="0" borderId="82" xfId="0" applyNumberFormat="1" applyFont="1" applyFill="1" applyBorder="1" applyAlignment="1">
      <alignment horizontal="right" vertical="center"/>
    </xf>
    <xf numFmtId="176" fontId="33" fillId="0" borderId="0" xfId="0" applyNumberFormat="1" applyFont="1" applyAlignment="1" applyProtection="1">
      <alignment vertical="center"/>
      <protection locked="0"/>
    </xf>
    <xf numFmtId="38" fontId="33" fillId="3" borderId="19"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horizontal="left" vertical="center"/>
      <protection locked="0"/>
    </xf>
    <xf numFmtId="38" fontId="33" fillId="3" borderId="23" xfId="0" applyNumberFormat="1" applyFont="1" applyFill="1" applyBorder="1" applyAlignment="1" applyProtection="1">
      <alignment vertical="center"/>
      <protection locked="0"/>
    </xf>
    <xf numFmtId="176" fontId="33" fillId="3" borderId="6" xfId="0" applyNumberFormat="1" applyFont="1" applyFill="1" applyBorder="1" applyAlignment="1" applyProtection="1">
      <alignment horizontal="center" vertical="center"/>
      <protection locked="0"/>
    </xf>
    <xf numFmtId="38" fontId="33" fillId="3" borderId="2" xfId="0" applyNumberFormat="1" applyFont="1" applyFill="1" applyBorder="1" applyAlignment="1" applyProtection="1">
      <alignment vertical="center"/>
      <protection locked="0"/>
    </xf>
    <xf numFmtId="38" fontId="33" fillId="3" borderId="19" xfId="0" applyNumberFormat="1" applyFont="1" applyFill="1" applyBorder="1" applyAlignment="1" applyProtection="1">
      <alignment vertical="center"/>
      <protection locked="0"/>
    </xf>
    <xf numFmtId="38" fontId="33" fillId="3" borderId="30" xfId="0" applyNumberFormat="1" applyFont="1" applyFill="1" applyBorder="1" applyAlignment="1" applyProtection="1">
      <alignment vertical="center"/>
      <protection locked="0"/>
    </xf>
    <xf numFmtId="38" fontId="33" fillId="3" borderId="23" xfId="10" applyFont="1" applyFill="1" applyBorder="1" applyAlignment="1" applyProtection="1">
      <alignment vertical="center"/>
      <protection locked="0"/>
    </xf>
    <xf numFmtId="176" fontId="33" fillId="3" borderId="6" xfId="0" applyNumberFormat="1" applyFont="1" applyFill="1" applyBorder="1" applyAlignment="1" applyProtection="1">
      <alignment vertical="center"/>
      <protection locked="0"/>
    </xf>
    <xf numFmtId="0" fontId="33" fillId="3" borderId="14" xfId="0" applyFont="1" applyFill="1" applyBorder="1" applyAlignment="1" applyProtection="1">
      <alignment horizontal="left" vertical="center" shrinkToFit="1"/>
      <protection locked="0"/>
    </xf>
    <xf numFmtId="0" fontId="33" fillId="3" borderId="27" xfId="0" applyFont="1" applyFill="1" applyBorder="1" applyAlignment="1" applyProtection="1">
      <alignment horizontal="justify" vertical="center" shrinkToFit="1"/>
      <protection locked="0"/>
    </xf>
    <xf numFmtId="38" fontId="33" fillId="3" borderId="18" xfId="0" applyNumberFormat="1" applyFont="1" applyFill="1" applyBorder="1" applyAlignment="1" applyProtection="1">
      <alignment vertical="center" shrinkToFit="1"/>
      <protection locked="0"/>
    </xf>
    <xf numFmtId="38" fontId="33" fillId="3" borderId="18" xfId="0" applyNumberFormat="1" applyFont="1" applyFill="1" applyBorder="1" applyAlignment="1" applyProtection="1">
      <alignment horizontal="right" vertical="center"/>
      <protection locked="0"/>
    </xf>
    <xf numFmtId="38" fontId="33" fillId="3" borderId="18" xfId="0" applyNumberFormat="1" applyFont="1" applyFill="1" applyBorder="1" applyAlignment="1" applyProtection="1">
      <alignment horizontal="center" vertical="center"/>
      <protection locked="0"/>
    </xf>
    <xf numFmtId="38" fontId="33" fillId="3" borderId="62" xfId="0" applyNumberFormat="1" applyFont="1" applyFill="1" applyBorder="1" applyAlignment="1" applyProtection="1">
      <alignment horizontal="right" vertical="center"/>
      <protection locked="0"/>
    </xf>
    <xf numFmtId="182" fontId="57" fillId="3" borderId="13" xfId="0" applyNumberFormat="1" applyFont="1" applyFill="1" applyBorder="1" applyAlignment="1" applyProtection="1">
      <alignment horizontal="left" vertical="center" wrapText="1"/>
      <protection locked="0"/>
    </xf>
    <xf numFmtId="38" fontId="33" fillId="3" borderId="87" xfId="0" applyNumberFormat="1" applyFont="1" applyFill="1" applyBorder="1" applyAlignment="1" applyProtection="1">
      <alignment horizontal="right" vertical="center"/>
      <protection locked="0"/>
    </xf>
    <xf numFmtId="38" fontId="33" fillId="3" borderId="88" xfId="0" applyNumberFormat="1" applyFont="1" applyFill="1" applyBorder="1" applyAlignment="1" applyProtection="1">
      <alignment horizontal="right" vertical="center"/>
      <protection locked="0"/>
    </xf>
    <xf numFmtId="38" fontId="33" fillId="3" borderId="89" xfId="0" applyNumberFormat="1" applyFont="1" applyFill="1" applyBorder="1" applyAlignment="1" applyProtection="1">
      <alignment horizontal="right" vertical="center"/>
      <protection locked="0"/>
    </xf>
    <xf numFmtId="38" fontId="33" fillId="3" borderId="90" xfId="0" applyNumberFormat="1" applyFont="1" applyFill="1" applyBorder="1" applyAlignment="1" applyProtection="1">
      <alignment horizontal="right" vertical="center"/>
      <protection locked="0"/>
    </xf>
    <xf numFmtId="38" fontId="29" fillId="3" borderId="89" xfId="0" applyNumberFormat="1" applyFont="1" applyFill="1" applyBorder="1" applyAlignment="1" applyProtection="1">
      <alignment horizontal="right" vertical="center"/>
      <protection locked="0"/>
    </xf>
    <xf numFmtId="38" fontId="29" fillId="3" borderId="90" xfId="0" applyNumberFormat="1" applyFont="1" applyFill="1" applyBorder="1" applyAlignment="1" applyProtection="1">
      <alignment horizontal="right" vertical="center"/>
      <protection locked="0"/>
    </xf>
    <xf numFmtId="38" fontId="29" fillId="3" borderId="91" xfId="0" applyNumberFormat="1" applyFont="1" applyFill="1" applyBorder="1" applyAlignment="1" applyProtection="1">
      <alignment horizontal="right" vertical="center"/>
      <protection locked="0"/>
    </xf>
    <xf numFmtId="38" fontId="29" fillId="3" borderId="92" xfId="0" applyNumberFormat="1" applyFont="1" applyFill="1" applyBorder="1" applyAlignment="1" applyProtection="1">
      <alignment horizontal="right" vertical="center"/>
      <protection locked="0"/>
    </xf>
    <xf numFmtId="0" fontId="30" fillId="0" borderId="3" xfId="13" applyFont="1" applyBorder="1" applyAlignment="1" applyProtection="1">
      <alignment vertical="center" wrapText="1"/>
    </xf>
    <xf numFmtId="0" fontId="0" fillId="0" borderId="3" xfId="0" applyBorder="1" applyAlignment="1">
      <alignment vertical="center"/>
    </xf>
    <xf numFmtId="0" fontId="30" fillId="0" borderId="3" xfId="13" applyFont="1" applyBorder="1" applyAlignment="1" applyProtection="1">
      <alignment horizontal="right" vertical="center"/>
    </xf>
    <xf numFmtId="0" fontId="0" fillId="0" borderId="3" xfId="0" applyBorder="1" applyAlignment="1">
      <alignment horizontal="right" vertical="center"/>
    </xf>
    <xf numFmtId="176" fontId="29" fillId="0" borderId="0" xfId="13" applyNumberFormat="1" applyFont="1" applyFill="1" applyBorder="1" applyAlignment="1" applyProtection="1">
      <alignment vertical="center" wrapText="1"/>
    </xf>
    <xf numFmtId="0" fontId="30" fillId="0" borderId="3" xfId="13" applyFont="1" applyBorder="1" applyAlignment="1" applyProtection="1">
      <alignment horizontal="left" vertical="center"/>
    </xf>
    <xf numFmtId="0" fontId="0" fillId="0" borderId="3" xfId="0" applyBorder="1" applyAlignment="1">
      <alignment horizontal="left" vertical="center"/>
    </xf>
    <xf numFmtId="0" fontId="47" fillId="0" borderId="13" xfId="13" applyFont="1" applyBorder="1" applyAlignment="1" applyProtection="1">
      <alignment horizontal="left" vertical="center"/>
    </xf>
    <xf numFmtId="49" fontId="32" fillId="3" borderId="2" xfId="0" applyNumberFormat="1" applyFont="1" applyFill="1" applyBorder="1" applyAlignment="1" applyProtection="1">
      <alignment horizontal="left" vertical="center" wrapText="1"/>
      <protection locked="0"/>
    </xf>
    <xf numFmtId="49" fontId="32" fillId="3" borderId="2" xfId="0" applyNumberFormat="1" applyFont="1" applyFill="1" applyBorder="1" applyAlignment="1" applyProtection="1">
      <alignment horizontal="left" vertical="center"/>
      <protection locked="0"/>
    </xf>
    <xf numFmtId="49" fontId="32" fillId="3" borderId="45" xfId="0" applyNumberFormat="1" applyFont="1" applyFill="1" applyBorder="1" applyAlignment="1" applyProtection="1">
      <alignment vertical="center"/>
      <protection locked="0"/>
    </xf>
    <xf numFmtId="176" fontId="32" fillId="3" borderId="13" xfId="0" applyNumberFormat="1" applyFont="1" applyFill="1" applyBorder="1" applyAlignment="1" applyProtection="1">
      <alignment horizontal="left" vertical="center"/>
      <protection locked="0"/>
    </xf>
    <xf numFmtId="182" fontId="32" fillId="3" borderId="2" xfId="0" applyNumberFormat="1" applyFont="1" applyFill="1" applyBorder="1" applyAlignment="1" applyProtection="1">
      <alignment horizontal="left" vertical="center"/>
      <protection locked="0"/>
    </xf>
    <xf numFmtId="182" fontId="55" fillId="3" borderId="2" xfId="0" applyNumberFormat="1" applyFont="1" applyFill="1" applyBorder="1" applyAlignment="1" applyProtection="1">
      <alignment horizontal="left" vertical="center"/>
      <protection locked="0"/>
    </xf>
    <xf numFmtId="49" fontId="32" fillId="3" borderId="13" xfId="0" applyNumberFormat="1" applyFont="1" applyFill="1" applyBorder="1" applyAlignment="1" applyProtection="1">
      <alignment horizontal="left" vertical="center"/>
      <protection locked="0"/>
    </xf>
    <xf numFmtId="176" fontId="32" fillId="3" borderId="2"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176" fontId="31" fillId="0" borderId="0" xfId="0" applyNumberFormat="1" applyFont="1" applyAlignment="1" applyProtection="1">
      <alignment vertical="top" wrapText="1"/>
    </xf>
    <xf numFmtId="0" fontId="29" fillId="0" borderId="0" xfId="0" applyFont="1" applyAlignment="1" applyProtection="1">
      <alignment vertical="top"/>
    </xf>
    <xf numFmtId="176" fontId="29" fillId="0" borderId="20" xfId="0" applyNumberFormat="1" applyFont="1" applyBorder="1" applyAlignment="1" applyProtection="1">
      <alignment horizontal="center" vertical="center"/>
    </xf>
    <xf numFmtId="176" fontId="29" fillId="0" borderId="1" xfId="0" applyNumberFormat="1" applyFont="1" applyBorder="1" applyAlignment="1" applyProtection="1">
      <alignment horizontal="center" vertical="center"/>
    </xf>
    <xf numFmtId="176" fontId="29" fillId="0" borderId="26" xfId="0" applyNumberFormat="1" applyFont="1" applyBorder="1" applyAlignment="1" applyProtection="1">
      <alignment horizontal="center" vertical="center"/>
    </xf>
    <xf numFmtId="176" fontId="29" fillId="0" borderId="41" xfId="0" applyNumberFormat="1" applyFont="1" applyBorder="1" applyAlignment="1" applyProtection="1">
      <alignment horizontal="left" vertical="center"/>
    </xf>
    <xf numFmtId="176" fontId="29" fillId="0" borderId="44" xfId="0" applyNumberFormat="1" applyFont="1" applyBorder="1" applyAlignment="1" applyProtection="1">
      <alignment horizontal="left" vertical="center"/>
    </xf>
    <xf numFmtId="176" fontId="29" fillId="0" borderId="42" xfId="0" applyNumberFormat="1" applyFont="1" applyBorder="1" applyAlignment="1" applyProtection="1">
      <alignment horizontal="left" vertical="center"/>
    </xf>
    <xf numFmtId="176" fontId="29" fillId="0" borderId="15" xfId="0" applyNumberFormat="1" applyFont="1" applyBorder="1" applyAlignment="1" applyProtection="1">
      <alignment horizontal="left" vertical="center"/>
    </xf>
    <xf numFmtId="176" fontId="29" fillId="0" borderId="2" xfId="0" applyNumberFormat="1" applyFont="1" applyBorder="1" applyAlignment="1" applyProtection="1">
      <alignment horizontal="left" vertical="center"/>
    </xf>
    <xf numFmtId="176" fontId="29" fillId="0" borderId="22" xfId="0" applyNumberFormat="1" applyFont="1" applyBorder="1" applyAlignment="1" applyProtection="1">
      <alignment horizontal="left" vertical="center"/>
    </xf>
    <xf numFmtId="176" fontId="32" fillId="0" borderId="43" xfId="0" applyNumberFormat="1" applyFont="1" applyBorder="1" applyAlignment="1" applyProtection="1">
      <alignment horizontal="left" vertical="center"/>
    </xf>
    <xf numFmtId="176" fontId="32" fillId="0" borderId="2" xfId="0" applyNumberFormat="1" applyFont="1" applyBorder="1" applyAlignment="1" applyProtection="1">
      <alignment horizontal="left" vertical="center"/>
    </xf>
    <xf numFmtId="176" fontId="32" fillId="0" borderId="22" xfId="0" applyNumberFormat="1" applyFont="1" applyBorder="1" applyAlignment="1" applyProtection="1">
      <alignment horizontal="left" vertical="center"/>
    </xf>
    <xf numFmtId="176" fontId="29" fillId="0" borderId="15" xfId="0" applyNumberFormat="1" applyFont="1" applyBorder="1" applyAlignment="1" applyProtection="1">
      <alignment horizontal="center" vertical="center"/>
    </xf>
    <xf numFmtId="176" fontId="29" fillId="0" borderId="2" xfId="0" applyNumberFormat="1" applyFont="1" applyBorder="1" applyAlignment="1" applyProtection="1">
      <alignment horizontal="center" vertical="center"/>
    </xf>
    <xf numFmtId="176" fontId="29" fillId="0" borderId="22" xfId="0" applyNumberFormat="1" applyFont="1" applyBorder="1" applyAlignment="1" applyProtection="1">
      <alignment horizontal="center" vertical="center"/>
    </xf>
    <xf numFmtId="0" fontId="38" fillId="0" borderId="0" xfId="0" applyNumberFormat="1" applyFont="1" applyAlignment="1" applyProtection="1">
      <alignment horizontal="right" vertical="top" wrapText="1"/>
    </xf>
    <xf numFmtId="176" fontId="29" fillId="10" borderId="3" xfId="0" applyNumberFormat="1" applyFont="1" applyFill="1" applyBorder="1" applyAlignment="1" applyProtection="1">
      <alignment horizontal="center" vertical="center"/>
    </xf>
    <xf numFmtId="49" fontId="32" fillId="3" borderId="17" xfId="0" applyNumberFormat="1" applyFont="1" applyFill="1" applyBorder="1" applyAlignment="1" applyProtection="1">
      <alignment horizontal="left" vertical="center"/>
      <protection locked="0"/>
    </xf>
    <xf numFmtId="49" fontId="32" fillId="3" borderId="39" xfId="0" applyNumberFormat="1" applyFont="1" applyFill="1" applyBorder="1" applyAlignment="1" applyProtection="1">
      <alignment horizontal="left" vertical="center"/>
      <protection locked="0"/>
    </xf>
    <xf numFmtId="176" fontId="32" fillId="3" borderId="23" xfId="0" applyNumberFormat="1" applyFont="1" applyFill="1" applyBorder="1" applyAlignment="1" applyProtection="1">
      <alignment horizontal="left" vertical="center"/>
      <protection locked="0"/>
    </xf>
    <xf numFmtId="176" fontId="32" fillId="3" borderId="30" xfId="0" applyNumberFormat="1" applyFont="1" applyFill="1" applyBorder="1" applyAlignment="1" applyProtection="1">
      <alignment horizontal="left" vertical="center"/>
      <protection locked="0"/>
    </xf>
    <xf numFmtId="176" fontId="32" fillId="3" borderId="24" xfId="0" applyNumberFormat="1" applyFont="1" applyFill="1" applyBorder="1" applyAlignment="1" applyProtection="1">
      <alignment horizontal="left" vertical="center"/>
      <protection locked="0"/>
    </xf>
    <xf numFmtId="176" fontId="32" fillId="3" borderId="6" xfId="0" applyNumberFormat="1" applyFont="1" applyFill="1" applyBorder="1" applyAlignment="1" applyProtection="1">
      <alignment horizontal="left" vertical="center" wrapText="1"/>
      <protection locked="0"/>
    </xf>
    <xf numFmtId="176" fontId="32" fillId="3" borderId="18" xfId="0" applyNumberFormat="1" applyFont="1" applyFill="1" applyBorder="1" applyAlignment="1" applyProtection="1">
      <alignment horizontal="left" vertical="center" wrapText="1"/>
      <protection locked="0"/>
    </xf>
    <xf numFmtId="176" fontId="32" fillId="3" borderId="11" xfId="0" applyNumberFormat="1" applyFont="1" applyFill="1" applyBorder="1" applyAlignment="1" applyProtection="1">
      <alignment horizontal="left" vertical="center" wrapText="1"/>
      <protection locked="0"/>
    </xf>
    <xf numFmtId="176" fontId="32" fillId="0" borderId="73" xfId="0" applyNumberFormat="1" applyFont="1" applyBorder="1" applyAlignment="1" applyProtection="1">
      <alignment horizontal="center" vertical="center"/>
    </xf>
    <xf numFmtId="176" fontId="32" fillId="0" borderId="40" xfId="0" applyNumberFormat="1" applyFont="1" applyBorder="1" applyAlignment="1" applyProtection="1">
      <alignment horizontal="center" vertical="center"/>
    </xf>
    <xf numFmtId="176" fontId="32" fillId="0" borderId="0" xfId="0" applyNumberFormat="1" applyFont="1" applyFill="1" applyBorder="1" applyAlignment="1" applyProtection="1">
      <alignment horizontal="left" vertical="center" wrapText="1"/>
    </xf>
    <xf numFmtId="176" fontId="32" fillId="0" borderId="16" xfId="0" applyNumberFormat="1" applyFont="1" applyFill="1" applyBorder="1" applyAlignment="1" applyProtection="1">
      <alignment horizontal="left" vertical="center" wrapText="1"/>
    </xf>
    <xf numFmtId="176" fontId="32" fillId="3" borderId="13" xfId="0" applyNumberFormat="1" applyFont="1" applyFill="1" applyBorder="1" applyAlignment="1" applyProtection="1">
      <alignment horizontal="left" vertical="top" wrapText="1"/>
      <protection locked="0"/>
    </xf>
    <xf numFmtId="38" fontId="29" fillId="0" borderId="29" xfId="0" applyNumberFormat="1" applyFont="1" applyFill="1" applyBorder="1" applyAlignment="1">
      <alignment horizontal="center" vertical="center"/>
    </xf>
    <xf numFmtId="38" fontId="29" fillId="0" borderId="1" xfId="0" applyNumberFormat="1" applyFont="1" applyFill="1" applyBorder="1" applyAlignment="1">
      <alignment horizontal="center" vertical="center"/>
    </xf>
    <xf numFmtId="177" fontId="29" fillId="0" borderId="34" xfId="0" applyNumberFormat="1" applyFont="1" applyBorder="1" applyAlignment="1">
      <alignment horizontal="center" vertical="center"/>
    </xf>
    <xf numFmtId="177" fontId="29" fillId="0" borderId="21" xfId="0" applyNumberFormat="1" applyFont="1" applyBorder="1" applyAlignment="1">
      <alignment horizontal="center" vertical="center"/>
    </xf>
    <xf numFmtId="38" fontId="29" fillId="0" borderId="31" xfId="0" applyNumberFormat="1" applyFont="1" applyBorder="1" applyAlignment="1">
      <alignment horizontal="center" vertical="center"/>
    </xf>
    <xf numFmtId="38" fontId="29" fillId="0" borderId="12" xfId="0" applyNumberFormat="1" applyFont="1" applyBorder="1" applyAlignment="1">
      <alignment horizontal="center" vertical="center"/>
    </xf>
    <xf numFmtId="38" fontId="29" fillId="0" borderId="36" xfId="0" applyNumberFormat="1" applyFont="1" applyBorder="1" applyAlignment="1">
      <alignment horizontal="center" vertical="center"/>
    </xf>
    <xf numFmtId="38" fontId="29" fillId="0" borderId="11" xfId="0" applyNumberFormat="1" applyFont="1" applyBorder="1" applyAlignment="1">
      <alignment horizontal="center" vertical="center"/>
    </xf>
    <xf numFmtId="38" fontId="29" fillId="0" borderId="36" xfId="0" applyNumberFormat="1" applyFont="1" applyBorder="1" applyAlignment="1">
      <alignment horizontal="center" vertical="center" wrapText="1"/>
    </xf>
    <xf numFmtId="38" fontId="29" fillId="0" borderId="11" xfId="0" applyNumberFormat="1" applyFont="1" applyBorder="1" applyAlignment="1">
      <alignment horizontal="center" vertical="center" wrapText="1"/>
    </xf>
    <xf numFmtId="38" fontId="29" fillId="0" borderId="3" xfId="0" applyNumberFormat="1" applyFont="1" applyBorder="1" applyAlignment="1">
      <alignment horizontal="center" vertical="center" wrapText="1"/>
    </xf>
    <xf numFmtId="38" fontId="29" fillId="0" borderId="8" xfId="0" applyNumberFormat="1" applyFont="1" applyBorder="1" applyAlignment="1">
      <alignment horizontal="center" vertical="center" wrapText="1"/>
    </xf>
    <xf numFmtId="38" fontId="29" fillId="0" borderId="29" xfId="0" applyNumberFormat="1" applyFont="1" applyBorder="1" applyAlignment="1">
      <alignment horizontal="center" vertical="center"/>
    </xf>
    <xf numFmtId="38" fontId="29" fillId="0" borderId="1" xfId="0" applyNumberFormat="1" applyFont="1" applyBorder="1" applyAlignment="1">
      <alignment horizontal="center" vertical="center"/>
    </xf>
    <xf numFmtId="177" fontId="29" fillId="0" borderId="33" xfId="0" applyNumberFormat="1" applyFont="1" applyBorder="1" applyAlignment="1">
      <alignment horizontal="center" vertical="center"/>
    </xf>
    <xf numFmtId="38" fontId="29" fillId="0" borderId="36" xfId="0" applyNumberFormat="1" applyFont="1" applyBorder="1" applyAlignment="1">
      <alignment horizontal="center" vertical="center" shrinkToFit="1"/>
    </xf>
    <xf numFmtId="38" fontId="29" fillId="0" borderId="37" xfId="0" applyNumberFormat="1" applyFont="1" applyBorder="1" applyAlignment="1">
      <alignment horizontal="center" vertical="center" shrinkToFit="1"/>
    </xf>
    <xf numFmtId="38" fontId="29" fillId="0" borderId="31" xfId="0" applyNumberFormat="1" applyFont="1" applyBorder="1" applyAlignment="1">
      <alignment horizontal="center" vertical="center" shrinkToFit="1"/>
    </xf>
    <xf numFmtId="38" fontId="29" fillId="0" borderId="35" xfId="0" applyNumberFormat="1" applyFont="1" applyBorder="1" applyAlignment="1">
      <alignment horizontal="center" vertical="center" shrinkToFit="1"/>
    </xf>
    <xf numFmtId="38" fontId="29" fillId="0" borderId="60" xfId="0" applyNumberFormat="1" applyFont="1" applyBorder="1" applyAlignment="1">
      <alignment horizontal="center" vertical="center" wrapText="1"/>
    </xf>
    <xf numFmtId="38" fontId="29" fillId="0" borderId="57" xfId="0" applyNumberFormat="1" applyFont="1" applyBorder="1" applyAlignment="1">
      <alignment horizontal="center" vertical="center" wrapText="1"/>
    </xf>
    <xf numFmtId="38" fontId="29" fillId="0" borderId="61" xfId="0" applyNumberFormat="1" applyFont="1" applyBorder="1" applyAlignment="1">
      <alignment horizontal="center" vertical="center" wrapText="1"/>
    </xf>
    <xf numFmtId="177" fontId="29" fillId="0" borderId="28" xfId="0" applyNumberFormat="1" applyFont="1" applyBorder="1" applyAlignment="1">
      <alignment horizontal="center" vertical="center"/>
    </xf>
    <xf numFmtId="177" fontId="29" fillId="0" borderId="59" xfId="0" applyNumberFormat="1" applyFont="1" applyBorder="1" applyAlignment="1">
      <alignment horizontal="center" vertical="center"/>
    </xf>
    <xf numFmtId="38" fontId="29" fillId="0" borderId="67" xfId="0" applyNumberFormat="1" applyFont="1" applyBorder="1" applyAlignment="1">
      <alignment horizontal="center" vertical="center" wrapText="1"/>
    </xf>
    <xf numFmtId="38" fontId="29" fillId="0" borderId="68" xfId="0" applyNumberFormat="1" applyFont="1" applyBorder="1" applyAlignment="1">
      <alignment horizontal="center" vertical="center" wrapText="1"/>
    </xf>
    <xf numFmtId="38" fontId="29" fillId="0" borderId="62" xfId="0" applyNumberFormat="1" applyFont="1" applyBorder="1" applyAlignment="1">
      <alignment horizontal="center" vertical="center" wrapText="1"/>
    </xf>
    <xf numFmtId="38" fontId="29" fillId="0" borderId="8" xfId="0" applyNumberFormat="1" applyFont="1" applyBorder="1" applyAlignment="1">
      <alignment horizontal="center" vertical="center"/>
    </xf>
    <xf numFmtId="38" fontId="29" fillId="0" borderId="62" xfId="0" applyNumberFormat="1" applyFont="1" applyBorder="1" applyAlignment="1">
      <alignment horizontal="center" vertical="center"/>
    </xf>
    <xf numFmtId="38" fontId="29" fillId="0" borderId="60" xfId="0" applyNumberFormat="1" applyFont="1" applyBorder="1" applyAlignment="1">
      <alignment horizontal="center" vertical="center"/>
    </xf>
    <xf numFmtId="38" fontId="29" fillId="0" borderId="57" xfId="0" applyNumberFormat="1" applyFont="1" applyBorder="1" applyAlignment="1">
      <alignment horizontal="center" vertical="center"/>
    </xf>
    <xf numFmtId="38" fontId="29" fillId="0" borderId="61" xfId="0" applyNumberFormat="1" applyFont="1" applyBorder="1" applyAlignment="1">
      <alignment horizontal="center" vertical="center"/>
    </xf>
    <xf numFmtId="38" fontId="29" fillId="0" borderId="32" xfId="0" applyNumberFormat="1" applyFont="1" applyBorder="1" applyAlignment="1">
      <alignment horizontal="center" vertical="center"/>
    </xf>
    <xf numFmtId="38" fontId="29" fillId="0" borderId="40" xfId="0" applyNumberFormat="1" applyFont="1" applyBorder="1" applyAlignment="1">
      <alignment horizontal="center" vertical="center"/>
    </xf>
    <xf numFmtId="38" fontId="29" fillId="0" borderId="38" xfId="0" applyNumberFormat="1" applyFont="1" applyBorder="1" applyAlignment="1">
      <alignment horizontal="center" vertical="center"/>
    </xf>
    <xf numFmtId="0" fontId="0" fillId="0" borderId="85" xfId="0" applyBorder="1" applyAlignment="1">
      <alignment horizontal="center" vertical="center"/>
    </xf>
    <xf numFmtId="177" fontId="29" fillId="0" borderId="41" xfId="0" applyNumberFormat="1" applyFont="1" applyBorder="1" applyAlignment="1">
      <alignment horizontal="center" vertical="center"/>
    </xf>
    <xf numFmtId="177" fontId="29" fillId="0" borderId="84" xfId="0" applyNumberFormat="1" applyFont="1" applyBorder="1" applyAlignment="1">
      <alignment horizontal="center" vertical="center"/>
    </xf>
    <xf numFmtId="38" fontId="29" fillId="0" borderId="7" xfId="0" applyNumberFormat="1" applyFont="1" applyBorder="1" applyAlignment="1">
      <alignment horizontal="center" vertical="center" wrapText="1"/>
    </xf>
    <xf numFmtId="38" fontId="29" fillId="0" borderId="58" xfId="0" applyNumberFormat="1" applyFont="1" applyBorder="1" applyAlignment="1">
      <alignment horizontal="center" vertical="center"/>
    </xf>
    <xf numFmtId="38" fontId="30" fillId="0" borderId="8" xfId="0" applyNumberFormat="1" applyFont="1" applyBorder="1" applyAlignment="1">
      <alignment horizontal="center" vertical="center" wrapText="1"/>
    </xf>
    <xf numFmtId="38" fontId="30" fillId="0" borderId="62" xfId="0" applyNumberFormat="1" applyFont="1" applyBorder="1" applyAlignment="1">
      <alignment horizontal="center" vertical="center"/>
    </xf>
    <xf numFmtId="177" fontId="29" fillId="0" borderId="83" xfId="0" applyNumberFormat="1" applyFont="1" applyBorder="1" applyAlignment="1">
      <alignment horizontal="center" vertical="center"/>
    </xf>
    <xf numFmtId="0" fontId="0" fillId="0" borderId="86" xfId="0" applyBorder="1" applyAlignment="1">
      <alignment horizontal="center" vertical="center"/>
    </xf>
    <xf numFmtId="177" fontId="29" fillId="0" borderId="28" xfId="0" applyNumberFormat="1" applyFont="1" applyFill="1" applyBorder="1" applyAlignment="1">
      <alignment horizontal="center" vertical="center"/>
    </xf>
    <xf numFmtId="177" fontId="29" fillId="0" borderId="59" xfId="0" applyNumberFormat="1" applyFont="1" applyFill="1" applyBorder="1" applyAlignment="1">
      <alignment horizontal="center" vertical="center"/>
    </xf>
    <xf numFmtId="38" fontId="29" fillId="0" borderId="7" xfId="0" applyNumberFormat="1" applyFont="1" applyBorder="1" applyAlignment="1">
      <alignment horizontal="center" vertical="center"/>
    </xf>
    <xf numFmtId="38" fontId="29" fillId="0" borderId="35" xfId="0" applyNumberFormat="1" applyFont="1" applyBorder="1" applyAlignment="1">
      <alignment horizontal="center" vertical="center"/>
    </xf>
    <xf numFmtId="38" fontId="29" fillId="0" borderId="37" xfId="0" applyNumberFormat="1" applyFont="1" applyBorder="1" applyAlignment="1">
      <alignment horizontal="center" vertical="center"/>
    </xf>
    <xf numFmtId="177" fontId="29" fillId="0" borderId="34" xfId="0" applyNumberFormat="1" applyFont="1" applyFill="1" applyBorder="1" applyAlignment="1">
      <alignment horizontal="center" vertical="center"/>
    </xf>
    <xf numFmtId="177" fontId="29" fillId="0" borderId="33" xfId="0" applyNumberFormat="1" applyFont="1" applyFill="1" applyBorder="1" applyAlignment="1">
      <alignment horizontal="center" vertical="center"/>
    </xf>
    <xf numFmtId="38" fontId="29" fillId="0" borderId="4" xfId="0" applyNumberFormat="1" applyFont="1" applyBorder="1" applyAlignment="1">
      <alignment horizontal="center" vertical="center"/>
    </xf>
    <xf numFmtId="38" fontId="29"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80596</xdr:colOff>
      <xdr:row>0</xdr:row>
      <xdr:rowOff>87923</xdr:rowOff>
    </xdr:from>
    <xdr:to>
      <xdr:col>10</xdr:col>
      <xdr:colOff>535015</xdr:colOff>
      <xdr:row>8</xdr:row>
      <xdr:rowOff>80597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703884" y="87923"/>
          <a:ext cx="4257093" cy="1377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endParaRPr kumimoji="1" lang="en-US" altLang="ja-JP" sz="1100"/>
        </a:p>
        <a:p>
          <a:r>
            <a:rPr kumimoji="1" lang="ja-JP" altLang="en-US" sz="1100"/>
            <a:t>・</a:t>
          </a:r>
          <a:r>
            <a:rPr kumimoji="1" lang="en-US" altLang="ja-JP" sz="1100"/>
            <a:t>E</a:t>
          </a:r>
          <a:r>
            <a:rPr kumimoji="1" lang="ja-JP" altLang="en-US" sz="1100"/>
            <a:t>列は補助率に基づき交付額が決定される事業のみ用います。</a:t>
          </a:r>
        </a:p>
      </xdr:txBody>
    </xdr:sp>
    <xdr:clientData/>
  </xdr:twoCellAnchor>
  <xdr:twoCellAnchor>
    <xdr:from>
      <xdr:col>2</xdr:col>
      <xdr:colOff>228600</xdr:colOff>
      <xdr:row>16</xdr:row>
      <xdr:rowOff>9524</xdr:rowOff>
    </xdr:from>
    <xdr:to>
      <xdr:col>5</xdr:col>
      <xdr:colOff>158750</xdr:colOff>
      <xdr:row>25</xdr:row>
      <xdr:rowOff>28574</xdr:rowOff>
    </xdr:to>
    <xdr:sp macro="" textlink="">
      <xdr:nvSpPr>
        <xdr:cNvPr id="4" name="吹き出し: 角を丸めた四角形 3">
          <a:extLst>
            <a:ext uri="{FF2B5EF4-FFF2-40B4-BE49-F238E27FC236}">
              <a16:creationId xmlns:a16="http://schemas.microsoft.com/office/drawing/2014/main" id="{3CC073AC-3674-491E-9307-C82A69808A5F}"/>
            </a:ext>
          </a:extLst>
        </xdr:cNvPr>
        <xdr:cNvSpPr/>
      </xdr:nvSpPr>
      <xdr:spPr>
        <a:xfrm>
          <a:off x="2343150" y="3038474"/>
          <a:ext cx="3197225" cy="1476375"/>
        </a:xfrm>
        <a:prstGeom prst="wedgeRoundRectCallout">
          <a:avLst>
            <a:gd name="adj1" fmla="val -46855"/>
            <a:gd name="adj2" fmla="val -8283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青色のシートを入力すると自動計算されます（入力不要）。</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様式</a:t>
          </a:r>
          <a:r>
            <a:rPr kumimoji="1" lang="en-US" altLang="ja-JP" sz="1200">
              <a:solidFill>
                <a:sysClr val="windowText" lastClr="000000"/>
              </a:solidFill>
            </a:rPr>
            <a:t>2</a:t>
          </a:r>
          <a:r>
            <a:rPr kumimoji="1" lang="ja-JP" altLang="en-US" sz="1200">
              <a:solidFill>
                <a:sysClr val="windowText" lastClr="000000"/>
              </a:solidFill>
            </a:rPr>
            <a:t>別紙</a:t>
          </a:r>
          <a:r>
            <a:rPr kumimoji="1" lang="en-US" altLang="ja-JP" sz="1200">
              <a:solidFill>
                <a:sysClr val="windowText" lastClr="000000"/>
              </a:solidFill>
            </a:rPr>
            <a:t>】</a:t>
          </a:r>
          <a:r>
            <a:rPr kumimoji="1" lang="ja-JP" altLang="en-US" sz="1200">
              <a:solidFill>
                <a:sysClr val="windowText" lastClr="000000"/>
              </a:solidFill>
            </a:rPr>
            <a:t>の各年度のシートにデータを貼り付けてください（テキストのみ貼り付け）。</a:t>
          </a:r>
          <a:endParaRPr kumimoji="1" lang="en-US" altLang="ja-JP" sz="1200">
            <a:solidFill>
              <a:sysClr val="windowText" lastClr="000000"/>
            </a:solidFill>
          </a:endParaRPr>
        </a:p>
      </xdr:txBody>
    </xdr:sp>
    <xdr:clientData/>
  </xdr:twoCellAnchor>
  <xdr:twoCellAnchor>
    <xdr:from>
      <xdr:col>5</xdr:col>
      <xdr:colOff>34925</xdr:colOff>
      <xdr:row>0</xdr:row>
      <xdr:rowOff>38100</xdr:rowOff>
    </xdr:from>
    <xdr:to>
      <xdr:col>10</xdr:col>
      <xdr:colOff>596900</xdr:colOff>
      <xdr:row>9</xdr:row>
      <xdr:rowOff>15875</xdr:rowOff>
    </xdr:to>
    <xdr:sp macro="" textlink="">
      <xdr:nvSpPr>
        <xdr:cNvPr id="5" name="正方形/長方形 4">
          <a:extLst>
            <a:ext uri="{FF2B5EF4-FFF2-40B4-BE49-F238E27FC236}">
              <a16:creationId xmlns:a16="http://schemas.microsoft.com/office/drawing/2014/main" id="{43F2B4F5-D985-4E97-A031-9643C1F28F77}"/>
            </a:ext>
          </a:extLst>
        </xdr:cNvPr>
        <xdr:cNvSpPr/>
      </xdr:nvSpPr>
      <xdr:spPr>
        <a:xfrm>
          <a:off x="5416550" y="38100"/>
          <a:ext cx="4048125" cy="18256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ご確認不要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53</xdr:row>
      <xdr:rowOff>209550</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9734550" y="552450"/>
          <a:ext cx="8267700" cy="2647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accent6">
                  <a:lumMod val="60000"/>
                  <a:lumOff val="40000"/>
                </a:schemeClr>
              </a:solidFill>
              <a:effectLst/>
              <a:latin typeface="+mn-lt"/>
              <a:ea typeface="+mn-ea"/>
              <a:cs typeface="+mn-cs"/>
            </a:rPr>
            <a:t>なお、</a:t>
          </a:r>
          <a:r>
            <a:rPr kumimoji="1" lang="ja-JP" altLang="en-US" sz="1100">
              <a:solidFill>
                <a:schemeClr val="accent6">
                  <a:lumMod val="60000"/>
                  <a:lumOff val="40000"/>
                </a:schemeClr>
              </a:solidFill>
              <a:effectLst/>
              <a:latin typeface="+mn-lt"/>
              <a:ea typeface="+mn-ea"/>
              <a:cs typeface="+mn-cs"/>
            </a:rPr>
            <a:t>委託（事務処理説明書</a:t>
          </a:r>
          <a:r>
            <a:rPr kumimoji="1" lang="en-US" altLang="ja-JP" sz="1100">
              <a:solidFill>
                <a:schemeClr val="accent6">
                  <a:lumMod val="60000"/>
                  <a:lumOff val="40000"/>
                </a:schemeClr>
              </a:solidFill>
              <a:effectLst/>
              <a:latin typeface="+mn-lt"/>
              <a:ea typeface="+mn-ea"/>
              <a:cs typeface="+mn-cs"/>
            </a:rPr>
            <a:t>Ⅳ</a:t>
          </a:r>
          <a:r>
            <a:rPr kumimoji="1" lang="ja-JP" altLang="en-US" sz="1100">
              <a:solidFill>
                <a:schemeClr val="accent6">
                  <a:lumMod val="60000"/>
                  <a:lumOff val="40000"/>
                </a:schemeClr>
              </a:solidFill>
              <a:effectLst/>
              <a:latin typeface="+mn-lt"/>
              <a:ea typeface="+mn-ea"/>
              <a:cs typeface="+mn-cs"/>
            </a:rPr>
            <a:t>．</a:t>
          </a:r>
          <a:r>
            <a:rPr kumimoji="1" lang="en-US" altLang="ja-JP" sz="1100">
              <a:solidFill>
                <a:schemeClr val="accent6">
                  <a:lumMod val="60000"/>
                  <a:lumOff val="40000"/>
                </a:schemeClr>
              </a:solidFill>
              <a:effectLst/>
              <a:latin typeface="+mn-lt"/>
              <a:ea typeface="+mn-ea"/>
              <a:cs typeface="+mn-cs"/>
            </a:rPr>
            <a:t>14</a:t>
          </a:r>
          <a:r>
            <a:rPr kumimoji="1" lang="ja-JP" altLang="en-US" sz="1100">
              <a:solidFill>
                <a:schemeClr val="accent6">
                  <a:lumMod val="60000"/>
                  <a:lumOff val="40000"/>
                </a:schemeClr>
              </a:solidFill>
              <a:effectLst/>
              <a:latin typeface="+mn-lt"/>
              <a:ea typeface="+mn-ea"/>
              <a:cs typeface="+mn-cs"/>
            </a:rPr>
            <a:t>にて定めるもの）について</a:t>
          </a:r>
          <a:r>
            <a:rPr kumimoji="1" lang="ja-JP" altLang="ja-JP" sz="1100">
              <a:solidFill>
                <a:schemeClr val="accent6">
                  <a:lumMod val="60000"/>
                  <a:lumOff val="40000"/>
                </a:schemeClr>
              </a:solidFill>
              <a:effectLst/>
              <a:latin typeface="+mn-lt"/>
              <a:ea typeface="+mn-ea"/>
              <a:cs typeface="+mn-cs"/>
            </a:rPr>
            <a:t>は「</a:t>
          </a:r>
          <a:r>
            <a:rPr kumimoji="1" lang="ja-JP" altLang="en-US" sz="1100">
              <a:solidFill>
                <a:schemeClr val="accent6">
                  <a:lumMod val="60000"/>
                  <a:lumOff val="40000"/>
                </a:schemeClr>
              </a:solidFill>
              <a:effectLst/>
              <a:latin typeface="+mn-lt"/>
              <a:ea typeface="+mn-ea"/>
              <a:cs typeface="+mn-cs"/>
            </a:rPr>
            <a:t>委託費</a:t>
          </a:r>
          <a:r>
            <a:rPr kumimoji="1" lang="ja-JP" altLang="ja-JP" sz="1100">
              <a:solidFill>
                <a:schemeClr val="accent6">
                  <a:lumMod val="60000"/>
                  <a:lumOff val="40000"/>
                </a:schemeClr>
              </a:solidFill>
              <a:effectLst/>
              <a:latin typeface="+mn-lt"/>
              <a:ea typeface="+mn-ea"/>
              <a:cs typeface="+mn-cs"/>
            </a:rPr>
            <a:t>」のシートに記入してください。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学会参加費を計上する場合は「補助事業参加者リスト」にも必ず記載してください。「補助事業参加者リスト」に記載が無い場合は計上できません。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104775</xdr:colOff>
      <xdr:row>3</xdr:row>
      <xdr:rowOff>38098</xdr:rowOff>
    </xdr:from>
    <xdr:to>
      <xdr:col>17</xdr:col>
      <xdr:colOff>533400</xdr:colOff>
      <xdr:row>25</xdr:row>
      <xdr:rowOff>133349</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9391650" y="657223"/>
          <a:ext cx="7905750" cy="49149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accent6">
                  <a:lumMod val="60000"/>
                  <a:lumOff val="40000"/>
                </a:schemeClr>
              </a:solidFill>
            </a:rPr>
            <a:t>委託（事務処理説明書</a:t>
          </a:r>
          <a:r>
            <a:rPr kumimoji="1" lang="en-US" altLang="ja-JP" sz="1100">
              <a:solidFill>
                <a:schemeClr val="accent6">
                  <a:lumMod val="60000"/>
                  <a:lumOff val="40000"/>
                </a:schemeClr>
              </a:solidFill>
            </a:rPr>
            <a:t>Ⅳ</a:t>
          </a:r>
          <a:r>
            <a:rPr kumimoji="1" lang="ja-JP" altLang="en-US" sz="1100">
              <a:solidFill>
                <a:schemeClr val="accent6">
                  <a:lumMod val="60000"/>
                  <a:lumOff val="40000"/>
                </a:schemeClr>
              </a:solidFill>
            </a:rPr>
            <a:t>．</a:t>
          </a:r>
          <a:r>
            <a:rPr kumimoji="1" lang="en-US" altLang="ja-JP" sz="1100">
              <a:solidFill>
                <a:schemeClr val="accent6">
                  <a:lumMod val="60000"/>
                  <a:lumOff val="40000"/>
                </a:schemeClr>
              </a:solidFill>
            </a:rPr>
            <a:t>14</a:t>
          </a:r>
          <a:r>
            <a:rPr kumimoji="1" lang="ja-JP" altLang="en-US" sz="1100">
              <a:solidFill>
                <a:schemeClr val="accent6">
                  <a:lumMod val="60000"/>
                  <a:lumOff val="40000"/>
                </a:schemeClr>
              </a:solidFill>
            </a:rPr>
            <a:t>にて定めるもの）の</a:t>
          </a:r>
          <a:r>
            <a:rPr kumimoji="1" lang="ja-JP" altLang="en-US" sz="1100"/>
            <a:t>件名を記載してください。</a:t>
          </a:r>
          <a:r>
            <a:rPr kumimoji="1" lang="ja-JP" altLang="en-US" sz="1100">
              <a:solidFill>
                <a:schemeClr val="accent6">
                  <a:lumMod val="60000"/>
                  <a:lumOff val="40000"/>
                </a:schemeClr>
              </a:solidFill>
            </a:rPr>
            <a:t>なお、役務等の外注等は「その他」のシートに記入してください。</a:t>
          </a:r>
          <a:endParaRPr kumimoji="1" lang="en-US" altLang="ja-JP" sz="1100">
            <a:solidFill>
              <a:schemeClr val="accent6">
                <a:lumMod val="60000"/>
                <a:lumOff val="40000"/>
              </a:schemeClr>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0</xdr:row>
      <xdr:rowOff>0</xdr:rowOff>
    </xdr:from>
    <xdr:to>
      <xdr:col>11</xdr:col>
      <xdr:colOff>2286001</xdr:colOff>
      <xdr:row>7</xdr:row>
      <xdr:rowOff>57150</xdr:rowOff>
    </xdr:to>
    <xdr:sp macro="" textlink="">
      <xdr:nvSpPr>
        <xdr:cNvPr id="2" name="正方形/長方形 1">
          <a:extLst>
            <a:ext uri="{FF2B5EF4-FFF2-40B4-BE49-F238E27FC236}">
              <a16:creationId xmlns:a16="http://schemas.microsoft.com/office/drawing/2014/main" id="{409FE9B5-A2E7-46EA-B437-1914EFE25DC0}"/>
            </a:ext>
          </a:extLst>
        </xdr:cNvPr>
        <xdr:cNvSpPr/>
      </xdr:nvSpPr>
      <xdr:spPr>
        <a:xfrm>
          <a:off x="1" y="0"/>
          <a:ext cx="13411200" cy="16764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本シートは記入不要です。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133349</xdr:colOff>
      <xdr:row>0</xdr:row>
      <xdr:rowOff>114298</xdr:rowOff>
    </xdr:from>
    <xdr:to>
      <xdr:col>17</xdr:col>
      <xdr:colOff>638175</xdr:colOff>
      <xdr:row>50</xdr:row>
      <xdr:rowOff>133350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429749" y="114298"/>
          <a:ext cx="7648576" cy="128016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列は補助率に基づき交付額が決定される事業のみ用います。（定額補助の事業は</a:t>
          </a:r>
          <a:r>
            <a:rPr lang="en-US" altLang="ja-JP" sz="1600" u="sng">
              <a:solidFill>
                <a:schemeClr val="lt1"/>
              </a:solidFill>
              <a:effectLst/>
              <a:latin typeface="+mn-lt"/>
              <a:ea typeface="+mn-ea"/>
              <a:cs typeface="+mn-cs"/>
            </a:rPr>
            <a:t>G</a:t>
          </a:r>
          <a:r>
            <a:rPr lang="ja-JP" altLang="en-US" sz="1600" u="sng">
              <a:solidFill>
                <a:schemeClr val="lt1"/>
              </a:solidFill>
              <a:effectLst/>
              <a:latin typeface="+mn-lt"/>
              <a:ea typeface="+mn-ea"/>
              <a:cs typeface="+mn-cs"/>
            </a:rPr>
            <a:t>列への記入・削除を行わないでください）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a:solidFill>
                <a:schemeClr val="lt1"/>
              </a:solidFill>
              <a:latin typeface="+mn-lt"/>
              <a:ea typeface="+mn-ea"/>
              <a:cs typeface="+mn-cs"/>
            </a:rPr>
            <a:t>部署名は補助事業担者当所属・役職欄に記載してください。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a:t>
          </a:r>
          <a:r>
            <a:rPr lang="ja-JP" altLang="en-US" sz="1200">
              <a:solidFill>
                <a:srgbClr val="FFC000"/>
              </a:solidFill>
              <a:effectLst/>
            </a:rPr>
            <a:t>申請者</a:t>
          </a:r>
          <a:r>
            <a:rPr lang="en-US" altLang="ja-JP" sz="1200">
              <a:solidFill>
                <a:srgbClr val="FFC000"/>
              </a:solidFill>
              <a:effectLst/>
            </a:rPr>
            <a:t>(</a:t>
          </a:r>
          <a:r>
            <a:rPr lang="ja-JP" altLang="en-US" sz="1200">
              <a:solidFill>
                <a:srgbClr val="FFC000"/>
              </a:solidFill>
              <a:effectLst/>
            </a:rPr>
            <a:t>機関の代表者</a:t>
          </a:r>
          <a:r>
            <a:rPr lang="en-US" altLang="ja-JP" sz="1200">
              <a:solidFill>
                <a:srgbClr val="FFC000"/>
              </a:solidFill>
              <a:effectLst/>
            </a:rPr>
            <a:t>)</a:t>
          </a:r>
          <a:r>
            <a:rPr lang="ja-JP" altLang="en-US" sz="1200">
              <a:effectLst/>
            </a:rPr>
            <a:t>住所」：</a:t>
          </a:r>
          <a:r>
            <a:rPr lang="ja-JP" altLang="en-US" sz="1200">
              <a:solidFill>
                <a:srgbClr val="FFC000"/>
              </a:solidFill>
              <a:effectLst/>
            </a:rPr>
            <a:t>申請する機関の住所を記入してください。</a:t>
          </a:r>
          <a:r>
            <a:rPr lang="ja-JP" altLang="en-US" sz="1200">
              <a:effectLst/>
            </a:rPr>
            <a:t>なお、</a:t>
          </a:r>
          <a:r>
            <a:rPr lang="ja-JP" altLang="ja-JP" sz="1200" u="sng">
              <a:solidFill>
                <a:schemeClr val="lt1"/>
              </a:solidFill>
              <a:effectLst/>
              <a:latin typeface="+mn-lt"/>
              <a:ea typeface="+mn-ea"/>
              <a:cs typeface="+mn-cs"/>
            </a:rPr>
            <a:t>交付申請時のものを記入してください。</a:t>
          </a:r>
          <a:endParaRPr lang="en-US" altLang="ja-JP" sz="1200">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肩書」：</a:t>
          </a:r>
          <a:r>
            <a:rPr lang="ja-JP" altLang="en-US" sz="1200">
              <a:solidFill>
                <a:srgbClr val="FFC000"/>
              </a:solidFill>
              <a:effectLst/>
            </a:rPr>
            <a:t>申請する機関の代表者（または、代表者から権限を委任された方。以下同じ）の肩書きを記入してください。</a:t>
          </a:r>
          <a:r>
            <a:rPr lang="ja-JP" altLang="en-US" sz="1200">
              <a:effectLst/>
            </a:rPr>
            <a:t>なお、</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a:t>
          </a:r>
          <a:r>
            <a:rPr lang="ja-JP" altLang="en-US" sz="1100">
              <a:solidFill>
                <a:srgbClr val="FFC000"/>
              </a:solidFill>
              <a:effectLst/>
              <a:latin typeface="+mn-lt"/>
              <a:ea typeface="+mn-ea"/>
              <a:cs typeface="+mn-cs"/>
            </a:rPr>
            <a:t>申請者</a:t>
          </a:r>
          <a:r>
            <a:rPr lang="en-US" altLang="ja-JP" sz="1100">
              <a:solidFill>
                <a:srgbClr val="FFC000"/>
              </a:solidFill>
              <a:effectLst/>
              <a:latin typeface="+mn-lt"/>
              <a:ea typeface="+mn-ea"/>
              <a:cs typeface="+mn-cs"/>
            </a:rPr>
            <a:t>(</a:t>
          </a:r>
          <a:r>
            <a:rPr lang="ja-JP" altLang="en-US" sz="1100">
              <a:solidFill>
                <a:srgbClr val="FFC000"/>
              </a:solidFill>
              <a:effectLst/>
              <a:latin typeface="+mn-lt"/>
              <a:ea typeface="+mn-ea"/>
              <a:cs typeface="+mn-cs"/>
            </a:rPr>
            <a:t>機関の代表者</a:t>
          </a:r>
          <a:r>
            <a:rPr lang="en-US" altLang="ja-JP" sz="1100">
              <a:solidFill>
                <a:srgbClr val="FFC000"/>
              </a:solidFill>
              <a:effectLst/>
              <a:latin typeface="+mn-lt"/>
              <a:ea typeface="+mn-ea"/>
              <a:cs typeface="+mn-cs"/>
            </a:rPr>
            <a:t>)</a:t>
          </a:r>
          <a:r>
            <a:rPr lang="ja-JP" altLang="en-US" sz="1200">
              <a:effectLst/>
            </a:rPr>
            <a:t>氏名」：</a:t>
          </a:r>
          <a:r>
            <a:rPr lang="ja-JP" altLang="en-US" sz="1200">
              <a:solidFill>
                <a:srgbClr val="FFC000"/>
              </a:solidFill>
              <a:effectLst/>
            </a:rPr>
            <a:t>申請する機関の代表者の氏名を記入してください。</a:t>
          </a:r>
          <a:r>
            <a:rPr lang="ja-JP" altLang="en-US" sz="1200">
              <a:effectLst/>
            </a:rPr>
            <a:t>なお、名字とお名前の間に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strike="dblStrike" baseline="0">
              <a:solidFill>
                <a:srgbClr val="FF0000"/>
              </a:solidFill>
              <a:effectLst/>
            </a:rPr>
            <a:t>「事業名」「プログラム名」：</a:t>
          </a:r>
          <a:r>
            <a:rPr kumimoji="1" lang="ja-JP" altLang="ja-JP" sz="1100" strike="dblStrike" baseline="0">
              <a:solidFill>
                <a:srgbClr val="FF0000"/>
              </a:solidFill>
              <a:effectLst/>
              <a:latin typeface="+mn-lt"/>
              <a:ea typeface="+mn-ea"/>
              <a:cs typeface="+mn-cs"/>
            </a:rPr>
            <a:t>同ファイルの「事業名プログラム名、課題管理番号付与ルール」のシートよりご選択ください</a:t>
          </a:r>
          <a:r>
            <a:rPr kumimoji="1" lang="ja-JP" altLang="en-US" sz="1100" strike="dblStrike" baseline="0">
              <a:solidFill>
                <a:srgbClr val="FF0000"/>
              </a:solidFill>
              <a:effectLst/>
              <a:latin typeface="+mn-lt"/>
              <a:ea typeface="+mn-ea"/>
              <a:cs typeface="+mn-cs"/>
            </a:rPr>
            <a:t>。</a:t>
          </a:r>
          <a:endParaRPr kumimoji="1" lang="en-US" altLang="ja-JP" sz="1100" strike="dblStrike" baseline="0">
            <a:solidFill>
              <a:srgbClr val="FF0000"/>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a:t>
          </a:r>
          <a:r>
            <a:rPr lang="ja-JP" altLang="en-US" sz="1200">
              <a:solidFill>
                <a:srgbClr val="FFC000"/>
              </a:solidFill>
              <a:effectLst/>
            </a:rPr>
            <a:t>担当者</a:t>
          </a:r>
          <a:r>
            <a:rPr lang="ja-JP" altLang="en-US" sz="1200">
              <a:effectLst/>
            </a:rPr>
            <a:t>所属・役職」：補助事業担当者の</a:t>
          </a:r>
          <a:br>
            <a:rPr lang="en-US" altLang="ja-JP" sz="1200">
              <a:effectLst/>
            </a:rPr>
          </a:br>
          <a:r>
            <a:rPr lang="ja-JP" altLang="en-US" sz="1200">
              <a:effectLst/>
            </a:rPr>
            <a:t>　　　　</a:t>
          </a:r>
          <a:r>
            <a:rPr kumimoji="1" lang="ja-JP" altLang="ja-JP" sz="1200">
              <a:solidFill>
                <a:schemeClr val="lt1"/>
              </a:solidFill>
              <a:effectLst/>
              <a:latin typeface="+mn-lt"/>
              <a:ea typeface="+mn-ea"/>
              <a:cs typeface="+mn-cs"/>
            </a:rPr>
            <a:t>大学の場合</a:t>
          </a:r>
          <a:r>
            <a:rPr kumimoji="1" lang="ja-JP" altLang="en-US" sz="1200">
              <a:solidFill>
                <a:schemeClr val="lt1"/>
              </a:solidFill>
              <a:effectLst/>
              <a:latin typeface="+mn-lt"/>
              <a:ea typeface="+mn-ea"/>
              <a:cs typeface="+mn-cs"/>
            </a:rPr>
            <a:t>　　：</a:t>
          </a:r>
          <a:r>
            <a:rPr kumimoji="1" lang="ja-JP" altLang="ja-JP" sz="1200">
              <a:solidFill>
                <a:schemeClr val="lt1"/>
              </a:solidFill>
              <a:effectLst/>
              <a:latin typeface="+mn-lt"/>
              <a:ea typeface="+mn-ea"/>
              <a:cs typeface="+mn-cs"/>
            </a:rPr>
            <a:t>「○○学部、大学院△△研究科　教授等役職」まで</a:t>
          </a:r>
          <a:r>
            <a:rPr kumimoji="1" lang="ja-JP" altLang="en-US" sz="1200">
              <a:solidFill>
                <a:schemeClr val="lt1"/>
              </a:solidFill>
              <a:effectLst/>
              <a:latin typeface="+mn-lt"/>
              <a:ea typeface="+mn-ea"/>
              <a:cs typeface="+mn-cs"/>
            </a:rPr>
            <a:t>　ご入力ください。</a:t>
          </a:r>
          <a:endParaRPr lang="ja-JP" altLang="ja-JP" sz="1200">
            <a:effectLst/>
          </a:endParaRPr>
        </a:p>
        <a:p>
          <a:r>
            <a:rPr kumimoji="1" lang="ja-JP" altLang="ja-JP" sz="1200">
              <a:solidFill>
                <a:schemeClr val="lt1"/>
              </a:solidFill>
              <a:effectLst/>
              <a:latin typeface="+mn-lt"/>
              <a:ea typeface="+mn-ea"/>
              <a:cs typeface="+mn-cs"/>
            </a:rPr>
            <a:t>　　　　　　　企業等の場合</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a:t>
          </a:r>
          <a:r>
            <a:rPr lang="ja-JP" altLang="en-US" sz="1200">
              <a:solidFill>
                <a:srgbClr val="FFC000"/>
              </a:solidFill>
              <a:effectLst/>
            </a:rPr>
            <a:t>担当者</a:t>
          </a:r>
          <a:r>
            <a:rPr lang="ja-JP" altLang="en-US" sz="1200">
              <a:effectLst/>
            </a:rPr>
            <a:t>名」：</a:t>
          </a:r>
          <a:r>
            <a:rPr lang="ja-JP" altLang="en-US" sz="1200" u="sng">
              <a:effectLst/>
            </a:rPr>
            <a:t>名字とお名前の間に１文字分のスペースを入れてください。</a:t>
          </a:r>
          <a:endParaRPr lang="en-US" altLang="ja-JP" sz="1200" u="sng">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課題</a:t>
          </a:r>
          <a:r>
            <a:rPr lang="en-US" altLang="ja-JP" sz="1200">
              <a:solidFill>
                <a:schemeClr val="lt1"/>
              </a:solidFill>
              <a:effectLst/>
              <a:latin typeface="+mn-lt"/>
              <a:ea typeface="+mn-ea"/>
              <a:cs typeface="+mn-cs"/>
            </a:rPr>
            <a:t>ID</a:t>
          </a:r>
          <a:r>
            <a:rPr lang="ja-JP" altLang="en-US" sz="1200">
              <a:solidFill>
                <a:schemeClr val="lt1"/>
              </a:solidFill>
              <a:effectLst/>
              <a:latin typeface="+mn-lt"/>
              <a:ea typeface="+mn-ea"/>
              <a:cs typeface="+mn-cs"/>
            </a:rPr>
            <a:t>」</a:t>
          </a:r>
          <a:r>
            <a:rPr lang="ja-JP" altLang="ja-JP" sz="1200">
              <a:solidFill>
                <a:schemeClr val="lt1"/>
              </a:solidFill>
              <a:effectLst/>
              <a:latin typeface="+mn-lt"/>
              <a:ea typeface="+mn-ea"/>
              <a:cs typeface="+mn-cs"/>
            </a:rPr>
            <a:t>：</a:t>
          </a:r>
          <a:r>
            <a:rPr lang="en-US" altLang="ja-JP" sz="1200">
              <a:solidFill>
                <a:schemeClr val="lt1"/>
              </a:solidFill>
              <a:effectLst/>
              <a:latin typeface="+mn-lt"/>
              <a:ea typeface="+mn-ea"/>
              <a:cs typeface="+mn-cs"/>
            </a:rPr>
            <a:t>e-Rad</a:t>
          </a:r>
          <a:r>
            <a:rPr lang="ja-JP" altLang="ja-JP" sz="1200">
              <a:solidFill>
                <a:schemeClr val="lt1"/>
              </a:solidFill>
              <a:effectLst/>
              <a:latin typeface="+mn-lt"/>
              <a:ea typeface="+mn-ea"/>
              <a:cs typeface="+mn-cs"/>
            </a:rPr>
            <a:t>の課題</a:t>
          </a:r>
          <a:r>
            <a:rPr lang="en-US" altLang="ja-JP" sz="1200">
              <a:solidFill>
                <a:schemeClr val="lt1"/>
              </a:solidFill>
              <a:effectLst/>
              <a:latin typeface="+mn-lt"/>
              <a:ea typeface="+mn-ea"/>
              <a:cs typeface="+mn-cs"/>
            </a:rPr>
            <a:t>ID</a:t>
          </a:r>
          <a:r>
            <a:rPr lang="ja-JP" altLang="ja-JP" sz="1200">
              <a:solidFill>
                <a:schemeClr val="lt1"/>
              </a:solidFill>
              <a:effectLst/>
              <a:latin typeface="+mn-lt"/>
              <a:ea typeface="+mn-ea"/>
              <a:cs typeface="+mn-cs"/>
            </a:rPr>
            <a:t>を記入してください。</a:t>
          </a:r>
          <a:r>
            <a:rPr lang="en-US" altLang="ja-JP" sz="1200" b="1" u="sng">
              <a:solidFill>
                <a:schemeClr val="lt1"/>
              </a:solidFill>
              <a:effectLst/>
              <a:latin typeface="+mn-lt"/>
              <a:ea typeface="+mn-ea"/>
              <a:cs typeface="+mn-cs"/>
            </a:rPr>
            <a:t>※</a:t>
          </a:r>
          <a:r>
            <a:rPr lang="ja-JP" altLang="ja-JP" sz="1200" b="1" u="sng">
              <a:solidFill>
                <a:schemeClr val="lt1"/>
              </a:solidFill>
              <a:effectLst/>
              <a:latin typeface="+mn-lt"/>
              <a:ea typeface="+mn-ea"/>
              <a:cs typeface="+mn-cs"/>
            </a:rPr>
            <a:t>研究者番号ではありません。</a:t>
          </a:r>
          <a:endParaRPr lang="en-US" altLang="ja-JP" sz="1200">
            <a:effectLst/>
          </a:endParaRPr>
        </a:p>
        <a:p>
          <a:pPr marL="285750" indent="-285750" algn="l">
            <a:buFont typeface="Arial" panose="020B0604020202020204" pitchFamily="34" charset="0"/>
            <a:buChar char="•"/>
          </a:pPr>
          <a:r>
            <a:rPr lang="ja-JP" altLang="en-US" sz="1200">
              <a:solidFill>
                <a:schemeClr val="bg1"/>
              </a:solidFill>
              <a:effectLst/>
            </a:rPr>
            <a:t>「当年度目的」：当年度の補助事業目的を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補助金交付申請等</a:t>
          </a:r>
          <a:r>
            <a:rPr kumimoji="1" lang="ja-JP" altLang="ja-JP" sz="1100">
              <a:solidFill>
                <a:schemeClr val="lt1"/>
              </a:solidFill>
              <a:effectLst/>
              <a:latin typeface="+mn-lt"/>
              <a:ea typeface="+mn-ea"/>
              <a:cs typeface="+mn-cs"/>
            </a:rPr>
            <a:t>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a:t>
          </a:r>
          <a:r>
            <a:rPr kumimoji="1" lang="ja-JP" altLang="en-US" sz="1100">
              <a:solidFill>
                <a:schemeClr val="lt1"/>
              </a:solidFill>
              <a:effectLst/>
              <a:latin typeface="+mn-lt"/>
              <a:ea typeface="+mn-ea"/>
              <a:cs typeface="+mn-cs"/>
            </a:rPr>
            <a:t>・役職</a:t>
          </a:r>
          <a:r>
            <a:rPr kumimoji="1" lang="ja-JP" altLang="ja-JP" sz="1100">
              <a:solidFill>
                <a:schemeClr val="lt1"/>
              </a:solidFill>
              <a:effectLst/>
              <a:latin typeface="+mn-lt"/>
              <a:ea typeface="+mn-ea"/>
              <a:cs typeface="+mn-cs"/>
            </a:rPr>
            <a:t>、氏名、電話、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r>
            <a:rPr kumimoji="1" lang="ja-JP" altLang="en-US" sz="1100">
              <a:solidFill>
                <a:schemeClr val="lt1"/>
              </a:solidFill>
              <a:effectLst/>
              <a:latin typeface="+mn-lt"/>
              <a:ea typeface="+mn-ea"/>
              <a:cs typeface="+mn-cs"/>
            </a:rPr>
            <a:t>なお、</a:t>
          </a:r>
          <a:r>
            <a:rPr kumimoji="1" lang="en-US" altLang="ja-JP" sz="1100">
              <a:solidFill>
                <a:schemeClr val="lt1"/>
              </a:solidFill>
              <a:effectLst/>
              <a:latin typeface="+mn-lt"/>
              <a:ea typeface="+mn-ea"/>
              <a:cs typeface="+mn-cs"/>
            </a:rPr>
            <a:t>FAX</a:t>
          </a:r>
          <a:r>
            <a:rPr kumimoji="1" lang="ja-JP" altLang="en-US" sz="1100">
              <a:solidFill>
                <a:schemeClr val="lt1"/>
              </a:solidFill>
              <a:effectLst/>
              <a:latin typeface="+mn-lt"/>
              <a:ea typeface="+mn-ea"/>
              <a:cs typeface="+mn-cs"/>
            </a:rPr>
            <a:t>については記入を省略いただいてもかまいません。</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twoCellAnchor>
    <xdr:from>
      <xdr:col>0</xdr:col>
      <xdr:colOff>0</xdr:colOff>
      <xdr:row>0</xdr:row>
      <xdr:rowOff>0</xdr:rowOff>
    </xdr:from>
    <xdr:to>
      <xdr:col>6</xdr:col>
      <xdr:colOff>1381125</xdr:colOff>
      <xdr:row>61</xdr:row>
      <xdr:rowOff>203199</xdr:rowOff>
    </xdr:to>
    <xdr:sp macro="" textlink="">
      <xdr:nvSpPr>
        <xdr:cNvPr id="2" name="正方形/長方形 1">
          <a:extLst>
            <a:ext uri="{FF2B5EF4-FFF2-40B4-BE49-F238E27FC236}">
              <a16:creationId xmlns:a16="http://schemas.microsoft.com/office/drawing/2014/main" id="{291DC694-FE27-4DD2-8923-46CE748AD8B8}"/>
            </a:ext>
          </a:extLst>
        </xdr:cNvPr>
        <xdr:cNvSpPr/>
      </xdr:nvSpPr>
      <xdr:spPr>
        <a:xfrm>
          <a:off x="0" y="0"/>
          <a:ext cx="9725025" cy="15500349"/>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pPr algn="ctr"/>
          <a:endParaRPr kumimoji="1" lang="en-US" altLang="ja-JP" sz="2400" b="1"/>
        </a:p>
        <a:p>
          <a:pPr algn="ctr"/>
          <a:endParaRPr kumimoji="1" lang="en-US" altLang="ja-JP" sz="2400" b="1"/>
        </a:p>
        <a:p>
          <a:pPr algn="ctr"/>
          <a:r>
            <a:rPr kumimoji="1" lang="en-US" altLang="ja-JP" sz="2400" b="1">
              <a:solidFill>
                <a:schemeClr val="lt1"/>
              </a:solidFill>
              <a:effectLst/>
              <a:latin typeface="+mn-lt"/>
              <a:ea typeface="+mn-ea"/>
              <a:cs typeface="+mn-cs"/>
            </a:rPr>
            <a:t>※</a:t>
          </a:r>
          <a:r>
            <a:rPr kumimoji="1" lang="ja-JP" altLang="ja-JP" sz="2400" b="1">
              <a:solidFill>
                <a:schemeClr val="lt1"/>
              </a:solidFill>
              <a:effectLst/>
              <a:latin typeface="+mn-lt"/>
              <a:ea typeface="+mn-ea"/>
              <a:cs typeface="+mn-cs"/>
            </a:rPr>
            <a:t>本シートは採択後に利用いたします。</a:t>
          </a:r>
          <a:endParaRPr lang="ja-JP" altLang="ja-JP" sz="2400">
            <a:effectLst/>
          </a:endParaRPr>
        </a:p>
        <a:p>
          <a:pPr algn="ctr"/>
          <a:r>
            <a:rPr kumimoji="1" lang="ja-JP" altLang="ja-JP" sz="2400" b="1">
              <a:solidFill>
                <a:schemeClr val="lt1"/>
              </a:solidFill>
              <a:effectLst/>
              <a:latin typeface="+mn-lt"/>
              <a:ea typeface="+mn-ea"/>
              <a:cs typeface="+mn-cs"/>
            </a:rPr>
            <a:t>ご記入は不要です。</a:t>
          </a:r>
          <a:endParaRPr lang="ja-JP" altLang="ja-JP" sz="2400">
            <a:effectLst/>
          </a:endParaRPr>
        </a:p>
      </xdr:txBody>
    </xdr:sp>
    <xdr:clientData/>
  </xdr:twoCellAnchor>
  <xdr:twoCellAnchor>
    <xdr:from>
      <xdr:col>7</xdr:col>
      <xdr:colOff>66675</xdr:colOff>
      <xdr:row>0</xdr:row>
      <xdr:rowOff>9524</xdr:rowOff>
    </xdr:from>
    <xdr:to>
      <xdr:col>18</xdr:col>
      <xdr:colOff>114300</xdr:colOff>
      <xdr:row>51</xdr:row>
      <xdr:rowOff>152399</xdr:rowOff>
    </xdr:to>
    <xdr:sp macro="" textlink="">
      <xdr:nvSpPr>
        <xdr:cNvPr id="6" name="正方形/長方形 5">
          <a:extLst>
            <a:ext uri="{FF2B5EF4-FFF2-40B4-BE49-F238E27FC236}">
              <a16:creationId xmlns:a16="http://schemas.microsoft.com/office/drawing/2014/main" id="{1B698246-029E-4AB9-BCA3-4E08187C8D3F}"/>
            </a:ext>
          </a:extLst>
        </xdr:cNvPr>
        <xdr:cNvSpPr/>
      </xdr:nvSpPr>
      <xdr:spPr>
        <a:xfrm>
          <a:off x="9515475" y="9524"/>
          <a:ext cx="7905750" cy="13154025"/>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t>※</a:t>
          </a:r>
          <a:r>
            <a:rPr kumimoji="1" lang="ja-JP" altLang="en-US" sz="2400" b="1"/>
            <a:t>提案時はご確認不要です。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59</xdr:row>
      <xdr:rowOff>190501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twoCellAnchor>
    <xdr:from>
      <xdr:col>3</xdr:col>
      <xdr:colOff>688974</xdr:colOff>
      <xdr:row>20</xdr:row>
      <xdr:rowOff>168275</xdr:rowOff>
    </xdr:from>
    <xdr:to>
      <xdr:col>8</xdr:col>
      <xdr:colOff>495299</xdr:colOff>
      <xdr:row>25</xdr:row>
      <xdr:rowOff>177800</xdr:rowOff>
    </xdr:to>
    <xdr:sp macro="" textlink="">
      <xdr:nvSpPr>
        <xdr:cNvPr id="3" name="吹き出し: 角を丸めた四角形 2">
          <a:extLst>
            <a:ext uri="{FF2B5EF4-FFF2-40B4-BE49-F238E27FC236}">
              <a16:creationId xmlns:a16="http://schemas.microsoft.com/office/drawing/2014/main" id="{3E61C6D8-57EE-4D95-9910-C5D8E38FD9A4}"/>
            </a:ext>
          </a:extLst>
        </xdr:cNvPr>
        <xdr:cNvSpPr/>
      </xdr:nvSpPr>
      <xdr:spPr>
        <a:xfrm>
          <a:off x="6346824" y="4473575"/>
          <a:ext cx="3768725" cy="1104900"/>
        </a:xfrm>
        <a:prstGeom prst="wedgeRoundRectCallout">
          <a:avLst>
            <a:gd name="adj1" fmla="val 60829"/>
            <a:gd name="adj2" fmla="val -49535"/>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・提案段階では、見積書やカタログの添付は不要です。</a:t>
          </a:r>
          <a:endParaRPr kumimoji="1" lang="en-US" altLang="ja-JP" sz="1200">
            <a:solidFill>
              <a:sysClr val="windowText" lastClr="000000"/>
            </a:solidFill>
          </a:endParaRPr>
        </a:p>
        <a:p>
          <a:pPr algn="l"/>
          <a:r>
            <a:rPr kumimoji="1" lang="ja-JP" altLang="en-US" sz="1200">
              <a:solidFill>
                <a:sysClr val="windowText" lastClr="000000"/>
              </a:solidFill>
            </a:rPr>
            <a:t>・購入予定時期（</a:t>
          </a:r>
          <a:r>
            <a:rPr kumimoji="1" lang="en-US" altLang="ja-JP" sz="1200">
              <a:solidFill>
                <a:sysClr val="windowText" lastClr="000000"/>
              </a:solidFill>
            </a:rPr>
            <a:t>C</a:t>
          </a:r>
          <a:r>
            <a:rPr kumimoji="1" lang="ja-JP" altLang="en-US" sz="1200">
              <a:solidFill>
                <a:sysClr val="windowText" lastClr="000000"/>
              </a:solidFill>
            </a:rPr>
            <a:t>列）は、ステージ</a:t>
          </a:r>
          <a:r>
            <a:rPr kumimoji="1" lang="en-US" altLang="ja-JP" sz="1200">
              <a:solidFill>
                <a:sysClr val="windowText" lastClr="000000"/>
              </a:solidFill>
            </a:rPr>
            <a:t>1</a:t>
          </a:r>
          <a:r>
            <a:rPr kumimoji="1" lang="ja-JP" altLang="en-US" sz="1200">
              <a:solidFill>
                <a:sysClr val="windowText" lastClr="000000"/>
              </a:solidFill>
            </a:rPr>
            <a:t>については四半期単位、ステージ</a:t>
          </a:r>
          <a:r>
            <a:rPr kumimoji="1" lang="en-US" altLang="ja-JP" sz="1200">
              <a:solidFill>
                <a:sysClr val="windowText" lastClr="000000"/>
              </a:solidFill>
            </a:rPr>
            <a:t>2</a:t>
          </a:r>
          <a:r>
            <a:rPr kumimoji="1" lang="ja-JP" altLang="en-US" sz="1200">
              <a:solidFill>
                <a:sysClr val="windowText" lastClr="000000"/>
              </a:solidFill>
            </a:rPr>
            <a:t>以降についてはステージ単位でリストより選択してください。</a:t>
          </a:r>
          <a:endParaRPr kumimoji="1" lang="en-US" altLang="ja-JP" sz="12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58</xdr:row>
      <xdr:rowOff>133351</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1</xdr:col>
      <xdr:colOff>1758950</xdr:colOff>
      <xdr:row>19</xdr:row>
      <xdr:rowOff>0</xdr:rowOff>
    </xdr:from>
    <xdr:to>
      <xdr:col>3</xdr:col>
      <xdr:colOff>368300</xdr:colOff>
      <xdr:row>21</xdr:row>
      <xdr:rowOff>177800</xdr:rowOff>
    </xdr:to>
    <xdr:sp macro="" textlink="">
      <xdr:nvSpPr>
        <xdr:cNvPr id="2" name="吹き出し: 角を丸めた四角形 1">
          <a:extLst>
            <a:ext uri="{FF2B5EF4-FFF2-40B4-BE49-F238E27FC236}">
              <a16:creationId xmlns:a16="http://schemas.microsoft.com/office/drawing/2014/main" id="{C3A2ACD8-4CAC-444C-8A3B-1209E03405FE}"/>
            </a:ext>
          </a:extLst>
        </xdr:cNvPr>
        <xdr:cNvSpPr/>
      </xdr:nvSpPr>
      <xdr:spPr>
        <a:xfrm>
          <a:off x="4073525" y="4124325"/>
          <a:ext cx="2486025" cy="615950"/>
        </a:xfrm>
        <a:prstGeom prst="wedgeRoundRectCallout">
          <a:avLst>
            <a:gd name="adj1" fmla="val -49068"/>
            <a:gd name="adj2" fmla="val -188482"/>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提案時点では「●●一式」等の記載で構いません。</a:t>
          </a:r>
          <a:endParaRPr kumimoji="1" lang="en-US" altLang="ja-JP" sz="12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20</xdr:row>
      <xdr:rowOff>171450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1382375" y="914399"/>
          <a:ext cx="9296400" cy="4429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effectLst/>
            </a:rPr>
            <a:t>分担機関の研究参加者の旅費（有識者等の招聘旅費を除く）を代表機関が負担することはできません。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出張者は補助事業参加者リストに記載が必要です。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twoCellAnchor>
    <xdr:from>
      <xdr:col>7</xdr:col>
      <xdr:colOff>352424</xdr:colOff>
      <xdr:row>11</xdr:row>
      <xdr:rowOff>180974</xdr:rowOff>
    </xdr:from>
    <xdr:to>
      <xdr:col>9</xdr:col>
      <xdr:colOff>28574</xdr:colOff>
      <xdr:row>15</xdr:row>
      <xdr:rowOff>88899</xdr:rowOff>
    </xdr:to>
    <xdr:sp macro="" textlink="">
      <xdr:nvSpPr>
        <xdr:cNvPr id="3" name="吹き出し: 角を丸めた四角形 2">
          <a:extLst>
            <a:ext uri="{FF2B5EF4-FFF2-40B4-BE49-F238E27FC236}">
              <a16:creationId xmlns:a16="http://schemas.microsoft.com/office/drawing/2014/main" id="{CEA2FC82-7C05-4098-A2BA-B37D12C6911C}"/>
            </a:ext>
          </a:extLst>
        </xdr:cNvPr>
        <xdr:cNvSpPr/>
      </xdr:nvSpPr>
      <xdr:spPr>
        <a:xfrm>
          <a:off x="5581649" y="2952749"/>
          <a:ext cx="2733675" cy="974725"/>
        </a:xfrm>
        <a:prstGeom prst="wedgeRoundRectCallout">
          <a:avLst>
            <a:gd name="adj1" fmla="val -35479"/>
            <a:gd name="adj2" fmla="val -162098"/>
            <a:gd name="adj3" fmla="val 16667"/>
          </a:avLst>
        </a:prstGeom>
        <a:solidFill>
          <a:schemeClr val="accent6">
            <a:lumMod val="20000"/>
            <a:lumOff val="80000"/>
          </a:schemeClr>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rPr>
            <a:t>※</a:t>
          </a:r>
          <a:r>
            <a:rPr kumimoji="1" lang="ja-JP" altLang="en-US" sz="1200">
              <a:solidFill>
                <a:sysClr val="windowText" lastClr="000000"/>
              </a:solidFill>
            </a:rPr>
            <a:t>ステージ</a:t>
          </a:r>
          <a:r>
            <a:rPr kumimoji="1" lang="en-US" altLang="ja-JP" sz="1200">
              <a:solidFill>
                <a:sysClr val="windowText" lastClr="000000"/>
              </a:solidFill>
            </a:rPr>
            <a:t>2</a:t>
          </a:r>
          <a:r>
            <a:rPr kumimoji="1" lang="ja-JP" altLang="en-US" sz="1200">
              <a:solidFill>
                <a:sysClr val="windowText" lastClr="000000"/>
              </a:solidFill>
            </a:rPr>
            <a:t>以降については、旅費が発生する年度も記載してください。</a:t>
          </a:r>
          <a:endParaRPr kumimoji="1" lang="en-US" altLang="ja-JP" sz="1200">
            <a:solidFill>
              <a:sysClr val="windowText" lastClr="000000"/>
            </a:solidFill>
          </a:endParaRPr>
        </a:p>
        <a:p>
          <a:pPr algn="l"/>
          <a:r>
            <a:rPr kumimoji="1" lang="ja-JP" altLang="en-US" sz="1200">
              <a:solidFill>
                <a:sysClr val="windowText" lastClr="000000"/>
              </a:solidFill>
            </a:rPr>
            <a:t>例：外注業者との打合せ（</a:t>
          </a:r>
          <a:r>
            <a:rPr kumimoji="1" lang="en-US" altLang="ja-JP" sz="1200">
              <a:solidFill>
                <a:sysClr val="windowText" lastClr="000000"/>
              </a:solidFill>
            </a:rPr>
            <a:t>2026</a:t>
          </a:r>
          <a:r>
            <a:rPr kumimoji="1" lang="ja-JP" altLang="en-US" sz="1200">
              <a:solidFill>
                <a:sysClr val="windowText" lastClr="000000"/>
              </a:solidFill>
            </a:rPr>
            <a:t>年度）</a:t>
          </a:r>
          <a:endParaRPr kumimoji="1" lang="en-US" altLang="ja-JP" sz="12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114300</xdr:rowOff>
    </xdr:from>
    <xdr:to>
      <xdr:col>18</xdr:col>
      <xdr:colOff>76200</xdr:colOff>
      <xdr:row>26</xdr:row>
      <xdr:rowOff>161925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372600" y="114300"/>
          <a:ext cx="9305925" cy="5962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ja-JP" sz="1100">
              <a:solidFill>
                <a:schemeClr val="accent6">
                  <a:lumMod val="60000"/>
                  <a:lumOff val="40000"/>
                </a:schemeClr>
              </a:solidFill>
              <a:effectLst/>
              <a:latin typeface="+mn-lt"/>
              <a:ea typeface="+mn-ea"/>
              <a:cs typeface="+mn-cs"/>
            </a:rPr>
            <a:t>従事</a:t>
          </a:r>
          <a:r>
            <a:rPr lang="ja-JP" altLang="ja-JP" sz="1100">
              <a:solidFill>
                <a:schemeClr val="lt1"/>
              </a:solidFill>
              <a:effectLst/>
              <a:latin typeface="+mn-lt"/>
              <a:ea typeface="+mn-ea"/>
              <a:cs typeface="+mn-cs"/>
            </a:rPr>
            <a:t>率／人件費を計上する期間における当事業への従事する率を入力してください。専従の場合は１００と入力してください。</a:t>
          </a:r>
          <a:br>
            <a:rPr lang="en-US" altLang="ja-JP" sz="1100">
              <a:solidFill>
                <a:schemeClr val="lt1"/>
              </a:solidFill>
              <a:effectLst/>
              <a:latin typeface="+mn-lt"/>
              <a:ea typeface="+mn-ea"/>
              <a:cs typeface="+mn-cs"/>
            </a:rPr>
          </a:br>
          <a:r>
            <a:rPr lang="ja-JP" altLang="en-US" sz="1100">
              <a:solidFill>
                <a:schemeClr val="lt1"/>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1</a:t>
          </a:r>
          <a:r>
            <a:rPr lang="ja-JP" altLang="ja-JP" sz="1100">
              <a:solidFill>
                <a:schemeClr val="accent6">
                  <a:lumMod val="40000"/>
                  <a:lumOff val="60000"/>
                </a:schemeClr>
              </a:solidFill>
              <a:effectLst/>
              <a:latin typeface="+mn-lt"/>
              <a:ea typeface="+mn-ea"/>
              <a:cs typeface="+mn-cs"/>
            </a:rPr>
            <a:t>：４月～</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月は当事業のみに従事するが、１月～</a:t>
          </a:r>
          <a:r>
            <a:rPr lang="en-US" altLang="ja-JP" sz="1100">
              <a:solidFill>
                <a:schemeClr val="accent6">
                  <a:lumMod val="40000"/>
                  <a:lumOff val="60000"/>
                </a:schemeClr>
              </a:solidFill>
              <a:effectLst/>
              <a:latin typeface="+mn-lt"/>
              <a:ea typeface="+mn-ea"/>
              <a:cs typeface="+mn-cs"/>
            </a:rPr>
            <a:t>3</a:t>
          </a:r>
          <a:r>
            <a:rPr lang="ja-JP" altLang="ja-JP" sz="1100">
              <a:solidFill>
                <a:schemeClr val="accent6">
                  <a:lumMod val="40000"/>
                  <a:lumOff val="60000"/>
                </a:schemeClr>
              </a:solidFill>
              <a:effectLst/>
              <a:latin typeface="+mn-lt"/>
              <a:ea typeface="+mn-ea"/>
              <a:cs typeface="+mn-cs"/>
            </a:rPr>
            <a:t>月は本事業には一切参加しない。</a:t>
          </a:r>
          <a:br>
            <a:rPr lang="ja-JP"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支払月数９、従事率１００</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としてください。</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例</a:t>
          </a:r>
          <a:r>
            <a:rPr lang="en-US" altLang="ja-JP" sz="1100">
              <a:solidFill>
                <a:schemeClr val="accent6">
                  <a:lumMod val="40000"/>
                  <a:lumOff val="60000"/>
                </a:schemeClr>
              </a:solidFill>
              <a:effectLst/>
              <a:latin typeface="+mn-lt"/>
              <a:ea typeface="+mn-ea"/>
              <a:cs typeface="+mn-cs"/>
            </a:rPr>
            <a:t>2</a:t>
          </a:r>
          <a:r>
            <a:rPr lang="ja-JP" altLang="ja-JP" sz="1100">
              <a:solidFill>
                <a:schemeClr val="accent6">
                  <a:lumMod val="40000"/>
                  <a:lumOff val="60000"/>
                </a:schemeClr>
              </a:solidFill>
              <a:effectLst/>
              <a:latin typeface="+mn-lt"/>
              <a:ea typeface="+mn-ea"/>
              <a:cs typeface="+mn-cs"/>
            </a:rPr>
            <a:t>：年間を通じて当事業に従事するが、その割合は</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％である。</a:t>
          </a:r>
          <a:br>
            <a:rPr lang="en-US" altLang="ja-JP" sz="1100">
              <a:solidFill>
                <a:schemeClr val="accent6">
                  <a:lumMod val="40000"/>
                  <a:lumOff val="60000"/>
                </a:schemeClr>
              </a:solidFill>
              <a:effectLst/>
              <a:latin typeface="+mn-lt"/>
              <a:ea typeface="+mn-ea"/>
              <a:cs typeface="+mn-cs"/>
            </a:rPr>
          </a:br>
          <a:r>
            <a:rPr lang="ja-JP" altLang="en-US" sz="1100">
              <a:solidFill>
                <a:schemeClr val="accent6">
                  <a:lumMod val="40000"/>
                  <a:lumOff val="60000"/>
                </a:schemeClr>
              </a:solidFill>
              <a:effectLst/>
              <a:latin typeface="+mn-lt"/>
              <a:ea typeface="+mn-ea"/>
              <a:cs typeface="+mn-cs"/>
            </a:rPr>
            <a:t>　</a:t>
          </a:r>
          <a:r>
            <a:rPr lang="ja-JP" altLang="ja-JP" sz="1100">
              <a:solidFill>
                <a:schemeClr val="accent6">
                  <a:lumMod val="40000"/>
                  <a:lumOff val="60000"/>
                </a:schemeClr>
              </a:solidFill>
              <a:effectLst/>
              <a:latin typeface="+mn-lt"/>
              <a:ea typeface="+mn-ea"/>
              <a:cs typeface="+mn-cs"/>
            </a:rPr>
            <a:t>　→</a:t>
          </a:r>
          <a:r>
            <a:rPr lang="en-US" altLang="ja-JP" sz="1100">
              <a:solidFill>
                <a:schemeClr val="accent6">
                  <a:lumMod val="40000"/>
                  <a:lumOff val="60000"/>
                </a:schemeClr>
              </a:solidFill>
              <a:effectLst/>
              <a:latin typeface="+mn-lt"/>
              <a:ea typeface="+mn-ea"/>
              <a:cs typeface="+mn-cs"/>
            </a:rPr>
            <a:t>『</a:t>
          </a:r>
          <a:r>
            <a:rPr lang="ja-JP" altLang="ja-JP" sz="1100">
              <a:solidFill>
                <a:schemeClr val="accent6">
                  <a:lumMod val="40000"/>
                  <a:lumOff val="60000"/>
                </a:schemeClr>
              </a:solidFill>
              <a:effectLst/>
              <a:latin typeface="+mn-lt"/>
              <a:ea typeface="+mn-ea"/>
              <a:cs typeface="+mn-cs"/>
            </a:rPr>
            <a:t>支払月数</a:t>
          </a:r>
          <a:r>
            <a:rPr lang="en-US" altLang="ja-JP" sz="1100">
              <a:solidFill>
                <a:schemeClr val="accent6">
                  <a:lumMod val="40000"/>
                  <a:lumOff val="60000"/>
                </a:schemeClr>
              </a:solidFill>
              <a:effectLst/>
              <a:latin typeface="+mn-lt"/>
              <a:ea typeface="+mn-ea"/>
              <a:cs typeface="+mn-cs"/>
            </a:rPr>
            <a:t>12</a:t>
          </a:r>
          <a:r>
            <a:rPr lang="ja-JP" altLang="ja-JP" sz="1100">
              <a:solidFill>
                <a:schemeClr val="accent6">
                  <a:lumMod val="40000"/>
                  <a:lumOff val="60000"/>
                </a:schemeClr>
              </a:solidFill>
              <a:effectLst/>
              <a:latin typeface="+mn-lt"/>
              <a:ea typeface="+mn-ea"/>
              <a:cs typeface="+mn-cs"/>
            </a:rPr>
            <a:t>、従事率</a:t>
          </a:r>
          <a:r>
            <a:rPr lang="en-US" altLang="ja-JP" sz="1100">
              <a:solidFill>
                <a:schemeClr val="accent6">
                  <a:lumMod val="40000"/>
                  <a:lumOff val="60000"/>
                </a:schemeClr>
              </a:solidFill>
              <a:effectLst/>
              <a:latin typeface="+mn-lt"/>
              <a:ea typeface="+mn-ea"/>
              <a:cs typeface="+mn-cs"/>
            </a:rPr>
            <a:t>50』</a:t>
          </a:r>
          <a:r>
            <a:rPr lang="ja-JP" altLang="ja-JP" sz="1100">
              <a:solidFill>
                <a:schemeClr val="accent6">
                  <a:lumMod val="40000"/>
                  <a:lumOff val="60000"/>
                </a:schemeClr>
              </a:solidFill>
              <a:effectLst/>
              <a:latin typeface="+mn-lt"/>
              <a:ea typeface="+mn-ea"/>
              <a:cs typeface="+mn-cs"/>
            </a:rPr>
            <a:t>としてください。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twoCellAnchor>
    <xdr:from>
      <xdr:col>0</xdr:col>
      <xdr:colOff>47625</xdr:colOff>
      <xdr:row>0</xdr:row>
      <xdr:rowOff>38100</xdr:rowOff>
    </xdr:from>
    <xdr:to>
      <xdr:col>10</xdr:col>
      <xdr:colOff>57150</xdr:colOff>
      <xdr:row>26</xdr:row>
      <xdr:rowOff>180975</xdr:rowOff>
    </xdr:to>
    <xdr:sp macro="" textlink="">
      <xdr:nvSpPr>
        <xdr:cNvPr id="3" name="正方形/長方形 2">
          <a:extLst>
            <a:ext uri="{FF2B5EF4-FFF2-40B4-BE49-F238E27FC236}">
              <a16:creationId xmlns:a16="http://schemas.microsoft.com/office/drawing/2014/main" id="{89648DC6-312B-4289-8F7C-ED9D82816A68}"/>
            </a:ext>
          </a:extLst>
        </xdr:cNvPr>
        <xdr:cNvSpPr/>
      </xdr:nvSpPr>
      <xdr:spPr>
        <a:xfrm>
          <a:off x="47625" y="38100"/>
          <a:ext cx="10239375" cy="6057900"/>
        </a:xfrm>
        <a:prstGeom prst="rect">
          <a:avLst/>
        </a:prstGeom>
        <a:solidFill>
          <a:schemeClr val="accent5">
            <a:lumMod val="60000"/>
            <a:lumOff val="40000"/>
            <a:alpha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3200" b="1"/>
        </a:p>
        <a:p>
          <a:pPr algn="ctr"/>
          <a:endParaRPr kumimoji="1" lang="en-US" altLang="ja-JP" sz="3200" b="1"/>
        </a:p>
        <a:p>
          <a:pPr algn="ctr"/>
          <a:endParaRPr kumimoji="1" lang="en-US" altLang="ja-JP" sz="3200" b="1"/>
        </a:p>
        <a:p>
          <a:pPr algn="ctr"/>
          <a:endParaRPr kumimoji="1" lang="en-US" altLang="ja-JP" sz="3200" b="1"/>
        </a:p>
        <a:p>
          <a:pPr algn="ctr"/>
          <a:r>
            <a:rPr kumimoji="1" lang="en-US" altLang="ja-JP" sz="3200" b="1"/>
            <a:t>※</a:t>
          </a:r>
          <a:r>
            <a:rPr kumimoji="1" lang="ja-JP" altLang="en-US" sz="3200" b="1"/>
            <a:t>本事業では「人件費（健保等級）」シートを</a:t>
          </a:r>
          <a:endParaRPr kumimoji="1" lang="en-US" altLang="ja-JP" sz="3200" b="1"/>
        </a:p>
        <a:p>
          <a:pPr algn="ctr"/>
          <a:r>
            <a:rPr kumimoji="1" lang="ja-JP" altLang="en-US" sz="3200" b="1"/>
            <a:t>お使いください。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66675</xdr:colOff>
      <xdr:row>1</xdr:row>
      <xdr:rowOff>142876</xdr:rowOff>
    </xdr:from>
    <xdr:to>
      <xdr:col>18</xdr:col>
      <xdr:colOff>238125</xdr:colOff>
      <xdr:row>49</xdr:row>
      <xdr:rowOff>133351</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91550" y="323851"/>
          <a:ext cx="9467850" cy="3714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人件費を計上する場合は「補助事業参加者リスト」にも必ず記載してください。「補助事業参加者リスト」に記載が無い場合は計上できません。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104776</xdr:colOff>
      <xdr:row>4</xdr:row>
      <xdr:rowOff>28574</xdr:rowOff>
    </xdr:from>
    <xdr:to>
      <xdr:col>16</xdr:col>
      <xdr:colOff>676276</xdr:colOff>
      <xdr:row>17</xdr:row>
      <xdr:rowOff>47624</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8067676" y="857249"/>
          <a:ext cx="8115300" cy="28670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補助事業</a:t>
          </a: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6"/>
  <sheetViews>
    <sheetView view="pageBreakPreview" zoomScaleNormal="100" zoomScaleSheetLayoutView="100" workbookViewId="0">
      <selection activeCell="C3" sqref="C3"/>
    </sheetView>
  </sheetViews>
  <sheetFormatPr defaultColWidth="9" defaultRowHeight="13" x14ac:dyDescent="0.2"/>
  <cols>
    <col min="1" max="1" width="17.36328125" style="139" customWidth="1"/>
    <col min="2" max="2" width="12.90625" style="139" customWidth="1"/>
    <col min="3" max="3" width="19.453125" style="139" customWidth="1"/>
    <col min="4" max="4" width="19" style="139" customWidth="1"/>
    <col min="5" max="5" width="20.453125" style="139" customWidth="1"/>
    <col min="6" max="6" width="13.90625" style="139" customWidth="1"/>
    <col min="7" max="16384" width="9" style="139"/>
  </cols>
  <sheetData>
    <row r="1" spans="1:6" ht="14" x14ac:dyDescent="0.2">
      <c r="A1" s="347"/>
      <c r="B1" s="347"/>
      <c r="C1" s="347"/>
      <c r="D1" s="347"/>
      <c r="E1" s="142"/>
    </row>
    <row r="2" spans="1:6" ht="15" customHeight="1" x14ac:dyDescent="0.2">
      <c r="A2" s="350" t="s">
        <v>135</v>
      </c>
      <c r="B2" s="350"/>
      <c r="C2" s="350"/>
      <c r="D2" s="184" t="str">
        <f>"補助率："&amp;【鑑】経費等内訳書!C19&amp;"/"&amp;【鑑】経費等内訳書!E19</f>
        <v>補助率：2/3</v>
      </c>
      <c r="E2" s="143" t="s">
        <v>136</v>
      </c>
    </row>
    <row r="3" spans="1:6" ht="39.75" customHeight="1" x14ac:dyDescent="0.2">
      <c r="A3" s="160" t="s">
        <v>112</v>
      </c>
      <c r="B3" s="160" t="s">
        <v>137</v>
      </c>
      <c r="C3" s="161" t="s">
        <v>138</v>
      </c>
      <c r="D3" s="166" t="s">
        <v>187</v>
      </c>
      <c r="E3" s="183" t="s">
        <v>189</v>
      </c>
    </row>
    <row r="4" spans="1:6" x14ac:dyDescent="0.2">
      <c r="A4" s="348" t="s">
        <v>139</v>
      </c>
      <c r="B4" s="162" t="s">
        <v>140</v>
      </c>
      <c r="C4" s="163">
        <f>【鑑】経費等内訳書!E21</f>
        <v>1500000</v>
      </c>
      <c r="D4" s="167">
        <f>C4+C5</f>
        <v>2924000</v>
      </c>
      <c r="E4" s="168">
        <f>【鑑】経費等内訳書!G21</f>
        <v>1949333</v>
      </c>
    </row>
    <row r="5" spans="1:6" x14ac:dyDescent="0.2">
      <c r="A5" s="349"/>
      <c r="B5" s="162" t="s">
        <v>141</v>
      </c>
      <c r="C5" s="163">
        <f>【鑑】経費等内訳書!E22</f>
        <v>1424000</v>
      </c>
      <c r="D5" s="169"/>
      <c r="E5" s="170"/>
    </row>
    <row r="6" spans="1:6" x14ac:dyDescent="0.2">
      <c r="A6" s="164" t="s">
        <v>142</v>
      </c>
      <c r="B6" s="165" t="s">
        <v>143</v>
      </c>
      <c r="C6" s="163">
        <f>【鑑】経費等内訳書!E23</f>
        <v>410000</v>
      </c>
      <c r="D6" s="171">
        <f>C6</f>
        <v>410000</v>
      </c>
      <c r="E6" s="172">
        <f>【鑑】経費等内訳書!G23</f>
        <v>273333</v>
      </c>
    </row>
    <row r="7" spans="1:6" x14ac:dyDescent="0.2">
      <c r="A7" s="348" t="s">
        <v>144</v>
      </c>
      <c r="B7" s="162" t="s">
        <v>145</v>
      </c>
      <c r="C7" s="163">
        <f>【鑑】経費等内訳書!E24</f>
        <v>14735000</v>
      </c>
      <c r="D7" s="167">
        <f>C7+C8</f>
        <v>14747000</v>
      </c>
      <c r="E7" s="168">
        <f>【鑑】経費等内訳書!G24</f>
        <v>9831333</v>
      </c>
    </row>
    <row r="8" spans="1:6" x14ac:dyDescent="0.2">
      <c r="A8" s="349"/>
      <c r="B8" s="162" t="s">
        <v>146</v>
      </c>
      <c r="C8" s="163">
        <f>【鑑】経費等内訳書!E25</f>
        <v>12000</v>
      </c>
      <c r="D8" s="169"/>
      <c r="E8" s="170"/>
    </row>
    <row r="9" spans="1:6" x14ac:dyDescent="0.2">
      <c r="A9" s="306" t="s">
        <v>12</v>
      </c>
      <c r="B9" s="162" t="s">
        <v>303</v>
      </c>
      <c r="C9" s="163">
        <f>【鑑】経費等内訳書!E26</f>
        <v>501098000</v>
      </c>
      <c r="D9" s="173">
        <f>C9</f>
        <v>501098000</v>
      </c>
      <c r="E9" s="174">
        <f>【鑑】経費等内訳書!G26</f>
        <v>334065333</v>
      </c>
    </row>
    <row r="10" spans="1:6" x14ac:dyDescent="0.2">
      <c r="A10" s="345" t="s">
        <v>148</v>
      </c>
      <c r="B10" s="345"/>
      <c r="C10" s="163">
        <f>SUM(C4:C9)</f>
        <v>519179000</v>
      </c>
      <c r="D10" s="175">
        <f>SUM(D4:D9)</f>
        <v>519179000</v>
      </c>
      <c r="E10" s="163">
        <f>【鑑】経費等内訳書!G27</f>
        <v>346119332</v>
      </c>
    </row>
    <row r="11" spans="1:6" x14ac:dyDescent="0.2">
      <c r="A11" s="343" t="str">
        <f>CONCATENATE("間接経費/一般管理費（小計の",【鑑】経費等内訳書!C28,"％）")</f>
        <v>間接経費/一般管理費（小計の10％）</v>
      </c>
      <c r="B11" s="344"/>
      <c r="C11" s="344"/>
      <c r="D11" s="175">
        <f>【鑑】経費等内訳書!F28</f>
        <v>51917900</v>
      </c>
      <c r="E11" s="163">
        <f>【鑑】経費等内訳書!G28</f>
        <v>34611933</v>
      </c>
    </row>
    <row r="12" spans="1:6" x14ac:dyDescent="0.2">
      <c r="A12" s="304" t="s">
        <v>302</v>
      </c>
      <c r="B12" s="305"/>
      <c r="C12" s="307">
        <f>【鑑】経費等内訳書!E29</f>
        <v>10000000</v>
      </c>
      <c r="D12" s="175">
        <f>【鑑】経費等内訳書!F29</f>
        <v>10000000</v>
      </c>
      <c r="E12" s="163">
        <f>【鑑】経費等内訳書!G29</f>
        <v>6666666</v>
      </c>
    </row>
    <row r="13" spans="1:6" x14ac:dyDescent="0.2">
      <c r="A13" s="345" t="s">
        <v>149</v>
      </c>
      <c r="B13" s="345"/>
      <c r="C13" s="346"/>
      <c r="D13" s="175">
        <f>SUM(D10:D12)</f>
        <v>581096900</v>
      </c>
      <c r="E13" s="163">
        <f>SUM(E10:E12)</f>
        <v>387397931</v>
      </c>
    </row>
    <row r="14" spans="1:6" x14ac:dyDescent="0.2">
      <c r="F14" s="140"/>
    </row>
    <row r="15" spans="1:6" ht="16.5" x14ac:dyDescent="0.2">
      <c r="F15" s="141"/>
    </row>
    <row r="16" spans="1:6" x14ac:dyDescent="0.2">
      <c r="F16" s="140"/>
    </row>
  </sheetData>
  <sheetProtection algorithmName="SHA-512" hashValue="M7u/dwWO3XfMwt+HDgLfRGZt49JAf9/0eNoA2XrpIT95P7J9dkF51yL15muFG2sY+MTIFQzasziLInVDIEHefA==" saltValue="AhFUZEMUBb9AUyv40OUewg==" spinCount="100000" sheet="1"/>
  <mergeCells count="7">
    <mergeCell ref="A11:C11"/>
    <mergeCell ref="A13:C13"/>
    <mergeCell ref="A1:D1"/>
    <mergeCell ref="A4:A5"/>
    <mergeCell ref="A7:A8"/>
    <mergeCell ref="A10:B10"/>
    <mergeCell ref="A2:C2"/>
  </mergeCells>
  <phoneticPr fontId="2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81"/>
  <sheetViews>
    <sheetView view="pageBreakPreview" zoomScaleNormal="100" workbookViewId="0">
      <selection activeCell="C21" sqref="C21"/>
    </sheetView>
  </sheetViews>
  <sheetFormatPr defaultColWidth="9" defaultRowHeight="14" x14ac:dyDescent="0.2"/>
  <cols>
    <col min="1" max="1" width="35.08984375" style="1" customWidth="1"/>
    <col min="2" max="2" width="39.453125" style="1" customWidth="1"/>
    <col min="3" max="3" width="17.90625" style="23" customWidth="1"/>
    <col min="4" max="4" width="9.08984375" style="23" customWidth="1"/>
    <col min="5" max="5" width="6.36328125" style="2" customWidth="1"/>
    <col min="6" max="6" width="17.6328125" style="7" customWidth="1"/>
    <col min="7" max="7" width="8.08984375" style="1" bestFit="1" customWidth="1"/>
    <col min="8" max="16384" width="9" style="1"/>
  </cols>
  <sheetData>
    <row r="1" spans="1:7" s="40" customFormat="1" x14ac:dyDescent="0.2">
      <c r="A1" s="40" t="s">
        <v>120</v>
      </c>
    </row>
    <row r="2" spans="1:7" ht="17.25" customHeight="1" thickBot="1" x14ac:dyDescent="0.25">
      <c r="A2" s="1" t="s">
        <v>20</v>
      </c>
      <c r="F2" s="3" t="s">
        <v>30</v>
      </c>
    </row>
    <row r="3" spans="1:7" ht="15.75" customHeight="1" x14ac:dyDescent="0.2">
      <c r="A3" s="396" t="s">
        <v>1</v>
      </c>
      <c r="B3" s="398" t="s">
        <v>21</v>
      </c>
      <c r="C3" s="411" t="s">
        <v>66</v>
      </c>
      <c r="D3" s="412"/>
      <c r="E3" s="413"/>
      <c r="F3" s="441" t="s">
        <v>178</v>
      </c>
    </row>
    <row r="4" spans="1:7" s="23" customFormat="1" ht="15.75" customHeight="1" thickBot="1" x14ac:dyDescent="0.25">
      <c r="A4" s="439"/>
      <c r="B4" s="440"/>
      <c r="C4" s="41" t="s">
        <v>177</v>
      </c>
      <c r="D4" s="41" t="s">
        <v>65</v>
      </c>
      <c r="E4" s="29" t="s">
        <v>72</v>
      </c>
      <c r="F4" s="442"/>
    </row>
    <row r="5" spans="1:7" s="19" customFormat="1" ht="17.25" customHeight="1" x14ac:dyDescent="0.2">
      <c r="A5" s="76" t="s">
        <v>38</v>
      </c>
      <c r="B5" s="116" t="s">
        <v>39</v>
      </c>
      <c r="C5" s="72">
        <v>7000</v>
      </c>
      <c r="D5" s="61">
        <v>10</v>
      </c>
      <c r="E5" s="117" t="s">
        <v>133</v>
      </c>
      <c r="F5" s="48">
        <f>ROUNDDOWN(C5*D5,0)</f>
        <v>70000</v>
      </c>
      <c r="G5" s="20"/>
    </row>
    <row r="6" spans="1:7" s="18" customFormat="1" ht="17.25" customHeight="1" x14ac:dyDescent="0.2">
      <c r="A6" s="86" t="s">
        <v>80</v>
      </c>
      <c r="B6" s="111" t="s">
        <v>328</v>
      </c>
      <c r="C6" s="118">
        <v>7000</v>
      </c>
      <c r="D6" s="118">
        <v>2</v>
      </c>
      <c r="E6" s="65" t="s">
        <v>92</v>
      </c>
      <c r="F6" s="48">
        <f>ROUNDDOWN(C6*D6,0)</f>
        <v>14000</v>
      </c>
    </row>
    <row r="7" spans="1:7" s="18" customFormat="1" ht="17.25" customHeight="1" x14ac:dyDescent="0.2">
      <c r="A7" s="60" t="s">
        <v>308</v>
      </c>
      <c r="B7" s="61" t="s">
        <v>305</v>
      </c>
      <c r="C7" s="95">
        <v>500000</v>
      </c>
      <c r="D7" s="112">
        <v>2</v>
      </c>
      <c r="E7" s="65" t="s">
        <v>78</v>
      </c>
      <c r="F7" s="48">
        <f t="shared" ref="F7:F65" si="0">ROUNDDOWN(C7*D7,0)</f>
        <v>1000000</v>
      </c>
    </row>
    <row r="8" spans="1:7" s="18" customFormat="1" ht="17.25" customHeight="1" x14ac:dyDescent="0.2">
      <c r="A8" s="86" t="s">
        <v>306</v>
      </c>
      <c r="B8" s="111" t="s">
        <v>325</v>
      </c>
      <c r="C8" s="118">
        <v>14000</v>
      </c>
      <c r="D8" s="118">
        <v>1</v>
      </c>
      <c r="E8" s="65" t="s">
        <v>307</v>
      </c>
      <c r="F8" s="48">
        <f t="shared" si="0"/>
        <v>14000</v>
      </c>
    </row>
    <row r="9" spans="1:7" s="18" customFormat="1" ht="17.25" customHeight="1" x14ac:dyDescent="0.2">
      <c r="A9" s="86" t="s">
        <v>324</v>
      </c>
      <c r="B9" s="111" t="s">
        <v>326</v>
      </c>
      <c r="C9" s="118">
        <v>200000000</v>
      </c>
      <c r="D9" s="118">
        <v>1</v>
      </c>
      <c r="E9" s="65" t="s">
        <v>78</v>
      </c>
      <c r="F9" s="48">
        <f t="shared" si="0"/>
        <v>200000000</v>
      </c>
    </row>
    <row r="10" spans="1:7" s="18" customFormat="1" ht="17.25" customHeight="1" x14ac:dyDescent="0.2">
      <c r="A10" s="86" t="s">
        <v>329</v>
      </c>
      <c r="B10" s="111" t="s">
        <v>330</v>
      </c>
      <c r="C10" s="118">
        <v>300000000</v>
      </c>
      <c r="D10" s="118">
        <v>1</v>
      </c>
      <c r="E10" s="65" t="s">
        <v>78</v>
      </c>
      <c r="F10" s="48">
        <f t="shared" si="0"/>
        <v>300000000</v>
      </c>
    </row>
    <row r="11" spans="1:7" s="18" customFormat="1" ht="17.25" customHeight="1" x14ac:dyDescent="0.2">
      <c r="A11" s="86"/>
      <c r="B11" s="111"/>
      <c r="C11" s="118"/>
      <c r="D11" s="118"/>
      <c r="E11" s="65"/>
      <c r="F11" s="48">
        <f t="shared" si="0"/>
        <v>0</v>
      </c>
    </row>
    <row r="12" spans="1:7" s="18" customFormat="1" ht="17.25" customHeight="1" x14ac:dyDescent="0.2">
      <c r="A12" s="86"/>
      <c r="B12" s="111"/>
      <c r="C12" s="118"/>
      <c r="D12" s="118"/>
      <c r="E12" s="65"/>
      <c r="F12" s="48">
        <f t="shared" si="0"/>
        <v>0</v>
      </c>
    </row>
    <row r="13" spans="1:7" s="18" customFormat="1" ht="17.25" customHeight="1" x14ac:dyDescent="0.2">
      <c r="A13" s="86"/>
      <c r="B13" s="111"/>
      <c r="C13" s="118"/>
      <c r="D13" s="118"/>
      <c r="E13" s="65"/>
      <c r="F13" s="48">
        <f t="shared" si="0"/>
        <v>0</v>
      </c>
    </row>
    <row r="14" spans="1:7" s="18" customFormat="1" ht="17.25" customHeight="1" x14ac:dyDescent="0.2">
      <c r="A14" s="86"/>
      <c r="B14" s="111"/>
      <c r="C14" s="118"/>
      <c r="D14" s="118"/>
      <c r="E14" s="65"/>
      <c r="F14" s="48">
        <f t="shared" si="0"/>
        <v>0</v>
      </c>
    </row>
    <row r="15" spans="1:7" s="18" customFormat="1" ht="17.25" customHeight="1" x14ac:dyDescent="0.2">
      <c r="A15" s="86"/>
      <c r="B15" s="111"/>
      <c r="C15" s="118"/>
      <c r="D15" s="118"/>
      <c r="E15" s="65"/>
      <c r="F15" s="48">
        <f t="shared" si="0"/>
        <v>0</v>
      </c>
    </row>
    <row r="16" spans="1:7" s="18" customFormat="1" ht="17.25" customHeight="1" x14ac:dyDescent="0.2">
      <c r="A16" s="86"/>
      <c r="B16" s="111"/>
      <c r="C16" s="118"/>
      <c r="D16" s="118"/>
      <c r="E16" s="65"/>
      <c r="F16" s="48">
        <f t="shared" si="0"/>
        <v>0</v>
      </c>
    </row>
    <row r="17" spans="1:6" s="18" customFormat="1" ht="17.25" customHeight="1" x14ac:dyDescent="0.2">
      <c r="A17" s="86"/>
      <c r="B17" s="111"/>
      <c r="C17" s="118"/>
      <c r="D17" s="118"/>
      <c r="E17" s="65"/>
      <c r="F17" s="48">
        <f t="shared" si="0"/>
        <v>0</v>
      </c>
    </row>
    <row r="18" spans="1:6" s="18" customFormat="1" ht="17.25" customHeight="1" x14ac:dyDescent="0.2">
      <c r="A18" s="86"/>
      <c r="B18" s="111"/>
      <c r="C18" s="118"/>
      <c r="D18" s="118"/>
      <c r="E18" s="65"/>
      <c r="F18" s="48">
        <f t="shared" si="0"/>
        <v>0</v>
      </c>
    </row>
    <row r="19" spans="1:6" s="18" customFormat="1" ht="17.25" customHeight="1" x14ac:dyDescent="0.2">
      <c r="A19" s="86"/>
      <c r="B19" s="111"/>
      <c r="C19" s="118"/>
      <c r="D19" s="118"/>
      <c r="E19" s="65"/>
      <c r="F19" s="48">
        <f t="shared" si="0"/>
        <v>0</v>
      </c>
    </row>
    <row r="20" spans="1:6" s="18" customFormat="1" ht="17.25" customHeight="1" x14ac:dyDescent="0.2">
      <c r="A20" s="86"/>
      <c r="B20" s="111"/>
      <c r="C20" s="118"/>
      <c r="D20" s="118"/>
      <c r="E20" s="65"/>
      <c r="F20" s="48">
        <f t="shared" si="0"/>
        <v>0</v>
      </c>
    </row>
    <row r="21" spans="1:6" s="18" customFormat="1" ht="17.25" customHeight="1" x14ac:dyDescent="0.2">
      <c r="A21" s="86"/>
      <c r="B21" s="111"/>
      <c r="C21" s="118"/>
      <c r="D21" s="118"/>
      <c r="E21" s="65"/>
      <c r="F21" s="48">
        <f t="shared" si="0"/>
        <v>0</v>
      </c>
    </row>
    <row r="22" spans="1:6" s="18" customFormat="1" ht="17.25" customHeight="1" x14ac:dyDescent="0.2">
      <c r="A22" s="86"/>
      <c r="B22" s="111"/>
      <c r="C22" s="118"/>
      <c r="D22" s="118"/>
      <c r="E22" s="65"/>
      <c r="F22" s="48">
        <f t="shared" si="0"/>
        <v>0</v>
      </c>
    </row>
    <row r="23" spans="1:6" s="18" customFormat="1" ht="17.25" customHeight="1" x14ac:dyDescent="0.2">
      <c r="A23" s="86"/>
      <c r="B23" s="111"/>
      <c r="C23" s="118"/>
      <c r="D23" s="118"/>
      <c r="E23" s="65"/>
      <c r="F23" s="48">
        <f t="shared" si="0"/>
        <v>0</v>
      </c>
    </row>
    <row r="24" spans="1:6" s="18" customFormat="1" ht="17.25" customHeight="1" x14ac:dyDescent="0.2">
      <c r="A24" s="86"/>
      <c r="B24" s="111"/>
      <c r="C24" s="118"/>
      <c r="D24" s="118"/>
      <c r="E24" s="65"/>
      <c r="F24" s="48">
        <f t="shared" si="0"/>
        <v>0</v>
      </c>
    </row>
    <row r="25" spans="1:6" s="18" customFormat="1" ht="17.25" customHeight="1" x14ac:dyDescent="0.2">
      <c r="A25" s="86"/>
      <c r="B25" s="111"/>
      <c r="C25" s="118"/>
      <c r="D25" s="118"/>
      <c r="E25" s="65"/>
      <c r="F25" s="48">
        <f t="shared" si="0"/>
        <v>0</v>
      </c>
    </row>
    <row r="26" spans="1:6" s="18" customFormat="1" ht="17.25" customHeight="1" x14ac:dyDescent="0.2">
      <c r="A26" s="86"/>
      <c r="B26" s="111"/>
      <c r="C26" s="118"/>
      <c r="D26" s="118"/>
      <c r="E26" s="65"/>
      <c r="F26" s="48">
        <f t="shared" si="0"/>
        <v>0</v>
      </c>
    </row>
    <row r="27" spans="1:6" s="18" customFormat="1" ht="17.25" customHeight="1" x14ac:dyDescent="0.2">
      <c r="A27" s="86"/>
      <c r="B27" s="111"/>
      <c r="C27" s="118"/>
      <c r="D27" s="118"/>
      <c r="E27" s="65"/>
      <c r="F27" s="48">
        <f t="shared" si="0"/>
        <v>0</v>
      </c>
    </row>
    <row r="28" spans="1:6" s="18" customFormat="1" ht="17.25" customHeight="1" x14ac:dyDescent="0.2">
      <c r="A28" s="86"/>
      <c r="B28" s="111"/>
      <c r="C28" s="118"/>
      <c r="D28" s="118"/>
      <c r="E28" s="65"/>
      <c r="F28" s="48">
        <f t="shared" si="0"/>
        <v>0</v>
      </c>
    </row>
    <row r="29" spans="1:6" s="18" customFormat="1" ht="17.25" customHeight="1" x14ac:dyDescent="0.2">
      <c r="A29" s="86"/>
      <c r="B29" s="111"/>
      <c r="C29" s="118"/>
      <c r="D29" s="118"/>
      <c r="E29" s="65"/>
      <c r="F29" s="48">
        <f t="shared" si="0"/>
        <v>0</v>
      </c>
    </row>
    <row r="30" spans="1:6" s="18" customFormat="1" ht="17.25" customHeight="1" x14ac:dyDescent="0.2">
      <c r="A30" s="86"/>
      <c r="B30" s="111"/>
      <c r="C30" s="118"/>
      <c r="D30" s="118"/>
      <c r="E30" s="65"/>
      <c r="F30" s="48">
        <f t="shared" si="0"/>
        <v>0</v>
      </c>
    </row>
    <row r="31" spans="1:6" s="18" customFormat="1" ht="17.25" customHeight="1" x14ac:dyDescent="0.2">
      <c r="A31" s="86"/>
      <c r="B31" s="111"/>
      <c r="C31" s="118"/>
      <c r="D31" s="118"/>
      <c r="E31" s="65"/>
      <c r="F31" s="48">
        <f t="shared" si="0"/>
        <v>0</v>
      </c>
    </row>
    <row r="32" spans="1:6" s="18" customFormat="1" ht="17.25" customHeight="1" x14ac:dyDescent="0.2">
      <c r="A32" s="86"/>
      <c r="B32" s="111"/>
      <c r="C32" s="118"/>
      <c r="D32" s="118"/>
      <c r="E32" s="65"/>
      <c r="F32" s="48">
        <f t="shared" si="0"/>
        <v>0</v>
      </c>
    </row>
    <row r="33" spans="1:6" s="18" customFormat="1" ht="17.25" customHeight="1" x14ac:dyDescent="0.2">
      <c r="A33" s="86"/>
      <c r="B33" s="111"/>
      <c r="C33" s="118"/>
      <c r="D33" s="118"/>
      <c r="E33" s="65"/>
      <c r="F33" s="48">
        <f t="shared" si="0"/>
        <v>0</v>
      </c>
    </row>
    <row r="34" spans="1:6" s="18" customFormat="1" ht="17.25" customHeight="1" x14ac:dyDescent="0.2">
      <c r="A34" s="86"/>
      <c r="B34" s="111"/>
      <c r="C34" s="118"/>
      <c r="D34" s="118"/>
      <c r="E34" s="65"/>
      <c r="F34" s="48">
        <f t="shared" si="0"/>
        <v>0</v>
      </c>
    </row>
    <row r="35" spans="1:6" s="18" customFormat="1" ht="17.25" customHeight="1" x14ac:dyDescent="0.2">
      <c r="A35" s="86"/>
      <c r="B35" s="111"/>
      <c r="C35" s="118"/>
      <c r="D35" s="118"/>
      <c r="E35" s="65"/>
      <c r="F35" s="48">
        <f t="shared" si="0"/>
        <v>0</v>
      </c>
    </row>
    <row r="36" spans="1:6" s="18" customFormat="1" ht="17.25" customHeight="1" x14ac:dyDescent="0.2">
      <c r="A36" s="86"/>
      <c r="B36" s="111"/>
      <c r="C36" s="118"/>
      <c r="D36" s="118"/>
      <c r="E36" s="65"/>
      <c r="F36" s="48">
        <f t="shared" si="0"/>
        <v>0</v>
      </c>
    </row>
    <row r="37" spans="1:6" s="18" customFormat="1" ht="17.25" customHeight="1" x14ac:dyDescent="0.2">
      <c r="A37" s="86"/>
      <c r="B37" s="111"/>
      <c r="C37" s="118"/>
      <c r="D37" s="118"/>
      <c r="E37" s="65"/>
      <c r="F37" s="48">
        <f t="shared" si="0"/>
        <v>0</v>
      </c>
    </row>
    <row r="38" spans="1:6" s="18" customFormat="1" ht="17.25" customHeight="1" x14ac:dyDescent="0.2">
      <c r="A38" s="86"/>
      <c r="B38" s="111"/>
      <c r="C38" s="118"/>
      <c r="D38" s="118"/>
      <c r="E38" s="65"/>
      <c r="F38" s="48">
        <f t="shared" si="0"/>
        <v>0</v>
      </c>
    </row>
    <row r="39" spans="1:6" s="18" customFormat="1" ht="17.25" customHeight="1" x14ac:dyDescent="0.2">
      <c r="A39" s="86"/>
      <c r="B39" s="111"/>
      <c r="C39" s="118"/>
      <c r="D39" s="118"/>
      <c r="E39" s="65"/>
      <c r="F39" s="48">
        <f t="shared" si="0"/>
        <v>0</v>
      </c>
    </row>
    <row r="40" spans="1:6" s="18" customFormat="1" ht="17.25" customHeight="1" x14ac:dyDescent="0.2">
      <c r="A40" s="86"/>
      <c r="B40" s="111"/>
      <c r="C40" s="118"/>
      <c r="D40" s="118"/>
      <c r="E40" s="65"/>
      <c r="F40" s="48">
        <f t="shared" si="0"/>
        <v>0</v>
      </c>
    </row>
    <row r="41" spans="1:6" s="18" customFormat="1" ht="17.25" customHeight="1" x14ac:dyDescent="0.2">
      <c r="A41" s="86"/>
      <c r="B41" s="111"/>
      <c r="C41" s="118"/>
      <c r="D41" s="118"/>
      <c r="E41" s="65"/>
      <c r="F41" s="48">
        <f t="shared" si="0"/>
        <v>0</v>
      </c>
    </row>
    <row r="42" spans="1:6" s="18" customFormat="1" ht="17.25" customHeight="1" x14ac:dyDescent="0.2">
      <c r="A42" s="86"/>
      <c r="B42" s="111"/>
      <c r="C42" s="118"/>
      <c r="D42" s="118"/>
      <c r="E42" s="65"/>
      <c r="F42" s="48">
        <f t="shared" si="0"/>
        <v>0</v>
      </c>
    </row>
    <row r="43" spans="1:6" s="18" customFormat="1" ht="17.25" customHeight="1" x14ac:dyDescent="0.2">
      <c r="A43" s="86"/>
      <c r="B43" s="111"/>
      <c r="C43" s="118"/>
      <c r="D43" s="118"/>
      <c r="E43" s="65"/>
      <c r="F43" s="48">
        <f t="shared" si="0"/>
        <v>0</v>
      </c>
    </row>
    <row r="44" spans="1:6" s="18" customFormat="1" ht="17.25" customHeight="1" x14ac:dyDescent="0.2">
      <c r="A44" s="86"/>
      <c r="B44" s="111"/>
      <c r="C44" s="118"/>
      <c r="D44" s="118"/>
      <c r="E44" s="65"/>
      <c r="F44" s="48">
        <f t="shared" si="0"/>
        <v>0</v>
      </c>
    </row>
    <row r="45" spans="1:6" s="18" customFormat="1" ht="17.25" customHeight="1" x14ac:dyDescent="0.2">
      <c r="A45" s="86"/>
      <c r="B45" s="111"/>
      <c r="C45" s="118"/>
      <c r="D45" s="118"/>
      <c r="E45" s="65"/>
      <c r="F45" s="48">
        <f t="shared" si="0"/>
        <v>0</v>
      </c>
    </row>
    <row r="46" spans="1:6" s="18" customFormat="1" ht="17.25" customHeight="1" x14ac:dyDescent="0.2">
      <c r="A46" s="86"/>
      <c r="B46" s="111"/>
      <c r="C46" s="118"/>
      <c r="D46" s="118"/>
      <c r="E46" s="65"/>
      <c r="F46" s="48">
        <f t="shared" si="0"/>
        <v>0</v>
      </c>
    </row>
    <row r="47" spans="1:6" s="18" customFormat="1" ht="17.25" customHeight="1" x14ac:dyDescent="0.2">
      <c r="A47" s="86"/>
      <c r="B47" s="111"/>
      <c r="C47" s="118"/>
      <c r="D47" s="118"/>
      <c r="E47" s="65"/>
      <c r="F47" s="48">
        <f t="shared" si="0"/>
        <v>0</v>
      </c>
    </row>
    <row r="48" spans="1:6" s="18" customFormat="1" ht="17.25" customHeight="1" x14ac:dyDescent="0.2">
      <c r="A48" s="86"/>
      <c r="B48" s="111"/>
      <c r="C48" s="118"/>
      <c r="D48" s="118"/>
      <c r="E48" s="65"/>
      <c r="F48" s="48">
        <f t="shared" si="0"/>
        <v>0</v>
      </c>
    </row>
    <row r="49" spans="1:6" s="18" customFormat="1" ht="17.25" customHeight="1" x14ac:dyDescent="0.2">
      <c r="A49" s="86"/>
      <c r="B49" s="111"/>
      <c r="C49" s="118"/>
      <c r="D49" s="118"/>
      <c r="E49" s="65"/>
      <c r="F49" s="48">
        <f t="shared" si="0"/>
        <v>0</v>
      </c>
    </row>
    <row r="50" spans="1:6" s="18" customFormat="1" ht="17.25" customHeight="1" x14ac:dyDescent="0.2">
      <c r="A50" s="86"/>
      <c r="B50" s="111"/>
      <c r="C50" s="118"/>
      <c r="D50" s="118"/>
      <c r="E50" s="65"/>
      <c r="F50" s="48">
        <f t="shared" si="0"/>
        <v>0</v>
      </c>
    </row>
    <row r="51" spans="1:6" s="18" customFormat="1" ht="17.25" customHeight="1" x14ac:dyDescent="0.2">
      <c r="A51" s="86"/>
      <c r="B51" s="111"/>
      <c r="C51" s="118"/>
      <c r="D51" s="118"/>
      <c r="E51" s="65"/>
      <c r="F51" s="48">
        <f t="shared" si="0"/>
        <v>0</v>
      </c>
    </row>
    <row r="52" spans="1:6" s="18" customFormat="1" ht="17.25" customHeight="1" x14ac:dyDescent="0.2">
      <c r="A52" s="86"/>
      <c r="B52" s="111"/>
      <c r="C52" s="118"/>
      <c r="D52" s="118"/>
      <c r="E52" s="65"/>
      <c r="F52" s="48">
        <f t="shared" si="0"/>
        <v>0</v>
      </c>
    </row>
    <row r="53" spans="1:6" s="18" customFormat="1" ht="17.25" customHeight="1" x14ac:dyDescent="0.2">
      <c r="A53" s="86"/>
      <c r="B53" s="111"/>
      <c r="C53" s="118"/>
      <c r="D53" s="118"/>
      <c r="E53" s="65"/>
      <c r="F53" s="48">
        <f t="shared" si="0"/>
        <v>0</v>
      </c>
    </row>
    <row r="54" spans="1:6" s="18" customFormat="1" ht="17.25" customHeight="1" x14ac:dyDescent="0.2">
      <c r="A54" s="86"/>
      <c r="B54" s="111"/>
      <c r="C54" s="118"/>
      <c r="D54" s="118"/>
      <c r="E54" s="65"/>
      <c r="F54" s="48">
        <f t="shared" si="0"/>
        <v>0</v>
      </c>
    </row>
    <row r="55" spans="1:6" s="18" customFormat="1" ht="17.25" customHeight="1" x14ac:dyDescent="0.2">
      <c r="A55" s="86"/>
      <c r="B55" s="111"/>
      <c r="C55" s="118"/>
      <c r="D55" s="118"/>
      <c r="E55" s="65"/>
      <c r="F55" s="48">
        <f t="shared" si="0"/>
        <v>0</v>
      </c>
    </row>
    <row r="56" spans="1:6" s="18" customFormat="1" ht="17.25" customHeight="1" x14ac:dyDescent="0.2">
      <c r="A56" s="86"/>
      <c r="B56" s="111"/>
      <c r="C56" s="118"/>
      <c r="D56" s="118"/>
      <c r="E56" s="65"/>
      <c r="F56" s="48">
        <f t="shared" si="0"/>
        <v>0</v>
      </c>
    </row>
    <row r="57" spans="1:6" s="18" customFormat="1" ht="17.25" customHeight="1" x14ac:dyDescent="0.2">
      <c r="A57" s="86"/>
      <c r="B57" s="111"/>
      <c r="C57" s="118"/>
      <c r="D57" s="118"/>
      <c r="E57" s="65"/>
      <c r="F57" s="48">
        <f t="shared" si="0"/>
        <v>0</v>
      </c>
    </row>
    <row r="58" spans="1:6" s="18" customFormat="1" ht="17.25" customHeight="1" x14ac:dyDescent="0.2">
      <c r="A58" s="86"/>
      <c r="B58" s="111"/>
      <c r="C58" s="118"/>
      <c r="D58" s="118"/>
      <c r="E58" s="65"/>
      <c r="F58" s="48">
        <f t="shared" si="0"/>
        <v>0</v>
      </c>
    </row>
    <row r="59" spans="1:6" s="18" customFormat="1" ht="17.25" customHeight="1" x14ac:dyDescent="0.2">
      <c r="A59" s="86"/>
      <c r="B59" s="111"/>
      <c r="C59" s="118"/>
      <c r="D59" s="118"/>
      <c r="E59" s="65"/>
      <c r="F59" s="48">
        <f t="shared" si="0"/>
        <v>0</v>
      </c>
    </row>
    <row r="60" spans="1:6" s="18" customFormat="1" ht="17.25" customHeight="1" x14ac:dyDescent="0.2">
      <c r="A60" s="86"/>
      <c r="B60" s="111"/>
      <c r="C60" s="118"/>
      <c r="D60" s="118"/>
      <c r="E60" s="65"/>
      <c r="F60" s="48">
        <f t="shared" si="0"/>
        <v>0</v>
      </c>
    </row>
    <row r="61" spans="1:6" s="18" customFormat="1" ht="17.25" customHeight="1" x14ac:dyDescent="0.2">
      <c r="A61" s="86"/>
      <c r="B61" s="111"/>
      <c r="C61" s="118"/>
      <c r="D61" s="118"/>
      <c r="E61" s="65"/>
      <c r="F61" s="48">
        <f t="shared" si="0"/>
        <v>0</v>
      </c>
    </row>
    <row r="62" spans="1:6" s="18" customFormat="1" ht="17.25" customHeight="1" x14ac:dyDescent="0.2">
      <c r="A62" s="86"/>
      <c r="B62" s="111"/>
      <c r="C62" s="118"/>
      <c r="D62" s="118"/>
      <c r="E62" s="65"/>
      <c r="F62" s="48">
        <f t="shared" si="0"/>
        <v>0</v>
      </c>
    </row>
    <row r="63" spans="1:6" s="18" customFormat="1" ht="17.25" customHeight="1" x14ac:dyDescent="0.2">
      <c r="A63" s="86"/>
      <c r="B63" s="111"/>
      <c r="C63" s="118"/>
      <c r="D63" s="118"/>
      <c r="E63" s="65"/>
      <c r="F63" s="48">
        <f t="shared" si="0"/>
        <v>0</v>
      </c>
    </row>
    <row r="64" spans="1:6" s="18" customFormat="1" ht="17.25" customHeight="1" x14ac:dyDescent="0.2">
      <c r="A64" s="86"/>
      <c r="B64" s="111"/>
      <c r="C64" s="118"/>
      <c r="D64" s="118"/>
      <c r="E64" s="65"/>
      <c r="F64" s="48">
        <f t="shared" si="0"/>
        <v>0</v>
      </c>
    </row>
    <row r="65" spans="1:6" s="18" customFormat="1" ht="17.25" customHeight="1" thickBot="1" x14ac:dyDescent="0.25">
      <c r="A65" s="319"/>
      <c r="B65" s="320"/>
      <c r="C65" s="321"/>
      <c r="D65" s="321"/>
      <c r="E65" s="322"/>
      <c r="F65" s="48">
        <f t="shared" si="0"/>
        <v>0</v>
      </c>
    </row>
    <row r="66" spans="1:6" ht="17.25" customHeight="1" thickBot="1" x14ac:dyDescent="0.25">
      <c r="A66" s="404" t="s">
        <v>0</v>
      </c>
      <c r="B66" s="405"/>
      <c r="C66" s="405"/>
      <c r="D66" s="405"/>
      <c r="E66" s="405"/>
      <c r="F66" s="22">
        <f>SUM(F5:F65)</f>
        <v>501098000</v>
      </c>
    </row>
    <row r="67" spans="1:6" ht="17.25" customHeight="1" x14ac:dyDescent="0.2">
      <c r="A67" s="11" t="s">
        <v>33</v>
      </c>
    </row>
    <row r="68" spans="1:6" ht="17.25" customHeight="1" x14ac:dyDescent="0.2"/>
    <row r="69" spans="1:6" ht="17.25" customHeight="1" x14ac:dyDescent="0.2"/>
    <row r="70" spans="1:6" ht="17.25" customHeight="1" x14ac:dyDescent="0.2"/>
    <row r="71" spans="1:6" ht="17.25" customHeight="1" x14ac:dyDescent="0.2"/>
    <row r="72" spans="1:6" ht="17.25" customHeight="1" x14ac:dyDescent="0.2"/>
    <row r="73" spans="1:6" ht="17.25" customHeight="1" x14ac:dyDescent="0.2"/>
    <row r="74" spans="1:6" ht="17.25" customHeight="1" x14ac:dyDescent="0.2"/>
    <row r="75" spans="1:6" ht="17.25" customHeight="1" x14ac:dyDescent="0.2"/>
    <row r="76" spans="1:6" ht="17.25" customHeight="1" x14ac:dyDescent="0.2"/>
    <row r="77" spans="1:6" ht="17.25" customHeight="1" x14ac:dyDescent="0.2"/>
    <row r="78" spans="1:6" ht="17.25" customHeight="1" x14ac:dyDescent="0.2"/>
    <row r="79" spans="1:6" ht="17.25" customHeight="1" x14ac:dyDescent="0.2"/>
    <row r="80" spans="1:6" ht="17.25" customHeight="1" x14ac:dyDescent="0.2"/>
    <row r="81" ht="17.25" customHeight="1" x14ac:dyDescent="0.2"/>
  </sheetData>
  <sheetProtection algorithmName="SHA-512" hashValue="aCUgCu5I2gDf8VS2X6n843Wsc/z7s8hCN2elItZjadMkKMFuleNvG5fGcqHM3iNc9J3tWwQ/euYo+uDDdYsXnw==" saltValue="r3C8ElGBgEWFMef8liIOUw==" spinCount="100000" sheet="1" formatCells="0" formatColumns="0" formatRows="0"/>
  <protectedRanges>
    <protectedRange sqref="A7:E7" name="範囲1"/>
  </protectedRanges>
  <mergeCells count="5">
    <mergeCell ref="A66:E66"/>
    <mergeCell ref="C3:E3"/>
    <mergeCell ref="A3:A4"/>
    <mergeCell ref="B3:B4"/>
    <mergeCell ref="F3:F4"/>
  </mergeCells>
  <phoneticPr fontId="23"/>
  <dataValidations count="2">
    <dataValidation type="list" allowBlank="1" showInputMessage="1" showErrorMessage="1" sqref="E8:E65 E5:E6" xr:uid="{00000000-0002-0000-0A00-000000000000}">
      <formula1>"選択してください,個,点,式,件,ヶ月"</formula1>
    </dataValidation>
    <dataValidation type="list" allowBlank="1" showInputMessage="1" showErrorMessage="1" sqref="E7" xr:uid="{CED51409-F0B8-46CC-9CD1-E66890585CAC}">
      <formula1>"選択してください,個,点,式,件,回,ヶ月"</formula1>
    </dataValidation>
  </dataValidations>
  <printOptions horizontalCentered="1"/>
  <pageMargins left="0.70866141732283472" right="0.70866141732283472" top="0.74803149606299213" bottom="0.74803149606299213" header="0.31496062992125984" footer="0.31496062992125984"/>
  <pageSetup paperSize="9" scale="45"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1:G43"/>
  <sheetViews>
    <sheetView view="pageBreakPreview" zoomScaleNormal="100" workbookViewId="0">
      <selection activeCell="J33" sqref="J33"/>
    </sheetView>
  </sheetViews>
  <sheetFormatPr defaultColWidth="9" defaultRowHeight="14" x14ac:dyDescent="0.2"/>
  <cols>
    <col min="1" max="1" width="33" style="1" customWidth="1"/>
    <col min="2" max="2" width="43.36328125" style="1" customWidth="1"/>
    <col min="3" max="3" width="15.36328125" style="26" customWidth="1"/>
    <col min="4" max="4" width="6.90625" style="26" customWidth="1"/>
    <col min="5" max="5" width="5.6328125" style="47" customWidth="1"/>
    <col min="6" max="6" width="20.453125" style="7" customWidth="1"/>
    <col min="7" max="7" width="8.08984375" style="1" bestFit="1" customWidth="1"/>
    <col min="8" max="16384" width="9" style="1"/>
  </cols>
  <sheetData>
    <row r="1" spans="1:7" s="40" customFormat="1" x14ac:dyDescent="0.2">
      <c r="E1" s="47"/>
      <c r="F1" s="7"/>
    </row>
    <row r="2" spans="1:7" ht="17.25" customHeight="1" thickBot="1" x14ac:dyDescent="0.25">
      <c r="A2" s="1" t="s">
        <v>116</v>
      </c>
      <c r="F2" s="3" t="s">
        <v>30</v>
      </c>
    </row>
    <row r="3" spans="1:7" ht="17.25" customHeight="1" x14ac:dyDescent="0.2">
      <c r="A3" s="438" t="s">
        <v>1</v>
      </c>
      <c r="B3" s="419" t="s">
        <v>21</v>
      </c>
      <c r="C3" s="403" t="s">
        <v>66</v>
      </c>
      <c r="D3" s="403"/>
      <c r="E3" s="403"/>
      <c r="F3" s="436" t="s">
        <v>178</v>
      </c>
    </row>
    <row r="4" spans="1:7" s="10" customFormat="1" ht="17.25" customHeight="1" thickBot="1" x14ac:dyDescent="0.25">
      <c r="A4" s="431"/>
      <c r="B4" s="420"/>
      <c r="C4" s="28" t="s">
        <v>177</v>
      </c>
      <c r="D4" s="28" t="s">
        <v>65</v>
      </c>
      <c r="E4" s="29" t="s">
        <v>72</v>
      </c>
      <c r="F4" s="437"/>
      <c r="G4" s="20"/>
    </row>
    <row r="5" spans="1:7" s="9" customFormat="1" ht="17.25" customHeight="1" x14ac:dyDescent="0.2">
      <c r="A5" s="60" t="s">
        <v>154</v>
      </c>
      <c r="B5" s="61" t="s">
        <v>155</v>
      </c>
      <c r="C5" s="71">
        <v>10000000</v>
      </c>
      <c r="D5" s="112">
        <v>1</v>
      </c>
      <c r="E5" s="65" t="s">
        <v>78</v>
      </c>
      <c r="F5" s="48">
        <f>ROUNDDOWN(C5*D5,0)</f>
        <v>10000000</v>
      </c>
    </row>
    <row r="6" spans="1:7" s="40" customFormat="1" ht="17.25" customHeight="1" x14ac:dyDescent="0.2">
      <c r="A6" s="60"/>
      <c r="B6" s="61"/>
      <c r="C6" s="95"/>
      <c r="D6" s="112"/>
      <c r="E6" s="65"/>
      <c r="F6" s="48">
        <f t="shared" ref="F6:F24" si="0">ROUNDDOWN(C6*D6,0)</f>
        <v>0</v>
      </c>
    </row>
    <row r="7" spans="1:7" s="40" customFormat="1" ht="17.25" customHeight="1" x14ac:dyDescent="0.2">
      <c r="A7" s="60"/>
      <c r="B7" s="61"/>
      <c r="C7" s="95"/>
      <c r="D7" s="112"/>
      <c r="E7" s="113"/>
      <c r="F7" s="48">
        <f t="shared" si="0"/>
        <v>0</v>
      </c>
    </row>
    <row r="8" spans="1:7" s="40" customFormat="1" ht="17.25" customHeight="1" x14ac:dyDescent="0.2">
      <c r="A8" s="60"/>
      <c r="B8" s="61"/>
      <c r="C8" s="95"/>
      <c r="D8" s="112"/>
      <c r="E8" s="113"/>
      <c r="F8" s="48">
        <f t="shared" si="0"/>
        <v>0</v>
      </c>
    </row>
    <row r="9" spans="1:7" s="40" customFormat="1" ht="17.25" customHeight="1" x14ac:dyDescent="0.2">
      <c r="A9" s="60"/>
      <c r="B9" s="61"/>
      <c r="C9" s="95"/>
      <c r="D9" s="112"/>
      <c r="E9" s="113"/>
      <c r="F9" s="48">
        <f t="shared" si="0"/>
        <v>0</v>
      </c>
    </row>
    <row r="10" spans="1:7" s="40" customFormat="1" ht="17.25" customHeight="1" x14ac:dyDescent="0.2">
      <c r="A10" s="60"/>
      <c r="B10" s="61"/>
      <c r="C10" s="95"/>
      <c r="D10" s="112"/>
      <c r="E10" s="113"/>
      <c r="F10" s="48">
        <f t="shared" si="0"/>
        <v>0</v>
      </c>
    </row>
    <row r="11" spans="1:7" s="40" customFormat="1" ht="17.25" customHeight="1" x14ac:dyDescent="0.2">
      <c r="A11" s="67"/>
      <c r="B11" s="114"/>
      <c r="C11" s="95"/>
      <c r="D11" s="112"/>
      <c r="E11" s="113"/>
      <c r="F11" s="48">
        <f t="shared" si="0"/>
        <v>0</v>
      </c>
    </row>
    <row r="12" spans="1:7" s="40" customFormat="1" ht="17.25" customHeight="1" x14ac:dyDescent="0.2">
      <c r="A12" s="67"/>
      <c r="B12" s="114"/>
      <c r="C12" s="95"/>
      <c r="D12" s="112"/>
      <c r="E12" s="113"/>
      <c r="F12" s="48">
        <f t="shared" si="0"/>
        <v>0</v>
      </c>
    </row>
    <row r="13" spans="1:7" s="40" customFormat="1" ht="17.25" customHeight="1" x14ac:dyDescent="0.2">
      <c r="A13" s="67"/>
      <c r="B13" s="114"/>
      <c r="C13" s="95"/>
      <c r="D13" s="112"/>
      <c r="E13" s="113"/>
      <c r="F13" s="48">
        <f t="shared" si="0"/>
        <v>0</v>
      </c>
    </row>
    <row r="14" spans="1:7" s="40" customFormat="1" ht="17.25" customHeight="1" x14ac:dyDescent="0.2">
      <c r="A14" s="67"/>
      <c r="B14" s="114"/>
      <c r="C14" s="95"/>
      <c r="D14" s="112"/>
      <c r="E14" s="113"/>
      <c r="F14" s="48">
        <f t="shared" si="0"/>
        <v>0</v>
      </c>
    </row>
    <row r="15" spans="1:7" s="26" customFormat="1" ht="17.25" customHeight="1" x14ac:dyDescent="0.2">
      <c r="A15" s="60"/>
      <c r="B15" s="61"/>
      <c r="C15" s="95"/>
      <c r="D15" s="112"/>
      <c r="E15" s="113"/>
      <c r="F15" s="48">
        <f t="shared" si="0"/>
        <v>0</v>
      </c>
    </row>
    <row r="16" spans="1:7" s="26" customFormat="1" ht="17.25" customHeight="1" x14ac:dyDescent="0.2">
      <c r="A16" s="60"/>
      <c r="B16" s="61"/>
      <c r="C16" s="95"/>
      <c r="D16" s="112"/>
      <c r="E16" s="113"/>
      <c r="F16" s="48">
        <f t="shared" si="0"/>
        <v>0</v>
      </c>
    </row>
    <row r="17" spans="1:6" s="26" customFormat="1" ht="17.25" customHeight="1" x14ac:dyDescent="0.2">
      <c r="A17" s="60"/>
      <c r="B17" s="61"/>
      <c r="C17" s="95"/>
      <c r="D17" s="112"/>
      <c r="E17" s="113"/>
      <c r="F17" s="48">
        <f t="shared" si="0"/>
        <v>0</v>
      </c>
    </row>
    <row r="18" spans="1:6" s="26" customFormat="1" ht="17.25" customHeight="1" x14ac:dyDescent="0.2">
      <c r="A18" s="60"/>
      <c r="B18" s="61"/>
      <c r="C18" s="95"/>
      <c r="D18" s="112"/>
      <c r="E18" s="113"/>
      <c r="F18" s="48">
        <f t="shared" si="0"/>
        <v>0</v>
      </c>
    </row>
    <row r="19" spans="1:6" s="26" customFormat="1" ht="17.25" customHeight="1" x14ac:dyDescent="0.2">
      <c r="A19" s="60"/>
      <c r="B19" s="61"/>
      <c r="C19" s="95"/>
      <c r="D19" s="112"/>
      <c r="E19" s="113"/>
      <c r="F19" s="48">
        <f t="shared" si="0"/>
        <v>0</v>
      </c>
    </row>
    <row r="20" spans="1:6" s="9" customFormat="1" ht="17.25" customHeight="1" x14ac:dyDescent="0.2">
      <c r="A20" s="67"/>
      <c r="B20" s="114"/>
      <c r="C20" s="95"/>
      <c r="D20" s="112"/>
      <c r="E20" s="113"/>
      <c r="F20" s="48">
        <f t="shared" si="0"/>
        <v>0</v>
      </c>
    </row>
    <row r="21" spans="1:6" s="9" customFormat="1" ht="17.25" customHeight="1" x14ac:dyDescent="0.2">
      <c r="A21" s="67"/>
      <c r="B21" s="114"/>
      <c r="C21" s="95"/>
      <c r="D21" s="112"/>
      <c r="E21" s="113"/>
      <c r="F21" s="48">
        <f t="shared" si="0"/>
        <v>0</v>
      </c>
    </row>
    <row r="22" spans="1:6" s="9" customFormat="1" ht="17.25" customHeight="1" x14ac:dyDescent="0.2">
      <c r="A22" s="67"/>
      <c r="B22" s="114"/>
      <c r="C22" s="95"/>
      <c r="D22" s="112"/>
      <c r="E22" s="113"/>
      <c r="F22" s="48">
        <f t="shared" si="0"/>
        <v>0</v>
      </c>
    </row>
    <row r="23" spans="1:6" s="9" customFormat="1" ht="17.25" customHeight="1" x14ac:dyDescent="0.2">
      <c r="A23" s="67"/>
      <c r="B23" s="114"/>
      <c r="C23" s="95"/>
      <c r="D23" s="112"/>
      <c r="E23" s="113"/>
      <c r="F23" s="48">
        <f t="shared" si="0"/>
        <v>0</v>
      </c>
    </row>
    <row r="24" spans="1:6" s="9" customFormat="1" ht="17.25" customHeight="1" thickBot="1" x14ac:dyDescent="0.25">
      <c r="A24" s="68"/>
      <c r="B24" s="115"/>
      <c r="C24" s="95"/>
      <c r="D24" s="112"/>
      <c r="E24" s="113"/>
      <c r="F24" s="48">
        <f t="shared" si="0"/>
        <v>0</v>
      </c>
    </row>
    <row r="25" spans="1:6" ht="17.25" customHeight="1" thickBot="1" x14ac:dyDescent="0.25">
      <c r="A25" s="443" t="s">
        <v>0</v>
      </c>
      <c r="B25" s="444"/>
      <c r="C25" s="444"/>
      <c r="D25" s="444"/>
      <c r="E25" s="444"/>
      <c r="F25" s="22">
        <f>SUM(F4:F24)</f>
        <v>10000000</v>
      </c>
    </row>
    <row r="26" spans="1:6" s="30" customFormat="1" ht="17.25" customHeight="1" x14ac:dyDescent="0.2">
      <c r="A26" s="31"/>
      <c r="B26" s="31"/>
      <c r="C26" s="31"/>
      <c r="D26" s="31"/>
      <c r="E26" s="42"/>
      <c r="F26" s="27"/>
    </row>
    <row r="27" spans="1:6" ht="17.25" customHeight="1" x14ac:dyDescent="0.2">
      <c r="A27" s="11" t="s">
        <v>33</v>
      </c>
      <c r="C27" s="10"/>
      <c r="D27" s="10"/>
      <c r="E27" s="13"/>
      <c r="F27" s="8"/>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ZPM/yhLn57oQ2qv7CeBR7+B3yY9qBd8kgU1mJQXMNMRoTGzZuY7Wfrpy3oH9d2SJtvH/acLR3YFDaQLvAv4FMQ==" saltValue="V7OM0LYsZLJGQV7cM+cREQ==" spinCount="100000" sheet="1" formatCells="0" formatColumns="0" formatRows="0"/>
  <mergeCells count="5">
    <mergeCell ref="A25:E25"/>
    <mergeCell ref="C3:E3"/>
    <mergeCell ref="A3:A4"/>
    <mergeCell ref="B3:B4"/>
    <mergeCell ref="F3:F4"/>
  </mergeCells>
  <phoneticPr fontId="23"/>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9BEEF-ACAF-4898-82E7-815326BF98CE}">
  <dimension ref="A1:I25"/>
  <sheetViews>
    <sheetView workbookViewId="0">
      <selection activeCell="I3" sqref="I3"/>
    </sheetView>
  </sheetViews>
  <sheetFormatPr defaultColWidth="9" defaultRowHeight="13" x14ac:dyDescent="0.2"/>
  <cols>
    <col min="1" max="1" width="27.90625" style="195" customWidth="1"/>
    <col min="2" max="2" width="23.453125" style="195" customWidth="1"/>
    <col min="3" max="3" width="19.6328125" style="195" customWidth="1"/>
    <col min="4" max="4" width="17.36328125" style="195" customWidth="1"/>
    <col min="5" max="5" width="14" style="195" customWidth="1"/>
    <col min="6" max="6" width="15.08984375" style="195" customWidth="1"/>
    <col min="7" max="7" width="19.08984375" style="195" customWidth="1"/>
    <col min="8" max="8" width="21.36328125" style="194" customWidth="1"/>
    <col min="9" max="16384" width="9" style="194"/>
  </cols>
  <sheetData>
    <row r="1" spans="1:9" x14ac:dyDescent="0.2">
      <c r="A1" s="195" t="s">
        <v>206</v>
      </c>
      <c r="B1" s="195" t="s">
        <v>207</v>
      </c>
      <c r="C1" s="195" t="s">
        <v>208</v>
      </c>
      <c r="D1" s="195" t="s">
        <v>209</v>
      </c>
      <c r="E1" s="195" t="s">
        <v>210</v>
      </c>
      <c r="F1" s="195" t="s">
        <v>211</v>
      </c>
      <c r="G1" s="195" t="s">
        <v>212</v>
      </c>
      <c r="H1" s="195" t="s">
        <v>213</v>
      </c>
      <c r="I1" s="195" t="s">
        <v>312</v>
      </c>
    </row>
    <row r="2" spans="1:9" ht="47.15" customHeight="1" x14ac:dyDescent="0.2">
      <c r="A2" s="193" t="s">
        <v>267</v>
      </c>
      <c r="B2" s="195" t="s">
        <v>214</v>
      </c>
      <c r="C2" s="195" t="s">
        <v>215</v>
      </c>
      <c r="D2" s="195" t="s">
        <v>216</v>
      </c>
      <c r="E2" s="195" t="s">
        <v>217</v>
      </c>
      <c r="F2" s="195" t="s">
        <v>218</v>
      </c>
      <c r="G2" s="195" t="s">
        <v>219</v>
      </c>
      <c r="H2" s="195" t="s">
        <v>220</v>
      </c>
      <c r="I2" s="195" t="s">
        <v>313</v>
      </c>
    </row>
    <row r="3" spans="1:9" x14ac:dyDescent="0.2">
      <c r="A3" s="195" t="s">
        <v>221</v>
      </c>
      <c r="B3" s="195" t="s">
        <v>222</v>
      </c>
      <c r="C3" s="195" t="s">
        <v>280</v>
      </c>
      <c r="D3" s="195" t="s">
        <v>223</v>
      </c>
      <c r="E3" s="195" t="s">
        <v>224</v>
      </c>
      <c r="F3" s="195" t="s">
        <v>225</v>
      </c>
      <c r="G3" s="195" t="s">
        <v>226</v>
      </c>
      <c r="H3" s="195" t="s">
        <v>227</v>
      </c>
      <c r="I3" s="195" t="s">
        <v>314</v>
      </c>
    </row>
    <row r="4" spans="1:9" x14ac:dyDescent="0.2">
      <c r="A4" s="195" t="s">
        <v>268</v>
      </c>
      <c r="B4" s="195" t="s">
        <v>228</v>
      </c>
      <c r="D4" s="195" t="s">
        <v>229</v>
      </c>
      <c r="E4" s="195" t="s">
        <v>230</v>
      </c>
      <c r="F4" s="195" t="s">
        <v>231</v>
      </c>
      <c r="G4" s="195" t="s">
        <v>232</v>
      </c>
      <c r="H4" s="195" t="s">
        <v>233</v>
      </c>
      <c r="I4" s="195" t="s">
        <v>280</v>
      </c>
    </row>
    <row r="5" spans="1:9" x14ac:dyDescent="0.2">
      <c r="A5" s="195" t="s">
        <v>269</v>
      </c>
      <c r="B5" s="195" t="s">
        <v>234</v>
      </c>
      <c r="D5" s="195" t="s">
        <v>235</v>
      </c>
      <c r="E5" s="195" t="s">
        <v>236</v>
      </c>
      <c r="F5" s="195" t="s">
        <v>237</v>
      </c>
      <c r="G5" s="195" t="s">
        <v>238</v>
      </c>
    </row>
    <row r="6" spans="1:9" x14ac:dyDescent="0.2">
      <c r="A6" s="195" t="s">
        <v>270</v>
      </c>
      <c r="B6" s="195" t="s">
        <v>239</v>
      </c>
      <c r="D6" s="195" t="s">
        <v>240</v>
      </c>
      <c r="E6" s="195" t="s">
        <v>274</v>
      </c>
      <c r="F6" s="195" t="s">
        <v>242</v>
      </c>
      <c r="G6" s="195" t="s">
        <v>243</v>
      </c>
    </row>
    <row r="7" spans="1:9" x14ac:dyDescent="0.2">
      <c r="A7" s="195" t="s">
        <v>271</v>
      </c>
      <c r="B7" s="195" t="s">
        <v>244</v>
      </c>
      <c r="D7" s="195" t="s">
        <v>245</v>
      </c>
      <c r="F7" s="195" t="s">
        <v>246</v>
      </c>
      <c r="G7" s="195" t="s">
        <v>247</v>
      </c>
    </row>
    <row r="8" spans="1:9" x14ac:dyDescent="0.2">
      <c r="A8" s="195" t="s">
        <v>272</v>
      </c>
      <c r="B8" s="195" t="s">
        <v>248</v>
      </c>
      <c r="D8" s="195" t="s">
        <v>249</v>
      </c>
      <c r="G8" s="195" t="s">
        <v>233</v>
      </c>
    </row>
    <row r="9" spans="1:9" x14ac:dyDescent="0.2">
      <c r="A9" s="195" t="s">
        <v>273</v>
      </c>
      <c r="B9" s="195" t="s">
        <v>250</v>
      </c>
      <c r="D9" s="195" t="s">
        <v>241</v>
      </c>
    </row>
    <row r="10" spans="1:9" x14ac:dyDescent="0.2">
      <c r="A10" s="195" t="s">
        <v>147</v>
      </c>
      <c r="B10" s="195" t="s">
        <v>251</v>
      </c>
    </row>
    <row r="11" spans="1:9" x14ac:dyDescent="0.2">
      <c r="B11" s="195" t="s">
        <v>252</v>
      </c>
    </row>
    <row r="12" spans="1:9" x14ac:dyDescent="0.2">
      <c r="B12" s="195" t="s">
        <v>253</v>
      </c>
    </row>
    <row r="13" spans="1:9" x14ac:dyDescent="0.2">
      <c r="B13" s="195" t="s">
        <v>254</v>
      </c>
    </row>
    <row r="14" spans="1:9" x14ac:dyDescent="0.2">
      <c r="B14" s="195" t="s">
        <v>255</v>
      </c>
    </row>
    <row r="15" spans="1:9" x14ac:dyDescent="0.2">
      <c r="B15" s="195" t="s">
        <v>256</v>
      </c>
    </row>
    <row r="16" spans="1:9" x14ac:dyDescent="0.2">
      <c r="B16" s="195" t="s">
        <v>257</v>
      </c>
    </row>
    <row r="17" spans="2:2" x14ac:dyDescent="0.2">
      <c r="B17" s="195" t="s">
        <v>258</v>
      </c>
    </row>
    <row r="18" spans="2:2" x14ac:dyDescent="0.2">
      <c r="B18" s="195" t="s">
        <v>259</v>
      </c>
    </row>
    <row r="19" spans="2:2" x14ac:dyDescent="0.2">
      <c r="B19" s="195" t="s">
        <v>260</v>
      </c>
    </row>
    <row r="20" spans="2:2" x14ac:dyDescent="0.2">
      <c r="B20" s="195" t="s">
        <v>261</v>
      </c>
    </row>
    <row r="21" spans="2:2" x14ac:dyDescent="0.2">
      <c r="B21" s="195" t="s">
        <v>262</v>
      </c>
    </row>
    <row r="22" spans="2:2" x14ac:dyDescent="0.2">
      <c r="B22" s="195" t="s">
        <v>263</v>
      </c>
    </row>
    <row r="23" spans="2:2" x14ac:dyDescent="0.2">
      <c r="B23" s="195" t="s">
        <v>264</v>
      </c>
    </row>
    <row r="24" spans="2:2" x14ac:dyDescent="0.2">
      <c r="B24" s="195" t="s">
        <v>265</v>
      </c>
    </row>
    <row r="25" spans="2:2" x14ac:dyDescent="0.2">
      <c r="B25" s="195" t="s">
        <v>147</v>
      </c>
    </row>
  </sheetData>
  <phoneticPr fontId="2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BS4"/>
  <sheetViews>
    <sheetView zoomScaleNormal="100" workbookViewId="0">
      <selection activeCell="H16" sqref="H16"/>
    </sheetView>
  </sheetViews>
  <sheetFormatPr defaultColWidth="9" defaultRowHeight="13" x14ac:dyDescent="0.2"/>
  <cols>
    <col min="1" max="1" width="5.453125" style="25" customWidth="1"/>
    <col min="2" max="4" width="9" style="25"/>
    <col min="5" max="5" width="10.36328125" style="25" customWidth="1"/>
    <col min="6" max="6" width="20.08984375" style="25" customWidth="1"/>
    <col min="7" max="7" width="15.08984375" style="25" customWidth="1"/>
    <col min="8" max="8" width="13.08984375" style="25" customWidth="1"/>
    <col min="9" max="10" width="15.90625" style="25" customWidth="1"/>
    <col min="11" max="11" width="23" style="25" customWidth="1"/>
    <col min="12" max="14" width="42.90625" style="25" customWidth="1"/>
    <col min="15" max="15" width="29.08984375" style="25" customWidth="1"/>
    <col min="16" max="16" width="18.36328125" style="25" customWidth="1"/>
    <col min="17" max="17" width="22" style="25" customWidth="1"/>
    <col min="18" max="18" width="25.453125" style="25" customWidth="1"/>
    <col min="19" max="20" width="20.90625" style="25" customWidth="1"/>
    <col min="21" max="22" width="22.08984375" style="25" customWidth="1"/>
    <col min="23" max="23" width="17" style="25" customWidth="1"/>
    <col min="24" max="24" width="15.90625" style="25" customWidth="1"/>
    <col min="25" max="26" width="16.36328125" style="25" customWidth="1"/>
    <col min="27" max="29" width="17.08984375" style="25" customWidth="1"/>
    <col min="30" max="31" width="15.453125" style="25" customWidth="1"/>
    <col min="32" max="32" width="12.08984375" style="25" customWidth="1"/>
    <col min="33" max="33" width="13.08984375" style="25" customWidth="1"/>
    <col min="34" max="34" width="13" style="25" customWidth="1"/>
    <col min="35" max="36" width="12.08984375" style="25" customWidth="1"/>
    <col min="37" max="37" width="9.453125" style="25" customWidth="1"/>
    <col min="38" max="39" width="12.08984375" style="25" customWidth="1"/>
    <col min="40" max="40" width="73.90625" style="25" customWidth="1"/>
    <col min="41" max="41" width="15.453125" style="25" customWidth="1"/>
    <col min="42" max="42" width="12.453125" style="25" customWidth="1"/>
    <col min="43" max="43" width="36.453125" style="25" customWidth="1"/>
    <col min="44" max="44" width="16.36328125" style="25" customWidth="1"/>
    <col min="45" max="45" width="17.08984375" style="25" customWidth="1"/>
    <col min="46" max="46" width="17.453125" style="25" customWidth="1"/>
    <col min="47" max="47" width="17.08984375" style="25" customWidth="1"/>
    <col min="48" max="48" width="26.36328125" style="25" customWidth="1"/>
    <col min="49" max="49" width="14.08984375" style="25" customWidth="1"/>
    <col min="50" max="50" width="33.6328125" style="25" customWidth="1"/>
    <col min="51" max="51" width="20.90625" style="25" customWidth="1"/>
    <col min="52" max="52" width="21" style="25" customWidth="1"/>
    <col min="53" max="53" width="20.36328125" style="25" customWidth="1"/>
    <col min="54" max="54" width="16.08984375" style="25" customWidth="1"/>
    <col min="55" max="55" width="23.08984375" style="25" customWidth="1"/>
    <col min="56" max="56" width="28.36328125" style="25" customWidth="1"/>
    <col min="57" max="57" width="19.6328125" style="25" customWidth="1"/>
    <col min="58" max="58" width="17.08984375" style="25" customWidth="1"/>
    <col min="59" max="59" width="16.36328125" style="25" customWidth="1"/>
    <col min="60" max="60" width="20.08984375" style="25" customWidth="1"/>
    <col min="61" max="61" width="20.90625" style="25" customWidth="1"/>
    <col min="62" max="62" width="21" style="25" customWidth="1"/>
    <col min="63" max="63" width="20.36328125" style="25" customWidth="1"/>
    <col min="64" max="64" width="16.08984375" style="25" customWidth="1"/>
    <col min="65" max="65" width="23.08984375" style="25" customWidth="1"/>
    <col min="66" max="66" width="28.36328125" style="25" customWidth="1"/>
    <col min="67" max="67" width="19.6328125" style="25" customWidth="1"/>
    <col min="68" max="68" width="17.08984375" style="25" customWidth="1"/>
    <col min="69" max="69" width="16.36328125" style="25" customWidth="1"/>
    <col min="70" max="70" width="20.08984375" style="25" customWidth="1"/>
    <col min="71" max="71" width="22.90625" style="25" customWidth="1"/>
    <col min="72" max="72" width="3.90625" style="25" customWidth="1"/>
    <col min="73" max="16384" width="9" style="25"/>
  </cols>
  <sheetData>
    <row r="1" spans="1:71" s="282" customFormat="1" ht="39" customHeight="1" thickTop="1" x14ac:dyDescent="0.2">
      <c r="A1" s="257" t="s">
        <v>41</v>
      </c>
      <c r="B1" s="253" t="s">
        <v>275</v>
      </c>
      <c r="C1" s="254" t="s">
        <v>276</v>
      </c>
      <c r="D1" s="254" t="s">
        <v>277</v>
      </c>
      <c r="E1" s="254" t="s">
        <v>277</v>
      </c>
      <c r="F1" s="258" t="s">
        <v>42</v>
      </c>
      <c r="G1" s="259" t="s">
        <v>43</v>
      </c>
      <c r="H1" s="260" t="s">
        <v>44</v>
      </c>
      <c r="I1" s="261" t="s">
        <v>45</v>
      </c>
      <c r="J1" s="262" t="s">
        <v>117</v>
      </c>
      <c r="K1" s="263" t="s">
        <v>95</v>
      </c>
      <c r="L1" s="264" t="s">
        <v>96</v>
      </c>
      <c r="M1" s="265" t="s">
        <v>46</v>
      </c>
      <c r="N1" s="266" t="s">
        <v>117</v>
      </c>
      <c r="O1" s="267" t="s">
        <v>97</v>
      </c>
      <c r="P1" s="267" t="s">
        <v>195</v>
      </c>
      <c r="Q1" s="264" t="s">
        <v>202</v>
      </c>
      <c r="R1" s="264" t="s">
        <v>201</v>
      </c>
      <c r="S1" s="264" t="s">
        <v>203</v>
      </c>
      <c r="T1" s="268" t="s">
        <v>118</v>
      </c>
      <c r="U1" s="268" t="s">
        <v>118</v>
      </c>
      <c r="V1" s="267" t="s">
        <v>151</v>
      </c>
      <c r="W1" s="264" t="s">
        <v>99</v>
      </c>
      <c r="X1" s="264" t="s">
        <v>183</v>
      </c>
      <c r="Y1" s="264" t="s">
        <v>184</v>
      </c>
      <c r="Z1" s="264" t="s">
        <v>98</v>
      </c>
      <c r="AA1" s="264" t="s">
        <v>200</v>
      </c>
      <c r="AB1" s="267" t="s">
        <v>204</v>
      </c>
      <c r="AC1" s="267" t="s">
        <v>205</v>
      </c>
      <c r="AD1" s="264" t="s">
        <v>100</v>
      </c>
      <c r="AE1" s="268" t="s">
        <v>118</v>
      </c>
      <c r="AF1" s="263" t="s">
        <v>47</v>
      </c>
      <c r="AG1" s="267" t="s">
        <v>48</v>
      </c>
      <c r="AH1" s="267" t="s">
        <v>49</v>
      </c>
      <c r="AI1" s="267" t="s">
        <v>50</v>
      </c>
      <c r="AJ1" s="267" t="s">
        <v>101</v>
      </c>
      <c r="AK1" s="264" t="s">
        <v>278</v>
      </c>
      <c r="AL1" s="264" t="s">
        <v>102</v>
      </c>
      <c r="AM1" s="264" t="s">
        <v>310</v>
      </c>
      <c r="AN1" s="264" t="s">
        <v>153</v>
      </c>
      <c r="AO1" s="268" t="s">
        <v>117</v>
      </c>
      <c r="AP1" s="269" t="s">
        <v>103</v>
      </c>
      <c r="AQ1" s="270" t="s">
        <v>104</v>
      </c>
      <c r="AR1" s="270" t="s">
        <v>128</v>
      </c>
      <c r="AS1" s="271" t="s">
        <v>105</v>
      </c>
      <c r="AT1" s="271" t="s">
        <v>51</v>
      </c>
      <c r="AU1" s="271" t="s">
        <v>52</v>
      </c>
      <c r="AV1" s="271" t="s">
        <v>106</v>
      </c>
      <c r="AW1" s="272" t="s">
        <v>53</v>
      </c>
      <c r="AX1" s="273" t="s">
        <v>54</v>
      </c>
      <c r="AY1" s="273" t="s">
        <v>129</v>
      </c>
      <c r="AZ1" s="274" t="s">
        <v>55</v>
      </c>
      <c r="BA1" s="274" t="s">
        <v>51</v>
      </c>
      <c r="BB1" s="274" t="s">
        <v>52</v>
      </c>
      <c r="BC1" s="274" t="s">
        <v>56</v>
      </c>
      <c r="BD1" s="275" t="s">
        <v>130</v>
      </c>
      <c r="BE1" s="276" t="s">
        <v>57</v>
      </c>
      <c r="BF1" s="276" t="s">
        <v>51</v>
      </c>
      <c r="BG1" s="276" t="s">
        <v>52</v>
      </c>
      <c r="BH1" s="276" t="s">
        <v>58</v>
      </c>
      <c r="BI1" s="277" t="s">
        <v>131</v>
      </c>
      <c r="BJ1" s="277" t="s">
        <v>123</v>
      </c>
      <c r="BK1" s="278" t="s">
        <v>51</v>
      </c>
      <c r="BL1" s="278" t="s">
        <v>124</v>
      </c>
      <c r="BM1" s="278" t="s">
        <v>125</v>
      </c>
      <c r="BN1" s="279" t="s">
        <v>132</v>
      </c>
      <c r="BO1" s="279" t="s">
        <v>126</v>
      </c>
      <c r="BP1" s="280" t="s">
        <v>51</v>
      </c>
      <c r="BQ1" s="280" t="s">
        <v>124</v>
      </c>
      <c r="BR1" s="279" t="s">
        <v>127</v>
      </c>
      <c r="BS1" s="281" t="s">
        <v>59</v>
      </c>
    </row>
    <row r="2" spans="1:71" s="138" customFormat="1" ht="17.25" customHeight="1" x14ac:dyDescent="0.2">
      <c r="A2" s="256">
        <v>1</v>
      </c>
      <c r="B2" s="253" t="s">
        <v>279</v>
      </c>
      <c r="C2" s="253" t="s">
        <v>279</v>
      </c>
      <c r="D2" s="253" t="s">
        <v>279</v>
      </c>
      <c r="E2" s="253" t="s">
        <v>279</v>
      </c>
      <c r="F2" s="120" t="str">
        <f>【鑑】経費等内訳書!F1</f>
        <v>AMED記入</v>
      </c>
      <c r="G2" s="121" t="s">
        <v>40</v>
      </c>
      <c r="H2" s="122" t="s">
        <v>40</v>
      </c>
      <c r="I2" s="123" t="s">
        <v>40</v>
      </c>
      <c r="J2" s="255"/>
      <c r="K2" s="124" t="str">
        <f>IF(【鑑】経費等内訳書!B3="","",【鑑】経費等内訳書!B3)</f>
        <v/>
      </c>
      <c r="L2" s="125" t="str">
        <f>IF(【鑑】経費等内訳書!B7="","",【鑑】経費等内訳書!B7)</f>
        <v/>
      </c>
      <c r="M2" s="124" t="str">
        <f>IF(【鑑】経費等内訳書!B8="","",【鑑】経費等内訳書!B8)</f>
        <v/>
      </c>
      <c r="N2" s="124"/>
      <c r="O2" s="125" t="str">
        <f>IF(【鑑】経費等内訳書!B9="","",【鑑】経費等内訳書!B9)</f>
        <v/>
      </c>
      <c r="P2" s="126" t="str">
        <f>IF(【鑑】経費等内訳書!B16="","",【鑑】経費等内訳書!B16)</f>
        <v/>
      </c>
      <c r="Q2" s="125" t="str">
        <f>IF(【鑑】経費等内訳書!B14="","",【鑑】経費等内訳書!B14)</f>
        <v/>
      </c>
      <c r="R2" s="125" t="str">
        <f>IF(【鑑】経費等内訳書!B13="","",【鑑】経費等内訳書!B13)</f>
        <v/>
      </c>
      <c r="S2" s="127" t="str">
        <f>IF(【鑑】経費等内訳書!B15="","",【鑑】経費等内訳書!B15)</f>
        <v/>
      </c>
      <c r="T2" s="128"/>
      <c r="U2" s="128"/>
      <c r="V2" s="189" t="str">
        <f>IF(【鑑】経費等内訳書!B10="","",【鑑】経費等内訳書!B10)</f>
        <v/>
      </c>
      <c r="W2" s="190" t="str">
        <f>IF(【鑑】経費等内訳書!B11="","",【鑑】経費等内訳書!B11)</f>
        <v/>
      </c>
      <c r="X2" s="190" t="str">
        <f>IF(【鑑】経費等内訳書!B12="","",【鑑】経費等内訳書!B12)</f>
        <v/>
      </c>
      <c r="Y2" s="190" t="str">
        <f>IF(【鑑】経費等内訳書!E12="","",【鑑】経費等内訳書!E12)</f>
        <v/>
      </c>
      <c r="Z2" s="190" t="str">
        <f>IF(【鑑】経費等内訳書!E11="","",【鑑】経費等内訳書!E11)</f>
        <v/>
      </c>
      <c r="AA2" s="128" t="str">
        <f>IF(【鑑】経費等内訳書!B4="","",【鑑】経費等内訳書!B4)</f>
        <v/>
      </c>
      <c r="AB2" s="129" t="str">
        <f>IF(【鑑】経費等内訳書!B5="","",【鑑】経費等内訳書!B5)</f>
        <v/>
      </c>
      <c r="AC2" s="129" t="str">
        <f>IF(【鑑】経費等内訳書!B6="","",【鑑】経費等内訳書!B6)</f>
        <v/>
      </c>
      <c r="AD2" s="128">
        <f>SUM(AF2:AI2,AL2,AM2)</f>
        <v>387397931</v>
      </c>
      <c r="AE2" s="128"/>
      <c r="AF2" s="130">
        <f>IF(【鑑】経費等内訳書!G21="","",【鑑】経費等内訳書!G21)</f>
        <v>1949333</v>
      </c>
      <c r="AG2" s="130">
        <f>IF(【鑑】経費等内訳書!G23="","",【鑑】経費等内訳書!G23)</f>
        <v>273333</v>
      </c>
      <c r="AH2" s="130">
        <f>IF(【鑑】経費等内訳書!G24="","",【鑑】経費等内訳書!G24)</f>
        <v>9831333</v>
      </c>
      <c r="AI2" s="130">
        <f>IF(【鑑】経費等内訳書!G26="","",【鑑】経費等内訳書!G26)</f>
        <v>334065333</v>
      </c>
      <c r="AJ2" s="130">
        <f>IF(【鑑】経費等内訳書!G27="","",【鑑】経費等内訳書!G27)</f>
        <v>346119332</v>
      </c>
      <c r="AK2" s="130">
        <f>IF(【鑑】経費等内訳書!C28="","",【鑑】経費等内訳書!C28)</f>
        <v>10</v>
      </c>
      <c r="AL2" s="128">
        <f>IF(【鑑】経費等内訳書!G28="","",【鑑】経費等内訳書!G28)</f>
        <v>34611933</v>
      </c>
      <c r="AM2" s="128">
        <f>IF(【鑑】経費等内訳書!G29="","",【鑑】経費等内訳書!G29)</f>
        <v>6666666</v>
      </c>
      <c r="AN2" s="128" t="str">
        <f>IF(【鑑】経費等内訳書!B17="","",【鑑】経費等内訳書!B17)</f>
        <v/>
      </c>
      <c r="AO2" s="128"/>
      <c r="AP2" s="131" t="str">
        <f>IF(【鑑】経費等内訳書!E34="","",【鑑】経費等内訳書!E34)</f>
        <v/>
      </c>
      <c r="AQ2" s="132" t="str">
        <f>IF(【鑑】経費等内訳書!F34="","",【鑑】経費等内訳書!F34)</f>
        <v/>
      </c>
      <c r="AR2" s="133" t="str">
        <f>IF(【鑑】経費等内訳書!B34="","",【鑑】経費等内訳書!B34)</f>
        <v/>
      </c>
      <c r="AS2" s="133" t="str">
        <f>IF(【鑑】経費等内訳書!A34="","",【鑑】経費等内訳書!A34)</f>
        <v/>
      </c>
      <c r="AT2" s="133" t="str">
        <f>IF(【鑑】経費等内訳書!A36="","",【鑑】経費等内訳書!A36)</f>
        <v/>
      </c>
      <c r="AU2" s="133" t="str">
        <f>IF(【鑑】経費等内訳書!B36="","",【鑑】経費等内訳書!B36)</f>
        <v/>
      </c>
      <c r="AV2" s="127" t="str">
        <f>IF(【鑑】経費等内訳書!E36="","",【鑑】経費等内訳書!E36)</f>
        <v/>
      </c>
      <c r="AW2" s="132" t="str">
        <f>IF(【鑑】経費等内訳書!E40="","",【鑑】経費等内訳書!E40)</f>
        <v/>
      </c>
      <c r="AX2" s="132" t="str">
        <f>IF(【鑑】経費等内訳書!F40="","",【鑑】経費等内訳書!F40)</f>
        <v/>
      </c>
      <c r="AY2" s="133" t="str">
        <f>IF(【鑑】経費等内訳書!B40="","",【鑑】経費等内訳書!B40)</f>
        <v/>
      </c>
      <c r="AZ2" s="133" t="str">
        <f>IF(【鑑】経費等内訳書!A40="","",【鑑】経費等内訳書!A40)</f>
        <v/>
      </c>
      <c r="BA2" s="133" t="str">
        <f>IF(【鑑】経費等内訳書!A42="","",【鑑】経費等内訳書!A42)</f>
        <v/>
      </c>
      <c r="BB2" s="127" t="str">
        <f>IF(【鑑】経費等内訳書!B42="","",【鑑】経費等内訳書!B42)</f>
        <v/>
      </c>
      <c r="BC2" s="125" t="str">
        <f>IF(【鑑】経費等内訳書!E42="","",【鑑】経費等内訳書!E42)</f>
        <v/>
      </c>
      <c r="BD2" s="133" t="str">
        <f>IF(【鑑】経費等内訳書!B46="","",【鑑】経費等内訳書!B46)</f>
        <v/>
      </c>
      <c r="BE2" s="133" t="str">
        <f>IF(【鑑】経費等内訳書!A46="","",【鑑】経費等内訳書!A46)</f>
        <v/>
      </c>
      <c r="BF2" s="133" t="str">
        <f>IF(【鑑】経費等内訳書!A48="","",【鑑】経費等内訳書!A48)</f>
        <v/>
      </c>
      <c r="BG2" s="133" t="str">
        <f>IF(【鑑】経費等内訳書!B48="","",【鑑】経費等内訳書!B48)</f>
        <v/>
      </c>
      <c r="BH2" s="125" t="str">
        <f>IF(【鑑】経費等内訳書!E48="","",【鑑】経費等内訳書!E48)</f>
        <v/>
      </c>
      <c r="BI2" s="133" t="str">
        <f>IF(【鑑】経費等内訳書!B52="","",【鑑】経費等内訳書!B52)</f>
        <v/>
      </c>
      <c r="BJ2" s="133" t="str">
        <f>IF(【鑑】経費等内訳書!A52="","",【鑑】経費等内訳書!A52)</f>
        <v/>
      </c>
      <c r="BK2" s="134" t="str">
        <f>IF(【鑑】経費等内訳書!A54="","",【鑑】経費等内訳書!A54)</f>
        <v/>
      </c>
      <c r="BL2" s="135" t="str">
        <f>IF(【鑑】経費等内訳書!B54="","",【鑑】経費等内訳書!B54)</f>
        <v/>
      </c>
      <c r="BM2" s="125" t="str">
        <f>IF(【鑑】経費等内訳書!E54="","",【鑑】経費等内訳書!E54)</f>
        <v/>
      </c>
      <c r="BN2" s="136" t="str">
        <f>IF(【鑑】経費等内訳書!B58="","",【鑑】経費等内訳書!B58)</f>
        <v/>
      </c>
      <c r="BO2" s="136" t="str">
        <f>IF(【鑑】経費等内訳書!A58="","",【鑑】経費等内訳書!A58)</f>
        <v/>
      </c>
      <c r="BP2" s="252" t="str">
        <f>IF(【鑑】経費等内訳書!A60="","",【鑑】経費等内訳書!A60)</f>
        <v/>
      </c>
      <c r="BQ2" s="252" t="str">
        <f>IF(【鑑】経費等内訳書!B60="","",【鑑】経費等内訳書!B60)</f>
        <v/>
      </c>
      <c r="BR2" s="132" t="str">
        <f>IF(【鑑】経費等内訳書!E60="","",【鑑】経費等内訳書!E60)</f>
        <v/>
      </c>
      <c r="BS2" s="137"/>
    </row>
    <row r="3" spans="1:71" ht="17.25" customHeight="1" x14ac:dyDescent="0.2">
      <c r="T3" s="181"/>
      <c r="U3" s="181"/>
      <c r="AD3" s="182"/>
      <c r="AE3" s="182"/>
      <c r="AO3" s="182"/>
    </row>
    <row r="4" spans="1:71" x14ac:dyDescent="0.2">
      <c r="AD4" s="180"/>
    </row>
  </sheetData>
  <sheetProtection algorithmName="SHA-512" hashValue="L6fCjxrn8eLgvrpZhwnX/ViWWgBYPXHQUGC+xCihXtCFSx4Ru4Dzu0bTeJjCEAXoZc/H1gOohr2pqrVc2eKhxw==" saltValue="r4NU7hL7EMoGUjFG1upqYA==" spinCount="100000" sheet="1" formatCells="0" formatColumns="0" formatRows="0"/>
  <phoneticPr fontId="34"/>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view="pageBreakPreview" zoomScaleNormal="85" zoomScaleSheetLayoutView="100" workbookViewId="0">
      <selection activeCell="B12" sqref="B12:C12"/>
    </sheetView>
  </sheetViews>
  <sheetFormatPr defaultColWidth="9.36328125" defaultRowHeight="18" customHeight="1" x14ac:dyDescent="0.2"/>
  <cols>
    <col min="1" max="1" width="30.6328125" style="197" customWidth="1"/>
    <col min="2" max="2" width="17.08984375" style="197" customWidth="1"/>
    <col min="3" max="3" width="6.36328125" style="197" customWidth="1"/>
    <col min="4" max="4" width="3.08984375" style="197" customWidth="1"/>
    <col min="5" max="5" width="25.6328125" style="197" customWidth="1"/>
    <col min="6" max="6" width="26.6328125" style="197" customWidth="1"/>
    <col min="7" max="7" width="18.453125" style="197" customWidth="1"/>
    <col min="8" max="16384" width="9.36328125" style="197"/>
  </cols>
  <sheetData>
    <row r="1" spans="1:7" ht="18" customHeight="1" x14ac:dyDescent="0.2">
      <c r="A1" s="196" t="s">
        <v>198</v>
      </c>
      <c r="B1" s="187"/>
      <c r="E1" s="198" t="s">
        <v>83</v>
      </c>
      <c r="F1" s="318" t="s">
        <v>84</v>
      </c>
      <c r="G1" s="199"/>
    </row>
    <row r="2" spans="1:7" ht="18" customHeight="1" x14ac:dyDescent="0.2">
      <c r="A2" s="197" t="str">
        <f>IF(ISBLANK(B12),"＜経費等内訳書＞","＜経費等内訳書＞" &amp; TEXT(EDATE(B12,-3),"ggge年度"))</f>
        <v>＜経費等内訳書＞</v>
      </c>
    </row>
    <row r="3" spans="1:7" ht="18" customHeight="1" x14ac:dyDescent="0.2">
      <c r="A3" s="198" t="s">
        <v>190</v>
      </c>
      <c r="B3" s="354"/>
      <c r="C3" s="354"/>
      <c r="D3" s="354"/>
      <c r="E3" s="354"/>
      <c r="F3" s="200"/>
      <c r="G3" s="201"/>
    </row>
    <row r="4" spans="1:7" ht="18" customHeight="1" x14ac:dyDescent="0.2">
      <c r="A4" s="198" t="s">
        <v>315</v>
      </c>
      <c r="B4" s="358"/>
      <c r="C4" s="359"/>
      <c r="D4" s="359"/>
      <c r="E4" s="359"/>
      <c r="F4" s="200"/>
      <c r="G4" s="201"/>
    </row>
    <row r="5" spans="1:7" ht="18" customHeight="1" x14ac:dyDescent="0.2">
      <c r="A5" s="198" t="s">
        <v>316</v>
      </c>
      <c r="B5" s="351"/>
      <c r="C5" s="351"/>
      <c r="D5" s="351"/>
      <c r="E5" s="351"/>
      <c r="F5" s="351"/>
      <c r="G5" s="202"/>
    </row>
    <row r="6" spans="1:7" ht="18" customHeight="1" x14ac:dyDescent="0.2">
      <c r="A6" s="198" t="s">
        <v>317</v>
      </c>
      <c r="B6" s="351"/>
      <c r="C6" s="351"/>
      <c r="D6" s="351"/>
      <c r="E6" s="351"/>
      <c r="F6" s="351"/>
      <c r="G6" s="202"/>
    </row>
    <row r="7" spans="1:7" ht="18" customHeight="1" x14ac:dyDescent="0.2">
      <c r="A7" s="198" t="s">
        <v>107</v>
      </c>
      <c r="B7" s="351"/>
      <c r="C7" s="351"/>
      <c r="D7" s="351"/>
      <c r="E7" s="351"/>
      <c r="F7" s="351"/>
      <c r="G7" s="202"/>
    </row>
    <row r="8" spans="1:7" ht="18" customHeight="1" x14ac:dyDescent="0.2">
      <c r="A8" s="198" t="s">
        <v>85</v>
      </c>
      <c r="B8" s="351"/>
      <c r="C8" s="351"/>
      <c r="D8" s="351"/>
      <c r="E8" s="351"/>
      <c r="F8" s="351"/>
      <c r="G8" s="202"/>
    </row>
    <row r="9" spans="1:7" ht="18" customHeight="1" x14ac:dyDescent="0.2">
      <c r="A9" s="198" t="s">
        <v>108</v>
      </c>
      <c r="B9" s="351"/>
      <c r="C9" s="351"/>
      <c r="D9" s="351"/>
      <c r="E9" s="351"/>
      <c r="F9" s="351"/>
      <c r="G9" s="202"/>
    </row>
    <row r="10" spans="1:7" ht="18" customHeight="1" x14ac:dyDescent="0.2">
      <c r="A10" s="198" t="s">
        <v>152</v>
      </c>
      <c r="B10" s="334"/>
      <c r="C10" s="203"/>
      <c r="D10" s="204"/>
      <c r="E10" s="204"/>
      <c r="F10" s="205"/>
      <c r="G10" s="202"/>
    </row>
    <row r="11" spans="1:7" ht="18" customHeight="1" x14ac:dyDescent="0.2">
      <c r="A11" s="198" t="s">
        <v>109</v>
      </c>
      <c r="B11" s="355"/>
      <c r="C11" s="355"/>
      <c r="D11" s="206" t="s">
        <v>86</v>
      </c>
      <c r="E11" s="186"/>
      <c r="F11" s="207"/>
      <c r="G11" s="207"/>
    </row>
    <row r="12" spans="1:7" ht="18" customHeight="1" x14ac:dyDescent="0.2">
      <c r="A12" s="198" t="s">
        <v>110</v>
      </c>
      <c r="B12" s="356"/>
      <c r="C12" s="356"/>
      <c r="D12" s="206" t="s">
        <v>86</v>
      </c>
      <c r="E12" s="186"/>
      <c r="F12" s="207"/>
      <c r="G12" s="207"/>
    </row>
    <row r="13" spans="1:7" ht="18" customHeight="1" x14ac:dyDescent="0.2">
      <c r="A13" s="208" t="s">
        <v>318</v>
      </c>
      <c r="B13" s="357"/>
      <c r="C13" s="357"/>
      <c r="D13" s="357"/>
      <c r="E13" s="357"/>
      <c r="F13" s="357"/>
      <c r="G13" s="209"/>
    </row>
    <row r="14" spans="1:7" ht="18" customHeight="1" thickBot="1" x14ac:dyDescent="0.25">
      <c r="A14" s="208" t="s">
        <v>319</v>
      </c>
      <c r="B14" s="353"/>
      <c r="C14" s="353"/>
      <c r="D14" s="353"/>
      <c r="E14" s="353"/>
      <c r="F14" s="353"/>
      <c r="G14" s="210"/>
    </row>
    <row r="15" spans="1:7" ht="18" customHeight="1" thickTop="1" x14ac:dyDescent="0.2">
      <c r="A15" s="208" t="s">
        <v>320</v>
      </c>
      <c r="B15" s="357"/>
      <c r="C15" s="357"/>
      <c r="D15" s="357"/>
      <c r="E15" s="211"/>
      <c r="F15" s="211"/>
      <c r="G15" s="209"/>
    </row>
    <row r="16" spans="1:7" ht="18" customHeight="1" x14ac:dyDescent="0.2">
      <c r="A16" s="196" t="s">
        <v>192</v>
      </c>
      <c r="B16" s="352"/>
      <c r="C16" s="352"/>
      <c r="D16" s="352"/>
      <c r="E16" s="212"/>
      <c r="F16" s="212"/>
      <c r="G16" s="209"/>
    </row>
    <row r="17" spans="1:8" ht="96.75" customHeight="1" x14ac:dyDescent="0.2">
      <c r="A17" s="213" t="s">
        <v>197</v>
      </c>
      <c r="B17" s="391"/>
      <c r="C17" s="391"/>
      <c r="D17" s="391"/>
      <c r="E17" s="391"/>
      <c r="F17" s="391"/>
      <c r="G17" s="214"/>
    </row>
    <row r="18" spans="1:8" ht="18" customHeight="1" x14ac:dyDescent="0.2">
      <c r="A18" s="197" t="s">
        <v>87</v>
      </c>
      <c r="E18" s="198"/>
      <c r="F18" s="198"/>
      <c r="G18" s="215"/>
    </row>
    <row r="19" spans="1:8" ht="18" customHeight="1" thickBot="1" x14ac:dyDescent="0.25">
      <c r="B19" s="216" t="s">
        <v>185</v>
      </c>
      <c r="C19" s="250">
        <v>2</v>
      </c>
      <c r="D19" s="197" t="s">
        <v>186</v>
      </c>
      <c r="E19" s="251">
        <v>3</v>
      </c>
      <c r="F19" s="198"/>
      <c r="G19" s="215" t="s">
        <v>136</v>
      </c>
    </row>
    <row r="20" spans="1:8" s="222" customFormat="1" ht="45.75" customHeight="1" thickBot="1" x14ac:dyDescent="0.25">
      <c r="A20" s="217" t="s">
        <v>112</v>
      </c>
      <c r="B20" s="362" t="s">
        <v>114</v>
      </c>
      <c r="C20" s="363"/>
      <c r="D20" s="364"/>
      <c r="E20" s="218" t="s">
        <v>115</v>
      </c>
      <c r="F20" s="219" t="s">
        <v>187</v>
      </c>
      <c r="G20" s="220" t="s">
        <v>188</v>
      </c>
      <c r="H20" s="221"/>
    </row>
    <row r="21" spans="1:8" ht="18" customHeight="1" x14ac:dyDescent="0.2">
      <c r="A21" s="223" t="s">
        <v>24</v>
      </c>
      <c r="B21" s="365" t="s">
        <v>88</v>
      </c>
      <c r="C21" s="366"/>
      <c r="D21" s="367"/>
      <c r="E21" s="224">
        <f>設備備品費!G70</f>
        <v>1500000</v>
      </c>
      <c r="F21" s="225">
        <f>SUM(E21:E22)</f>
        <v>2924000</v>
      </c>
      <c r="G21" s="225">
        <f>ROUNDDOWN(SUM(F21:F22)*C19/E19,0)</f>
        <v>1949333</v>
      </c>
    </row>
    <row r="22" spans="1:8" ht="18" customHeight="1" x14ac:dyDescent="0.2">
      <c r="A22" s="226"/>
      <c r="B22" s="368" t="s">
        <v>8</v>
      </c>
      <c r="C22" s="369"/>
      <c r="D22" s="370"/>
      <c r="E22" s="227">
        <f>消耗品費!F80</f>
        <v>1424000</v>
      </c>
      <c r="F22" s="228"/>
      <c r="G22" s="228"/>
    </row>
    <row r="23" spans="1:8" ht="18" customHeight="1" x14ac:dyDescent="0.2">
      <c r="A23" s="229" t="s">
        <v>26</v>
      </c>
      <c r="B23" s="368" t="s">
        <v>13</v>
      </c>
      <c r="C23" s="369"/>
      <c r="D23" s="370"/>
      <c r="E23" s="227">
        <f>旅費!L22</f>
        <v>410000</v>
      </c>
      <c r="F23" s="230">
        <f>E23</f>
        <v>410000</v>
      </c>
      <c r="G23" s="230">
        <f>ROUNDDOWN(F23*C19/E19,0)</f>
        <v>273333</v>
      </c>
    </row>
    <row r="24" spans="1:8" ht="18" customHeight="1" x14ac:dyDescent="0.2">
      <c r="A24" s="231" t="s">
        <v>25</v>
      </c>
      <c r="B24" s="368" t="s">
        <v>9</v>
      </c>
      <c r="C24" s="369"/>
      <c r="D24" s="370"/>
      <c r="E24" s="232">
        <f>'人件費（実績単価）'!I22+'人件費（健保等級）'!I57</f>
        <v>14735000</v>
      </c>
      <c r="F24" s="233">
        <f>SUM(E24:E25)</f>
        <v>14747000</v>
      </c>
      <c r="G24" s="233">
        <f>ROUNDDOWN(SUM(F24:F25)*C19/E19,0)</f>
        <v>9831333</v>
      </c>
    </row>
    <row r="25" spans="1:8" ht="18" customHeight="1" x14ac:dyDescent="0.2">
      <c r="A25" s="226"/>
      <c r="B25" s="368" t="s">
        <v>10</v>
      </c>
      <c r="C25" s="369"/>
      <c r="D25" s="370"/>
      <c r="E25" s="232">
        <f>謝金!E29</f>
        <v>12000</v>
      </c>
      <c r="F25" s="228"/>
      <c r="G25" s="228"/>
    </row>
    <row r="26" spans="1:8" ht="18" customHeight="1" x14ac:dyDescent="0.2">
      <c r="A26" s="231" t="s">
        <v>12</v>
      </c>
      <c r="B26" s="368" t="s">
        <v>12</v>
      </c>
      <c r="C26" s="369"/>
      <c r="D26" s="370"/>
      <c r="E26" s="227">
        <f>その他!F66</f>
        <v>501098000</v>
      </c>
      <c r="F26" s="233">
        <f>E26</f>
        <v>501098000</v>
      </c>
      <c r="G26" s="233">
        <f>ROUNDDOWN(F26*C19/E19,0)</f>
        <v>334065333</v>
      </c>
    </row>
    <row r="27" spans="1:8" ht="18" customHeight="1" x14ac:dyDescent="0.2">
      <c r="A27" s="371" t="s">
        <v>113</v>
      </c>
      <c r="B27" s="372"/>
      <c r="C27" s="372"/>
      <c r="D27" s="373"/>
      <c r="E27" s="234">
        <f>SUM(E21:E26)</f>
        <v>519179000</v>
      </c>
      <c r="F27" s="230">
        <f>E27</f>
        <v>519179000</v>
      </c>
      <c r="G27" s="230">
        <f>G21+G23+G24+G26</f>
        <v>346119332</v>
      </c>
    </row>
    <row r="28" spans="1:8" ht="18" customHeight="1" thickBot="1" x14ac:dyDescent="0.25">
      <c r="A28" s="287" t="s">
        <v>111</v>
      </c>
      <c r="B28" s="288" t="s">
        <v>134</v>
      </c>
      <c r="C28" s="289">
        <v>10</v>
      </c>
      <c r="D28" s="290" t="s">
        <v>37</v>
      </c>
      <c r="E28" s="291"/>
      <c r="F28" s="292">
        <f>ROUNDDOWN(F27*C28/100,0)</f>
        <v>51917900</v>
      </c>
      <c r="G28" s="292">
        <f>ROUNDDOWN(G27*C28/100,0)</f>
        <v>34611933</v>
      </c>
    </row>
    <row r="29" spans="1:8" ht="18" customHeight="1" thickBot="1" x14ac:dyDescent="0.25">
      <c r="A29" s="298" t="s">
        <v>294</v>
      </c>
      <c r="B29" s="299"/>
      <c r="C29" s="300"/>
      <c r="D29" s="301"/>
      <c r="E29" s="302">
        <f>委託費!F25</f>
        <v>10000000</v>
      </c>
      <c r="F29" s="303">
        <f>E29</f>
        <v>10000000</v>
      </c>
      <c r="G29" s="294">
        <f>ROUNDDOWN(F29*C19/E19,0)</f>
        <v>6666666</v>
      </c>
    </row>
    <row r="30" spans="1:8" ht="18" customHeight="1" thickTop="1" thickBot="1" x14ac:dyDescent="0.25">
      <c r="A30" s="387" t="s">
        <v>3</v>
      </c>
      <c r="B30" s="388"/>
      <c r="C30" s="235"/>
      <c r="D30" s="235"/>
      <c r="E30" s="236"/>
      <c r="F30" s="293">
        <f>F27+F28+F29</f>
        <v>581096900</v>
      </c>
      <c r="G30" s="237">
        <f>G27+G28+G29</f>
        <v>387397931</v>
      </c>
    </row>
    <row r="31" spans="1:8" ht="18" customHeight="1" x14ac:dyDescent="0.2">
      <c r="A31" s="238"/>
      <c r="B31" s="238"/>
      <c r="C31" s="238"/>
      <c r="D31" s="238"/>
      <c r="E31" s="239" t="s">
        <v>199</v>
      </c>
      <c r="F31" s="240">
        <f>F28/F27</f>
        <v>0.1</v>
      </c>
      <c r="G31" s="188"/>
    </row>
    <row r="32" spans="1:8" ht="18" customHeight="1" x14ac:dyDescent="0.2">
      <c r="A32" s="241" t="s">
        <v>191</v>
      </c>
      <c r="B32" s="238"/>
      <c r="C32" s="238"/>
      <c r="D32" s="238"/>
      <c r="E32" s="242"/>
      <c r="F32" s="242"/>
      <c r="G32" s="201"/>
    </row>
    <row r="33" spans="1:7" ht="18" customHeight="1" x14ac:dyDescent="0.2">
      <c r="A33" s="243" t="s">
        <v>27</v>
      </c>
      <c r="B33" s="374" t="s">
        <v>60</v>
      </c>
      <c r="C33" s="375"/>
      <c r="D33" s="376"/>
      <c r="E33" s="244" t="s">
        <v>62</v>
      </c>
      <c r="F33" s="244" t="s">
        <v>61</v>
      </c>
      <c r="G33" s="245"/>
    </row>
    <row r="34" spans="1:7" ht="18" customHeight="1" x14ac:dyDescent="0.2">
      <c r="A34" s="57"/>
      <c r="B34" s="381"/>
      <c r="C34" s="382"/>
      <c r="D34" s="383"/>
      <c r="E34" s="58"/>
      <c r="F34" s="384"/>
      <c r="G34" s="214"/>
    </row>
    <row r="35" spans="1:7" ht="18" customHeight="1" x14ac:dyDescent="0.2">
      <c r="A35" s="246" t="s">
        <v>63</v>
      </c>
      <c r="B35" s="378" t="s">
        <v>64</v>
      </c>
      <c r="C35" s="378"/>
      <c r="D35" s="378"/>
      <c r="E35" s="246" t="s">
        <v>194</v>
      </c>
      <c r="F35" s="385"/>
      <c r="G35" s="214"/>
    </row>
    <row r="36" spans="1:7" ht="18" customHeight="1" x14ac:dyDescent="0.2">
      <c r="A36" s="192"/>
      <c r="B36" s="379"/>
      <c r="C36" s="357"/>
      <c r="D36" s="380"/>
      <c r="E36" s="59"/>
      <c r="F36" s="386"/>
      <c r="G36" s="214"/>
    </row>
    <row r="37" spans="1:7" ht="18" customHeight="1" x14ac:dyDescent="0.2">
      <c r="A37" s="238"/>
      <c r="B37" s="238"/>
      <c r="C37" s="238"/>
      <c r="D37" s="238"/>
      <c r="E37" s="242"/>
      <c r="F37" s="242"/>
      <c r="G37" s="201"/>
    </row>
    <row r="38" spans="1:7" ht="18" customHeight="1" x14ac:dyDescent="0.2">
      <c r="A38" s="241" t="s">
        <v>181</v>
      </c>
      <c r="B38" s="238"/>
      <c r="C38" s="238"/>
      <c r="D38" s="238"/>
      <c r="E38" s="242"/>
      <c r="F38" s="242"/>
      <c r="G38" s="201"/>
    </row>
    <row r="39" spans="1:7" ht="18" customHeight="1" x14ac:dyDescent="0.2">
      <c r="A39" s="243" t="s">
        <v>27</v>
      </c>
      <c r="B39" s="374" t="s">
        <v>60</v>
      </c>
      <c r="C39" s="375"/>
      <c r="D39" s="376"/>
      <c r="E39" s="244" t="s">
        <v>62</v>
      </c>
      <c r="F39" s="244" t="s">
        <v>61</v>
      </c>
      <c r="G39" s="245"/>
    </row>
    <row r="40" spans="1:7" ht="18" customHeight="1" x14ac:dyDescent="0.2">
      <c r="A40" s="57"/>
      <c r="B40" s="381"/>
      <c r="C40" s="382"/>
      <c r="D40" s="383"/>
      <c r="E40" s="58"/>
      <c r="F40" s="384"/>
      <c r="G40" s="214"/>
    </row>
    <row r="41" spans="1:7" ht="18" customHeight="1" x14ac:dyDescent="0.2">
      <c r="A41" s="246" t="s">
        <v>63</v>
      </c>
      <c r="B41" s="378" t="s">
        <v>64</v>
      </c>
      <c r="C41" s="378"/>
      <c r="D41" s="378"/>
      <c r="E41" s="246" t="s">
        <v>193</v>
      </c>
      <c r="F41" s="385"/>
      <c r="G41" s="214"/>
    </row>
    <row r="42" spans="1:7" ht="18" customHeight="1" x14ac:dyDescent="0.2">
      <c r="A42" s="192"/>
      <c r="B42" s="379"/>
      <c r="C42" s="357"/>
      <c r="D42" s="380"/>
      <c r="E42" s="59"/>
      <c r="F42" s="386"/>
      <c r="G42" s="214"/>
    </row>
    <row r="43" spans="1:7" ht="18" customHeight="1" x14ac:dyDescent="0.2">
      <c r="A43" s="238"/>
      <c r="B43" s="238"/>
      <c r="C43" s="238"/>
      <c r="D43" s="238"/>
      <c r="E43" s="242"/>
      <c r="F43" s="242"/>
      <c r="G43" s="201"/>
    </row>
    <row r="44" spans="1:7" ht="18" customHeight="1" x14ac:dyDescent="0.2">
      <c r="A44" s="241" t="s">
        <v>295</v>
      </c>
      <c r="B44" s="238"/>
      <c r="C44" s="238"/>
      <c r="D44" s="238"/>
      <c r="E44" s="242"/>
      <c r="F44" s="242"/>
      <c r="G44" s="201"/>
    </row>
    <row r="45" spans="1:7" ht="18" customHeight="1" x14ac:dyDescent="0.2">
      <c r="A45" s="243" t="s">
        <v>27</v>
      </c>
      <c r="B45" s="374" t="s">
        <v>60</v>
      </c>
      <c r="C45" s="375"/>
      <c r="D45" s="376"/>
      <c r="E45" s="247"/>
      <c r="F45" s="245"/>
      <c r="G45" s="245"/>
    </row>
    <row r="46" spans="1:7" ht="18" customHeight="1" x14ac:dyDescent="0.2">
      <c r="A46" s="57"/>
      <c r="B46" s="381"/>
      <c r="C46" s="382"/>
      <c r="D46" s="383"/>
      <c r="E46" s="248"/>
      <c r="F46" s="389"/>
      <c r="G46" s="214"/>
    </row>
    <row r="47" spans="1:7" ht="18" customHeight="1" x14ac:dyDescent="0.2">
      <c r="A47" s="246" t="s">
        <v>63</v>
      </c>
      <c r="B47" s="378" t="s">
        <v>64</v>
      </c>
      <c r="C47" s="378"/>
      <c r="D47" s="378"/>
      <c r="E47" s="246" t="s">
        <v>193</v>
      </c>
      <c r="F47" s="390"/>
      <c r="G47" s="214"/>
    </row>
    <row r="48" spans="1:7" ht="18" customHeight="1" x14ac:dyDescent="0.2">
      <c r="A48" s="192"/>
      <c r="B48" s="379"/>
      <c r="C48" s="357"/>
      <c r="D48" s="380"/>
      <c r="E48" s="59"/>
      <c r="F48" s="390"/>
      <c r="G48" s="214"/>
    </row>
    <row r="49" spans="1:7" ht="18" customHeight="1" x14ac:dyDescent="0.2">
      <c r="A49" s="238"/>
      <c r="B49" s="238"/>
      <c r="C49" s="238"/>
      <c r="D49" s="238"/>
      <c r="E49" s="242"/>
      <c r="F49" s="242"/>
      <c r="G49" s="201"/>
    </row>
    <row r="50" spans="1:7" ht="18" customHeight="1" x14ac:dyDescent="0.2">
      <c r="A50" s="241" t="s">
        <v>296</v>
      </c>
      <c r="B50" s="238"/>
      <c r="C50" s="238"/>
      <c r="D50" s="238"/>
      <c r="E50" s="242"/>
      <c r="F50" s="242"/>
      <c r="G50" s="201"/>
    </row>
    <row r="51" spans="1:7" ht="18" customHeight="1" x14ac:dyDescent="0.2">
      <c r="A51" s="243" t="s">
        <v>27</v>
      </c>
      <c r="B51" s="374" t="s">
        <v>60</v>
      </c>
      <c r="C51" s="375"/>
      <c r="D51" s="376"/>
      <c r="E51" s="296" t="s">
        <v>299</v>
      </c>
      <c r="F51" s="249"/>
      <c r="G51" s="245"/>
    </row>
    <row r="52" spans="1:7" ht="18" customHeight="1" x14ac:dyDescent="0.2">
      <c r="A52" s="57"/>
      <c r="B52" s="381"/>
      <c r="C52" s="382"/>
      <c r="D52" s="383"/>
      <c r="E52" s="248"/>
      <c r="F52" s="389"/>
      <c r="G52" s="214"/>
    </row>
    <row r="53" spans="1:7" ht="18" customHeight="1" x14ac:dyDescent="0.2">
      <c r="A53" s="246" t="s">
        <v>63</v>
      </c>
      <c r="B53" s="378" t="s">
        <v>64</v>
      </c>
      <c r="C53" s="378"/>
      <c r="D53" s="378"/>
      <c r="E53" s="246" t="s">
        <v>193</v>
      </c>
      <c r="F53" s="390"/>
      <c r="G53" s="214"/>
    </row>
    <row r="54" spans="1:7" ht="18" customHeight="1" x14ac:dyDescent="0.2">
      <c r="A54" s="192"/>
      <c r="B54" s="379"/>
      <c r="C54" s="357"/>
      <c r="D54" s="380"/>
      <c r="E54" s="59"/>
      <c r="F54" s="390"/>
      <c r="G54" s="214"/>
    </row>
    <row r="55" spans="1:7" ht="18" customHeight="1" x14ac:dyDescent="0.2">
      <c r="A55" s="238"/>
      <c r="B55" s="238"/>
      <c r="C55" s="238"/>
      <c r="D55" s="238"/>
      <c r="E55" s="242"/>
      <c r="F55" s="242"/>
      <c r="G55" s="201"/>
    </row>
    <row r="56" spans="1:7" ht="18" customHeight="1" x14ac:dyDescent="0.2">
      <c r="A56" s="241" t="s">
        <v>297</v>
      </c>
      <c r="B56" s="238"/>
      <c r="C56" s="238"/>
      <c r="D56" s="238"/>
      <c r="E56" s="242"/>
      <c r="F56" s="242"/>
      <c r="G56" s="201"/>
    </row>
    <row r="57" spans="1:7" ht="18" customHeight="1" x14ac:dyDescent="0.2">
      <c r="A57" s="243" t="s">
        <v>27</v>
      </c>
      <c r="B57" s="374" t="s">
        <v>60</v>
      </c>
      <c r="C57" s="375"/>
      <c r="D57" s="376"/>
      <c r="E57" s="295" t="s">
        <v>298</v>
      </c>
      <c r="F57" s="249"/>
      <c r="G57" s="245"/>
    </row>
    <row r="58" spans="1:7" ht="18" customHeight="1" x14ac:dyDescent="0.2">
      <c r="A58" s="57"/>
      <c r="B58" s="381"/>
      <c r="C58" s="382"/>
      <c r="D58" s="383"/>
      <c r="E58" s="248"/>
      <c r="F58" s="389"/>
      <c r="G58" s="214"/>
    </row>
    <row r="59" spans="1:7" ht="18" customHeight="1" x14ac:dyDescent="0.2">
      <c r="A59" s="246" t="s">
        <v>63</v>
      </c>
      <c r="B59" s="378" t="s">
        <v>64</v>
      </c>
      <c r="C59" s="378"/>
      <c r="D59" s="378"/>
      <c r="E59" s="246" t="s">
        <v>193</v>
      </c>
      <c r="F59" s="390"/>
      <c r="G59" s="214"/>
    </row>
    <row r="60" spans="1:7" ht="18" customHeight="1" x14ac:dyDescent="0.2">
      <c r="A60" s="192"/>
      <c r="B60" s="379"/>
      <c r="C60" s="357"/>
      <c r="D60" s="380"/>
      <c r="E60" s="59"/>
      <c r="F60" s="390"/>
      <c r="G60" s="214"/>
    </row>
    <row r="61" spans="1:7" ht="18" customHeight="1" x14ac:dyDescent="0.2">
      <c r="A61" s="238"/>
      <c r="B61" s="238"/>
      <c r="C61" s="238"/>
      <c r="D61" s="238"/>
      <c r="E61" s="242"/>
      <c r="F61" s="242"/>
      <c r="G61" s="201"/>
    </row>
    <row r="62" spans="1:7" ht="18" customHeight="1" x14ac:dyDescent="0.2">
      <c r="A62" s="377"/>
      <c r="B62" s="377"/>
      <c r="C62" s="377"/>
      <c r="D62" s="377"/>
      <c r="E62" s="377"/>
      <c r="F62" s="242"/>
      <c r="G62" s="242"/>
    </row>
    <row r="63" spans="1:7" ht="18" customHeight="1" x14ac:dyDescent="0.2">
      <c r="A63" s="360"/>
      <c r="B63" s="361"/>
      <c r="C63" s="361"/>
      <c r="D63" s="361"/>
      <c r="E63" s="361"/>
    </row>
  </sheetData>
  <sheetProtection algorithmName="SHA-512" hashValue="JL4ylknO3psjoNOUZ3DhUPo02JTtKqWwPwgJXfofpQcLwkRntzhZu9pQ0HQAQkE11nBtCEVIexqNgfpWywezoQ==" saltValue="8ECmJH+VM/IPoM23fhPeYw==" spinCount="100000" sheet="1" formatCells="0" formatColumns="0" formatRows="0"/>
  <protectedRanges>
    <protectedRange sqref="C28:C29" name="範囲2"/>
    <protectedRange sqref="C19:E19" name="範囲1"/>
  </protectedRanges>
  <mergeCells count="50">
    <mergeCell ref="B51:D51"/>
    <mergeCell ref="F52:F54"/>
    <mergeCell ref="B57:D57"/>
    <mergeCell ref="F58:F60"/>
    <mergeCell ref="B58:D58"/>
    <mergeCell ref="B59:D59"/>
    <mergeCell ref="B60:D60"/>
    <mergeCell ref="B52:D52"/>
    <mergeCell ref="B53:D53"/>
    <mergeCell ref="B54:D54"/>
    <mergeCell ref="B46:D46"/>
    <mergeCell ref="B35:D35"/>
    <mergeCell ref="B7:F7"/>
    <mergeCell ref="B9:F9"/>
    <mergeCell ref="B15:D15"/>
    <mergeCell ref="B34:D34"/>
    <mergeCell ref="F34:F36"/>
    <mergeCell ref="A30:B30"/>
    <mergeCell ref="F46:F48"/>
    <mergeCell ref="B40:D40"/>
    <mergeCell ref="F40:F42"/>
    <mergeCell ref="B41:D41"/>
    <mergeCell ref="B42:D42"/>
    <mergeCell ref="B17:F17"/>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48:D48"/>
    <mergeCell ref="B36:D36"/>
    <mergeCell ref="B5:F5"/>
    <mergeCell ref="B6:F6"/>
    <mergeCell ref="B16:D16"/>
    <mergeCell ref="B14:F14"/>
    <mergeCell ref="B3:E3"/>
    <mergeCell ref="B8:F8"/>
    <mergeCell ref="B11:C11"/>
    <mergeCell ref="B12:C12"/>
    <mergeCell ref="B13:F13"/>
    <mergeCell ref="B4:E4"/>
  </mergeCells>
  <phoneticPr fontId="23"/>
  <printOptions horizontalCentered="1"/>
  <pageMargins left="0.70866141732283472" right="0.70866141732283472" top="0.74803149606299213" bottom="0.74803149606299213" header="0.31496062992125984" footer="0.31496062992125984"/>
  <pageSetup paperSize="9" scale="64" orientation="portrait" blackAndWhite="1" cellComments="asDisplayed" r:id="rId1"/>
  <headerFooter alignWithMargins="0"/>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J74"/>
  <sheetViews>
    <sheetView tabSelected="1" view="pageBreakPreview" zoomScaleNormal="100" workbookViewId="0">
      <selection activeCell="A3" sqref="A3:A4"/>
    </sheetView>
  </sheetViews>
  <sheetFormatPr defaultColWidth="9" defaultRowHeight="14" x14ac:dyDescent="0.2"/>
  <cols>
    <col min="1" max="1" width="25.6328125" style="1" customWidth="1"/>
    <col min="2" max="2" width="40.453125" style="1" customWidth="1"/>
    <col min="3" max="3" width="14.90625" style="4" customWidth="1"/>
    <col min="4" max="4" width="16.08984375" style="23" customWidth="1"/>
    <col min="5" max="5" width="5.90625" style="1" customWidth="1"/>
    <col min="6" max="6" width="5" style="23" customWidth="1"/>
    <col min="7" max="7" width="20.7265625" style="2" customWidth="1"/>
    <col min="8" max="8" width="9" style="9"/>
    <col min="9" max="10" width="14.90625" style="1" customWidth="1"/>
    <col min="11" max="16384" width="9" style="1"/>
  </cols>
  <sheetData>
    <row r="1" spans="1:8" x14ac:dyDescent="0.2">
      <c r="A1" s="1" t="s">
        <v>6</v>
      </c>
    </row>
    <row r="2" spans="1:8" ht="17.25" customHeight="1" thickBot="1" x14ac:dyDescent="0.25">
      <c r="A2" s="1" t="s">
        <v>5</v>
      </c>
      <c r="G2" s="3" t="s">
        <v>30</v>
      </c>
    </row>
    <row r="3" spans="1:8" ht="15.75" customHeight="1" x14ac:dyDescent="0.2">
      <c r="A3" s="396" t="s">
        <v>4</v>
      </c>
      <c r="B3" s="398" t="s">
        <v>18</v>
      </c>
      <c r="C3" s="400" t="s">
        <v>19</v>
      </c>
      <c r="D3" s="403" t="s">
        <v>66</v>
      </c>
      <c r="E3" s="403"/>
      <c r="F3" s="403"/>
      <c r="G3" s="394" t="s">
        <v>178</v>
      </c>
    </row>
    <row r="4" spans="1:8" s="23" customFormat="1" ht="15.75" customHeight="1" x14ac:dyDescent="0.2">
      <c r="A4" s="397"/>
      <c r="B4" s="399"/>
      <c r="C4" s="401"/>
      <c r="D4" s="33" t="s">
        <v>177</v>
      </c>
      <c r="E4" s="402" t="s">
        <v>65</v>
      </c>
      <c r="F4" s="402"/>
      <c r="G4" s="395"/>
    </row>
    <row r="5" spans="1:8" s="11" customFormat="1" ht="17.25" customHeight="1" x14ac:dyDescent="0.2">
      <c r="A5" s="60" t="s">
        <v>31</v>
      </c>
      <c r="B5" s="61" t="s">
        <v>32</v>
      </c>
      <c r="C5" s="62" t="s">
        <v>323</v>
      </c>
      <c r="D5" s="63">
        <v>1500000</v>
      </c>
      <c r="E5" s="64">
        <v>1</v>
      </c>
      <c r="F5" s="65" t="s">
        <v>78</v>
      </c>
      <c r="G5" s="48">
        <f>ROUNDDOWN(D5*E5,0)</f>
        <v>1500000</v>
      </c>
      <c r="H5" s="20" t="s">
        <v>29</v>
      </c>
    </row>
    <row r="6" spans="1:8" s="9" customFormat="1" ht="17.25" customHeight="1" x14ac:dyDescent="0.2">
      <c r="A6" s="60"/>
      <c r="B6" s="61"/>
      <c r="C6" s="62"/>
      <c r="D6" s="66"/>
      <c r="E6" s="64"/>
      <c r="F6" s="65"/>
      <c r="G6" s="48">
        <f t="shared" ref="G6:G69" si="0">ROUNDDOWN(D6*E6,0)</f>
        <v>0</v>
      </c>
    </row>
    <row r="7" spans="1:8" s="9" customFormat="1" ht="17.25" customHeight="1" x14ac:dyDescent="0.2">
      <c r="A7" s="107"/>
      <c r="B7" s="61"/>
      <c r="C7" s="62"/>
      <c r="D7" s="66"/>
      <c r="E7" s="64"/>
      <c r="F7" s="65"/>
      <c r="G7" s="48">
        <f t="shared" si="0"/>
        <v>0</v>
      </c>
    </row>
    <row r="8" spans="1:8" s="32" customFormat="1" ht="17.25" customHeight="1" x14ac:dyDescent="0.2">
      <c r="A8" s="107"/>
      <c r="B8" s="61"/>
      <c r="C8" s="62"/>
      <c r="D8" s="66"/>
      <c r="E8" s="64"/>
      <c r="F8" s="65"/>
      <c r="G8" s="48">
        <f t="shared" si="0"/>
        <v>0</v>
      </c>
    </row>
    <row r="9" spans="1:8" s="32" customFormat="1" ht="17.25" customHeight="1" x14ac:dyDescent="0.2">
      <c r="A9" s="107"/>
      <c r="B9" s="61"/>
      <c r="C9" s="62"/>
      <c r="D9" s="66"/>
      <c r="E9" s="64"/>
      <c r="F9" s="65"/>
      <c r="G9" s="48">
        <f t="shared" si="0"/>
        <v>0</v>
      </c>
    </row>
    <row r="10" spans="1:8" s="40" customFormat="1" ht="17.25" customHeight="1" x14ac:dyDescent="0.2">
      <c r="A10" s="107"/>
      <c r="B10" s="61"/>
      <c r="C10" s="62"/>
      <c r="D10" s="66"/>
      <c r="E10" s="64"/>
      <c r="F10" s="65"/>
      <c r="G10" s="48">
        <f t="shared" si="0"/>
        <v>0</v>
      </c>
    </row>
    <row r="11" spans="1:8" s="40" customFormat="1" ht="17.25" customHeight="1" x14ac:dyDescent="0.2">
      <c r="A11" s="107"/>
      <c r="B11" s="61"/>
      <c r="C11" s="62"/>
      <c r="D11" s="66"/>
      <c r="E11" s="64"/>
      <c r="F11" s="65"/>
      <c r="G11" s="48">
        <f t="shared" si="0"/>
        <v>0</v>
      </c>
    </row>
    <row r="12" spans="1:8" s="40" customFormat="1" ht="17.25" customHeight="1" x14ac:dyDescent="0.2">
      <c r="A12" s="107"/>
      <c r="B12" s="61"/>
      <c r="C12" s="62"/>
      <c r="D12" s="66"/>
      <c r="E12" s="64"/>
      <c r="F12" s="65"/>
      <c r="G12" s="48">
        <f t="shared" si="0"/>
        <v>0</v>
      </c>
    </row>
    <row r="13" spans="1:8" s="40" customFormat="1" ht="17.25" customHeight="1" x14ac:dyDescent="0.2">
      <c r="A13" s="107"/>
      <c r="B13" s="61"/>
      <c r="C13" s="62"/>
      <c r="D13" s="66"/>
      <c r="E13" s="64"/>
      <c r="F13" s="65"/>
      <c r="G13" s="48">
        <f t="shared" si="0"/>
        <v>0</v>
      </c>
    </row>
    <row r="14" spans="1:8" s="40" customFormat="1" ht="17.25" customHeight="1" x14ac:dyDescent="0.2">
      <c r="A14" s="107"/>
      <c r="B14" s="61"/>
      <c r="C14" s="62"/>
      <c r="D14" s="66"/>
      <c r="E14" s="64"/>
      <c r="F14" s="65"/>
      <c r="G14" s="48">
        <f t="shared" si="0"/>
        <v>0</v>
      </c>
    </row>
    <row r="15" spans="1:8" s="40" customFormat="1" ht="17.25" customHeight="1" x14ac:dyDescent="0.2">
      <c r="A15" s="107"/>
      <c r="B15" s="61"/>
      <c r="C15" s="62"/>
      <c r="D15" s="66"/>
      <c r="E15" s="64"/>
      <c r="F15" s="65"/>
      <c r="G15" s="48">
        <f t="shared" si="0"/>
        <v>0</v>
      </c>
    </row>
    <row r="16" spans="1:8" s="40" customFormat="1" ht="17.25" customHeight="1" x14ac:dyDescent="0.2">
      <c r="A16" s="107"/>
      <c r="B16" s="61"/>
      <c r="C16" s="62"/>
      <c r="D16" s="66"/>
      <c r="E16" s="64"/>
      <c r="F16" s="65"/>
      <c r="G16" s="48">
        <f t="shared" si="0"/>
        <v>0</v>
      </c>
    </row>
    <row r="17" spans="1:7" s="40" customFormat="1" ht="17.25" customHeight="1" x14ac:dyDescent="0.2">
      <c r="A17" s="107"/>
      <c r="B17" s="61"/>
      <c r="C17" s="62"/>
      <c r="D17" s="66"/>
      <c r="E17" s="64"/>
      <c r="F17" s="65"/>
      <c r="G17" s="48">
        <f t="shared" si="0"/>
        <v>0</v>
      </c>
    </row>
    <row r="18" spans="1:7" s="40" customFormat="1" ht="17.25" customHeight="1" x14ac:dyDescent="0.2">
      <c r="A18" s="107"/>
      <c r="B18" s="61"/>
      <c r="C18" s="62"/>
      <c r="D18" s="66"/>
      <c r="E18" s="64"/>
      <c r="F18" s="65"/>
      <c r="G18" s="48">
        <f t="shared" si="0"/>
        <v>0</v>
      </c>
    </row>
    <row r="19" spans="1:7" s="40" customFormat="1" ht="17.25" customHeight="1" x14ac:dyDescent="0.2">
      <c r="A19" s="107"/>
      <c r="B19" s="61"/>
      <c r="C19" s="62"/>
      <c r="D19" s="66"/>
      <c r="E19" s="64"/>
      <c r="F19" s="65"/>
      <c r="G19" s="48">
        <f t="shared" si="0"/>
        <v>0</v>
      </c>
    </row>
    <row r="20" spans="1:7" s="40" customFormat="1" ht="17.25" customHeight="1" x14ac:dyDescent="0.2">
      <c r="A20" s="107"/>
      <c r="B20" s="61"/>
      <c r="C20" s="62"/>
      <c r="D20" s="66"/>
      <c r="E20" s="64"/>
      <c r="F20" s="65"/>
      <c r="G20" s="48">
        <f t="shared" si="0"/>
        <v>0</v>
      </c>
    </row>
    <row r="21" spans="1:7" s="40" customFormat="1" ht="17.25" customHeight="1" x14ac:dyDescent="0.2">
      <c r="A21" s="107"/>
      <c r="B21" s="61"/>
      <c r="C21" s="62"/>
      <c r="D21" s="66"/>
      <c r="E21" s="64"/>
      <c r="F21" s="65"/>
      <c r="G21" s="48">
        <f t="shared" si="0"/>
        <v>0</v>
      </c>
    </row>
    <row r="22" spans="1:7" s="40" customFormat="1" ht="17.25" customHeight="1" x14ac:dyDescent="0.2">
      <c r="A22" s="107"/>
      <c r="B22" s="61"/>
      <c r="C22" s="62"/>
      <c r="D22" s="66"/>
      <c r="E22" s="64"/>
      <c r="F22" s="65"/>
      <c r="G22" s="48">
        <f t="shared" si="0"/>
        <v>0</v>
      </c>
    </row>
    <row r="23" spans="1:7" s="40" customFormat="1" ht="17.25" customHeight="1" x14ac:dyDescent="0.2">
      <c r="A23" s="107"/>
      <c r="B23" s="61"/>
      <c r="C23" s="62"/>
      <c r="D23" s="66"/>
      <c r="E23" s="64"/>
      <c r="F23" s="65"/>
      <c r="G23" s="48">
        <f t="shared" si="0"/>
        <v>0</v>
      </c>
    </row>
    <row r="24" spans="1:7" s="40" customFormat="1" ht="17.25" customHeight="1" x14ac:dyDescent="0.2">
      <c r="A24" s="107"/>
      <c r="B24" s="61"/>
      <c r="C24" s="62"/>
      <c r="D24" s="66"/>
      <c r="E24" s="64"/>
      <c r="F24" s="65"/>
      <c r="G24" s="48">
        <f t="shared" si="0"/>
        <v>0</v>
      </c>
    </row>
    <row r="25" spans="1:7" s="40" customFormat="1" ht="17.25" customHeight="1" x14ac:dyDescent="0.2">
      <c r="A25" s="107"/>
      <c r="B25" s="61"/>
      <c r="C25" s="62"/>
      <c r="D25" s="66"/>
      <c r="E25" s="64"/>
      <c r="F25" s="65"/>
      <c r="G25" s="48">
        <f t="shared" si="0"/>
        <v>0</v>
      </c>
    </row>
    <row r="26" spans="1:7" s="40" customFormat="1" ht="17.25" customHeight="1" x14ac:dyDescent="0.2">
      <c r="A26" s="107"/>
      <c r="B26" s="61"/>
      <c r="C26" s="62"/>
      <c r="D26" s="66"/>
      <c r="E26" s="64"/>
      <c r="F26" s="65"/>
      <c r="G26" s="48">
        <f t="shared" si="0"/>
        <v>0</v>
      </c>
    </row>
    <row r="27" spans="1:7" s="40" customFormat="1" ht="17.25" customHeight="1" x14ac:dyDescent="0.2">
      <c r="A27" s="107"/>
      <c r="B27" s="61"/>
      <c r="C27" s="62"/>
      <c r="D27" s="66"/>
      <c r="E27" s="64"/>
      <c r="F27" s="65"/>
      <c r="G27" s="48">
        <f t="shared" si="0"/>
        <v>0</v>
      </c>
    </row>
    <row r="28" spans="1:7" s="40" customFormat="1" ht="17.25" customHeight="1" x14ac:dyDescent="0.2">
      <c r="A28" s="107"/>
      <c r="B28" s="61"/>
      <c r="C28" s="62"/>
      <c r="D28" s="66"/>
      <c r="E28" s="64"/>
      <c r="F28" s="65"/>
      <c r="G28" s="48">
        <f t="shared" si="0"/>
        <v>0</v>
      </c>
    </row>
    <row r="29" spans="1:7" s="40" customFormat="1" ht="17.25" customHeight="1" x14ac:dyDescent="0.2">
      <c r="A29" s="107"/>
      <c r="B29" s="61"/>
      <c r="C29" s="62"/>
      <c r="D29" s="66"/>
      <c r="E29" s="64"/>
      <c r="F29" s="65"/>
      <c r="G29" s="48">
        <f t="shared" si="0"/>
        <v>0</v>
      </c>
    </row>
    <row r="30" spans="1:7" s="40" customFormat="1" ht="17.25" customHeight="1" x14ac:dyDescent="0.2">
      <c r="A30" s="107"/>
      <c r="B30" s="61"/>
      <c r="C30" s="62"/>
      <c r="D30" s="66"/>
      <c r="E30" s="64"/>
      <c r="F30" s="65"/>
      <c r="G30" s="48">
        <f t="shared" si="0"/>
        <v>0</v>
      </c>
    </row>
    <row r="31" spans="1:7" s="40" customFormat="1" ht="17.25" customHeight="1" x14ac:dyDescent="0.2">
      <c r="A31" s="107"/>
      <c r="B31" s="61"/>
      <c r="C31" s="62"/>
      <c r="D31" s="66"/>
      <c r="E31" s="64"/>
      <c r="F31" s="65"/>
      <c r="G31" s="48">
        <f t="shared" si="0"/>
        <v>0</v>
      </c>
    </row>
    <row r="32" spans="1:7" s="40" customFormat="1" ht="17.25" customHeight="1" x14ac:dyDescent="0.2">
      <c r="A32" s="107"/>
      <c r="B32" s="61"/>
      <c r="C32" s="62"/>
      <c r="D32" s="66"/>
      <c r="E32" s="64"/>
      <c r="F32" s="65"/>
      <c r="G32" s="48">
        <f t="shared" si="0"/>
        <v>0</v>
      </c>
    </row>
    <row r="33" spans="1:7" s="40" customFormat="1" ht="17.25" customHeight="1" x14ac:dyDescent="0.2">
      <c r="A33" s="107"/>
      <c r="B33" s="61"/>
      <c r="C33" s="62"/>
      <c r="D33" s="66"/>
      <c r="E33" s="64"/>
      <c r="F33" s="65"/>
      <c r="G33" s="48">
        <f t="shared" si="0"/>
        <v>0</v>
      </c>
    </row>
    <row r="34" spans="1:7" s="40" customFormat="1" ht="17.25" customHeight="1" x14ac:dyDescent="0.2">
      <c r="A34" s="107"/>
      <c r="B34" s="61"/>
      <c r="C34" s="62"/>
      <c r="D34" s="66"/>
      <c r="E34" s="64"/>
      <c r="F34" s="65"/>
      <c r="G34" s="48">
        <f t="shared" si="0"/>
        <v>0</v>
      </c>
    </row>
    <row r="35" spans="1:7" s="40" customFormat="1" ht="17.25" customHeight="1" x14ac:dyDescent="0.2">
      <c r="A35" s="107"/>
      <c r="B35" s="61"/>
      <c r="C35" s="62"/>
      <c r="D35" s="66"/>
      <c r="E35" s="64"/>
      <c r="F35" s="65"/>
      <c r="G35" s="48">
        <f t="shared" si="0"/>
        <v>0</v>
      </c>
    </row>
    <row r="36" spans="1:7" s="40" customFormat="1" ht="17.25" customHeight="1" x14ac:dyDescent="0.2">
      <c r="A36" s="107"/>
      <c r="B36" s="61"/>
      <c r="C36" s="62"/>
      <c r="D36" s="66"/>
      <c r="E36" s="64"/>
      <c r="F36" s="65"/>
      <c r="G36" s="48">
        <f t="shared" si="0"/>
        <v>0</v>
      </c>
    </row>
    <row r="37" spans="1:7" s="40" customFormat="1" ht="17.25" customHeight="1" x14ac:dyDescent="0.2">
      <c r="A37" s="107"/>
      <c r="B37" s="61"/>
      <c r="C37" s="62"/>
      <c r="D37" s="66"/>
      <c r="E37" s="64"/>
      <c r="F37" s="65"/>
      <c r="G37" s="48">
        <f t="shared" si="0"/>
        <v>0</v>
      </c>
    </row>
    <row r="38" spans="1:7" s="40" customFormat="1" ht="17.25" customHeight="1" x14ac:dyDescent="0.2">
      <c r="A38" s="107"/>
      <c r="B38" s="61"/>
      <c r="C38" s="62"/>
      <c r="D38" s="66"/>
      <c r="E38" s="64"/>
      <c r="F38" s="65"/>
      <c r="G38" s="48">
        <f t="shared" si="0"/>
        <v>0</v>
      </c>
    </row>
    <row r="39" spans="1:7" s="40" customFormat="1" ht="17.25" customHeight="1" x14ac:dyDescent="0.2">
      <c r="A39" s="107"/>
      <c r="B39" s="61"/>
      <c r="C39" s="62"/>
      <c r="D39" s="66"/>
      <c r="E39" s="64"/>
      <c r="F39" s="65"/>
      <c r="G39" s="48">
        <f t="shared" si="0"/>
        <v>0</v>
      </c>
    </row>
    <row r="40" spans="1:7" s="40" customFormat="1" ht="17.25" customHeight="1" x14ac:dyDescent="0.2">
      <c r="A40" s="107"/>
      <c r="B40" s="61"/>
      <c r="C40" s="62"/>
      <c r="D40" s="66"/>
      <c r="E40" s="64"/>
      <c r="F40" s="65"/>
      <c r="G40" s="48">
        <f t="shared" si="0"/>
        <v>0</v>
      </c>
    </row>
    <row r="41" spans="1:7" s="40" customFormat="1" ht="17.25" customHeight="1" x14ac:dyDescent="0.2">
      <c r="A41" s="107"/>
      <c r="B41" s="61"/>
      <c r="C41" s="62"/>
      <c r="D41" s="66"/>
      <c r="E41" s="64"/>
      <c r="F41" s="65"/>
      <c r="G41" s="48">
        <f t="shared" si="0"/>
        <v>0</v>
      </c>
    </row>
    <row r="42" spans="1:7" s="40" customFormat="1" ht="17.25" customHeight="1" x14ac:dyDescent="0.2">
      <c r="A42" s="107"/>
      <c r="B42" s="61"/>
      <c r="C42" s="62"/>
      <c r="D42" s="66"/>
      <c r="E42" s="64"/>
      <c r="F42" s="65"/>
      <c r="G42" s="48">
        <f t="shared" si="0"/>
        <v>0</v>
      </c>
    </row>
    <row r="43" spans="1:7" s="40" customFormat="1" ht="17.25" customHeight="1" x14ac:dyDescent="0.2">
      <c r="A43" s="107"/>
      <c r="B43" s="61"/>
      <c r="C43" s="62"/>
      <c r="D43" s="66"/>
      <c r="E43" s="64"/>
      <c r="F43" s="65"/>
      <c r="G43" s="48">
        <f t="shared" si="0"/>
        <v>0</v>
      </c>
    </row>
    <row r="44" spans="1:7" s="40" customFormat="1" ht="17.25" customHeight="1" x14ac:dyDescent="0.2">
      <c r="A44" s="107"/>
      <c r="B44" s="61"/>
      <c r="C44" s="62"/>
      <c r="D44" s="66"/>
      <c r="E44" s="64"/>
      <c r="F44" s="65"/>
      <c r="G44" s="48">
        <f t="shared" si="0"/>
        <v>0</v>
      </c>
    </row>
    <row r="45" spans="1:7" s="40" customFormat="1" ht="17.25" customHeight="1" x14ac:dyDescent="0.2">
      <c r="A45" s="107"/>
      <c r="B45" s="61"/>
      <c r="C45" s="62"/>
      <c r="D45" s="66"/>
      <c r="E45" s="64"/>
      <c r="F45" s="65"/>
      <c r="G45" s="48">
        <f t="shared" si="0"/>
        <v>0</v>
      </c>
    </row>
    <row r="46" spans="1:7" s="40" customFormat="1" ht="17.25" customHeight="1" x14ac:dyDescent="0.2">
      <c r="A46" s="107"/>
      <c r="B46" s="61"/>
      <c r="C46" s="62"/>
      <c r="D46" s="66"/>
      <c r="E46" s="64"/>
      <c r="F46" s="65"/>
      <c r="G46" s="48">
        <f t="shared" si="0"/>
        <v>0</v>
      </c>
    </row>
    <row r="47" spans="1:7" s="40" customFormat="1" ht="17.25" customHeight="1" x14ac:dyDescent="0.2">
      <c r="A47" s="107"/>
      <c r="B47" s="61"/>
      <c r="C47" s="62"/>
      <c r="D47" s="66"/>
      <c r="E47" s="64"/>
      <c r="F47" s="65"/>
      <c r="G47" s="48">
        <f t="shared" si="0"/>
        <v>0</v>
      </c>
    </row>
    <row r="48" spans="1:7" s="40" customFormat="1" ht="17.25" customHeight="1" x14ac:dyDescent="0.2">
      <c r="A48" s="107"/>
      <c r="B48" s="61"/>
      <c r="C48" s="62"/>
      <c r="D48" s="66"/>
      <c r="E48" s="64"/>
      <c r="F48" s="65"/>
      <c r="G48" s="48">
        <f t="shared" si="0"/>
        <v>0</v>
      </c>
    </row>
    <row r="49" spans="1:7" s="40" customFormat="1" ht="17.25" customHeight="1" x14ac:dyDescent="0.2">
      <c r="A49" s="107"/>
      <c r="B49" s="61"/>
      <c r="C49" s="62"/>
      <c r="D49" s="66"/>
      <c r="E49" s="64"/>
      <c r="F49" s="65"/>
      <c r="G49" s="48">
        <f t="shared" si="0"/>
        <v>0</v>
      </c>
    </row>
    <row r="50" spans="1:7" s="32" customFormat="1" ht="17.25" customHeight="1" x14ac:dyDescent="0.2">
      <c r="A50" s="107"/>
      <c r="B50" s="61"/>
      <c r="C50" s="62"/>
      <c r="D50" s="66"/>
      <c r="E50" s="64"/>
      <c r="F50" s="65"/>
      <c r="G50" s="48">
        <f t="shared" si="0"/>
        <v>0</v>
      </c>
    </row>
    <row r="51" spans="1:7" s="32" customFormat="1" ht="17.25" customHeight="1" x14ac:dyDescent="0.2">
      <c r="A51" s="107"/>
      <c r="B51" s="61"/>
      <c r="C51" s="62"/>
      <c r="D51" s="66"/>
      <c r="E51" s="64"/>
      <c r="F51" s="65"/>
      <c r="G51" s="48">
        <f t="shared" si="0"/>
        <v>0</v>
      </c>
    </row>
    <row r="52" spans="1:7" s="32" customFormat="1" ht="17.25" customHeight="1" x14ac:dyDescent="0.2">
      <c r="A52" s="107"/>
      <c r="B52" s="61"/>
      <c r="C52" s="62"/>
      <c r="D52" s="66"/>
      <c r="E52" s="64"/>
      <c r="F52" s="65"/>
      <c r="G52" s="48">
        <f t="shared" si="0"/>
        <v>0</v>
      </c>
    </row>
    <row r="53" spans="1:7" s="32" customFormat="1" ht="17.25" customHeight="1" x14ac:dyDescent="0.2">
      <c r="A53" s="107"/>
      <c r="B53" s="61"/>
      <c r="C53" s="62"/>
      <c r="D53" s="66"/>
      <c r="E53" s="64"/>
      <c r="F53" s="65"/>
      <c r="G53" s="48">
        <f t="shared" si="0"/>
        <v>0</v>
      </c>
    </row>
    <row r="54" spans="1:7" s="32" customFormat="1" ht="17.25" customHeight="1" x14ac:dyDescent="0.2">
      <c r="A54" s="107"/>
      <c r="B54" s="61"/>
      <c r="C54" s="62"/>
      <c r="D54" s="66"/>
      <c r="E54" s="64"/>
      <c r="F54" s="65"/>
      <c r="G54" s="48">
        <f t="shared" si="0"/>
        <v>0</v>
      </c>
    </row>
    <row r="55" spans="1:7" s="32" customFormat="1" ht="17.25" customHeight="1" x14ac:dyDescent="0.2">
      <c r="A55" s="107"/>
      <c r="B55" s="61"/>
      <c r="C55" s="62"/>
      <c r="D55" s="66"/>
      <c r="E55" s="64"/>
      <c r="F55" s="65"/>
      <c r="G55" s="48">
        <f t="shared" si="0"/>
        <v>0</v>
      </c>
    </row>
    <row r="56" spans="1:7" s="32" customFormat="1" ht="17.25" customHeight="1" x14ac:dyDescent="0.2">
      <c r="A56" s="107"/>
      <c r="B56" s="61"/>
      <c r="C56" s="62"/>
      <c r="D56" s="66"/>
      <c r="E56" s="64"/>
      <c r="F56" s="65"/>
      <c r="G56" s="48">
        <f t="shared" si="0"/>
        <v>0</v>
      </c>
    </row>
    <row r="57" spans="1:7" s="32" customFormat="1" ht="17.25" customHeight="1" x14ac:dyDescent="0.2">
      <c r="A57" s="107"/>
      <c r="B57" s="61"/>
      <c r="C57" s="62"/>
      <c r="D57" s="66"/>
      <c r="E57" s="64"/>
      <c r="F57" s="65"/>
      <c r="G57" s="48">
        <f t="shared" si="0"/>
        <v>0</v>
      </c>
    </row>
    <row r="58" spans="1:7" s="32" customFormat="1" ht="17.25" customHeight="1" x14ac:dyDescent="0.2">
      <c r="A58" s="107"/>
      <c r="B58" s="61"/>
      <c r="C58" s="62"/>
      <c r="D58" s="66"/>
      <c r="E58" s="64"/>
      <c r="F58" s="65"/>
      <c r="G58" s="48">
        <f t="shared" si="0"/>
        <v>0</v>
      </c>
    </row>
    <row r="59" spans="1:7" s="32" customFormat="1" ht="17.25" customHeight="1" x14ac:dyDescent="0.2">
      <c r="A59" s="107"/>
      <c r="B59" s="61"/>
      <c r="C59" s="62"/>
      <c r="D59" s="66"/>
      <c r="E59" s="64"/>
      <c r="F59" s="65"/>
      <c r="G59" s="48">
        <f t="shared" si="0"/>
        <v>0</v>
      </c>
    </row>
    <row r="60" spans="1:7" s="32" customFormat="1" ht="17.25" customHeight="1" x14ac:dyDescent="0.2">
      <c r="A60" s="107"/>
      <c r="B60" s="61"/>
      <c r="C60" s="62"/>
      <c r="D60" s="66"/>
      <c r="E60" s="64"/>
      <c r="F60" s="65"/>
      <c r="G60" s="48">
        <f t="shared" si="0"/>
        <v>0</v>
      </c>
    </row>
    <row r="61" spans="1:7" s="32" customFormat="1" ht="17.25" customHeight="1" x14ac:dyDescent="0.2">
      <c r="A61" s="107"/>
      <c r="B61" s="61"/>
      <c r="C61" s="62"/>
      <c r="D61" s="66"/>
      <c r="E61" s="64"/>
      <c r="F61" s="65"/>
      <c r="G61" s="48">
        <f t="shared" si="0"/>
        <v>0</v>
      </c>
    </row>
    <row r="62" spans="1:7" s="32" customFormat="1" ht="17.25" customHeight="1" x14ac:dyDescent="0.2">
      <c r="A62" s="107"/>
      <c r="B62" s="61"/>
      <c r="C62" s="62"/>
      <c r="D62" s="66"/>
      <c r="E62" s="64"/>
      <c r="F62" s="65"/>
      <c r="G62" s="48">
        <f t="shared" si="0"/>
        <v>0</v>
      </c>
    </row>
    <row r="63" spans="1:7" s="32" customFormat="1" ht="17.25" customHeight="1" x14ac:dyDescent="0.2">
      <c r="A63" s="107"/>
      <c r="B63" s="61"/>
      <c r="C63" s="62"/>
      <c r="D63" s="66"/>
      <c r="E63" s="64"/>
      <c r="F63" s="65"/>
      <c r="G63" s="48">
        <f t="shared" si="0"/>
        <v>0</v>
      </c>
    </row>
    <row r="64" spans="1:7" s="32" customFormat="1" ht="17.25" customHeight="1" x14ac:dyDescent="0.2">
      <c r="A64" s="107"/>
      <c r="B64" s="61"/>
      <c r="C64" s="62"/>
      <c r="D64" s="66"/>
      <c r="E64" s="64"/>
      <c r="F64" s="65"/>
      <c r="G64" s="48">
        <f t="shared" si="0"/>
        <v>0</v>
      </c>
    </row>
    <row r="65" spans="1:10" s="9" customFormat="1" ht="17.25" customHeight="1" x14ac:dyDescent="0.2">
      <c r="A65" s="107"/>
      <c r="B65" s="61"/>
      <c r="C65" s="62"/>
      <c r="D65" s="66"/>
      <c r="E65" s="64"/>
      <c r="F65" s="65"/>
      <c r="G65" s="48">
        <f t="shared" si="0"/>
        <v>0</v>
      </c>
    </row>
    <row r="66" spans="1:10" s="9" customFormat="1" ht="17.25" customHeight="1" x14ac:dyDescent="0.2">
      <c r="A66" s="107"/>
      <c r="B66" s="61"/>
      <c r="C66" s="62"/>
      <c r="D66" s="66"/>
      <c r="E66" s="64"/>
      <c r="F66" s="65"/>
      <c r="G66" s="48">
        <f t="shared" si="0"/>
        <v>0</v>
      </c>
      <c r="I66" s="26"/>
      <c r="J66" s="26"/>
    </row>
    <row r="67" spans="1:10" s="9" customFormat="1" ht="17.25" customHeight="1" x14ac:dyDescent="0.2">
      <c r="A67" s="107"/>
      <c r="B67" s="323"/>
      <c r="C67" s="62"/>
      <c r="D67" s="66"/>
      <c r="E67" s="64"/>
      <c r="F67" s="65"/>
      <c r="G67" s="48">
        <f t="shared" si="0"/>
        <v>0</v>
      </c>
      <c r="I67" s="26"/>
      <c r="J67" s="26"/>
    </row>
    <row r="68" spans="1:10" s="9" customFormat="1" ht="17.25" customHeight="1" x14ac:dyDescent="0.2">
      <c r="A68" s="324"/>
      <c r="B68" s="325"/>
      <c r="C68" s="62"/>
      <c r="D68" s="66"/>
      <c r="E68" s="64"/>
      <c r="F68" s="65"/>
      <c r="G68" s="48">
        <f t="shared" si="0"/>
        <v>0</v>
      </c>
      <c r="I68" s="26"/>
      <c r="J68" s="26"/>
    </row>
    <row r="69" spans="1:10" s="9" customFormat="1" ht="17.25" customHeight="1" thickBot="1" x14ac:dyDescent="0.25">
      <c r="A69" s="324"/>
      <c r="B69" s="325"/>
      <c r="C69" s="62"/>
      <c r="D69" s="326"/>
      <c r="E69" s="327"/>
      <c r="F69" s="65"/>
      <c r="G69" s="314">
        <f t="shared" si="0"/>
        <v>0</v>
      </c>
    </row>
    <row r="70" spans="1:10" ht="17.25" customHeight="1" thickBot="1" x14ac:dyDescent="0.25">
      <c r="A70" s="392" t="s">
        <v>0</v>
      </c>
      <c r="B70" s="393"/>
      <c r="C70" s="393"/>
      <c r="D70" s="393"/>
      <c r="E70" s="393"/>
      <c r="F70" s="393"/>
      <c r="G70" s="43">
        <f>SUM(G5:G69)</f>
        <v>1500000</v>
      </c>
    </row>
    <row r="71" spans="1:10" s="10" customFormat="1" ht="17.25" customHeight="1" x14ac:dyDescent="0.2">
      <c r="A71" s="11" t="s">
        <v>33</v>
      </c>
      <c r="C71" s="13"/>
      <c r="E71" s="26"/>
      <c r="F71" s="26"/>
      <c r="G71" s="26"/>
      <c r="H71" s="26"/>
    </row>
    <row r="72" spans="1:10" ht="17.25" customHeight="1" x14ac:dyDescent="0.2">
      <c r="E72" s="26"/>
      <c r="F72" s="26"/>
      <c r="G72" s="26"/>
      <c r="H72" s="26"/>
    </row>
    <row r="73" spans="1:10" ht="17.25" customHeight="1" x14ac:dyDescent="0.2">
      <c r="E73" s="26"/>
      <c r="F73" s="26"/>
      <c r="G73" s="26"/>
      <c r="H73" s="26"/>
    </row>
    <row r="74" spans="1:10" ht="17.25" customHeight="1" x14ac:dyDescent="0.2">
      <c r="E74" s="26"/>
      <c r="F74" s="26"/>
      <c r="G74" s="26"/>
      <c r="H74" s="26"/>
    </row>
  </sheetData>
  <sheetProtection algorithmName="SHA-512" hashValue="3ztuL1mnnpgFmi+IS/aU9Qz4zUeSU508iVCgr7FNXdCpgC2zHyVv8gZFbwpakhAk3p6Xe3QKADUVeBInprCFGA==" saltValue="zmWRQo0H/fBCvg4Epiu+1Q==" spinCount="100000" sheet="1" formatCells="0" formatColumns="0" formatRows="0"/>
  <mergeCells count="7">
    <mergeCell ref="A70:F70"/>
    <mergeCell ref="G3:G4"/>
    <mergeCell ref="A3:A4"/>
    <mergeCell ref="B3:B4"/>
    <mergeCell ref="C3:C4"/>
    <mergeCell ref="E4:F4"/>
    <mergeCell ref="D3:F3"/>
  </mergeCells>
  <phoneticPr fontId="23"/>
  <dataValidations count="2">
    <dataValidation type="list" allowBlank="1" showInputMessage="1" showErrorMessage="1" sqref="F5:F69" xr:uid="{00000000-0002-0000-0300-000001000000}">
      <formula1>"選択してください,個,点,台,式,件"</formula1>
    </dataValidation>
    <dataValidation type="list" allowBlank="1" showInputMessage="1" showErrorMessage="1" sqref="C5:C69" xr:uid="{839B1079-2265-4405-B7E0-A3C52EE26935}">
      <formula1>"選択してください,第1四半期,第2四半期,第3四半期,第4四半期,ステージ2,ステージ3,ステージ4,ステージ5"</formula1>
    </dataValidation>
  </dataValidations>
  <printOptions horizontalCentered="1"/>
  <pageMargins left="0.70866141732283472" right="0.70866141732283472" top="0.74803149606299213" bottom="0.74803149606299213" header="0.31496062992125984" footer="0.31496062992125984"/>
  <pageSetup paperSize="9" scale="43"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51"/>
  <sheetViews>
    <sheetView view="pageBreakPreview" topLeftCell="A7" zoomScaleNormal="100" workbookViewId="0">
      <selection activeCell="F80" sqref="F80"/>
    </sheetView>
  </sheetViews>
  <sheetFormatPr defaultColWidth="9" defaultRowHeight="19.5" customHeight="1" x14ac:dyDescent="0.2"/>
  <cols>
    <col min="1" max="1" width="33.08984375" style="53" customWidth="1"/>
    <col min="2" max="2" width="40.90625" style="53" customWidth="1"/>
    <col min="3" max="3" width="14.6328125" style="23" customWidth="1"/>
    <col min="4" max="4" width="7.90625" style="1" customWidth="1"/>
    <col min="5" max="5" width="6.90625" style="40" customWidth="1"/>
    <col min="6" max="6" width="20.7265625" style="2" customWidth="1"/>
    <col min="7" max="7" width="9" style="10"/>
    <col min="8" max="16384" width="9" style="1"/>
  </cols>
  <sheetData>
    <row r="1" spans="1:7" ht="19.5" customHeight="1" x14ac:dyDescent="0.2">
      <c r="A1" s="53" t="s">
        <v>7</v>
      </c>
    </row>
    <row r="2" spans="1:7" ht="19.5" customHeight="1" thickBot="1" x14ac:dyDescent="0.25">
      <c r="A2" s="53" t="s">
        <v>11</v>
      </c>
      <c r="D2" s="4"/>
      <c r="E2" s="4"/>
      <c r="F2" s="3" t="s">
        <v>30</v>
      </c>
    </row>
    <row r="3" spans="1:7" ht="13.5" customHeight="1" x14ac:dyDescent="0.2">
      <c r="A3" s="409" t="s">
        <v>4</v>
      </c>
      <c r="B3" s="407" t="s">
        <v>18</v>
      </c>
      <c r="C3" s="411" t="s">
        <v>66</v>
      </c>
      <c r="D3" s="412"/>
      <c r="E3" s="413"/>
      <c r="F3" s="394" t="s">
        <v>178</v>
      </c>
    </row>
    <row r="4" spans="1:7" s="23" customFormat="1" ht="13.5" customHeight="1" thickBot="1" x14ac:dyDescent="0.25">
      <c r="A4" s="410"/>
      <c r="B4" s="408"/>
      <c r="C4" s="28" t="s">
        <v>177</v>
      </c>
      <c r="D4" s="29" t="s">
        <v>65</v>
      </c>
      <c r="E4" s="52" t="s">
        <v>89</v>
      </c>
      <c r="F4" s="406"/>
      <c r="G4" s="10"/>
    </row>
    <row r="5" spans="1:7" s="10" customFormat="1" ht="17.25" customHeight="1" x14ac:dyDescent="0.2">
      <c r="A5" s="69" t="s">
        <v>281</v>
      </c>
      <c r="B5" s="70" t="s">
        <v>32</v>
      </c>
      <c r="C5" s="71">
        <v>25000</v>
      </c>
      <c r="D5" s="72">
        <v>5</v>
      </c>
      <c r="E5" s="73" t="s">
        <v>90</v>
      </c>
      <c r="F5" s="50">
        <f>ROUNDDOWN(C5*D5,0)</f>
        <v>125000</v>
      </c>
      <c r="G5" s="20" t="s">
        <v>29</v>
      </c>
    </row>
    <row r="6" spans="1:7" ht="17.25" customHeight="1" x14ac:dyDescent="0.2">
      <c r="A6" s="69" t="s">
        <v>282</v>
      </c>
      <c r="B6" s="70" t="s">
        <v>283</v>
      </c>
      <c r="C6" s="71">
        <v>25000</v>
      </c>
      <c r="D6" s="72">
        <v>5</v>
      </c>
      <c r="E6" s="73" t="s">
        <v>90</v>
      </c>
      <c r="F6" s="50">
        <f t="shared" ref="F6:F79" si="0">ROUNDDOWN(C6*D6,0)</f>
        <v>125000</v>
      </c>
    </row>
    <row r="7" spans="1:7" s="32" customFormat="1" ht="17.25" customHeight="1" x14ac:dyDescent="0.2">
      <c r="A7" s="69" t="s">
        <v>284</v>
      </c>
      <c r="B7" s="70" t="s">
        <v>79</v>
      </c>
      <c r="C7" s="71">
        <v>60000</v>
      </c>
      <c r="D7" s="72">
        <v>1</v>
      </c>
      <c r="E7" s="73" t="s">
        <v>91</v>
      </c>
      <c r="F7" s="50">
        <f t="shared" si="0"/>
        <v>60000</v>
      </c>
      <c r="G7" s="10"/>
    </row>
    <row r="8" spans="1:7" s="32" customFormat="1" ht="17.25" customHeight="1" x14ac:dyDescent="0.2">
      <c r="A8" s="69" t="s">
        <v>285</v>
      </c>
      <c r="B8" s="70" t="s">
        <v>286</v>
      </c>
      <c r="C8" s="71">
        <v>70000</v>
      </c>
      <c r="D8" s="72">
        <v>1</v>
      </c>
      <c r="E8" s="73" t="s">
        <v>91</v>
      </c>
      <c r="F8" s="50">
        <f t="shared" si="0"/>
        <v>70000</v>
      </c>
      <c r="G8" s="10"/>
    </row>
    <row r="9" spans="1:7" s="32" customFormat="1" ht="17.25" customHeight="1" x14ac:dyDescent="0.2">
      <c r="A9" s="69" t="s">
        <v>287</v>
      </c>
      <c r="B9" s="70" t="s">
        <v>79</v>
      </c>
      <c r="C9" s="71">
        <v>80000</v>
      </c>
      <c r="D9" s="72">
        <v>1</v>
      </c>
      <c r="E9" s="73" t="s">
        <v>91</v>
      </c>
      <c r="F9" s="50">
        <f t="shared" si="0"/>
        <v>80000</v>
      </c>
      <c r="G9" s="10"/>
    </row>
    <row r="10" spans="1:7" s="40" customFormat="1" ht="17.25" customHeight="1" x14ac:dyDescent="0.2">
      <c r="A10" s="74" t="s">
        <v>309</v>
      </c>
      <c r="B10" s="75" t="s">
        <v>304</v>
      </c>
      <c r="C10" s="71">
        <v>14000</v>
      </c>
      <c r="D10" s="72">
        <v>1</v>
      </c>
      <c r="E10" s="73" t="s">
        <v>76</v>
      </c>
      <c r="F10" s="50">
        <f t="shared" si="0"/>
        <v>14000</v>
      </c>
      <c r="G10" s="10"/>
    </row>
    <row r="11" spans="1:7" s="40" customFormat="1" ht="17.25" customHeight="1" x14ac:dyDescent="0.2">
      <c r="A11" s="69" t="s">
        <v>81</v>
      </c>
      <c r="B11" s="70" t="s">
        <v>82</v>
      </c>
      <c r="C11" s="71">
        <v>5000</v>
      </c>
      <c r="D11" s="72">
        <v>100</v>
      </c>
      <c r="E11" s="73" t="s">
        <v>93</v>
      </c>
      <c r="F11" s="50">
        <f t="shared" si="0"/>
        <v>500000</v>
      </c>
      <c r="G11" s="10"/>
    </row>
    <row r="12" spans="1:7" s="40" customFormat="1" ht="17.25" customHeight="1" x14ac:dyDescent="0.2">
      <c r="A12" s="69" t="s">
        <v>288</v>
      </c>
      <c r="B12" s="70" t="s">
        <v>94</v>
      </c>
      <c r="C12" s="71">
        <v>150000</v>
      </c>
      <c r="D12" s="72">
        <v>1</v>
      </c>
      <c r="E12" s="73" t="s">
        <v>91</v>
      </c>
      <c r="F12" s="50">
        <f t="shared" si="0"/>
        <v>150000</v>
      </c>
      <c r="G12" s="10"/>
    </row>
    <row r="13" spans="1:7" s="40" customFormat="1" ht="17.25" customHeight="1" x14ac:dyDescent="0.2">
      <c r="A13" s="69" t="s">
        <v>289</v>
      </c>
      <c r="B13" s="70" t="s">
        <v>290</v>
      </c>
      <c r="C13" s="71">
        <v>150000</v>
      </c>
      <c r="D13" s="72">
        <v>1</v>
      </c>
      <c r="E13" s="73" t="s">
        <v>91</v>
      </c>
      <c r="F13" s="50">
        <f t="shared" si="0"/>
        <v>150000</v>
      </c>
      <c r="G13" s="10"/>
    </row>
    <row r="14" spans="1:7" s="40" customFormat="1" ht="17.25" customHeight="1" x14ac:dyDescent="0.2">
      <c r="A14" s="69" t="s">
        <v>289</v>
      </c>
      <c r="B14" s="70" t="s">
        <v>291</v>
      </c>
      <c r="C14" s="71">
        <v>150000</v>
      </c>
      <c r="D14" s="72">
        <v>1</v>
      </c>
      <c r="E14" s="73" t="s">
        <v>91</v>
      </c>
      <c r="F14" s="50">
        <f t="shared" si="0"/>
        <v>150000</v>
      </c>
      <c r="G14" s="10"/>
    </row>
    <row r="15" spans="1:7" s="40" customFormat="1" ht="17.25" customHeight="1" x14ac:dyDescent="0.2">
      <c r="A15" s="69"/>
      <c r="B15" s="70"/>
      <c r="C15" s="71"/>
      <c r="D15" s="72"/>
      <c r="E15" s="73"/>
      <c r="F15" s="50">
        <f t="shared" si="0"/>
        <v>0</v>
      </c>
      <c r="G15" s="10"/>
    </row>
    <row r="16" spans="1:7" s="40" customFormat="1" ht="17.25" customHeight="1" x14ac:dyDescent="0.2">
      <c r="A16" s="69"/>
      <c r="B16" s="70"/>
      <c r="C16" s="71"/>
      <c r="D16" s="72"/>
      <c r="E16" s="73"/>
      <c r="F16" s="50">
        <f t="shared" si="0"/>
        <v>0</v>
      </c>
      <c r="G16" s="10"/>
    </row>
    <row r="17" spans="1:7" s="40" customFormat="1" ht="17.25" customHeight="1" x14ac:dyDescent="0.2">
      <c r="A17" s="69"/>
      <c r="B17" s="70"/>
      <c r="C17" s="71"/>
      <c r="D17" s="72"/>
      <c r="E17" s="73"/>
      <c r="F17" s="50">
        <f t="shared" si="0"/>
        <v>0</v>
      </c>
      <c r="G17" s="10"/>
    </row>
    <row r="18" spans="1:7" s="40" customFormat="1" ht="17.25" customHeight="1" x14ac:dyDescent="0.2">
      <c r="A18" s="69"/>
      <c r="B18" s="70"/>
      <c r="C18" s="71"/>
      <c r="D18" s="72"/>
      <c r="E18" s="73"/>
      <c r="F18" s="50">
        <f t="shared" si="0"/>
        <v>0</v>
      </c>
      <c r="G18" s="10"/>
    </row>
    <row r="19" spans="1:7" s="40" customFormat="1" ht="17.25" customHeight="1" x14ac:dyDescent="0.2">
      <c r="A19" s="69"/>
      <c r="B19" s="70"/>
      <c r="C19" s="71"/>
      <c r="D19" s="72"/>
      <c r="E19" s="73"/>
      <c r="F19" s="50">
        <f t="shared" si="0"/>
        <v>0</v>
      </c>
      <c r="G19" s="10"/>
    </row>
    <row r="20" spans="1:7" s="40" customFormat="1" ht="17.25" customHeight="1" x14ac:dyDescent="0.2">
      <c r="A20" s="69"/>
      <c r="B20" s="70"/>
      <c r="C20" s="71"/>
      <c r="D20" s="72"/>
      <c r="E20" s="73"/>
      <c r="F20" s="50">
        <f t="shared" si="0"/>
        <v>0</v>
      </c>
      <c r="G20" s="10"/>
    </row>
    <row r="21" spans="1:7" s="40" customFormat="1" ht="17.25" customHeight="1" x14ac:dyDescent="0.2">
      <c r="A21" s="69"/>
      <c r="B21" s="70"/>
      <c r="C21" s="71"/>
      <c r="D21" s="72"/>
      <c r="E21" s="73"/>
      <c r="F21" s="50">
        <f t="shared" si="0"/>
        <v>0</v>
      </c>
      <c r="G21" s="10"/>
    </row>
    <row r="22" spans="1:7" s="40" customFormat="1" ht="17.25" customHeight="1" x14ac:dyDescent="0.2">
      <c r="A22" s="69"/>
      <c r="B22" s="70"/>
      <c r="C22" s="71"/>
      <c r="D22" s="72"/>
      <c r="E22" s="73"/>
      <c r="F22" s="50">
        <f t="shared" si="0"/>
        <v>0</v>
      </c>
      <c r="G22" s="10"/>
    </row>
    <row r="23" spans="1:7" s="40" customFormat="1" ht="17.25" customHeight="1" x14ac:dyDescent="0.2">
      <c r="A23" s="69"/>
      <c r="B23" s="70"/>
      <c r="C23" s="71"/>
      <c r="D23" s="72"/>
      <c r="E23" s="73"/>
      <c r="F23" s="50">
        <f t="shared" si="0"/>
        <v>0</v>
      </c>
      <c r="G23" s="10"/>
    </row>
    <row r="24" spans="1:7" s="40" customFormat="1" ht="17.25" customHeight="1" x14ac:dyDescent="0.2">
      <c r="A24" s="69"/>
      <c r="B24" s="70"/>
      <c r="C24" s="71"/>
      <c r="D24" s="72"/>
      <c r="E24" s="73"/>
      <c r="F24" s="50">
        <f t="shared" si="0"/>
        <v>0</v>
      </c>
      <c r="G24" s="10"/>
    </row>
    <row r="25" spans="1:7" s="40" customFormat="1" ht="17.25" customHeight="1" x14ac:dyDescent="0.2">
      <c r="A25" s="69"/>
      <c r="B25" s="70"/>
      <c r="C25" s="71"/>
      <c r="D25" s="72"/>
      <c r="E25" s="73"/>
      <c r="F25" s="50">
        <f t="shared" si="0"/>
        <v>0</v>
      </c>
      <c r="G25" s="10"/>
    </row>
    <row r="26" spans="1:7" s="40" customFormat="1" ht="17.25" customHeight="1" x14ac:dyDescent="0.2">
      <c r="A26" s="69"/>
      <c r="B26" s="70"/>
      <c r="C26" s="71"/>
      <c r="D26" s="72"/>
      <c r="E26" s="73"/>
      <c r="F26" s="50">
        <f t="shared" si="0"/>
        <v>0</v>
      </c>
      <c r="G26" s="10"/>
    </row>
    <row r="27" spans="1:7" s="40" customFormat="1" ht="17.25" customHeight="1" x14ac:dyDescent="0.2">
      <c r="A27" s="69"/>
      <c r="B27" s="70"/>
      <c r="C27" s="71"/>
      <c r="D27" s="72"/>
      <c r="E27" s="73"/>
      <c r="F27" s="50">
        <f t="shared" si="0"/>
        <v>0</v>
      </c>
      <c r="G27" s="10"/>
    </row>
    <row r="28" spans="1:7" s="40" customFormat="1" ht="17.25" customHeight="1" x14ac:dyDescent="0.2">
      <c r="A28" s="69"/>
      <c r="B28" s="70"/>
      <c r="C28" s="71"/>
      <c r="D28" s="72"/>
      <c r="E28" s="73"/>
      <c r="F28" s="50">
        <f t="shared" si="0"/>
        <v>0</v>
      </c>
      <c r="G28" s="10"/>
    </row>
    <row r="29" spans="1:7" s="40" customFormat="1" ht="17.25" customHeight="1" x14ac:dyDescent="0.2">
      <c r="A29" s="69"/>
      <c r="B29" s="70"/>
      <c r="C29" s="71"/>
      <c r="D29" s="72"/>
      <c r="E29" s="73"/>
      <c r="F29" s="50">
        <f t="shared" si="0"/>
        <v>0</v>
      </c>
      <c r="G29" s="10"/>
    </row>
    <row r="30" spans="1:7" s="40" customFormat="1" ht="17.25" customHeight="1" x14ac:dyDescent="0.2">
      <c r="A30" s="69"/>
      <c r="B30" s="70"/>
      <c r="C30" s="71"/>
      <c r="D30" s="72"/>
      <c r="E30" s="73"/>
      <c r="F30" s="50">
        <f t="shared" si="0"/>
        <v>0</v>
      </c>
      <c r="G30" s="10"/>
    </row>
    <row r="31" spans="1:7" s="40" customFormat="1" ht="17.25" customHeight="1" x14ac:dyDescent="0.2">
      <c r="A31" s="69"/>
      <c r="B31" s="70"/>
      <c r="C31" s="71"/>
      <c r="D31" s="72"/>
      <c r="E31" s="73"/>
      <c r="F31" s="50">
        <f t="shared" si="0"/>
        <v>0</v>
      </c>
      <c r="G31" s="10"/>
    </row>
    <row r="32" spans="1:7" s="40" customFormat="1" ht="17.25" customHeight="1" x14ac:dyDescent="0.2">
      <c r="A32" s="69"/>
      <c r="B32" s="70"/>
      <c r="C32" s="71"/>
      <c r="D32" s="72"/>
      <c r="E32" s="73"/>
      <c r="F32" s="50">
        <f t="shared" si="0"/>
        <v>0</v>
      </c>
      <c r="G32" s="10"/>
    </row>
    <row r="33" spans="1:7" s="40" customFormat="1" ht="17.25" customHeight="1" x14ac:dyDescent="0.2">
      <c r="A33" s="69"/>
      <c r="B33" s="70"/>
      <c r="C33" s="71"/>
      <c r="D33" s="72"/>
      <c r="E33" s="73"/>
      <c r="F33" s="50">
        <f t="shared" si="0"/>
        <v>0</v>
      </c>
      <c r="G33" s="10"/>
    </row>
    <row r="34" spans="1:7" s="40" customFormat="1" ht="17.25" customHeight="1" x14ac:dyDescent="0.2">
      <c r="A34" s="69"/>
      <c r="B34" s="70"/>
      <c r="C34" s="71"/>
      <c r="D34" s="72"/>
      <c r="E34" s="73"/>
      <c r="F34" s="50">
        <f t="shared" si="0"/>
        <v>0</v>
      </c>
      <c r="G34" s="10"/>
    </row>
    <row r="35" spans="1:7" s="40" customFormat="1" ht="17.25" customHeight="1" x14ac:dyDescent="0.2">
      <c r="A35" s="69"/>
      <c r="B35" s="70"/>
      <c r="C35" s="71"/>
      <c r="D35" s="72"/>
      <c r="E35" s="73"/>
      <c r="F35" s="50">
        <f t="shared" si="0"/>
        <v>0</v>
      </c>
      <c r="G35" s="10"/>
    </row>
    <row r="36" spans="1:7" s="40" customFormat="1" ht="17.25" customHeight="1" x14ac:dyDescent="0.2">
      <c r="A36" s="69"/>
      <c r="B36" s="70"/>
      <c r="C36" s="71"/>
      <c r="D36" s="72"/>
      <c r="E36" s="73"/>
      <c r="F36" s="50">
        <f t="shared" si="0"/>
        <v>0</v>
      </c>
      <c r="G36" s="10"/>
    </row>
    <row r="37" spans="1:7" s="40" customFormat="1" ht="17.25" customHeight="1" x14ac:dyDescent="0.2">
      <c r="A37" s="69"/>
      <c r="B37" s="70"/>
      <c r="C37" s="71"/>
      <c r="D37" s="72"/>
      <c r="E37" s="73"/>
      <c r="F37" s="50">
        <f t="shared" si="0"/>
        <v>0</v>
      </c>
      <c r="G37" s="10"/>
    </row>
    <row r="38" spans="1:7" s="40" customFormat="1" ht="17.25" customHeight="1" x14ac:dyDescent="0.2">
      <c r="A38" s="69"/>
      <c r="B38" s="70"/>
      <c r="C38" s="71"/>
      <c r="D38" s="72"/>
      <c r="E38" s="73"/>
      <c r="F38" s="50">
        <f t="shared" si="0"/>
        <v>0</v>
      </c>
      <c r="G38" s="10"/>
    </row>
    <row r="39" spans="1:7" s="40" customFormat="1" ht="17.25" customHeight="1" x14ac:dyDescent="0.2">
      <c r="A39" s="69"/>
      <c r="B39" s="70"/>
      <c r="C39" s="71"/>
      <c r="D39" s="72"/>
      <c r="E39" s="73"/>
      <c r="F39" s="50">
        <f t="shared" si="0"/>
        <v>0</v>
      </c>
      <c r="G39" s="10"/>
    </row>
    <row r="40" spans="1:7" s="40" customFormat="1" ht="17.25" customHeight="1" x14ac:dyDescent="0.2">
      <c r="A40" s="69"/>
      <c r="B40" s="70"/>
      <c r="C40" s="71"/>
      <c r="D40" s="72"/>
      <c r="E40" s="73"/>
      <c r="F40" s="50">
        <f t="shared" si="0"/>
        <v>0</v>
      </c>
      <c r="G40" s="10"/>
    </row>
    <row r="41" spans="1:7" s="40" customFormat="1" ht="17.25" customHeight="1" x14ac:dyDescent="0.2">
      <c r="A41" s="69"/>
      <c r="B41" s="70"/>
      <c r="C41" s="71"/>
      <c r="D41" s="72"/>
      <c r="E41" s="73"/>
      <c r="F41" s="50">
        <f t="shared" si="0"/>
        <v>0</v>
      </c>
      <c r="G41" s="10"/>
    </row>
    <row r="42" spans="1:7" s="40" customFormat="1" ht="17.25" customHeight="1" x14ac:dyDescent="0.2">
      <c r="A42" s="69"/>
      <c r="B42" s="70"/>
      <c r="C42" s="71"/>
      <c r="D42" s="72"/>
      <c r="E42" s="73"/>
      <c r="F42" s="50">
        <f t="shared" si="0"/>
        <v>0</v>
      </c>
      <c r="G42" s="10"/>
    </row>
    <row r="43" spans="1:7" s="40" customFormat="1" ht="17.25" customHeight="1" x14ac:dyDescent="0.2">
      <c r="A43" s="69"/>
      <c r="B43" s="70"/>
      <c r="C43" s="71"/>
      <c r="D43" s="72"/>
      <c r="E43" s="73"/>
      <c r="F43" s="50">
        <f t="shared" si="0"/>
        <v>0</v>
      </c>
      <c r="G43" s="10"/>
    </row>
    <row r="44" spans="1:7" s="40" customFormat="1" ht="17.25" customHeight="1" x14ac:dyDescent="0.2">
      <c r="A44" s="69"/>
      <c r="B44" s="70"/>
      <c r="C44" s="71"/>
      <c r="D44" s="72"/>
      <c r="E44" s="73"/>
      <c r="F44" s="50">
        <f t="shared" si="0"/>
        <v>0</v>
      </c>
      <c r="G44" s="10"/>
    </row>
    <row r="45" spans="1:7" s="40" customFormat="1" ht="17.25" customHeight="1" x14ac:dyDescent="0.2">
      <c r="A45" s="69"/>
      <c r="B45" s="70"/>
      <c r="C45" s="71"/>
      <c r="D45" s="72"/>
      <c r="E45" s="73"/>
      <c r="F45" s="50">
        <f t="shared" si="0"/>
        <v>0</v>
      </c>
      <c r="G45" s="10"/>
    </row>
    <row r="46" spans="1:7" s="40" customFormat="1" ht="17.25" customHeight="1" x14ac:dyDescent="0.2">
      <c r="A46" s="69"/>
      <c r="B46" s="70"/>
      <c r="C46" s="71"/>
      <c r="D46" s="72"/>
      <c r="E46" s="73"/>
      <c r="F46" s="50">
        <f t="shared" si="0"/>
        <v>0</v>
      </c>
      <c r="G46" s="10"/>
    </row>
    <row r="47" spans="1:7" s="40" customFormat="1" ht="17.25" customHeight="1" x14ac:dyDescent="0.2">
      <c r="A47" s="69"/>
      <c r="B47" s="70"/>
      <c r="C47" s="71"/>
      <c r="D47" s="72"/>
      <c r="E47" s="73"/>
      <c r="F47" s="50">
        <f t="shared" si="0"/>
        <v>0</v>
      </c>
      <c r="G47" s="10"/>
    </row>
    <row r="48" spans="1:7" s="40" customFormat="1" ht="17.25" customHeight="1" x14ac:dyDescent="0.2">
      <c r="A48" s="69"/>
      <c r="B48" s="70"/>
      <c r="C48" s="71"/>
      <c r="D48" s="72"/>
      <c r="E48" s="73"/>
      <c r="F48" s="50">
        <f t="shared" si="0"/>
        <v>0</v>
      </c>
      <c r="G48" s="10"/>
    </row>
    <row r="49" spans="1:7" s="40" customFormat="1" ht="17.25" customHeight="1" x14ac:dyDescent="0.2">
      <c r="A49" s="69"/>
      <c r="B49" s="70"/>
      <c r="C49" s="71"/>
      <c r="D49" s="72"/>
      <c r="E49" s="73"/>
      <c r="F49" s="50">
        <f t="shared" si="0"/>
        <v>0</v>
      </c>
      <c r="G49" s="10"/>
    </row>
    <row r="50" spans="1:7" s="40" customFormat="1" ht="17.25" customHeight="1" x14ac:dyDescent="0.2">
      <c r="A50" s="69"/>
      <c r="B50" s="70"/>
      <c r="C50" s="71"/>
      <c r="D50" s="72"/>
      <c r="E50" s="73"/>
      <c r="F50" s="50">
        <f t="shared" si="0"/>
        <v>0</v>
      </c>
      <c r="G50" s="10"/>
    </row>
    <row r="51" spans="1:7" s="40" customFormat="1" ht="17.25" customHeight="1" x14ac:dyDescent="0.2">
      <c r="A51" s="69"/>
      <c r="B51" s="70"/>
      <c r="C51" s="71"/>
      <c r="D51" s="72"/>
      <c r="E51" s="73"/>
      <c r="F51" s="50">
        <f t="shared" si="0"/>
        <v>0</v>
      </c>
      <c r="G51" s="10"/>
    </row>
    <row r="52" spans="1:7" s="40" customFormat="1" ht="17.25" customHeight="1" x14ac:dyDescent="0.2">
      <c r="A52" s="69"/>
      <c r="B52" s="70"/>
      <c r="C52" s="71"/>
      <c r="D52" s="72"/>
      <c r="E52" s="73"/>
      <c r="F52" s="50">
        <f t="shared" si="0"/>
        <v>0</v>
      </c>
      <c r="G52" s="10"/>
    </row>
    <row r="53" spans="1:7" s="40" customFormat="1" ht="17.25" customHeight="1" x14ac:dyDescent="0.2">
      <c r="A53" s="69"/>
      <c r="B53" s="70"/>
      <c r="C53" s="71"/>
      <c r="D53" s="72"/>
      <c r="E53" s="73"/>
      <c r="F53" s="50">
        <f t="shared" si="0"/>
        <v>0</v>
      </c>
      <c r="G53" s="10"/>
    </row>
    <row r="54" spans="1:7" s="40" customFormat="1" ht="17.25" customHeight="1" x14ac:dyDescent="0.2">
      <c r="A54" s="69"/>
      <c r="B54" s="70"/>
      <c r="C54" s="71"/>
      <c r="D54" s="72"/>
      <c r="E54" s="73"/>
      <c r="F54" s="50">
        <f t="shared" si="0"/>
        <v>0</v>
      </c>
      <c r="G54" s="10"/>
    </row>
    <row r="55" spans="1:7" s="40" customFormat="1" ht="17.25" customHeight="1" x14ac:dyDescent="0.2">
      <c r="A55" s="69"/>
      <c r="B55" s="70"/>
      <c r="C55" s="71"/>
      <c r="D55" s="72"/>
      <c r="E55" s="73"/>
      <c r="F55" s="50">
        <f t="shared" si="0"/>
        <v>0</v>
      </c>
      <c r="G55" s="10"/>
    </row>
    <row r="56" spans="1:7" s="40" customFormat="1" ht="17.25" customHeight="1" x14ac:dyDescent="0.2">
      <c r="A56" s="69"/>
      <c r="B56" s="70"/>
      <c r="C56" s="71"/>
      <c r="D56" s="72"/>
      <c r="E56" s="73"/>
      <c r="F56" s="50">
        <f t="shared" si="0"/>
        <v>0</v>
      </c>
      <c r="G56" s="10"/>
    </row>
    <row r="57" spans="1:7" s="40" customFormat="1" ht="17.25" customHeight="1" x14ac:dyDescent="0.2">
      <c r="A57" s="69"/>
      <c r="B57" s="70"/>
      <c r="C57" s="71"/>
      <c r="D57" s="72"/>
      <c r="E57" s="73"/>
      <c r="F57" s="50">
        <f t="shared" si="0"/>
        <v>0</v>
      </c>
      <c r="G57" s="10"/>
    </row>
    <row r="58" spans="1:7" s="40" customFormat="1" ht="17.25" customHeight="1" x14ac:dyDescent="0.2">
      <c r="A58" s="69"/>
      <c r="B58" s="70"/>
      <c r="C58" s="71"/>
      <c r="D58" s="72"/>
      <c r="E58" s="73"/>
      <c r="F58" s="50">
        <f t="shared" si="0"/>
        <v>0</v>
      </c>
      <c r="G58" s="10"/>
    </row>
    <row r="59" spans="1:7" s="40" customFormat="1" ht="17.25" customHeight="1" x14ac:dyDescent="0.2">
      <c r="A59" s="69"/>
      <c r="B59" s="70"/>
      <c r="C59" s="71"/>
      <c r="D59" s="72"/>
      <c r="E59" s="73"/>
      <c r="F59" s="50">
        <f t="shared" si="0"/>
        <v>0</v>
      </c>
      <c r="G59" s="10"/>
    </row>
    <row r="60" spans="1:7" s="32" customFormat="1" ht="17.25" customHeight="1" x14ac:dyDescent="0.2">
      <c r="A60" s="69"/>
      <c r="B60" s="70"/>
      <c r="C60" s="71"/>
      <c r="D60" s="72"/>
      <c r="E60" s="73"/>
      <c r="F60" s="50">
        <f t="shared" si="0"/>
        <v>0</v>
      </c>
      <c r="G60" s="10"/>
    </row>
    <row r="61" spans="1:7" s="32" customFormat="1" ht="17.25" customHeight="1" x14ac:dyDescent="0.2">
      <c r="A61" s="69"/>
      <c r="B61" s="70"/>
      <c r="C61" s="71"/>
      <c r="D61" s="72"/>
      <c r="E61" s="73"/>
      <c r="F61" s="50">
        <f t="shared" si="0"/>
        <v>0</v>
      </c>
      <c r="G61" s="10"/>
    </row>
    <row r="62" spans="1:7" s="32" customFormat="1" ht="17.25" customHeight="1" x14ac:dyDescent="0.2">
      <c r="A62" s="69"/>
      <c r="B62" s="70"/>
      <c r="C62" s="71"/>
      <c r="D62" s="72"/>
      <c r="E62" s="73"/>
      <c r="F62" s="50">
        <f t="shared" si="0"/>
        <v>0</v>
      </c>
      <c r="G62" s="10"/>
    </row>
    <row r="63" spans="1:7" s="32" customFormat="1" ht="17.25" customHeight="1" x14ac:dyDescent="0.2">
      <c r="A63" s="69"/>
      <c r="B63" s="70"/>
      <c r="C63" s="71"/>
      <c r="D63" s="72"/>
      <c r="E63" s="73"/>
      <c r="F63" s="50">
        <f t="shared" si="0"/>
        <v>0</v>
      </c>
      <c r="G63" s="10"/>
    </row>
    <row r="64" spans="1:7" s="32" customFormat="1" ht="17.25" customHeight="1" x14ac:dyDescent="0.2">
      <c r="A64" s="69"/>
      <c r="B64" s="70"/>
      <c r="C64" s="71"/>
      <c r="D64" s="72"/>
      <c r="E64" s="73"/>
      <c r="F64" s="50">
        <f t="shared" si="0"/>
        <v>0</v>
      </c>
      <c r="G64" s="10"/>
    </row>
    <row r="65" spans="1:7" s="32" customFormat="1" ht="17.25" customHeight="1" x14ac:dyDescent="0.2">
      <c r="A65" s="69"/>
      <c r="B65" s="70"/>
      <c r="C65" s="71"/>
      <c r="D65" s="72"/>
      <c r="E65" s="73"/>
      <c r="F65" s="50">
        <f t="shared" si="0"/>
        <v>0</v>
      </c>
      <c r="G65" s="10"/>
    </row>
    <row r="66" spans="1:7" s="32" customFormat="1" ht="17.25" customHeight="1" x14ac:dyDescent="0.2">
      <c r="A66" s="69"/>
      <c r="B66" s="70"/>
      <c r="C66" s="71"/>
      <c r="D66" s="72"/>
      <c r="E66" s="73"/>
      <c r="F66" s="50">
        <f t="shared" si="0"/>
        <v>0</v>
      </c>
      <c r="G66" s="10"/>
    </row>
    <row r="67" spans="1:7" s="32" customFormat="1" ht="17.25" customHeight="1" x14ac:dyDescent="0.2">
      <c r="A67" s="69"/>
      <c r="B67" s="70"/>
      <c r="C67" s="71"/>
      <c r="D67" s="72"/>
      <c r="E67" s="73"/>
      <c r="F67" s="50">
        <f t="shared" si="0"/>
        <v>0</v>
      </c>
      <c r="G67" s="10"/>
    </row>
    <row r="68" spans="1:7" s="32" customFormat="1" ht="17.25" customHeight="1" x14ac:dyDescent="0.2">
      <c r="A68" s="69"/>
      <c r="B68" s="70"/>
      <c r="C68" s="71"/>
      <c r="D68" s="72"/>
      <c r="E68" s="73"/>
      <c r="F68" s="50">
        <f t="shared" si="0"/>
        <v>0</v>
      </c>
      <c r="G68" s="10"/>
    </row>
    <row r="69" spans="1:7" s="32" customFormat="1" ht="17.25" customHeight="1" x14ac:dyDescent="0.2">
      <c r="A69" s="69"/>
      <c r="B69" s="70"/>
      <c r="C69" s="71"/>
      <c r="D69" s="72"/>
      <c r="E69" s="73"/>
      <c r="F69" s="50">
        <f t="shared" si="0"/>
        <v>0</v>
      </c>
      <c r="G69" s="10"/>
    </row>
    <row r="70" spans="1:7" s="32" customFormat="1" ht="17.25" customHeight="1" x14ac:dyDescent="0.2">
      <c r="A70" s="69"/>
      <c r="B70" s="70"/>
      <c r="C70" s="71"/>
      <c r="D70" s="72"/>
      <c r="E70" s="73"/>
      <c r="F70" s="50">
        <f t="shared" si="0"/>
        <v>0</v>
      </c>
      <c r="G70" s="10"/>
    </row>
    <row r="71" spans="1:7" s="32" customFormat="1" ht="17.25" customHeight="1" x14ac:dyDescent="0.2">
      <c r="A71" s="69"/>
      <c r="B71" s="70"/>
      <c r="C71" s="71"/>
      <c r="D71" s="72"/>
      <c r="E71" s="73"/>
      <c r="F71" s="50">
        <f t="shared" si="0"/>
        <v>0</v>
      </c>
      <c r="G71" s="10"/>
    </row>
    <row r="72" spans="1:7" ht="17.25" customHeight="1" x14ac:dyDescent="0.2">
      <c r="A72" s="69"/>
      <c r="B72" s="70"/>
      <c r="C72" s="71"/>
      <c r="D72" s="72"/>
      <c r="E72" s="73"/>
      <c r="F72" s="50">
        <f t="shared" si="0"/>
        <v>0</v>
      </c>
    </row>
    <row r="73" spans="1:7" ht="17.25" customHeight="1" x14ac:dyDescent="0.2">
      <c r="A73" s="69"/>
      <c r="B73" s="70"/>
      <c r="C73" s="71"/>
      <c r="D73" s="72"/>
      <c r="E73" s="73"/>
      <c r="F73" s="50">
        <f t="shared" si="0"/>
        <v>0</v>
      </c>
    </row>
    <row r="74" spans="1:7" ht="17.25" customHeight="1" x14ac:dyDescent="0.2">
      <c r="A74" s="69"/>
      <c r="B74" s="70"/>
      <c r="C74" s="71"/>
      <c r="D74" s="72"/>
      <c r="E74" s="73"/>
      <c r="F74" s="50">
        <f t="shared" si="0"/>
        <v>0</v>
      </c>
    </row>
    <row r="75" spans="1:7" ht="17.25" customHeight="1" x14ac:dyDescent="0.2">
      <c r="A75" s="69"/>
      <c r="B75" s="70"/>
      <c r="C75" s="71"/>
      <c r="D75" s="72"/>
      <c r="E75" s="73"/>
      <c r="F75" s="50">
        <f t="shared" si="0"/>
        <v>0</v>
      </c>
    </row>
    <row r="76" spans="1:7" s="5" customFormat="1" ht="17.25" customHeight="1" x14ac:dyDescent="0.2">
      <c r="A76" s="328"/>
      <c r="B76" s="75"/>
      <c r="C76" s="95"/>
      <c r="D76" s="119"/>
      <c r="E76" s="73"/>
      <c r="F76" s="50">
        <f t="shared" si="0"/>
        <v>0</v>
      </c>
      <c r="G76" s="10"/>
    </row>
    <row r="77" spans="1:7" s="5" customFormat="1" ht="17.25" customHeight="1" x14ac:dyDescent="0.2">
      <c r="A77" s="74"/>
      <c r="B77" s="75"/>
      <c r="C77" s="95"/>
      <c r="D77" s="119"/>
      <c r="E77" s="73"/>
      <c r="F77" s="50">
        <f t="shared" si="0"/>
        <v>0</v>
      </c>
      <c r="G77" s="10"/>
    </row>
    <row r="78" spans="1:7" s="5" customFormat="1" ht="17.25" customHeight="1" x14ac:dyDescent="0.2">
      <c r="A78" s="74"/>
      <c r="B78" s="75"/>
      <c r="C78" s="95"/>
      <c r="D78" s="119"/>
      <c r="E78" s="73"/>
      <c r="F78" s="50">
        <f t="shared" si="0"/>
        <v>0</v>
      </c>
      <c r="G78" s="10"/>
    </row>
    <row r="79" spans="1:7" s="5" customFormat="1" ht="17.25" customHeight="1" thickBot="1" x14ac:dyDescent="0.25">
      <c r="A79" s="329"/>
      <c r="B79" s="330"/>
      <c r="C79" s="331"/>
      <c r="D79" s="332"/>
      <c r="E79" s="73"/>
      <c r="F79" s="50">
        <f t="shared" si="0"/>
        <v>0</v>
      </c>
      <c r="G79" s="10"/>
    </row>
    <row r="80" spans="1:7" ht="17.25" customHeight="1" thickBot="1" x14ac:dyDescent="0.25">
      <c r="A80" s="404" t="s">
        <v>0</v>
      </c>
      <c r="B80" s="405"/>
      <c r="C80" s="405"/>
      <c r="D80" s="405"/>
      <c r="E80" s="51"/>
      <c r="F80" s="21">
        <f>SUM(F5:F79)</f>
        <v>1424000</v>
      </c>
    </row>
    <row r="81" spans="1:7" s="10" customFormat="1" ht="17.25" customHeight="1" x14ac:dyDescent="0.2">
      <c r="A81" s="11" t="s">
        <v>33</v>
      </c>
      <c r="B81" s="54"/>
      <c r="F81" s="16"/>
    </row>
    <row r="82" spans="1:7" s="10" customFormat="1" ht="17.25" customHeight="1" x14ac:dyDescent="0.2">
      <c r="A82" s="55"/>
      <c r="B82" s="54"/>
      <c r="D82" s="14"/>
      <c r="E82" s="14"/>
      <c r="F82" s="35"/>
    </row>
    <row r="83" spans="1:7" ht="17.25" customHeight="1" x14ac:dyDescent="0.2">
      <c r="D83" s="34"/>
      <c r="E83" s="34"/>
      <c r="F83" s="36"/>
    </row>
    <row r="84" spans="1:7" ht="17.25" customHeight="1" x14ac:dyDescent="0.2">
      <c r="D84" s="34"/>
      <c r="E84" s="34"/>
      <c r="F84" s="36"/>
    </row>
    <row r="85" spans="1:7" ht="17.25" customHeight="1" x14ac:dyDescent="0.2"/>
    <row r="86" spans="1:7" s="5" customFormat="1" ht="17.25" customHeight="1" x14ac:dyDescent="0.2">
      <c r="A86" s="53"/>
      <c r="B86" s="53"/>
      <c r="C86" s="23"/>
      <c r="D86" s="1"/>
      <c r="E86" s="40"/>
      <c r="F86" s="2"/>
      <c r="G86" s="10"/>
    </row>
    <row r="87" spans="1:7" s="5" customFormat="1" ht="17.25" customHeight="1" x14ac:dyDescent="0.2">
      <c r="A87" s="53"/>
      <c r="B87" s="53"/>
      <c r="C87" s="23"/>
      <c r="D87" s="1"/>
      <c r="E87" s="40"/>
      <c r="F87" s="2"/>
      <c r="G87" s="10"/>
    </row>
    <row r="88" spans="1:7" s="5" customFormat="1" ht="17.25" customHeight="1" x14ac:dyDescent="0.2">
      <c r="A88" s="53"/>
      <c r="B88" s="53"/>
      <c r="C88" s="23"/>
      <c r="D88" s="1"/>
      <c r="E88" s="40"/>
      <c r="F88" s="2"/>
      <c r="G88" s="10"/>
    </row>
    <row r="89" spans="1:7" s="5" customFormat="1" ht="17.25" customHeight="1" x14ac:dyDescent="0.2">
      <c r="A89" s="53"/>
      <c r="B89" s="53"/>
      <c r="C89" s="23"/>
      <c r="D89" s="1"/>
      <c r="E89" s="40"/>
      <c r="F89" s="2"/>
      <c r="G89" s="10"/>
    </row>
    <row r="90" spans="1:7" ht="17.25" customHeight="1" x14ac:dyDescent="0.2"/>
    <row r="91" spans="1:7" ht="17.25" customHeight="1" x14ac:dyDescent="0.2"/>
    <row r="92" spans="1:7" ht="17.25" customHeight="1" x14ac:dyDescent="0.2"/>
    <row r="93" spans="1:7" ht="17.25" customHeight="1" x14ac:dyDescent="0.2"/>
    <row r="94" spans="1:7" ht="17.25" customHeight="1" x14ac:dyDescent="0.2"/>
    <row r="95" spans="1:7" ht="17.25" customHeight="1" x14ac:dyDescent="0.2"/>
    <row r="96" spans="1:7"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sheetData>
  <sheetProtection algorithmName="SHA-512" hashValue="Lm6mr6fecwa8C1wt4nNWGdtSpcurRP6EgZi9oDNo8PXcKgsF/QjciBvNJlj2Mg4Nf+fSycWOjLWMzcqE+pMuog==" saltValue="w537RgQ8HLuThHNya9mTPQ==" spinCount="100000" sheet="1" formatCells="0" formatColumns="0" formatRows="0"/>
  <protectedRanges>
    <protectedRange sqref="A5:E9 A11:E14" name="範囲1"/>
    <protectedRange sqref="A10:E10" name="範囲1_2"/>
  </protectedRanges>
  <mergeCells count="5">
    <mergeCell ref="A80:D80"/>
    <mergeCell ref="F3:F4"/>
    <mergeCell ref="B3:B4"/>
    <mergeCell ref="A3:A4"/>
    <mergeCell ref="C3:E3"/>
  </mergeCells>
  <phoneticPr fontId="23"/>
  <dataValidations count="1">
    <dataValidation type="list" allowBlank="1" showInputMessage="1" showErrorMessage="1" sqref="E5:E7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36"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zoomScaleNormal="100" workbookViewId="0">
      <selection activeCell="K9" sqref="K9"/>
    </sheetView>
  </sheetViews>
  <sheetFormatPr defaultColWidth="9" defaultRowHeight="14" x14ac:dyDescent="0.2"/>
  <cols>
    <col min="1" max="1" width="11.6328125" style="1" customWidth="1"/>
    <col min="2" max="2" width="19.6328125" style="1" customWidth="1"/>
    <col min="3" max="3" width="31.08984375" style="1" customWidth="1"/>
    <col min="4" max="4" width="3.08984375" style="4" customWidth="1"/>
    <col min="5" max="5" width="3.08984375" style="44" customWidth="1"/>
    <col min="6" max="6" width="3.08984375" style="4" customWidth="1"/>
    <col min="7" max="7" width="3.08984375" style="44" customWidth="1"/>
    <col min="8" max="8" width="33.6328125" style="1" customWidth="1"/>
    <col min="9" max="9" width="10.08984375" style="23" customWidth="1"/>
    <col min="10" max="10" width="4" style="23" customWidth="1"/>
    <col min="11" max="11" width="6.08984375" style="1" customWidth="1"/>
    <col min="12" max="12" width="23.453125" style="1" customWidth="1"/>
    <col min="13" max="13" width="9" style="10"/>
    <col min="14" max="16384" width="9" style="1"/>
  </cols>
  <sheetData>
    <row r="1" spans="1:13" ht="17.25" customHeight="1" thickBot="1" x14ac:dyDescent="0.25">
      <c r="A1" s="1" t="s">
        <v>23</v>
      </c>
      <c r="L1" s="3" t="s">
        <v>30</v>
      </c>
    </row>
    <row r="2" spans="1:13" ht="16.5" customHeight="1" x14ac:dyDescent="0.2">
      <c r="A2" s="416" t="s">
        <v>74</v>
      </c>
      <c r="B2" s="403" t="s">
        <v>28</v>
      </c>
      <c r="C2" s="419" t="s">
        <v>22</v>
      </c>
      <c r="D2" s="421" t="s">
        <v>77</v>
      </c>
      <c r="E2" s="422"/>
      <c r="F2" s="422"/>
      <c r="G2" s="423"/>
      <c r="H2" s="419" t="s">
        <v>16</v>
      </c>
      <c r="I2" s="403" t="s">
        <v>66</v>
      </c>
      <c r="J2" s="403"/>
      <c r="K2" s="403"/>
      <c r="L2" s="414" t="s">
        <v>178</v>
      </c>
    </row>
    <row r="3" spans="1:13" s="23" customFormat="1" ht="16.5" customHeight="1" thickBot="1" x14ac:dyDescent="0.25">
      <c r="A3" s="417"/>
      <c r="B3" s="418"/>
      <c r="C3" s="420"/>
      <c r="D3" s="424"/>
      <c r="E3" s="425"/>
      <c r="F3" s="425"/>
      <c r="G3" s="426"/>
      <c r="H3" s="420"/>
      <c r="I3" s="56" t="s">
        <v>177</v>
      </c>
      <c r="J3" s="41" t="s">
        <v>67</v>
      </c>
      <c r="K3" s="29" t="s">
        <v>68</v>
      </c>
      <c r="L3" s="415"/>
      <c r="M3" s="10"/>
    </row>
    <row r="4" spans="1:13" s="19" customFormat="1" ht="21" customHeight="1" x14ac:dyDescent="0.2">
      <c r="A4" s="76" t="s">
        <v>75</v>
      </c>
      <c r="B4" s="77" t="s">
        <v>156</v>
      </c>
      <c r="C4" s="78" t="s">
        <v>157</v>
      </c>
      <c r="D4" s="62">
        <v>1</v>
      </c>
      <c r="E4" s="79" t="s">
        <v>158</v>
      </c>
      <c r="F4" s="80">
        <v>2</v>
      </c>
      <c r="G4" s="81" t="s">
        <v>159</v>
      </c>
      <c r="H4" s="82" t="s">
        <v>160</v>
      </c>
      <c r="I4" s="83">
        <v>5000</v>
      </c>
      <c r="J4" s="84">
        <v>2</v>
      </c>
      <c r="K4" s="85">
        <v>2</v>
      </c>
      <c r="L4" s="49">
        <f>ROUNDDOWN(I4*J4*K4,0)</f>
        <v>20000</v>
      </c>
      <c r="M4" s="20" t="s">
        <v>29</v>
      </c>
    </row>
    <row r="5" spans="1:13" s="18" customFormat="1" ht="21" customHeight="1" x14ac:dyDescent="0.2">
      <c r="A5" s="86" t="s">
        <v>75</v>
      </c>
      <c r="B5" s="87" t="s">
        <v>161</v>
      </c>
      <c r="C5" s="88" t="s">
        <v>162</v>
      </c>
      <c r="D5" s="89">
        <v>0</v>
      </c>
      <c r="E5" s="90" t="s">
        <v>158</v>
      </c>
      <c r="F5" s="91">
        <v>1</v>
      </c>
      <c r="G5" s="92" t="s">
        <v>159</v>
      </c>
      <c r="H5" s="93" t="s">
        <v>163</v>
      </c>
      <c r="I5" s="94">
        <v>30000</v>
      </c>
      <c r="J5" s="94">
        <v>4</v>
      </c>
      <c r="K5" s="95">
        <v>1</v>
      </c>
      <c r="L5" s="49">
        <f t="shared" ref="L5:L21" si="0">ROUNDDOWN(I5*J5*K5,0)</f>
        <v>120000</v>
      </c>
      <c r="M5" s="19"/>
    </row>
    <row r="6" spans="1:13" s="18" customFormat="1" ht="21" customHeight="1" x14ac:dyDescent="0.2">
      <c r="A6" s="86" t="s">
        <v>164</v>
      </c>
      <c r="B6" s="87" t="s">
        <v>165</v>
      </c>
      <c r="C6" s="88" t="s">
        <v>166</v>
      </c>
      <c r="D6" s="89">
        <v>4</v>
      </c>
      <c r="E6" s="90" t="s">
        <v>158</v>
      </c>
      <c r="F6" s="91">
        <v>5</v>
      </c>
      <c r="G6" s="92" t="s">
        <v>159</v>
      </c>
      <c r="H6" s="93" t="s">
        <v>167</v>
      </c>
      <c r="I6" s="94">
        <v>250000</v>
      </c>
      <c r="J6" s="94">
        <v>1</v>
      </c>
      <c r="K6" s="95">
        <v>1</v>
      </c>
      <c r="L6" s="49">
        <f t="shared" si="0"/>
        <v>250000</v>
      </c>
      <c r="M6" s="19"/>
    </row>
    <row r="7" spans="1:13" s="18" customFormat="1" ht="21" customHeight="1" x14ac:dyDescent="0.2">
      <c r="A7" s="86" t="s">
        <v>164</v>
      </c>
      <c r="B7" s="87" t="s">
        <v>165</v>
      </c>
      <c r="C7" s="88" t="s">
        <v>166</v>
      </c>
      <c r="D7" s="89">
        <v>4</v>
      </c>
      <c r="E7" s="90" t="s">
        <v>158</v>
      </c>
      <c r="F7" s="91">
        <v>5</v>
      </c>
      <c r="G7" s="92" t="s">
        <v>159</v>
      </c>
      <c r="H7" s="93" t="s">
        <v>167</v>
      </c>
      <c r="I7" s="94">
        <v>20000</v>
      </c>
      <c r="J7" s="94">
        <v>1</v>
      </c>
      <c r="K7" s="95">
        <v>1</v>
      </c>
      <c r="L7" s="49">
        <f t="shared" si="0"/>
        <v>20000</v>
      </c>
      <c r="M7" s="19"/>
    </row>
    <row r="8" spans="1:13" s="46" customFormat="1" ht="21" customHeight="1" x14ac:dyDescent="0.2">
      <c r="A8" s="86"/>
      <c r="B8" s="87"/>
      <c r="C8" s="88"/>
      <c r="D8" s="89"/>
      <c r="E8" s="90"/>
      <c r="F8" s="91"/>
      <c r="G8" s="92"/>
      <c r="H8" s="93"/>
      <c r="I8" s="94"/>
      <c r="J8" s="94"/>
      <c r="K8" s="95"/>
      <c r="L8" s="49">
        <f t="shared" si="0"/>
        <v>0</v>
      </c>
    </row>
    <row r="9" spans="1:13" s="46" customFormat="1" ht="21" customHeight="1" x14ac:dyDescent="0.2">
      <c r="A9" s="86"/>
      <c r="B9" s="87"/>
      <c r="C9" s="88"/>
      <c r="D9" s="89"/>
      <c r="E9" s="90"/>
      <c r="F9" s="91"/>
      <c r="G9" s="92"/>
      <c r="H9" s="93"/>
      <c r="I9" s="94"/>
      <c r="J9" s="94"/>
      <c r="K9" s="95"/>
      <c r="L9" s="49">
        <f t="shared" si="0"/>
        <v>0</v>
      </c>
    </row>
    <row r="10" spans="1:13" s="46" customFormat="1" ht="21" customHeight="1" x14ac:dyDescent="0.2">
      <c r="A10" s="86"/>
      <c r="B10" s="87"/>
      <c r="C10" s="88"/>
      <c r="D10" s="89"/>
      <c r="E10" s="90"/>
      <c r="F10" s="91"/>
      <c r="G10" s="92"/>
      <c r="H10" s="93"/>
      <c r="I10" s="94"/>
      <c r="J10" s="94"/>
      <c r="K10" s="95"/>
      <c r="L10" s="49">
        <f t="shared" si="0"/>
        <v>0</v>
      </c>
    </row>
    <row r="11" spans="1:13" s="46" customFormat="1" ht="21" customHeight="1" x14ac:dyDescent="0.2">
      <c r="A11" s="86"/>
      <c r="B11" s="87"/>
      <c r="C11" s="88"/>
      <c r="D11" s="89"/>
      <c r="E11" s="90"/>
      <c r="F11" s="91"/>
      <c r="G11" s="92"/>
      <c r="H11" s="93"/>
      <c r="I11" s="94"/>
      <c r="J11" s="94"/>
      <c r="K11" s="95"/>
      <c r="L11" s="49">
        <f t="shared" si="0"/>
        <v>0</v>
      </c>
    </row>
    <row r="12" spans="1:13" s="46" customFormat="1" ht="21" customHeight="1" x14ac:dyDescent="0.2">
      <c r="A12" s="86"/>
      <c r="B12" s="87"/>
      <c r="C12" s="88"/>
      <c r="D12" s="89"/>
      <c r="E12" s="90"/>
      <c r="F12" s="91"/>
      <c r="G12" s="92"/>
      <c r="H12" s="93"/>
      <c r="I12" s="94"/>
      <c r="J12" s="94"/>
      <c r="K12" s="95"/>
      <c r="L12" s="49">
        <f t="shared" si="0"/>
        <v>0</v>
      </c>
    </row>
    <row r="13" spans="1:13" s="46" customFormat="1" ht="21" customHeight="1" x14ac:dyDescent="0.2">
      <c r="A13" s="86"/>
      <c r="B13" s="87"/>
      <c r="C13" s="88"/>
      <c r="D13" s="89"/>
      <c r="E13" s="90"/>
      <c r="F13" s="91"/>
      <c r="G13" s="92"/>
      <c r="H13" s="93"/>
      <c r="I13" s="94"/>
      <c r="J13" s="94"/>
      <c r="K13" s="95"/>
      <c r="L13" s="49">
        <f t="shared" si="0"/>
        <v>0</v>
      </c>
    </row>
    <row r="14" spans="1:13" s="46" customFormat="1" ht="21" customHeight="1" x14ac:dyDescent="0.2">
      <c r="A14" s="86"/>
      <c r="B14" s="87"/>
      <c r="C14" s="88"/>
      <c r="D14" s="89"/>
      <c r="E14" s="90"/>
      <c r="F14" s="91"/>
      <c r="G14" s="92"/>
      <c r="H14" s="93"/>
      <c r="I14" s="94"/>
      <c r="J14" s="94"/>
      <c r="K14" s="95"/>
      <c r="L14" s="49">
        <f t="shared" si="0"/>
        <v>0</v>
      </c>
    </row>
    <row r="15" spans="1:13" s="46" customFormat="1" ht="21" customHeight="1" x14ac:dyDescent="0.2">
      <c r="A15" s="86"/>
      <c r="B15" s="87"/>
      <c r="C15" s="88"/>
      <c r="D15" s="89"/>
      <c r="E15" s="90"/>
      <c r="F15" s="91"/>
      <c r="G15" s="92"/>
      <c r="H15" s="93"/>
      <c r="I15" s="94"/>
      <c r="J15" s="94"/>
      <c r="K15" s="95"/>
      <c r="L15" s="49">
        <f t="shared" si="0"/>
        <v>0</v>
      </c>
    </row>
    <row r="16" spans="1:13" s="46" customFormat="1" ht="21" customHeight="1" x14ac:dyDescent="0.2">
      <c r="A16" s="86"/>
      <c r="B16" s="87"/>
      <c r="C16" s="88"/>
      <c r="D16" s="89"/>
      <c r="E16" s="90"/>
      <c r="F16" s="91"/>
      <c r="G16" s="92"/>
      <c r="H16" s="93"/>
      <c r="I16" s="94"/>
      <c r="J16" s="94"/>
      <c r="K16" s="95"/>
      <c r="L16" s="49">
        <f t="shared" si="0"/>
        <v>0</v>
      </c>
    </row>
    <row r="17" spans="1:12" s="46" customFormat="1" ht="21" customHeight="1" x14ac:dyDescent="0.2">
      <c r="A17" s="86"/>
      <c r="B17" s="87"/>
      <c r="C17" s="88"/>
      <c r="D17" s="89"/>
      <c r="E17" s="90"/>
      <c r="F17" s="91"/>
      <c r="G17" s="92"/>
      <c r="H17" s="93"/>
      <c r="I17" s="94"/>
      <c r="J17" s="94"/>
      <c r="K17" s="95"/>
      <c r="L17" s="49">
        <f t="shared" si="0"/>
        <v>0</v>
      </c>
    </row>
    <row r="18" spans="1:12" s="46" customFormat="1" ht="21" customHeight="1" x14ac:dyDescent="0.2">
      <c r="A18" s="86"/>
      <c r="B18" s="87"/>
      <c r="C18" s="88"/>
      <c r="D18" s="89"/>
      <c r="E18" s="90"/>
      <c r="F18" s="91"/>
      <c r="G18" s="92"/>
      <c r="H18" s="93"/>
      <c r="I18" s="94"/>
      <c r="J18" s="94"/>
      <c r="K18" s="95"/>
      <c r="L18" s="49">
        <f t="shared" si="0"/>
        <v>0</v>
      </c>
    </row>
    <row r="19" spans="1:12" s="46" customFormat="1" ht="21" customHeight="1" x14ac:dyDescent="0.2">
      <c r="A19" s="86"/>
      <c r="B19" s="87"/>
      <c r="C19" s="88"/>
      <c r="D19" s="89"/>
      <c r="E19" s="90"/>
      <c r="F19" s="91"/>
      <c r="G19" s="92"/>
      <c r="H19" s="93"/>
      <c r="I19" s="94"/>
      <c r="J19" s="94"/>
      <c r="K19" s="95"/>
      <c r="L19" s="49">
        <f t="shared" si="0"/>
        <v>0</v>
      </c>
    </row>
    <row r="20" spans="1:12" s="46" customFormat="1" ht="21" customHeight="1" x14ac:dyDescent="0.2">
      <c r="A20" s="86"/>
      <c r="B20" s="87"/>
      <c r="C20" s="88"/>
      <c r="D20" s="89"/>
      <c r="E20" s="90"/>
      <c r="F20" s="91"/>
      <c r="G20" s="92"/>
      <c r="H20" s="93"/>
      <c r="I20" s="94"/>
      <c r="J20" s="94"/>
      <c r="K20" s="95"/>
      <c r="L20" s="49">
        <f t="shared" si="0"/>
        <v>0</v>
      </c>
    </row>
    <row r="21" spans="1:12" s="46" customFormat="1" ht="21" customHeight="1" thickBot="1" x14ac:dyDescent="0.25">
      <c r="A21" s="86"/>
      <c r="B21" s="87"/>
      <c r="C21" s="88"/>
      <c r="D21" s="89"/>
      <c r="E21" s="90"/>
      <c r="F21" s="91"/>
      <c r="G21" s="92"/>
      <c r="H21" s="93"/>
      <c r="I21" s="94"/>
      <c r="J21" s="94"/>
      <c r="K21" s="333"/>
      <c r="L21" s="49">
        <f t="shared" si="0"/>
        <v>0</v>
      </c>
    </row>
    <row r="22" spans="1:12" ht="17.25" customHeight="1" thickBot="1" x14ac:dyDescent="0.25">
      <c r="A22" s="404" t="s">
        <v>0</v>
      </c>
      <c r="B22" s="405"/>
      <c r="C22" s="405"/>
      <c r="D22" s="405"/>
      <c r="E22" s="405"/>
      <c r="F22" s="405"/>
      <c r="G22" s="405"/>
      <c r="H22" s="405"/>
      <c r="I22" s="405"/>
      <c r="J22" s="405"/>
      <c r="K22" s="405"/>
      <c r="L22" s="39">
        <f>SUM(L4:L21)</f>
        <v>410000</v>
      </c>
    </row>
    <row r="23" spans="1:12" s="10" customFormat="1" ht="17.25" customHeight="1" x14ac:dyDescent="0.2">
      <c r="A23" s="11" t="s">
        <v>33</v>
      </c>
      <c r="D23" s="13"/>
      <c r="E23" s="45"/>
      <c r="F23" s="13"/>
      <c r="G23" s="45"/>
    </row>
    <row r="24" spans="1:12" s="10" customFormat="1" ht="17.25" customHeight="1" x14ac:dyDescent="0.2">
      <c r="D24" s="13"/>
      <c r="E24" s="45"/>
      <c r="F24" s="13"/>
      <c r="G24" s="45"/>
    </row>
    <row r="25" spans="1:12" s="10" customFormat="1" x14ac:dyDescent="0.2">
      <c r="D25" s="13"/>
      <c r="E25" s="45"/>
      <c r="F25" s="13"/>
      <c r="G25" s="45"/>
    </row>
    <row r="26" spans="1:12" s="10" customFormat="1" ht="17.25" customHeight="1" x14ac:dyDescent="0.2">
      <c r="A26" s="11"/>
      <c r="D26" s="13"/>
      <c r="E26" s="45"/>
      <c r="F26" s="13"/>
      <c r="G26" s="45"/>
    </row>
  </sheetData>
  <sheetProtection algorithmName="SHA-512" hashValue="TGgsr42yPVCYfbXV2/MQbZombgQdviB7Ayq61OfXYNktH6apezeMA6+31Cvf1F4eRruumySUa2JxsDOWOuzgIQ==" saltValue="Rs5gUz7r4EoFEbOu02TXhw==" spinCount="100000" sheet="1" formatCells="0" formatColumns="0" formatRows="0"/>
  <mergeCells count="8">
    <mergeCell ref="L2:L3"/>
    <mergeCell ref="A22:K22"/>
    <mergeCell ref="I2:K2"/>
    <mergeCell ref="A2:A3"/>
    <mergeCell ref="B2:B3"/>
    <mergeCell ref="C2:C3"/>
    <mergeCell ref="H2:H3"/>
    <mergeCell ref="D2:G3"/>
  </mergeCells>
  <phoneticPr fontId="23"/>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7"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F29" sqref="F29"/>
    </sheetView>
  </sheetViews>
  <sheetFormatPr defaultColWidth="9" defaultRowHeight="14" x14ac:dyDescent="0.2"/>
  <cols>
    <col min="1" max="1" width="25.08984375" style="40" customWidth="1"/>
    <col min="2" max="2" width="19.08984375" style="40" customWidth="1"/>
    <col min="3" max="7" width="10.08984375" style="40" customWidth="1"/>
    <col min="8" max="8" width="6.453125" style="4" customWidth="1"/>
    <col min="9" max="9" width="20" style="2" customWidth="1"/>
    <col min="10" max="10" width="12.90625" style="2" customWidth="1"/>
    <col min="11" max="11" width="9" style="10"/>
    <col min="12" max="13" width="34" style="40" customWidth="1"/>
    <col min="14" max="16384" width="9" style="40"/>
  </cols>
  <sheetData>
    <row r="1" spans="1:11" ht="19.5" customHeight="1" x14ac:dyDescent="0.2">
      <c r="A1" s="53" t="s">
        <v>119</v>
      </c>
      <c r="B1" s="53"/>
      <c r="F1" s="2"/>
      <c r="G1" s="10"/>
      <c r="H1" s="40"/>
      <c r="I1" s="40"/>
      <c r="J1" s="40"/>
      <c r="K1" s="40"/>
    </row>
    <row r="2" spans="1:11" ht="17.25" customHeight="1" thickBot="1" x14ac:dyDescent="0.25">
      <c r="A2" s="40" t="s">
        <v>34</v>
      </c>
      <c r="B2" s="4"/>
      <c r="C2" s="4"/>
      <c r="D2" s="4"/>
      <c r="E2" s="4"/>
      <c r="F2" s="4"/>
      <c r="G2" s="4"/>
      <c r="I2" s="3" t="s">
        <v>30</v>
      </c>
      <c r="J2" s="3"/>
    </row>
    <row r="3" spans="1:11" ht="17.25" customHeight="1" x14ac:dyDescent="0.2">
      <c r="A3" s="430" t="s">
        <v>15</v>
      </c>
      <c r="B3" s="419" t="s">
        <v>2</v>
      </c>
      <c r="C3" s="403" t="s">
        <v>66</v>
      </c>
      <c r="D3" s="403"/>
      <c r="E3" s="403"/>
      <c r="F3" s="403"/>
      <c r="G3" s="403"/>
      <c r="H3" s="432" t="s">
        <v>73</v>
      </c>
      <c r="I3" s="428" t="s">
        <v>179</v>
      </c>
      <c r="J3" s="394" t="s">
        <v>311</v>
      </c>
    </row>
    <row r="4" spans="1:11" ht="34.5" customHeight="1" thickBot="1" x14ac:dyDescent="0.25">
      <c r="A4" s="431"/>
      <c r="B4" s="420"/>
      <c r="C4" s="297" t="s">
        <v>300</v>
      </c>
      <c r="D4" s="297" t="s">
        <v>301</v>
      </c>
      <c r="E4" s="185" t="s">
        <v>196</v>
      </c>
      <c r="F4" s="37" t="s">
        <v>150</v>
      </c>
      <c r="G4" s="191" t="s">
        <v>266</v>
      </c>
      <c r="H4" s="433"/>
      <c r="I4" s="429"/>
      <c r="J4" s="427"/>
      <c r="K4" s="11"/>
    </row>
    <row r="5" spans="1:11" ht="17.25" customHeight="1" x14ac:dyDescent="0.2">
      <c r="A5" s="76" t="s">
        <v>35</v>
      </c>
      <c r="B5" s="77" t="s">
        <v>121</v>
      </c>
      <c r="C5" s="283"/>
      <c r="D5" s="283"/>
      <c r="E5" s="283"/>
      <c r="F5" s="283"/>
      <c r="G5" s="283"/>
      <c r="H5" s="284"/>
      <c r="I5" s="309"/>
      <c r="J5" s="313"/>
      <c r="K5" s="11"/>
    </row>
    <row r="6" spans="1:11" s="19" customFormat="1" ht="17.25" customHeight="1" x14ac:dyDescent="0.2">
      <c r="A6" s="97" t="s">
        <v>35</v>
      </c>
      <c r="B6" s="87" t="s">
        <v>122</v>
      </c>
      <c r="C6" s="285"/>
      <c r="D6" s="285"/>
      <c r="E6" s="285"/>
      <c r="F6" s="285"/>
      <c r="G6" s="285"/>
      <c r="H6" s="286"/>
      <c r="I6" s="309"/>
      <c r="J6" s="311"/>
      <c r="K6" s="20"/>
    </row>
    <row r="7" spans="1:11" s="18" customFormat="1" ht="17.25" customHeight="1" x14ac:dyDescent="0.2">
      <c r="A7" s="86" t="s">
        <v>70</v>
      </c>
      <c r="B7" s="87" t="s">
        <v>168</v>
      </c>
      <c r="C7" s="285"/>
      <c r="D7" s="285"/>
      <c r="E7" s="285"/>
      <c r="F7" s="285"/>
      <c r="G7" s="285"/>
      <c r="H7" s="286"/>
      <c r="I7" s="309"/>
      <c r="J7" s="311"/>
      <c r="K7" s="19"/>
    </row>
    <row r="8" spans="1:11" s="18" customFormat="1" ht="17.25" customHeight="1" x14ac:dyDescent="0.2">
      <c r="A8" s="86" t="s">
        <v>70</v>
      </c>
      <c r="B8" s="87" t="s">
        <v>169</v>
      </c>
      <c r="C8" s="285"/>
      <c r="D8" s="285"/>
      <c r="E8" s="285"/>
      <c r="F8" s="285"/>
      <c r="G8" s="285"/>
      <c r="H8" s="286"/>
      <c r="I8" s="309"/>
      <c r="J8" s="311"/>
      <c r="K8" s="19"/>
    </row>
    <row r="9" spans="1:11" s="18" customFormat="1" ht="17.25" customHeight="1" x14ac:dyDescent="0.2">
      <c r="A9" s="86" t="s">
        <v>70</v>
      </c>
      <c r="B9" s="87" t="s">
        <v>292</v>
      </c>
      <c r="C9" s="285"/>
      <c r="D9" s="285"/>
      <c r="E9" s="285"/>
      <c r="F9" s="285"/>
      <c r="G9" s="285"/>
      <c r="H9" s="286"/>
      <c r="I9" s="309"/>
      <c r="J9" s="311"/>
      <c r="K9" s="19"/>
    </row>
    <row r="10" spans="1:11" s="18" customFormat="1" ht="17.25" customHeight="1" x14ac:dyDescent="0.2">
      <c r="A10" s="86" t="s">
        <v>70</v>
      </c>
      <c r="B10" s="87" t="s">
        <v>293</v>
      </c>
      <c r="C10" s="285"/>
      <c r="D10" s="285"/>
      <c r="E10" s="285"/>
      <c r="F10" s="285"/>
      <c r="G10" s="285"/>
      <c r="H10" s="286"/>
      <c r="I10" s="309"/>
      <c r="J10" s="311"/>
      <c r="K10" s="19"/>
    </row>
    <row r="11" spans="1:11" s="18" customFormat="1" ht="17.25" customHeight="1" x14ac:dyDescent="0.2">
      <c r="A11" s="86"/>
      <c r="B11" s="87"/>
      <c r="C11" s="95"/>
      <c r="D11" s="95"/>
      <c r="E11" s="95"/>
      <c r="F11" s="95"/>
      <c r="G11" s="95"/>
      <c r="H11" s="98"/>
      <c r="I11" s="309">
        <f t="shared" ref="I11:I21" si="0">ROUNDDOWN((C11*D11+E11+F11)*G11%,0)</f>
        <v>0</v>
      </c>
      <c r="J11" s="311"/>
      <c r="K11" s="19"/>
    </row>
    <row r="12" spans="1:11" s="18" customFormat="1" ht="17.25" customHeight="1" x14ac:dyDescent="0.2">
      <c r="A12" s="86"/>
      <c r="B12" s="87"/>
      <c r="C12" s="95"/>
      <c r="D12" s="95"/>
      <c r="E12" s="95"/>
      <c r="F12" s="95"/>
      <c r="G12" s="95"/>
      <c r="H12" s="98"/>
      <c r="I12" s="309">
        <f t="shared" si="0"/>
        <v>0</v>
      </c>
      <c r="J12" s="311"/>
      <c r="K12" s="19"/>
    </row>
    <row r="13" spans="1:11" s="18" customFormat="1" ht="17.25" customHeight="1" x14ac:dyDescent="0.2">
      <c r="A13" s="86"/>
      <c r="B13" s="87"/>
      <c r="C13" s="95"/>
      <c r="D13" s="95"/>
      <c r="E13" s="95"/>
      <c r="F13" s="95"/>
      <c r="G13" s="95"/>
      <c r="H13" s="98"/>
      <c r="I13" s="309">
        <f t="shared" si="0"/>
        <v>0</v>
      </c>
      <c r="J13" s="311"/>
      <c r="K13" s="19"/>
    </row>
    <row r="14" spans="1:11" s="18" customFormat="1" ht="17.25" customHeight="1" x14ac:dyDescent="0.2">
      <c r="A14" s="86"/>
      <c r="B14" s="87"/>
      <c r="C14" s="95"/>
      <c r="D14" s="95"/>
      <c r="E14" s="95"/>
      <c r="F14" s="95"/>
      <c r="G14" s="95"/>
      <c r="H14" s="98"/>
      <c r="I14" s="309">
        <f t="shared" si="0"/>
        <v>0</v>
      </c>
      <c r="J14" s="311"/>
      <c r="K14" s="19"/>
    </row>
    <row r="15" spans="1:11" s="18" customFormat="1" ht="17.25" customHeight="1" x14ac:dyDescent="0.2">
      <c r="A15" s="99"/>
      <c r="B15" s="100"/>
      <c r="C15" s="101"/>
      <c r="D15" s="101"/>
      <c r="E15" s="101"/>
      <c r="F15" s="101"/>
      <c r="G15" s="101"/>
      <c r="H15" s="102"/>
      <c r="I15" s="309">
        <f t="shared" si="0"/>
        <v>0</v>
      </c>
      <c r="J15" s="311"/>
      <c r="K15" s="19"/>
    </row>
    <row r="16" spans="1:11" s="18" customFormat="1" ht="17.25" customHeight="1" x14ac:dyDescent="0.2">
      <c r="A16" s="99"/>
      <c r="B16" s="100"/>
      <c r="C16" s="101"/>
      <c r="D16" s="101"/>
      <c r="E16" s="101"/>
      <c r="F16" s="101"/>
      <c r="G16" s="101"/>
      <c r="H16" s="102"/>
      <c r="I16" s="309">
        <f t="shared" si="0"/>
        <v>0</v>
      </c>
      <c r="J16" s="311"/>
      <c r="K16" s="19"/>
    </row>
    <row r="17" spans="1:11" s="18" customFormat="1" ht="17.25" customHeight="1" x14ac:dyDescent="0.2">
      <c r="A17" s="99"/>
      <c r="B17" s="100"/>
      <c r="C17" s="101"/>
      <c r="D17" s="101"/>
      <c r="E17" s="101"/>
      <c r="F17" s="101"/>
      <c r="G17" s="101"/>
      <c r="H17" s="102"/>
      <c r="I17" s="309">
        <f t="shared" si="0"/>
        <v>0</v>
      </c>
      <c r="J17" s="311"/>
      <c r="K17" s="19"/>
    </row>
    <row r="18" spans="1:11" s="18" customFormat="1" ht="17.25" customHeight="1" x14ac:dyDescent="0.2">
      <c r="A18" s="99"/>
      <c r="B18" s="100"/>
      <c r="C18" s="101"/>
      <c r="D18" s="101"/>
      <c r="E18" s="101"/>
      <c r="F18" s="101"/>
      <c r="G18" s="101"/>
      <c r="H18" s="102"/>
      <c r="I18" s="309">
        <f t="shared" si="0"/>
        <v>0</v>
      </c>
      <c r="J18" s="311"/>
      <c r="K18" s="19"/>
    </row>
    <row r="19" spans="1:11" s="18" customFormat="1" ht="17.25" customHeight="1" x14ac:dyDescent="0.2">
      <c r="A19" s="99"/>
      <c r="B19" s="100"/>
      <c r="C19" s="101"/>
      <c r="D19" s="101"/>
      <c r="E19" s="101"/>
      <c r="F19" s="101"/>
      <c r="G19" s="101"/>
      <c r="H19" s="102"/>
      <c r="I19" s="309">
        <f t="shared" si="0"/>
        <v>0</v>
      </c>
      <c r="J19" s="311"/>
      <c r="K19" s="19"/>
    </row>
    <row r="20" spans="1:11" s="18" customFormat="1" ht="17.25" customHeight="1" x14ac:dyDescent="0.2">
      <c r="A20" s="99"/>
      <c r="B20" s="100"/>
      <c r="C20" s="101"/>
      <c r="D20" s="101"/>
      <c r="E20" s="101"/>
      <c r="F20" s="101"/>
      <c r="G20" s="101"/>
      <c r="H20" s="102"/>
      <c r="I20" s="309">
        <f t="shared" si="0"/>
        <v>0</v>
      </c>
      <c r="J20" s="311"/>
      <c r="K20" s="19"/>
    </row>
    <row r="21" spans="1:11" s="18" customFormat="1" ht="17.25" customHeight="1" thickBot="1" x14ac:dyDescent="0.25">
      <c r="A21" s="103"/>
      <c r="B21" s="104"/>
      <c r="C21" s="105"/>
      <c r="D21" s="105"/>
      <c r="E21" s="105"/>
      <c r="F21" s="105"/>
      <c r="G21" s="105"/>
      <c r="H21" s="106"/>
      <c r="I21" s="309">
        <f t="shared" si="0"/>
        <v>0</v>
      </c>
      <c r="J21" s="314"/>
      <c r="K21" s="19"/>
    </row>
    <row r="22" spans="1:11" ht="17.25" customHeight="1" thickBot="1" x14ac:dyDescent="0.25">
      <c r="A22" s="404" t="s">
        <v>0</v>
      </c>
      <c r="B22" s="405"/>
      <c r="C22" s="405"/>
      <c r="D22" s="405"/>
      <c r="E22" s="405"/>
      <c r="F22" s="405"/>
      <c r="G22" s="405"/>
      <c r="H22" s="405"/>
      <c r="I22" s="310">
        <f>SUM(I5:I21)</f>
        <v>0</v>
      </c>
      <c r="J22" s="312"/>
    </row>
    <row r="23" spans="1:11" s="10" customFormat="1" ht="16.5" customHeight="1" x14ac:dyDescent="0.2">
      <c r="A23" s="11" t="s">
        <v>33</v>
      </c>
      <c r="H23" s="15"/>
      <c r="I23" s="12"/>
      <c r="J23" s="12"/>
    </row>
    <row r="24" spans="1:11" s="10" customFormat="1" ht="16.5" customHeight="1" x14ac:dyDescent="0.2">
      <c r="B24" s="14"/>
      <c r="C24" s="14"/>
      <c r="D24" s="14"/>
      <c r="E24" s="14"/>
      <c r="F24" s="14"/>
      <c r="G24" s="14"/>
      <c r="H24" s="15"/>
      <c r="I24" s="12"/>
      <c r="J24" s="12"/>
    </row>
    <row r="25" spans="1:11" s="10" customFormat="1" ht="17.25" customHeight="1" x14ac:dyDescent="0.2">
      <c r="A25" s="11"/>
      <c r="H25" s="17"/>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nBKnQBOb+QaGJBH/iDubDYFAzeGYEu4to9zcQl48yOcPgbM5zi6WkTIF8WmxHRxVZ57PfhlmBKZfpWyCtl3zXg==" saltValue="TW3GSPIMT8fXolrHWrwJxg==" spinCount="100000" sheet="1" formatCells="0" formatColumns="0" formatRows="0"/>
  <protectedRanges>
    <protectedRange sqref="A5:H10" name="範囲1"/>
  </protectedRanges>
  <mergeCells count="7">
    <mergeCell ref="J3:J4"/>
    <mergeCell ref="I3:I4"/>
    <mergeCell ref="A22:H22"/>
    <mergeCell ref="A3:A4"/>
    <mergeCell ref="B3:B4"/>
    <mergeCell ref="C3:G3"/>
    <mergeCell ref="H3:H4"/>
  </mergeCells>
  <phoneticPr fontId="23"/>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71"/>
  <sheetViews>
    <sheetView view="pageBreakPreview" zoomScaleNormal="100" zoomScaleSheetLayoutView="100" workbookViewId="0">
      <selection activeCell="A21" sqref="A21:XFD21"/>
    </sheetView>
  </sheetViews>
  <sheetFormatPr defaultColWidth="9" defaultRowHeight="14" x14ac:dyDescent="0.2"/>
  <cols>
    <col min="1" max="1" width="25.08984375" style="40" customWidth="1"/>
    <col min="2" max="2" width="19.08984375" style="40" customWidth="1"/>
    <col min="3" max="6" width="10.08984375" style="40" customWidth="1"/>
    <col min="7" max="7" width="10.08984375" style="40" hidden="1" customWidth="1"/>
    <col min="8" max="8" width="6.453125" style="4" customWidth="1"/>
    <col min="9" max="9" width="24.26953125" style="2" customWidth="1"/>
    <col min="10" max="10" width="12.6328125" style="2" customWidth="1"/>
    <col min="11" max="11" width="9" style="10"/>
    <col min="12" max="13" width="34" style="40" customWidth="1"/>
    <col min="14" max="16384" width="9" style="40"/>
  </cols>
  <sheetData>
    <row r="1" spans="1:11" x14ac:dyDescent="0.2">
      <c r="A1" s="40" t="s">
        <v>170</v>
      </c>
    </row>
    <row r="2" spans="1:11" ht="17.25" customHeight="1" thickBot="1" x14ac:dyDescent="0.25">
      <c r="A2" s="40" t="s">
        <v>34</v>
      </c>
      <c r="B2" s="4"/>
      <c r="C2" s="4"/>
      <c r="D2" s="4"/>
      <c r="E2" s="4"/>
      <c r="F2" s="4"/>
      <c r="G2" s="4"/>
      <c r="I2" s="3" t="s">
        <v>30</v>
      </c>
      <c r="J2" s="3"/>
    </row>
    <row r="3" spans="1:11" ht="17.25" customHeight="1" x14ac:dyDescent="0.2">
      <c r="A3" s="430" t="s">
        <v>15</v>
      </c>
      <c r="B3" s="419" t="s">
        <v>2</v>
      </c>
      <c r="C3" s="403" t="s">
        <v>66</v>
      </c>
      <c r="D3" s="403"/>
      <c r="E3" s="403"/>
      <c r="F3" s="403"/>
      <c r="G3" s="403"/>
      <c r="H3" s="432" t="s">
        <v>73</v>
      </c>
      <c r="I3" s="414" t="s">
        <v>180</v>
      </c>
      <c r="J3" s="434" t="s">
        <v>311</v>
      </c>
    </row>
    <row r="4" spans="1:11" ht="17.25" customHeight="1" thickBot="1" x14ac:dyDescent="0.25">
      <c r="A4" s="431"/>
      <c r="B4" s="420"/>
      <c r="C4" s="144" t="s">
        <v>171</v>
      </c>
      <c r="D4" s="145" t="s">
        <v>172</v>
      </c>
      <c r="E4" s="146" t="s">
        <v>173</v>
      </c>
      <c r="F4" s="147" t="s">
        <v>174</v>
      </c>
      <c r="G4" s="148"/>
      <c r="H4" s="433"/>
      <c r="I4" s="415"/>
      <c r="J4" s="435"/>
      <c r="K4" s="11"/>
    </row>
    <row r="5" spans="1:11" ht="17.25" customHeight="1" x14ac:dyDescent="0.2">
      <c r="A5" s="76" t="s">
        <v>182</v>
      </c>
      <c r="B5" s="87" t="s">
        <v>121</v>
      </c>
      <c r="C5" s="149">
        <v>4300</v>
      </c>
      <c r="D5" s="150">
        <v>500</v>
      </c>
      <c r="E5" s="335"/>
      <c r="F5" s="336"/>
      <c r="G5" s="176"/>
      <c r="H5" s="96" t="s">
        <v>69</v>
      </c>
      <c r="I5" s="48">
        <f>ROUNDDOWN((C5*D5)+(E5*F5),0)</f>
        <v>2150000</v>
      </c>
      <c r="J5" s="316"/>
      <c r="K5" s="11"/>
    </row>
    <row r="6" spans="1:11" s="19" customFormat="1" ht="17.25" customHeight="1" x14ac:dyDescent="0.2">
      <c r="A6" s="86" t="s">
        <v>70</v>
      </c>
      <c r="B6" s="87" t="s">
        <v>175</v>
      </c>
      <c r="C6" s="151">
        <v>2070</v>
      </c>
      <c r="D6" s="152">
        <v>1500</v>
      </c>
      <c r="E6" s="337"/>
      <c r="F6" s="338"/>
      <c r="G6" s="177"/>
      <c r="H6" s="98" t="s">
        <v>69</v>
      </c>
      <c r="I6" s="48">
        <f t="shared" ref="I6:I56" si="0">ROUNDDOWN((C6*D6)+(E6*F6),0)</f>
        <v>3105000</v>
      </c>
      <c r="J6" s="308"/>
      <c r="K6" s="20"/>
    </row>
    <row r="7" spans="1:11" s="18" customFormat="1" ht="17.25" customHeight="1" x14ac:dyDescent="0.2">
      <c r="A7" s="97" t="s">
        <v>182</v>
      </c>
      <c r="B7" s="87" t="s">
        <v>122</v>
      </c>
      <c r="C7" s="151">
        <v>3040</v>
      </c>
      <c r="D7" s="152">
        <v>1500</v>
      </c>
      <c r="E7" s="337"/>
      <c r="F7" s="338"/>
      <c r="G7" s="177"/>
      <c r="H7" s="98" t="s">
        <v>69</v>
      </c>
      <c r="I7" s="48">
        <f t="shared" si="0"/>
        <v>4560000</v>
      </c>
      <c r="J7" s="308"/>
      <c r="K7" s="19"/>
    </row>
    <row r="8" spans="1:11" s="18" customFormat="1" ht="17.25" customHeight="1" x14ac:dyDescent="0.2">
      <c r="A8" s="86" t="s">
        <v>70</v>
      </c>
      <c r="B8" s="87" t="s">
        <v>176</v>
      </c>
      <c r="C8" s="151">
        <v>2070</v>
      </c>
      <c r="D8" s="152">
        <v>1500</v>
      </c>
      <c r="E8" s="337"/>
      <c r="F8" s="338"/>
      <c r="G8" s="177"/>
      <c r="H8" s="98" t="s">
        <v>69</v>
      </c>
      <c r="I8" s="48">
        <f t="shared" si="0"/>
        <v>3105000</v>
      </c>
      <c r="J8" s="308"/>
      <c r="K8" s="19"/>
    </row>
    <row r="9" spans="1:11" s="18" customFormat="1" ht="17.25" customHeight="1" x14ac:dyDescent="0.2">
      <c r="A9" s="86" t="s">
        <v>321</v>
      </c>
      <c r="B9" s="87" t="s">
        <v>322</v>
      </c>
      <c r="C9" s="151">
        <v>1210</v>
      </c>
      <c r="D9" s="152">
        <v>1500</v>
      </c>
      <c r="E9" s="337"/>
      <c r="F9" s="338"/>
      <c r="G9" s="177"/>
      <c r="H9" s="98" t="s">
        <v>69</v>
      </c>
      <c r="I9" s="48">
        <f t="shared" si="0"/>
        <v>1815000</v>
      </c>
      <c r="J9" s="308"/>
      <c r="K9" s="19"/>
    </row>
    <row r="10" spans="1:11" s="18" customFormat="1" ht="17.25" customHeight="1" x14ac:dyDescent="0.2">
      <c r="A10" s="86"/>
      <c r="B10" s="87"/>
      <c r="C10" s="151"/>
      <c r="D10" s="152"/>
      <c r="E10" s="337"/>
      <c r="F10" s="338"/>
      <c r="G10" s="177"/>
      <c r="H10" s="98"/>
      <c r="I10" s="48">
        <f t="shared" si="0"/>
        <v>0</v>
      </c>
      <c r="J10" s="308"/>
      <c r="K10" s="19"/>
    </row>
    <row r="11" spans="1:11" s="18" customFormat="1" ht="17.25" customHeight="1" x14ac:dyDescent="0.2">
      <c r="A11" s="86"/>
      <c r="B11" s="87"/>
      <c r="C11" s="151"/>
      <c r="D11" s="152"/>
      <c r="E11" s="337"/>
      <c r="F11" s="338"/>
      <c r="G11" s="177"/>
      <c r="H11" s="98"/>
      <c r="I11" s="48">
        <f t="shared" si="0"/>
        <v>0</v>
      </c>
      <c r="J11" s="308"/>
      <c r="K11" s="19"/>
    </row>
    <row r="12" spans="1:11" s="18" customFormat="1" ht="17.25" customHeight="1" x14ac:dyDescent="0.2">
      <c r="A12" s="86"/>
      <c r="B12" s="87"/>
      <c r="C12" s="151"/>
      <c r="D12" s="152"/>
      <c r="E12" s="337"/>
      <c r="F12" s="338"/>
      <c r="G12" s="177"/>
      <c r="H12" s="98"/>
      <c r="I12" s="48">
        <f t="shared" si="0"/>
        <v>0</v>
      </c>
      <c r="J12" s="308"/>
      <c r="K12" s="19"/>
    </row>
    <row r="13" spans="1:11" s="18" customFormat="1" ht="17.25" customHeight="1" x14ac:dyDescent="0.2">
      <c r="A13" s="86"/>
      <c r="B13" s="87"/>
      <c r="C13" s="151"/>
      <c r="D13" s="152"/>
      <c r="E13" s="337"/>
      <c r="F13" s="338"/>
      <c r="G13" s="177"/>
      <c r="H13" s="98"/>
      <c r="I13" s="48">
        <f t="shared" si="0"/>
        <v>0</v>
      </c>
      <c r="J13" s="308"/>
      <c r="K13" s="19"/>
    </row>
    <row r="14" spans="1:11" s="18" customFormat="1" ht="17.25" customHeight="1" x14ac:dyDescent="0.2">
      <c r="A14" s="86"/>
      <c r="B14" s="87"/>
      <c r="C14" s="151"/>
      <c r="D14" s="152"/>
      <c r="E14" s="337"/>
      <c r="F14" s="338"/>
      <c r="G14" s="177"/>
      <c r="H14" s="98"/>
      <c r="I14" s="48">
        <f t="shared" si="0"/>
        <v>0</v>
      </c>
      <c r="J14" s="308"/>
      <c r="K14" s="19"/>
    </row>
    <row r="15" spans="1:11" s="18" customFormat="1" ht="17.25" customHeight="1" x14ac:dyDescent="0.2">
      <c r="A15" s="86"/>
      <c r="B15" s="87"/>
      <c r="C15" s="151"/>
      <c r="D15" s="152"/>
      <c r="E15" s="337"/>
      <c r="F15" s="338"/>
      <c r="G15" s="177"/>
      <c r="H15" s="98"/>
      <c r="I15" s="48">
        <f t="shared" si="0"/>
        <v>0</v>
      </c>
      <c r="J15" s="308"/>
      <c r="K15" s="19"/>
    </row>
    <row r="16" spans="1:11" s="18" customFormat="1" ht="17.25" customHeight="1" x14ac:dyDescent="0.2">
      <c r="A16" s="86"/>
      <c r="B16" s="87"/>
      <c r="C16" s="151"/>
      <c r="D16" s="152"/>
      <c r="E16" s="337"/>
      <c r="F16" s="338"/>
      <c r="G16" s="177"/>
      <c r="H16" s="98"/>
      <c r="I16" s="48">
        <f t="shared" si="0"/>
        <v>0</v>
      </c>
      <c r="J16" s="308"/>
      <c r="K16" s="19"/>
    </row>
    <row r="17" spans="1:11" s="18" customFormat="1" ht="17.25" customHeight="1" x14ac:dyDescent="0.2">
      <c r="A17" s="86"/>
      <c r="B17" s="87"/>
      <c r="C17" s="151"/>
      <c r="D17" s="152"/>
      <c r="E17" s="337"/>
      <c r="F17" s="338"/>
      <c r="G17" s="177"/>
      <c r="H17" s="98"/>
      <c r="I17" s="48">
        <f t="shared" si="0"/>
        <v>0</v>
      </c>
      <c r="J17" s="308"/>
      <c r="K17" s="19"/>
    </row>
    <row r="18" spans="1:11" s="18" customFormat="1" ht="17.25" customHeight="1" x14ac:dyDescent="0.2">
      <c r="A18" s="86"/>
      <c r="B18" s="87"/>
      <c r="C18" s="151"/>
      <c r="D18" s="152"/>
      <c r="E18" s="337"/>
      <c r="F18" s="338"/>
      <c r="G18" s="177"/>
      <c r="H18" s="98"/>
      <c r="I18" s="48">
        <f t="shared" si="0"/>
        <v>0</v>
      </c>
      <c r="J18" s="308"/>
      <c r="K18" s="19"/>
    </row>
    <row r="19" spans="1:11" s="18" customFormat="1" ht="17.25" customHeight="1" x14ac:dyDescent="0.2">
      <c r="A19" s="86"/>
      <c r="B19" s="87"/>
      <c r="C19" s="151"/>
      <c r="D19" s="152"/>
      <c r="E19" s="337"/>
      <c r="F19" s="338"/>
      <c r="G19" s="177"/>
      <c r="H19" s="98"/>
      <c r="I19" s="48">
        <f t="shared" si="0"/>
        <v>0</v>
      </c>
      <c r="J19" s="308"/>
      <c r="K19" s="19"/>
    </row>
    <row r="20" spans="1:11" s="18" customFormat="1" ht="17.25" customHeight="1" x14ac:dyDescent="0.2">
      <c r="A20" s="86"/>
      <c r="B20" s="87"/>
      <c r="C20" s="151"/>
      <c r="D20" s="152"/>
      <c r="E20" s="337"/>
      <c r="F20" s="338"/>
      <c r="G20" s="177"/>
      <c r="H20" s="98"/>
      <c r="I20" s="48">
        <f t="shared" si="0"/>
        <v>0</v>
      </c>
      <c r="J20" s="308"/>
      <c r="K20" s="19"/>
    </row>
    <row r="21" spans="1:11" s="18" customFormat="1" ht="17.25" customHeight="1" x14ac:dyDescent="0.2">
      <c r="A21" s="86"/>
      <c r="B21" s="87"/>
      <c r="C21" s="151"/>
      <c r="D21" s="152"/>
      <c r="E21" s="337"/>
      <c r="F21" s="338"/>
      <c r="G21" s="177"/>
      <c r="H21" s="98"/>
      <c r="I21" s="48">
        <f t="shared" si="0"/>
        <v>0</v>
      </c>
      <c r="J21" s="308"/>
      <c r="K21" s="19"/>
    </row>
    <row r="22" spans="1:11" s="18" customFormat="1" ht="17.25" customHeight="1" x14ac:dyDescent="0.2">
      <c r="A22" s="86"/>
      <c r="B22" s="87"/>
      <c r="C22" s="151"/>
      <c r="D22" s="152"/>
      <c r="E22" s="337"/>
      <c r="F22" s="338"/>
      <c r="G22" s="177"/>
      <c r="H22" s="98"/>
      <c r="I22" s="48">
        <f t="shared" si="0"/>
        <v>0</v>
      </c>
      <c r="J22" s="308"/>
      <c r="K22" s="19"/>
    </row>
    <row r="23" spans="1:11" s="18" customFormat="1" ht="17.25" customHeight="1" x14ac:dyDescent="0.2">
      <c r="A23" s="86"/>
      <c r="B23" s="87"/>
      <c r="C23" s="151"/>
      <c r="D23" s="152"/>
      <c r="E23" s="337"/>
      <c r="F23" s="338"/>
      <c r="G23" s="177"/>
      <c r="H23" s="98"/>
      <c r="I23" s="48">
        <f t="shared" si="0"/>
        <v>0</v>
      </c>
      <c r="J23" s="308"/>
      <c r="K23" s="19"/>
    </row>
    <row r="24" spans="1:11" s="18" customFormat="1" ht="17.25" customHeight="1" x14ac:dyDescent="0.2">
      <c r="A24" s="86"/>
      <c r="B24" s="87"/>
      <c r="C24" s="151"/>
      <c r="D24" s="152"/>
      <c r="E24" s="337"/>
      <c r="F24" s="338"/>
      <c r="G24" s="177"/>
      <c r="H24" s="98"/>
      <c r="I24" s="48">
        <f t="shared" si="0"/>
        <v>0</v>
      </c>
      <c r="J24" s="308"/>
      <c r="K24" s="19"/>
    </row>
    <row r="25" spans="1:11" s="18" customFormat="1" ht="17.25" customHeight="1" x14ac:dyDescent="0.2">
      <c r="A25" s="86"/>
      <c r="B25" s="87"/>
      <c r="C25" s="151"/>
      <c r="D25" s="152"/>
      <c r="E25" s="337"/>
      <c r="F25" s="338"/>
      <c r="G25" s="177"/>
      <c r="H25" s="98"/>
      <c r="I25" s="48">
        <f t="shared" si="0"/>
        <v>0</v>
      </c>
      <c r="J25" s="308"/>
      <c r="K25" s="19"/>
    </row>
    <row r="26" spans="1:11" s="18" customFormat="1" ht="17.25" customHeight="1" x14ac:dyDescent="0.2">
      <c r="A26" s="86"/>
      <c r="B26" s="87"/>
      <c r="C26" s="151"/>
      <c r="D26" s="152"/>
      <c r="E26" s="337"/>
      <c r="F26" s="338"/>
      <c r="G26" s="177"/>
      <c r="H26" s="98"/>
      <c r="I26" s="48">
        <f t="shared" si="0"/>
        <v>0</v>
      </c>
      <c r="J26" s="308"/>
      <c r="K26" s="19"/>
    </row>
    <row r="27" spans="1:11" s="18" customFormat="1" ht="17.25" customHeight="1" x14ac:dyDescent="0.2">
      <c r="A27" s="86"/>
      <c r="B27" s="87"/>
      <c r="C27" s="151"/>
      <c r="D27" s="152"/>
      <c r="E27" s="337"/>
      <c r="F27" s="338"/>
      <c r="G27" s="177"/>
      <c r="H27" s="98"/>
      <c r="I27" s="48">
        <f t="shared" si="0"/>
        <v>0</v>
      </c>
      <c r="J27" s="308"/>
      <c r="K27" s="19"/>
    </row>
    <row r="28" spans="1:11" s="18" customFormat="1" ht="17.25" customHeight="1" x14ac:dyDescent="0.2">
      <c r="A28" s="86"/>
      <c r="B28" s="87"/>
      <c r="C28" s="151"/>
      <c r="D28" s="152"/>
      <c r="E28" s="337"/>
      <c r="F28" s="338"/>
      <c r="G28" s="177"/>
      <c r="H28" s="98"/>
      <c r="I28" s="48">
        <f t="shared" si="0"/>
        <v>0</v>
      </c>
      <c r="J28" s="308"/>
      <c r="K28" s="19"/>
    </row>
    <row r="29" spans="1:11" s="18" customFormat="1" ht="17.25" customHeight="1" x14ac:dyDescent="0.2">
      <c r="A29" s="86"/>
      <c r="B29" s="87"/>
      <c r="C29" s="151"/>
      <c r="D29" s="152"/>
      <c r="E29" s="337"/>
      <c r="F29" s="338"/>
      <c r="G29" s="177"/>
      <c r="H29" s="98"/>
      <c r="I29" s="48">
        <f t="shared" si="0"/>
        <v>0</v>
      </c>
      <c r="J29" s="308"/>
      <c r="K29" s="19"/>
    </row>
    <row r="30" spans="1:11" s="18" customFormat="1" ht="17.25" customHeight="1" x14ac:dyDescent="0.2">
      <c r="A30" s="86"/>
      <c r="B30" s="87"/>
      <c r="C30" s="151"/>
      <c r="D30" s="152"/>
      <c r="E30" s="337"/>
      <c r="F30" s="338"/>
      <c r="G30" s="177"/>
      <c r="H30" s="98"/>
      <c r="I30" s="48">
        <f t="shared" si="0"/>
        <v>0</v>
      </c>
      <c r="J30" s="308"/>
      <c r="K30" s="19"/>
    </row>
    <row r="31" spans="1:11" s="18" customFormat="1" ht="17.25" customHeight="1" x14ac:dyDescent="0.2">
      <c r="A31" s="86"/>
      <c r="B31" s="87"/>
      <c r="C31" s="151"/>
      <c r="D31" s="152"/>
      <c r="E31" s="337"/>
      <c r="F31" s="338"/>
      <c r="G31" s="177"/>
      <c r="H31" s="98"/>
      <c r="I31" s="48">
        <f t="shared" si="0"/>
        <v>0</v>
      </c>
      <c r="J31" s="308"/>
      <c r="K31" s="19"/>
    </row>
    <row r="32" spans="1:11" s="18" customFormat="1" ht="17.25" customHeight="1" x14ac:dyDescent="0.2">
      <c r="A32" s="86"/>
      <c r="B32" s="87"/>
      <c r="C32" s="151"/>
      <c r="D32" s="152"/>
      <c r="E32" s="337"/>
      <c r="F32" s="338"/>
      <c r="G32" s="177"/>
      <c r="H32" s="98"/>
      <c r="I32" s="48">
        <f t="shared" si="0"/>
        <v>0</v>
      </c>
      <c r="J32" s="308"/>
      <c r="K32" s="19"/>
    </row>
    <row r="33" spans="1:11" s="18" customFormat="1" ht="17.25" customHeight="1" x14ac:dyDescent="0.2">
      <c r="A33" s="86"/>
      <c r="B33" s="87"/>
      <c r="C33" s="151"/>
      <c r="D33" s="152"/>
      <c r="E33" s="337"/>
      <c r="F33" s="338"/>
      <c r="G33" s="177"/>
      <c r="H33" s="98"/>
      <c r="I33" s="48">
        <f t="shared" si="0"/>
        <v>0</v>
      </c>
      <c r="J33" s="308"/>
      <c r="K33" s="19"/>
    </row>
    <row r="34" spans="1:11" s="18" customFormat="1" ht="17.25" customHeight="1" x14ac:dyDescent="0.2">
      <c r="A34" s="86"/>
      <c r="B34" s="87"/>
      <c r="C34" s="151"/>
      <c r="D34" s="152"/>
      <c r="E34" s="337"/>
      <c r="F34" s="338"/>
      <c r="G34" s="177"/>
      <c r="H34" s="98"/>
      <c r="I34" s="48">
        <f t="shared" si="0"/>
        <v>0</v>
      </c>
      <c r="J34" s="308"/>
      <c r="K34" s="19"/>
    </row>
    <row r="35" spans="1:11" s="18" customFormat="1" ht="17.25" customHeight="1" x14ac:dyDescent="0.2">
      <c r="A35" s="86"/>
      <c r="B35" s="87"/>
      <c r="C35" s="151"/>
      <c r="D35" s="152"/>
      <c r="E35" s="337"/>
      <c r="F35" s="338"/>
      <c r="G35" s="177"/>
      <c r="H35" s="98"/>
      <c r="I35" s="48">
        <f t="shared" si="0"/>
        <v>0</v>
      </c>
      <c r="J35" s="308"/>
      <c r="K35" s="19"/>
    </row>
    <row r="36" spans="1:11" s="18" customFormat="1" ht="17.25" customHeight="1" x14ac:dyDescent="0.2">
      <c r="A36" s="86"/>
      <c r="B36" s="87"/>
      <c r="C36" s="151"/>
      <c r="D36" s="152"/>
      <c r="E36" s="337"/>
      <c r="F36" s="338"/>
      <c r="G36" s="177"/>
      <c r="H36" s="98"/>
      <c r="I36" s="48">
        <f t="shared" si="0"/>
        <v>0</v>
      </c>
      <c r="J36" s="308"/>
      <c r="K36" s="19"/>
    </row>
    <row r="37" spans="1:11" s="18" customFormat="1" ht="17.25" customHeight="1" x14ac:dyDescent="0.2">
      <c r="A37" s="86"/>
      <c r="B37" s="87"/>
      <c r="C37" s="151"/>
      <c r="D37" s="152"/>
      <c r="E37" s="337"/>
      <c r="F37" s="338"/>
      <c r="G37" s="177"/>
      <c r="H37" s="98"/>
      <c r="I37" s="48">
        <f t="shared" si="0"/>
        <v>0</v>
      </c>
      <c r="J37" s="308"/>
      <c r="K37" s="19"/>
    </row>
    <row r="38" spans="1:11" s="18" customFormat="1" ht="17.25" customHeight="1" x14ac:dyDescent="0.2">
      <c r="A38" s="86"/>
      <c r="B38" s="87"/>
      <c r="C38" s="151"/>
      <c r="D38" s="152"/>
      <c r="E38" s="337"/>
      <c r="F38" s="338"/>
      <c r="G38" s="177"/>
      <c r="H38" s="98"/>
      <c r="I38" s="48">
        <f t="shared" si="0"/>
        <v>0</v>
      </c>
      <c r="J38" s="308"/>
      <c r="K38" s="19"/>
    </row>
    <row r="39" spans="1:11" s="18" customFormat="1" ht="17.25" customHeight="1" x14ac:dyDescent="0.2">
      <c r="A39" s="86"/>
      <c r="B39" s="87"/>
      <c r="C39" s="151"/>
      <c r="D39" s="152"/>
      <c r="E39" s="337"/>
      <c r="F39" s="338"/>
      <c r="G39" s="177"/>
      <c r="H39" s="98"/>
      <c r="I39" s="48">
        <f t="shared" si="0"/>
        <v>0</v>
      </c>
      <c r="J39" s="308"/>
      <c r="K39" s="19"/>
    </row>
    <row r="40" spans="1:11" s="18" customFormat="1" ht="17.25" customHeight="1" x14ac:dyDescent="0.2">
      <c r="A40" s="86"/>
      <c r="B40" s="87"/>
      <c r="C40" s="151"/>
      <c r="D40" s="152"/>
      <c r="E40" s="337"/>
      <c r="F40" s="338"/>
      <c r="G40" s="177"/>
      <c r="H40" s="98"/>
      <c r="I40" s="48">
        <f t="shared" si="0"/>
        <v>0</v>
      </c>
      <c r="J40" s="308"/>
      <c r="K40" s="19"/>
    </row>
    <row r="41" spans="1:11" s="18" customFormat="1" ht="17.25" customHeight="1" x14ac:dyDescent="0.2">
      <c r="A41" s="86"/>
      <c r="B41" s="87"/>
      <c r="C41" s="151"/>
      <c r="D41" s="152"/>
      <c r="E41" s="337"/>
      <c r="F41" s="338"/>
      <c r="G41" s="177"/>
      <c r="H41" s="98"/>
      <c r="I41" s="48">
        <f t="shared" si="0"/>
        <v>0</v>
      </c>
      <c r="J41" s="308"/>
      <c r="K41" s="19"/>
    </row>
    <row r="42" spans="1:11" s="18" customFormat="1" ht="17.25" customHeight="1" x14ac:dyDescent="0.2">
      <c r="A42" s="86"/>
      <c r="B42" s="87"/>
      <c r="C42" s="151"/>
      <c r="D42" s="152"/>
      <c r="E42" s="337"/>
      <c r="F42" s="338"/>
      <c r="G42" s="177"/>
      <c r="H42" s="98"/>
      <c r="I42" s="48">
        <f t="shared" si="0"/>
        <v>0</v>
      </c>
      <c r="J42" s="308"/>
      <c r="K42" s="19"/>
    </row>
    <row r="43" spans="1:11" s="18" customFormat="1" ht="17.25" customHeight="1" x14ac:dyDescent="0.2">
      <c r="A43" s="86"/>
      <c r="B43" s="87"/>
      <c r="C43" s="151"/>
      <c r="D43" s="152"/>
      <c r="E43" s="337"/>
      <c r="F43" s="338"/>
      <c r="G43" s="177"/>
      <c r="H43" s="98"/>
      <c r="I43" s="48">
        <f t="shared" si="0"/>
        <v>0</v>
      </c>
      <c r="J43" s="308"/>
      <c r="K43" s="19"/>
    </row>
    <row r="44" spans="1:11" s="18" customFormat="1" ht="17.25" customHeight="1" x14ac:dyDescent="0.2">
      <c r="A44" s="86"/>
      <c r="B44" s="87"/>
      <c r="C44" s="151"/>
      <c r="D44" s="152"/>
      <c r="E44" s="337"/>
      <c r="F44" s="338"/>
      <c r="G44" s="177"/>
      <c r="H44" s="98"/>
      <c r="I44" s="48">
        <f t="shared" si="0"/>
        <v>0</v>
      </c>
      <c r="J44" s="308"/>
      <c r="K44" s="19"/>
    </row>
    <row r="45" spans="1:11" s="18" customFormat="1" ht="17.25" customHeight="1" x14ac:dyDescent="0.2">
      <c r="A45" s="86"/>
      <c r="B45" s="87"/>
      <c r="C45" s="151"/>
      <c r="D45" s="152"/>
      <c r="E45" s="337"/>
      <c r="F45" s="338"/>
      <c r="G45" s="177"/>
      <c r="H45" s="98"/>
      <c r="I45" s="48">
        <f t="shared" si="0"/>
        <v>0</v>
      </c>
      <c r="J45" s="308"/>
      <c r="K45" s="19"/>
    </row>
    <row r="46" spans="1:11" s="18" customFormat="1" ht="17.25" customHeight="1" x14ac:dyDescent="0.2">
      <c r="A46" s="86"/>
      <c r="B46" s="87"/>
      <c r="C46" s="151"/>
      <c r="D46" s="152"/>
      <c r="E46" s="337"/>
      <c r="F46" s="338"/>
      <c r="G46" s="177"/>
      <c r="H46" s="98"/>
      <c r="I46" s="48">
        <f t="shared" si="0"/>
        <v>0</v>
      </c>
      <c r="J46" s="308"/>
      <c r="K46" s="19"/>
    </row>
    <row r="47" spans="1:11" s="18" customFormat="1" ht="17.25" customHeight="1" x14ac:dyDescent="0.2">
      <c r="A47" s="86"/>
      <c r="B47" s="87"/>
      <c r="C47" s="151"/>
      <c r="D47" s="152"/>
      <c r="E47" s="337"/>
      <c r="F47" s="338"/>
      <c r="G47" s="177"/>
      <c r="H47" s="98"/>
      <c r="I47" s="48">
        <f t="shared" si="0"/>
        <v>0</v>
      </c>
      <c r="J47" s="308"/>
      <c r="K47" s="19"/>
    </row>
    <row r="48" spans="1:11" s="18" customFormat="1" ht="17.25" customHeight="1" x14ac:dyDescent="0.2">
      <c r="A48" s="86"/>
      <c r="B48" s="87"/>
      <c r="C48" s="151"/>
      <c r="D48" s="152"/>
      <c r="E48" s="337"/>
      <c r="F48" s="338"/>
      <c r="G48" s="177"/>
      <c r="H48" s="98"/>
      <c r="I48" s="48">
        <f t="shared" si="0"/>
        <v>0</v>
      </c>
      <c r="J48" s="308"/>
      <c r="K48" s="19"/>
    </row>
    <row r="49" spans="1:12" s="18" customFormat="1" ht="17.25" customHeight="1" x14ac:dyDescent="0.2">
      <c r="A49" s="86"/>
      <c r="B49" s="87"/>
      <c r="C49" s="151"/>
      <c r="D49" s="152"/>
      <c r="E49" s="337"/>
      <c r="F49" s="338"/>
      <c r="G49" s="177"/>
      <c r="H49" s="98"/>
      <c r="I49" s="48">
        <f t="shared" si="0"/>
        <v>0</v>
      </c>
      <c r="J49" s="308"/>
      <c r="K49" s="19"/>
    </row>
    <row r="50" spans="1:12" s="18" customFormat="1" ht="17.25" customHeight="1" x14ac:dyDescent="0.2">
      <c r="A50" s="99"/>
      <c r="B50" s="100"/>
      <c r="C50" s="153"/>
      <c r="D50" s="154"/>
      <c r="E50" s="339"/>
      <c r="F50" s="340"/>
      <c r="G50" s="178"/>
      <c r="H50" s="102"/>
      <c r="I50" s="48">
        <f t="shared" si="0"/>
        <v>0</v>
      </c>
      <c r="J50" s="308"/>
      <c r="K50" s="19"/>
    </row>
    <row r="51" spans="1:12" s="18" customFormat="1" ht="17.25" customHeight="1" x14ac:dyDescent="0.2">
      <c r="A51" s="99"/>
      <c r="B51" s="100"/>
      <c r="C51" s="153"/>
      <c r="D51" s="154"/>
      <c r="E51" s="339"/>
      <c r="F51" s="340"/>
      <c r="G51" s="178"/>
      <c r="H51" s="102"/>
      <c r="I51" s="48">
        <f t="shared" si="0"/>
        <v>0</v>
      </c>
      <c r="J51" s="308"/>
      <c r="K51" s="19"/>
    </row>
    <row r="52" spans="1:12" s="18" customFormat="1" ht="17.25" customHeight="1" x14ac:dyDescent="0.2">
      <c r="A52" s="99"/>
      <c r="B52" s="100"/>
      <c r="C52" s="153"/>
      <c r="D52" s="154"/>
      <c r="E52" s="339"/>
      <c r="F52" s="340"/>
      <c r="G52" s="178"/>
      <c r="H52" s="102"/>
      <c r="I52" s="48">
        <f t="shared" si="0"/>
        <v>0</v>
      </c>
      <c r="J52" s="308"/>
      <c r="K52" s="19"/>
    </row>
    <row r="53" spans="1:12" s="18" customFormat="1" ht="17.25" customHeight="1" x14ac:dyDescent="0.2">
      <c r="A53" s="99"/>
      <c r="B53" s="100"/>
      <c r="C53" s="153"/>
      <c r="D53" s="154"/>
      <c r="E53" s="339"/>
      <c r="F53" s="340"/>
      <c r="G53" s="178"/>
      <c r="H53" s="102"/>
      <c r="I53" s="48">
        <f t="shared" si="0"/>
        <v>0</v>
      </c>
      <c r="J53" s="308"/>
      <c r="K53" s="19"/>
    </row>
    <row r="54" spans="1:12" s="18" customFormat="1" ht="17.25" customHeight="1" x14ac:dyDescent="0.2">
      <c r="A54" s="99"/>
      <c r="B54" s="100"/>
      <c r="C54" s="153"/>
      <c r="D54" s="154"/>
      <c r="E54" s="339"/>
      <c r="F54" s="340"/>
      <c r="G54" s="178"/>
      <c r="H54" s="102"/>
      <c r="I54" s="48">
        <f t="shared" si="0"/>
        <v>0</v>
      </c>
      <c r="J54" s="308"/>
      <c r="K54" s="19"/>
    </row>
    <row r="55" spans="1:12" s="18" customFormat="1" ht="17.25" customHeight="1" x14ac:dyDescent="0.2">
      <c r="A55" s="99"/>
      <c r="B55" s="100"/>
      <c r="C55" s="153"/>
      <c r="D55" s="154"/>
      <c r="E55" s="339"/>
      <c r="F55" s="340"/>
      <c r="G55" s="178"/>
      <c r="H55" s="102"/>
      <c r="I55" s="48">
        <f t="shared" si="0"/>
        <v>0</v>
      </c>
      <c r="J55" s="308"/>
      <c r="K55" s="19"/>
    </row>
    <row r="56" spans="1:12" s="18" customFormat="1" ht="17.25" customHeight="1" thickBot="1" x14ac:dyDescent="0.25">
      <c r="A56" s="103"/>
      <c r="B56" s="104"/>
      <c r="C56" s="155"/>
      <c r="D56" s="156"/>
      <c r="E56" s="341"/>
      <c r="F56" s="342"/>
      <c r="G56" s="179"/>
      <c r="H56" s="106"/>
      <c r="I56" s="48">
        <f t="shared" si="0"/>
        <v>0</v>
      </c>
      <c r="J56" s="317"/>
      <c r="K56" s="19"/>
    </row>
    <row r="57" spans="1:12" ht="17.25" customHeight="1" thickBot="1" x14ac:dyDescent="0.25">
      <c r="A57" s="404" t="s">
        <v>0</v>
      </c>
      <c r="B57" s="405"/>
      <c r="C57" s="405"/>
      <c r="D57" s="405"/>
      <c r="E57" s="405"/>
      <c r="F57" s="405"/>
      <c r="G57" s="405"/>
      <c r="H57" s="405"/>
      <c r="I57" s="38">
        <f>SUM(I5:I56)</f>
        <v>14735000</v>
      </c>
      <c r="J57" s="315"/>
    </row>
    <row r="58" spans="1:12" s="10" customFormat="1" ht="16.5" customHeight="1" x14ac:dyDescent="0.2">
      <c r="A58" s="11" t="s">
        <v>33</v>
      </c>
      <c r="H58" s="13"/>
      <c r="I58" s="158"/>
      <c r="J58" s="158"/>
    </row>
    <row r="59" spans="1:12" s="10" customFormat="1" ht="16.5" customHeight="1" x14ac:dyDescent="0.2">
      <c r="A59" s="14"/>
      <c r="F59" s="42"/>
      <c r="G59" s="157"/>
      <c r="H59" s="42"/>
      <c r="I59" s="159"/>
      <c r="J59" s="159"/>
    </row>
    <row r="60" spans="1:12" s="10" customFormat="1" ht="16.5" customHeight="1" x14ac:dyDescent="0.2">
      <c r="H60" s="15"/>
      <c r="I60" s="12"/>
      <c r="J60" s="12"/>
    </row>
    <row r="61" spans="1:12" s="10" customFormat="1" ht="16.5" customHeight="1" x14ac:dyDescent="0.2">
      <c r="B61" s="14"/>
      <c r="C61" s="14"/>
      <c r="D61" s="14"/>
      <c r="E61" s="14"/>
      <c r="F61" s="14"/>
      <c r="G61" s="14"/>
      <c r="H61" s="15"/>
      <c r="I61" s="12"/>
      <c r="J61" s="12"/>
    </row>
    <row r="62" spans="1:12" s="10" customFormat="1" ht="17.25" customHeight="1" x14ac:dyDescent="0.2">
      <c r="A62" s="11"/>
      <c r="H62" s="17"/>
    </row>
    <row r="63" spans="1:12" s="2" customFormat="1" ht="16.5" customHeight="1" x14ac:dyDescent="0.2">
      <c r="A63" s="40"/>
      <c r="B63" s="40"/>
      <c r="C63" s="40"/>
      <c r="D63" s="40"/>
      <c r="E63" s="40"/>
      <c r="F63" s="40"/>
      <c r="G63" s="40"/>
      <c r="H63" s="4"/>
      <c r="K63" s="10"/>
      <c r="L63" s="40"/>
    </row>
    <row r="64" spans="1:12" s="2" customFormat="1" ht="16.5" customHeight="1" x14ac:dyDescent="0.2">
      <c r="A64" s="40"/>
      <c r="B64" s="40"/>
      <c r="C64" s="40"/>
      <c r="D64" s="40"/>
      <c r="E64" s="40"/>
      <c r="F64" s="40"/>
      <c r="G64" s="40"/>
      <c r="H64" s="4"/>
      <c r="K64" s="10"/>
      <c r="L64" s="40"/>
    </row>
    <row r="65" spans="1:12" s="2" customFormat="1" ht="16.5" customHeight="1" x14ac:dyDescent="0.2">
      <c r="A65" s="40"/>
      <c r="B65" s="40"/>
      <c r="C65" s="40"/>
      <c r="D65" s="40"/>
      <c r="E65" s="40"/>
      <c r="F65" s="40"/>
      <c r="G65" s="40"/>
      <c r="H65" s="4"/>
      <c r="K65" s="10"/>
      <c r="L65" s="40"/>
    </row>
    <row r="66" spans="1:12" s="2" customFormat="1" ht="16.5" customHeight="1" x14ac:dyDescent="0.2">
      <c r="A66" s="40"/>
      <c r="B66" s="40"/>
      <c r="C66" s="40"/>
      <c r="D66" s="40"/>
      <c r="E66" s="40"/>
      <c r="F66" s="40"/>
      <c r="G66" s="40"/>
      <c r="H66" s="4"/>
      <c r="K66" s="10"/>
      <c r="L66" s="40"/>
    </row>
    <row r="67" spans="1:12" s="2" customFormat="1" ht="16.5" customHeight="1" x14ac:dyDescent="0.2">
      <c r="A67" s="6"/>
      <c r="B67" s="40"/>
      <c r="C67" s="40"/>
      <c r="D67" s="40"/>
      <c r="E67" s="40"/>
      <c r="F67" s="40"/>
      <c r="G67" s="40"/>
      <c r="H67" s="4"/>
      <c r="K67" s="10"/>
      <c r="L67" s="40"/>
    </row>
    <row r="68" spans="1:12" s="2" customFormat="1" ht="16.5" customHeight="1" x14ac:dyDescent="0.2">
      <c r="A68" s="6"/>
      <c r="B68" s="40"/>
      <c r="C68" s="40"/>
      <c r="D68" s="40"/>
      <c r="E68" s="40"/>
      <c r="F68" s="40"/>
      <c r="G68" s="40"/>
      <c r="H68" s="4"/>
      <c r="K68" s="10"/>
      <c r="L68" s="40"/>
    </row>
    <row r="69" spans="1:12" s="2" customFormat="1" ht="16.5" customHeight="1" x14ac:dyDescent="0.2">
      <c r="A69" s="6"/>
      <c r="B69" s="40"/>
      <c r="C69" s="40"/>
      <c r="D69" s="40"/>
      <c r="E69" s="40"/>
      <c r="F69" s="40"/>
      <c r="G69" s="40"/>
      <c r="H69" s="4"/>
      <c r="K69" s="10"/>
      <c r="L69" s="40"/>
    </row>
    <row r="70" spans="1:12" s="2" customFormat="1" ht="16.5" customHeight="1" x14ac:dyDescent="0.2">
      <c r="A70" s="6"/>
      <c r="B70" s="40"/>
      <c r="C70" s="40"/>
      <c r="D70" s="40"/>
      <c r="E70" s="40"/>
      <c r="F70" s="40"/>
      <c r="G70" s="40"/>
      <c r="H70" s="4"/>
      <c r="K70" s="10"/>
      <c r="L70" s="40"/>
    </row>
    <row r="71" spans="1:12" s="2" customFormat="1" x14ac:dyDescent="0.2">
      <c r="A71" s="40"/>
      <c r="B71" s="40"/>
      <c r="C71" s="40"/>
      <c r="D71" s="40"/>
      <c r="E71" s="40"/>
      <c r="F71" s="40"/>
      <c r="G71" s="40"/>
      <c r="H71" s="4"/>
      <c r="K71" s="10"/>
      <c r="L71" s="40"/>
    </row>
  </sheetData>
  <sheetProtection algorithmName="SHA-512" hashValue="gEg5Iz5F+xbrxZRyteEImaHMaI+MMXcGDWxEwSdWrsZWqbfyAP9m25ShGjHoOURt3ce8o3D/CLetJLmkl5WjRw==" saltValue="JUIKt2dUiXMxmj6jj92/Qw==" spinCount="100000" sheet="1" formatCells="0" formatColumns="0" formatRows="0"/>
  <protectedRanges>
    <protectedRange sqref="H5:H56" name="範囲2"/>
    <protectedRange sqref="A5:D56" name="範囲1"/>
  </protectedRanges>
  <mergeCells count="7">
    <mergeCell ref="J3:J4"/>
    <mergeCell ref="I3:I4"/>
    <mergeCell ref="A57:H57"/>
    <mergeCell ref="A3:A4"/>
    <mergeCell ref="B3:B4"/>
    <mergeCell ref="C3:G3"/>
    <mergeCell ref="H3:H4"/>
  </mergeCells>
  <phoneticPr fontId="23"/>
  <dataValidations count="1">
    <dataValidation type="list" allowBlank="1" showInputMessage="1" showErrorMessage="1" sqref="H5:H56"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scale="52"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workbookViewId="0">
      <selection activeCell="B21" sqref="B21"/>
    </sheetView>
  </sheetViews>
  <sheetFormatPr defaultColWidth="9" defaultRowHeight="14" x14ac:dyDescent="0.2"/>
  <cols>
    <col min="1" max="1" width="15.6328125" style="1" customWidth="1"/>
    <col min="2" max="2" width="48.453125" style="1" customWidth="1"/>
    <col min="3" max="3" width="14.453125" style="23" customWidth="1"/>
    <col min="4" max="4" width="8.90625" style="23" customWidth="1"/>
    <col min="5" max="5" width="17" style="7" customWidth="1"/>
    <col min="6" max="16384" width="9" style="1"/>
  </cols>
  <sheetData>
    <row r="1" spans="1:7" s="40" customFormat="1" ht="19.5" customHeight="1" x14ac:dyDescent="0.2">
      <c r="A1" s="53" t="s">
        <v>119</v>
      </c>
      <c r="B1" s="53"/>
      <c r="F1" s="2"/>
      <c r="G1" s="10"/>
    </row>
    <row r="2" spans="1:7" ht="17.25" customHeight="1" thickBot="1" x14ac:dyDescent="0.25">
      <c r="A2" s="1" t="s">
        <v>14</v>
      </c>
      <c r="E2" s="3" t="s">
        <v>30</v>
      </c>
    </row>
    <row r="3" spans="1:7" ht="14.25" customHeight="1" x14ac:dyDescent="0.2">
      <c r="A3" s="438" t="s">
        <v>2</v>
      </c>
      <c r="B3" s="419" t="s">
        <v>17</v>
      </c>
      <c r="C3" s="403" t="s">
        <v>71</v>
      </c>
      <c r="D3" s="403"/>
      <c r="E3" s="436" t="s">
        <v>178</v>
      </c>
    </row>
    <row r="4" spans="1:7" s="23" customFormat="1" ht="14.25" customHeight="1" thickBot="1" x14ac:dyDescent="0.25">
      <c r="A4" s="431"/>
      <c r="B4" s="420"/>
      <c r="C4" s="41" t="s">
        <v>177</v>
      </c>
      <c r="D4" s="41" t="s">
        <v>67</v>
      </c>
      <c r="E4" s="437"/>
    </row>
    <row r="5" spans="1:7" s="10" customFormat="1" ht="17.25" customHeight="1" x14ac:dyDescent="0.2">
      <c r="A5" s="107" t="s">
        <v>36</v>
      </c>
      <c r="B5" s="119" t="s">
        <v>327</v>
      </c>
      <c r="C5" s="119">
        <v>12000</v>
      </c>
      <c r="D5" s="119">
        <v>1</v>
      </c>
      <c r="E5" s="48">
        <f>ROUNDDOWN(C5*D5,0)</f>
        <v>12000</v>
      </c>
      <c r="F5" s="20"/>
    </row>
    <row r="6" spans="1:7" s="9" customFormat="1" ht="17.25" customHeight="1" x14ac:dyDescent="0.2">
      <c r="A6" s="107"/>
      <c r="B6" s="119"/>
      <c r="C6" s="119"/>
      <c r="D6" s="119"/>
      <c r="E6" s="48">
        <f t="shared" ref="E6:E28" si="0">ROUNDDOWN(C6*D6,0)</f>
        <v>0</v>
      </c>
    </row>
    <row r="7" spans="1:7" s="9" customFormat="1" ht="17.25" customHeight="1" x14ac:dyDescent="0.2">
      <c r="A7" s="67"/>
      <c r="B7" s="108"/>
      <c r="C7" s="108"/>
      <c r="D7" s="108"/>
      <c r="E7" s="48">
        <f t="shared" si="0"/>
        <v>0</v>
      </c>
    </row>
    <row r="8" spans="1:7" s="26" customFormat="1" ht="17.25" customHeight="1" x14ac:dyDescent="0.2">
      <c r="A8" s="67"/>
      <c r="B8" s="108"/>
      <c r="C8" s="108"/>
      <c r="D8" s="108"/>
      <c r="E8" s="48">
        <f t="shared" si="0"/>
        <v>0</v>
      </c>
    </row>
    <row r="9" spans="1:7" s="26" customFormat="1" ht="17.25" customHeight="1" x14ac:dyDescent="0.2">
      <c r="A9" s="67"/>
      <c r="B9" s="108"/>
      <c r="C9" s="108"/>
      <c r="D9" s="108"/>
      <c r="E9" s="48">
        <f t="shared" si="0"/>
        <v>0</v>
      </c>
    </row>
    <row r="10" spans="1:7" s="26" customFormat="1" ht="17.25" customHeight="1" x14ac:dyDescent="0.2">
      <c r="A10" s="67"/>
      <c r="B10" s="108"/>
      <c r="C10" s="108"/>
      <c r="D10" s="108"/>
      <c r="E10" s="48">
        <f t="shared" si="0"/>
        <v>0</v>
      </c>
    </row>
    <row r="11" spans="1:7" s="26" customFormat="1" ht="17.25" customHeight="1" x14ac:dyDescent="0.2">
      <c r="A11" s="67"/>
      <c r="B11" s="108"/>
      <c r="C11" s="108"/>
      <c r="D11" s="108"/>
      <c r="E11" s="48">
        <f t="shared" si="0"/>
        <v>0</v>
      </c>
    </row>
    <row r="12" spans="1:7" s="26" customFormat="1" ht="17.25" customHeight="1" x14ac:dyDescent="0.2">
      <c r="A12" s="67"/>
      <c r="B12" s="108"/>
      <c r="C12" s="108"/>
      <c r="D12" s="108"/>
      <c r="E12" s="48">
        <f t="shared" si="0"/>
        <v>0</v>
      </c>
    </row>
    <row r="13" spans="1:7" s="26" customFormat="1" ht="17.25" customHeight="1" x14ac:dyDescent="0.2">
      <c r="A13" s="67"/>
      <c r="B13" s="108"/>
      <c r="C13" s="108"/>
      <c r="D13" s="108"/>
      <c r="E13" s="48">
        <f t="shared" si="0"/>
        <v>0</v>
      </c>
    </row>
    <row r="14" spans="1:7" s="26" customFormat="1" ht="17.25" customHeight="1" x14ac:dyDescent="0.2">
      <c r="A14" s="67"/>
      <c r="B14" s="108"/>
      <c r="C14" s="108"/>
      <c r="D14" s="108"/>
      <c r="E14" s="48">
        <f t="shared" si="0"/>
        <v>0</v>
      </c>
    </row>
    <row r="15" spans="1:7" s="26" customFormat="1" ht="17.25" customHeight="1" x14ac:dyDescent="0.2">
      <c r="A15" s="67"/>
      <c r="B15" s="108"/>
      <c r="C15" s="108"/>
      <c r="D15" s="108"/>
      <c r="E15" s="48">
        <f t="shared" si="0"/>
        <v>0</v>
      </c>
    </row>
    <row r="16" spans="1:7" s="26" customFormat="1" ht="17.25" customHeight="1" x14ac:dyDescent="0.2">
      <c r="A16" s="67"/>
      <c r="B16" s="108"/>
      <c r="C16" s="108"/>
      <c r="D16" s="108"/>
      <c r="E16" s="48">
        <f t="shared" si="0"/>
        <v>0</v>
      </c>
    </row>
    <row r="17" spans="1:5" s="26" customFormat="1" ht="17.25" customHeight="1" x14ac:dyDescent="0.2">
      <c r="A17" s="67"/>
      <c r="B17" s="108"/>
      <c r="C17" s="108"/>
      <c r="D17" s="108"/>
      <c r="E17" s="48">
        <f t="shared" si="0"/>
        <v>0</v>
      </c>
    </row>
    <row r="18" spans="1:5" s="26" customFormat="1" ht="17.25" customHeight="1" x14ac:dyDescent="0.2">
      <c r="A18" s="67"/>
      <c r="B18" s="108"/>
      <c r="C18" s="108"/>
      <c r="D18" s="108"/>
      <c r="E18" s="48">
        <f t="shared" si="0"/>
        <v>0</v>
      </c>
    </row>
    <row r="19" spans="1:5" s="26" customFormat="1" ht="17.25" customHeight="1" x14ac:dyDescent="0.2">
      <c r="A19" s="67"/>
      <c r="B19" s="108"/>
      <c r="C19" s="108"/>
      <c r="D19" s="108"/>
      <c r="E19" s="48">
        <f t="shared" si="0"/>
        <v>0</v>
      </c>
    </row>
    <row r="20" spans="1:5" s="26" customFormat="1" ht="17.25" customHeight="1" x14ac:dyDescent="0.2">
      <c r="A20" s="67"/>
      <c r="B20" s="108"/>
      <c r="C20" s="108"/>
      <c r="D20" s="108"/>
      <c r="E20" s="48">
        <f t="shared" si="0"/>
        <v>0</v>
      </c>
    </row>
    <row r="21" spans="1:5" s="26" customFormat="1" ht="17.25" customHeight="1" x14ac:dyDescent="0.2">
      <c r="A21" s="67"/>
      <c r="B21" s="108"/>
      <c r="C21" s="108"/>
      <c r="D21" s="108"/>
      <c r="E21" s="48">
        <f t="shared" si="0"/>
        <v>0</v>
      </c>
    </row>
    <row r="22" spans="1:5" s="9" customFormat="1" ht="17.25" customHeight="1" x14ac:dyDescent="0.2">
      <c r="A22" s="67"/>
      <c r="B22" s="108"/>
      <c r="C22" s="108"/>
      <c r="D22" s="108"/>
      <c r="E22" s="48">
        <f t="shared" si="0"/>
        <v>0</v>
      </c>
    </row>
    <row r="23" spans="1:5" s="9" customFormat="1" ht="17.25" customHeight="1" x14ac:dyDescent="0.2">
      <c r="A23" s="67"/>
      <c r="B23" s="108"/>
      <c r="C23" s="108"/>
      <c r="D23" s="108"/>
      <c r="E23" s="48">
        <f t="shared" si="0"/>
        <v>0</v>
      </c>
    </row>
    <row r="24" spans="1:5" s="9" customFormat="1" ht="17.25" customHeight="1" x14ac:dyDescent="0.2">
      <c r="A24" s="67"/>
      <c r="B24" s="108"/>
      <c r="C24" s="108"/>
      <c r="D24" s="108"/>
      <c r="E24" s="48">
        <f t="shared" si="0"/>
        <v>0</v>
      </c>
    </row>
    <row r="25" spans="1:5" s="9" customFormat="1" ht="17.25" customHeight="1" x14ac:dyDescent="0.2">
      <c r="A25" s="67"/>
      <c r="B25" s="108"/>
      <c r="C25" s="108"/>
      <c r="D25" s="108"/>
      <c r="E25" s="48">
        <f t="shared" si="0"/>
        <v>0</v>
      </c>
    </row>
    <row r="26" spans="1:5" s="9" customFormat="1" ht="17.25" customHeight="1" x14ac:dyDescent="0.2">
      <c r="A26" s="67"/>
      <c r="B26" s="108"/>
      <c r="C26" s="108"/>
      <c r="D26" s="108"/>
      <c r="E26" s="48">
        <f t="shared" si="0"/>
        <v>0</v>
      </c>
    </row>
    <row r="27" spans="1:5" s="9" customFormat="1" ht="17.25" customHeight="1" x14ac:dyDescent="0.2">
      <c r="A27" s="67"/>
      <c r="B27" s="108"/>
      <c r="C27" s="108"/>
      <c r="D27" s="108"/>
      <c r="E27" s="48">
        <f t="shared" si="0"/>
        <v>0</v>
      </c>
    </row>
    <row r="28" spans="1:5" s="9" customFormat="1" ht="17.25" customHeight="1" thickBot="1" x14ac:dyDescent="0.25">
      <c r="A28" s="109"/>
      <c r="B28" s="110"/>
      <c r="C28" s="110"/>
      <c r="D28" s="110"/>
      <c r="E28" s="48">
        <f t="shared" si="0"/>
        <v>0</v>
      </c>
    </row>
    <row r="29" spans="1:5" ht="17.25" customHeight="1" thickBot="1" x14ac:dyDescent="0.25">
      <c r="A29" s="404" t="s">
        <v>0</v>
      </c>
      <c r="B29" s="405"/>
      <c r="C29" s="24"/>
      <c r="D29" s="24"/>
      <c r="E29" s="21">
        <f>SUM(E5:E28)</f>
        <v>12000</v>
      </c>
    </row>
    <row r="30" spans="1:5" s="10" customFormat="1" ht="17.25" customHeight="1" x14ac:dyDescent="0.2">
      <c r="A30" s="11" t="s">
        <v>33</v>
      </c>
      <c r="E30" s="17"/>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FtoEigapRIblfG/qzhbyVd41VMD8S0q24PCIlhUmrkpWyu6Gf+n6tPjGa1ntEtKe62RRc/EPAM3dcViyfewE1g==" saltValue="I67yNsrAmEW8H5DXqzASOw==" spinCount="100000" sheet="1" formatCells="0" formatColumns="0" formatRows="0"/>
  <mergeCells count="5">
    <mergeCell ref="A29:B29"/>
    <mergeCell ref="C3:D3"/>
    <mergeCell ref="E3:E4"/>
    <mergeCell ref="A3:A4"/>
    <mergeCell ref="B3:B4"/>
  </mergeCells>
  <phoneticPr fontId="23"/>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21</vt:i4>
      </vt:variant>
    </vt:vector>
  </HeadingPairs>
  <TitlesOfParts>
    <vt:vector size="33"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プルダウン</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タグ</vt:lpstr>
      <vt:lpstr>開発フェーズ</vt:lpstr>
      <vt:lpstr>研究の性格</vt:lpstr>
      <vt:lpstr>疾患領域１</vt:lpstr>
      <vt:lpstr>疾患領域２</vt:lpstr>
      <vt:lpstr>疾患領域タグ</vt:lpstr>
      <vt:lpstr>承認上の分類</vt:lpstr>
      <vt:lpstr>消費税区分</vt:lpstr>
      <vt:lpstr>消費税相当額の有無</vt:lpstr>
      <vt:lpstr>税込</vt:lpstr>
      <vt:lpstr>対象疾患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2023-04-19T02:30:38Z</dcterms:created>
  <dcterms:modified xsi:type="dcterms:W3CDTF">2024-02-14T08:13:50Z</dcterms:modified>
</cp:coreProperties>
</file>