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4_{E85D2CE0-6F8B-4D90-A603-8026482F0136}" xr6:coauthVersionLast="47" xr6:coauthVersionMax="47" xr10:uidLastSave="{00000000-0000-0000-0000-000000000000}"/>
  <bookViews>
    <workbookView xWindow="384" yWindow="384" windowWidth="21540" windowHeight="11892" tabRatio="792" xr2:uid="{1F7DFB93-A385-4B6E-A3F0-81809B1383D0}"/>
  </bookViews>
  <sheets>
    <sheet name="1.（入力不要）事業計画書経費欄【計画様式２別紙　貼り付け用】" sheetId="41" r:id="rId1"/>
    <sheet name="2.（入力不要）補助金項目シート " sheetId="38" r:id="rId2"/>
    <sheet name="3.【鑑】経費等内訳書" sheetId="15" r:id="rId3"/>
    <sheet name="4.設備備品費" sheetId="35" r:id="rId4"/>
    <sheet name="5.消耗品費" sheetId="13" r:id="rId5"/>
    <sheet name="6.旅費" sheetId="4" r:id="rId6"/>
    <sheet name="7.人件費 (実績単価)" sheetId="51" r:id="rId7"/>
    <sheet name="8.人件費（健保等級）" sheetId="47" r:id="rId8"/>
    <sheet name="9.謝金" sheetId="14" r:id="rId9"/>
    <sheet name="10.その他" sheetId="37" r:id="rId10"/>
    <sheet name="11.委託費" sheetId="56" r:id="rId11"/>
    <sheet name="プルダウン " sheetId="54" state="hidden" r:id="rId12"/>
  </sheets>
  <definedNames>
    <definedName name="_xlnm._FilterDatabase" localSheetId="1" hidden="1">'2.（入力不要）補助金項目シート '!#REF!</definedName>
    <definedName name="_xlnm.Print_Area" localSheetId="0">'1.（入力不要）事業計画書経費欄【計画様式２別紙　貼り付け用】'!$A$1:$E$13</definedName>
    <definedName name="_xlnm.Print_Area" localSheetId="9">'10.その他'!$A$1:$F$27</definedName>
    <definedName name="_xlnm.Print_Area" localSheetId="10">'11.委託費'!$A$1:$A$6</definedName>
    <definedName name="_xlnm.Print_Area" localSheetId="1">'2.（入力不要）補助金項目シート '!$K$1:$BS$2</definedName>
    <definedName name="_xlnm.Print_Area" localSheetId="2">'3.【鑑】経費等内訳書'!$A$1:$G$62</definedName>
    <definedName name="_xlnm.Print_Area" localSheetId="3">'4.設備備品費'!$A$1:$G$30</definedName>
    <definedName name="_xlnm.Print_Area" localSheetId="4">'5.消耗品費'!$A$1:$F$40</definedName>
    <definedName name="_xlnm.Print_Area" localSheetId="5">'6.旅費'!$A$1:$L$22</definedName>
    <definedName name="_xlnm.Print_Area" localSheetId="6">'7.人件費 (実績単価)'!$A$1:$J$26</definedName>
    <definedName name="_xlnm.Print_Area" localSheetId="7">'8.人件費（健保等級）'!$A$1:$I$26</definedName>
    <definedName name="_xlnm.Print_Area" localSheetId="8">'9.謝金'!$A$1:$E$29</definedName>
    <definedName name="タグ">'プルダウン '!$C$2:$C$3</definedName>
    <definedName name="開発フェーズ">'プルダウン '!$D$2:$D$9</definedName>
    <definedName name="研究の性格">'プルダウン '!$A$2:$A$10</definedName>
    <definedName name="疾患領域１">'プルダウン '!$G$2:$G$8</definedName>
    <definedName name="疾患領域２">'プルダウン '!$H$2:$H$5</definedName>
    <definedName name="疾患領域タグ">'プルダウン '!$I$2:$I$4</definedName>
    <definedName name="承認上の分類">'プルダウン '!$E$2:$E$6</definedName>
    <definedName name="消費税区分">'4.設備備品費'!$I$28:$I$28</definedName>
    <definedName name="消費税相当額の有無">'4.設備備品費'!$J$28:$J$28</definedName>
    <definedName name="対象疾患">'プルダウン '!$B$2:$B$25</definedName>
    <definedName name="統合プロジェクト">'プルダウン '!$F$2:$F$7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 i="56" l="1"/>
  <c r="S10" i="56"/>
  <c r="S9" i="56"/>
  <c r="S8" i="56"/>
  <c r="S14" i="56"/>
  <c r="S13" i="56"/>
  <c r="S12" i="56"/>
  <c r="S11" i="56"/>
  <c r="S7" i="56"/>
  <c r="S6" i="56"/>
  <c r="S55" i="56" l="1"/>
  <c r="E30" i="15" s="1"/>
  <c r="M2" i="38"/>
  <c r="E4" i="41" l="1"/>
  <c r="I8" i="47"/>
  <c r="G30" i="35"/>
  <c r="U2" i="38" l="1"/>
  <c r="V2" i="38"/>
  <c r="X2" i="38"/>
  <c r="W2" i="38"/>
  <c r="R2" i="38"/>
  <c r="T2" i="38" l="1"/>
  <c r="F25" i="37"/>
  <c r="F24" i="37"/>
  <c r="F23" i="37"/>
  <c r="F22" i="37"/>
  <c r="F21" i="37"/>
  <c r="F20" i="37"/>
  <c r="F19" i="37"/>
  <c r="F18" i="37"/>
  <c r="F17" i="37"/>
  <c r="F16" i="37"/>
  <c r="F15" i="37"/>
  <c r="F14" i="37"/>
  <c r="F13" i="37"/>
  <c r="F12" i="37"/>
  <c r="F11" i="37"/>
  <c r="F10" i="37"/>
  <c r="F9" i="37"/>
  <c r="F8" i="37"/>
  <c r="F7" i="37"/>
  <c r="F6" i="37"/>
  <c r="F5" i="37"/>
  <c r="E28" i="14"/>
  <c r="E27" i="14"/>
  <c r="E26" i="14"/>
  <c r="E25" i="14"/>
  <c r="E24" i="14"/>
  <c r="E23" i="14"/>
  <c r="E22" i="14"/>
  <c r="E21" i="14"/>
  <c r="E20" i="14"/>
  <c r="E19" i="14"/>
  <c r="E18" i="14"/>
  <c r="E17" i="14"/>
  <c r="E16" i="14"/>
  <c r="E15" i="14"/>
  <c r="E14" i="14"/>
  <c r="E13" i="14"/>
  <c r="E12" i="14"/>
  <c r="E11" i="14"/>
  <c r="E10" i="14"/>
  <c r="E9" i="14"/>
  <c r="E8" i="14"/>
  <c r="E7" i="14"/>
  <c r="E6" i="14"/>
  <c r="E5" i="14"/>
  <c r="E29" i="14" s="1"/>
  <c r="E26" i="15" s="1"/>
  <c r="C8" i="41" s="1"/>
  <c r="I25" i="47"/>
  <c r="I24" i="47"/>
  <c r="I23" i="47"/>
  <c r="I22" i="47"/>
  <c r="I21" i="47"/>
  <c r="I20" i="47"/>
  <c r="I19" i="47"/>
  <c r="I18" i="47"/>
  <c r="I17" i="47"/>
  <c r="I16" i="47"/>
  <c r="I15" i="47"/>
  <c r="I14" i="47"/>
  <c r="I13" i="47"/>
  <c r="I12" i="47"/>
  <c r="I11" i="47"/>
  <c r="I10" i="47"/>
  <c r="I9" i="47"/>
  <c r="I7" i="47"/>
  <c r="I6" i="47"/>
  <c r="I5" i="47"/>
  <c r="I26" i="47" s="1"/>
  <c r="I25" i="51"/>
  <c r="I24" i="51"/>
  <c r="I23" i="51"/>
  <c r="I22" i="51"/>
  <c r="I21" i="51"/>
  <c r="I20" i="51"/>
  <c r="I19" i="51"/>
  <c r="I18" i="51"/>
  <c r="I17" i="51"/>
  <c r="I16" i="51"/>
  <c r="I15" i="51"/>
  <c r="I14" i="51"/>
  <c r="I13" i="51"/>
  <c r="I12" i="51"/>
  <c r="I11" i="51"/>
  <c r="I10" i="51"/>
  <c r="I9" i="51"/>
  <c r="I8" i="51"/>
  <c r="I7" i="51"/>
  <c r="I6" i="51"/>
  <c r="I5" i="51"/>
  <c r="L21" i="4"/>
  <c r="L20" i="4"/>
  <c r="L19" i="4"/>
  <c r="L18" i="4"/>
  <c r="L17" i="4"/>
  <c r="L16" i="4"/>
  <c r="L15" i="4"/>
  <c r="L14" i="4"/>
  <c r="L13" i="4"/>
  <c r="L12" i="4"/>
  <c r="L11" i="4"/>
  <c r="L10" i="4"/>
  <c r="L9" i="4"/>
  <c r="L8" i="4"/>
  <c r="L7" i="4"/>
  <c r="L6" i="4"/>
  <c r="L5" i="4"/>
  <c r="L4" i="4"/>
  <c r="L22" i="4" s="1"/>
  <c r="E24" i="15" s="1"/>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G29" i="35"/>
  <c r="G28" i="35"/>
  <c r="G27" i="35"/>
  <c r="G26" i="35"/>
  <c r="G25" i="35"/>
  <c r="G24" i="35"/>
  <c r="G23" i="35"/>
  <c r="G22" i="35"/>
  <c r="G21" i="35"/>
  <c r="G20" i="35"/>
  <c r="G19" i="35"/>
  <c r="G18" i="35"/>
  <c r="G17" i="35"/>
  <c r="G16" i="35"/>
  <c r="G15" i="35"/>
  <c r="G14" i="35"/>
  <c r="G13" i="35"/>
  <c r="G12" i="35"/>
  <c r="G11" i="35"/>
  <c r="G10" i="35"/>
  <c r="G9" i="35"/>
  <c r="G8" i="35"/>
  <c r="G7" i="35"/>
  <c r="G6" i="35"/>
  <c r="E22" i="15" s="1"/>
  <c r="G5" i="35"/>
  <c r="BS2" i="38"/>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O2" i="38"/>
  <c r="AL2" i="38"/>
  <c r="AD2" i="38"/>
  <c r="AC2" i="38"/>
  <c r="AB2" i="38"/>
  <c r="AA2" i="38"/>
  <c r="Z2" i="38"/>
  <c r="Y2" i="38"/>
  <c r="S2" i="38"/>
  <c r="Q2" i="38"/>
  <c r="P2" i="38"/>
  <c r="O2" i="38"/>
  <c r="L2" i="38"/>
  <c r="K2" i="38"/>
  <c r="F2" i="38"/>
  <c r="A11" i="41"/>
  <c r="D2" i="41"/>
  <c r="F26" i="37" l="1"/>
  <c r="E27" i="15" s="1"/>
  <c r="C9" i="41" s="1"/>
  <c r="D9" i="41" s="1"/>
  <c r="C12" i="41"/>
  <c r="I26" i="51"/>
  <c r="E25" i="15" s="1"/>
  <c r="F40" i="13"/>
  <c r="E23" i="15" s="1"/>
  <c r="C5" i="41" s="1"/>
  <c r="F24" i="15"/>
  <c r="G24" i="15" s="1"/>
  <c r="C6" i="41"/>
  <c r="D6" i="41" s="1"/>
  <c r="C4" i="41"/>
  <c r="F27" i="15" l="1"/>
  <c r="G27" i="15" s="1"/>
  <c r="AJ2" i="38" s="1"/>
  <c r="F30" i="15"/>
  <c r="G30" i="15" s="1"/>
  <c r="F22" i="15"/>
  <c r="G22" i="15" s="1"/>
  <c r="AG2" i="38" s="1"/>
  <c r="D4" i="41"/>
  <c r="D10" i="41" s="1"/>
  <c r="C10" i="41"/>
  <c r="AH2" i="38"/>
  <c r="E6" i="41"/>
  <c r="F25" i="15"/>
  <c r="G25" i="15" s="1"/>
  <c r="C7" i="41"/>
  <c r="D7" i="41" s="1"/>
  <c r="E28" i="15"/>
  <c r="F28" i="15" s="1"/>
  <c r="E9" i="41" l="1"/>
  <c r="D12" i="41"/>
  <c r="G28" i="15"/>
  <c r="AK2" i="38" s="1"/>
  <c r="AN2" i="38"/>
  <c r="E12" i="41"/>
  <c r="E7" i="41"/>
  <c r="AI2" i="38"/>
  <c r="F29" i="15"/>
  <c r="F32" i="15" s="1"/>
  <c r="E10" i="41" l="1"/>
  <c r="G29" i="15"/>
  <c r="E11" i="41" s="1"/>
  <c r="D11" i="41"/>
  <c r="D13" i="41" s="1"/>
  <c r="F31" i="15"/>
  <c r="E13" i="41" l="1"/>
  <c r="G31" i="15"/>
  <c r="AM2" i="38"/>
  <c r="AE2" i="3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7" authorId="0" shapeId="0" xr:uid="{218CB25B-354D-4F76-A925-D92BD5A3349A}">
      <text>
        <r>
          <rPr>
            <sz val="9"/>
            <color indexed="81"/>
            <rFont val="ＭＳ Ｐゴシック"/>
            <family val="3"/>
            <charset val="128"/>
          </rPr>
          <t>FAXについては、記入を省略いただいてもかまいません。</t>
        </r>
      </text>
    </comment>
    <comment ref="B43" authorId="0" shapeId="0" xr:uid="{27DE2229-4DE2-482D-888D-CFFDFD9F3D2C}">
      <text>
        <r>
          <rPr>
            <sz val="9"/>
            <color indexed="81"/>
            <rFont val="ＭＳ Ｐゴシック"/>
            <family val="3"/>
            <charset val="128"/>
          </rPr>
          <t>FAXについては、記入を省略いただいてもかまいません。</t>
        </r>
      </text>
    </comment>
    <comment ref="B49" authorId="0" shapeId="0" xr:uid="{5D11407B-7EE9-4495-A727-24668CA92B85}">
      <text>
        <r>
          <rPr>
            <sz val="9"/>
            <color indexed="81"/>
            <rFont val="ＭＳ Ｐゴシック"/>
            <family val="3"/>
            <charset val="128"/>
          </rPr>
          <t>FAXについては、記入を省略いただいてもかまいません。</t>
        </r>
      </text>
    </comment>
    <comment ref="B55" authorId="0" shapeId="0" xr:uid="{A978787A-F2AF-4492-AF23-E5A749400B31}">
      <text>
        <r>
          <rPr>
            <sz val="9"/>
            <color indexed="81"/>
            <rFont val="ＭＳ Ｐゴシック"/>
            <family val="3"/>
            <charset val="128"/>
          </rPr>
          <t>FAXについては、記入を省略いただいてもかまいません。</t>
        </r>
      </text>
    </comment>
    <comment ref="B61" authorId="0" shapeId="0" xr:uid="{ABAD247F-C9AA-4E64-8BB9-69ABC8448DD1}">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<sst xmlns="http://schemas.openxmlformats.org/spreadsheetml/2006/main" count="507" uniqueCount="359">
  <si>
    <t>Ⅲ．所要経費（補助対象経費）</t>
    <phoneticPr fontId="17"/>
  </si>
  <si>
    <t>（単位：円）</t>
  </si>
  <si>
    <t>補助対象経費区分</t>
  </si>
  <si>
    <t>項目</t>
    <phoneticPr fontId="17"/>
  </si>
  <si>
    <t>項目計</t>
    <phoneticPr fontId="17"/>
  </si>
  <si>
    <t>補助対象経費</t>
    <rPh sb="0" eb="2">
      <t>ホジョ</t>
    </rPh>
    <rPh sb="2" eb="4">
      <t>タイショウ</t>
    </rPh>
    <rPh sb="4" eb="6">
      <t>ケイヒ</t>
    </rPh>
    <phoneticPr fontId="17"/>
  </si>
  <si>
    <r>
      <t xml:space="preserve">補助金額
</t>
    </r>
    <r>
      <rPr>
        <sz val="9"/>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17"/>
  </si>
  <si>
    <t>物品費</t>
    <rPh sb="0" eb="2">
      <t>ブッピン</t>
    </rPh>
    <rPh sb="2" eb="3">
      <t>ヒ</t>
    </rPh>
    <phoneticPr fontId="17"/>
  </si>
  <si>
    <t>設備備品費</t>
  </si>
  <si>
    <t>消耗品費</t>
  </si>
  <si>
    <t>旅費</t>
    <rPh sb="0" eb="2">
      <t>リョヒ</t>
    </rPh>
    <phoneticPr fontId="17"/>
  </si>
  <si>
    <t>旅費</t>
  </si>
  <si>
    <t>人件費・謝金</t>
    <rPh sb="0" eb="3">
      <t>ジンケンヒ</t>
    </rPh>
    <rPh sb="4" eb="6">
      <t>シャキン</t>
    </rPh>
    <phoneticPr fontId="17"/>
  </si>
  <si>
    <t>人件費</t>
  </si>
  <si>
    <t>謝金</t>
  </si>
  <si>
    <t>その他</t>
    <rPh sb="2" eb="3">
      <t>タ</t>
    </rPh>
    <phoneticPr fontId="17"/>
  </si>
  <si>
    <t>その他</t>
    <phoneticPr fontId="17"/>
  </si>
  <si>
    <t>小計</t>
    <phoneticPr fontId="17"/>
  </si>
  <si>
    <t>委託費</t>
    <rPh sb="0" eb="2">
      <t>イタク</t>
    </rPh>
    <rPh sb="2" eb="3">
      <t>ヒ</t>
    </rPh>
    <phoneticPr fontId="17"/>
  </si>
  <si>
    <t>合計</t>
  </si>
  <si>
    <t>No.</t>
    <phoneticPr fontId="28"/>
  </si>
  <si>
    <t>まとまり番号</t>
    <rPh sb="4" eb="6">
      <t>バンゴウ</t>
    </rPh>
    <phoneticPr fontId="28"/>
  </si>
  <si>
    <t>代表</t>
    <rPh sb="0" eb="2">
      <t>ダイヒョウ</t>
    </rPh>
    <phoneticPr fontId="28"/>
  </si>
  <si>
    <t>ダミー</t>
    <phoneticPr fontId="28"/>
  </si>
  <si>
    <t>課題管理番号</t>
    <rPh sb="0" eb="2">
      <t>カダイ</t>
    </rPh>
    <rPh sb="2" eb="4">
      <t>カンリ</t>
    </rPh>
    <rPh sb="4" eb="6">
      <t>バンゴウ</t>
    </rPh>
    <phoneticPr fontId="28"/>
  </si>
  <si>
    <t>契約番号</t>
    <rPh sb="0" eb="2">
      <t>ケイヤク</t>
    </rPh>
    <rPh sb="2" eb="4">
      <t>バンゴウ</t>
    </rPh>
    <phoneticPr fontId="28"/>
  </si>
  <si>
    <t>文書番号種別</t>
    <rPh sb="0" eb="2">
      <t>ブンショ</t>
    </rPh>
    <rPh sb="2" eb="4">
      <t>バンゴウ</t>
    </rPh>
    <rPh sb="4" eb="6">
      <t>シュベツ</t>
    </rPh>
    <phoneticPr fontId="28"/>
  </si>
  <si>
    <t>文書番号</t>
    <rPh sb="0" eb="2">
      <t>ブンショ</t>
    </rPh>
    <rPh sb="2" eb="4">
      <t>バンゴウ</t>
    </rPh>
    <phoneticPr fontId="28"/>
  </si>
  <si>
    <t>ブランクセル</t>
    <phoneticPr fontId="17"/>
  </si>
  <si>
    <t>申請機関名</t>
    <rPh sb="0" eb="2">
      <t>シンセイ</t>
    </rPh>
    <rPh sb="2" eb="5">
      <t>キカンメイ</t>
    </rPh>
    <phoneticPr fontId="28"/>
  </si>
  <si>
    <t>補助事業名</t>
    <rPh sb="0" eb="2">
      <t>ホジョ</t>
    </rPh>
    <rPh sb="2" eb="4">
      <t>ジギョウ</t>
    </rPh>
    <rPh sb="4" eb="5">
      <t>メイ</t>
    </rPh>
    <phoneticPr fontId="28"/>
  </si>
  <si>
    <t>プログラム名</t>
    <rPh sb="5" eb="6">
      <t>メイ</t>
    </rPh>
    <phoneticPr fontId="28"/>
  </si>
  <si>
    <t>補助事業課題名</t>
    <rPh sb="0" eb="2">
      <t>ホジョ</t>
    </rPh>
    <rPh sb="2" eb="4">
      <t>ジギョウ</t>
    </rPh>
    <rPh sb="4" eb="6">
      <t>カダイ</t>
    </rPh>
    <rPh sb="6" eb="7">
      <t>メイ</t>
    </rPh>
    <phoneticPr fontId="28"/>
  </si>
  <si>
    <t>e-Rad課題ID番号</t>
    <phoneticPr fontId="28"/>
  </si>
  <si>
    <t>補助事業担当者
氏名</t>
    <rPh sb="4" eb="6">
      <t>タントウ</t>
    </rPh>
    <rPh sb="8" eb="10">
      <t>シメイ</t>
    </rPh>
    <phoneticPr fontId="28"/>
  </si>
  <si>
    <t>補助事業担当者 e-Rad研究者番号</t>
    <rPh sb="13" eb="18">
      <t>ケンキュウシャバンゴウ</t>
    </rPh>
    <phoneticPr fontId="28"/>
  </si>
  <si>
    <t>補助事業担当者
所属・役職</t>
    <rPh sb="8" eb="10">
      <t>ショゾク</t>
    </rPh>
    <rPh sb="11" eb="13">
      <t>ヤクショク</t>
    </rPh>
    <phoneticPr fontId="28"/>
  </si>
  <si>
    <t>補助事業担当者
E-mail</t>
    <phoneticPr fontId="28"/>
  </si>
  <si>
    <t>補助事業事務連絡担当者氏名</t>
    <phoneticPr fontId="17"/>
  </si>
  <si>
    <t>補助事業事務連絡担当者E-mailアドレス</t>
    <phoneticPr fontId="17"/>
  </si>
  <si>
    <t>交付決定日</t>
    <rPh sb="0" eb="2">
      <t>コウフ</t>
    </rPh>
    <rPh sb="2" eb="5">
      <t>ケッテイビ</t>
    </rPh>
    <phoneticPr fontId="28"/>
  </si>
  <si>
    <t>全補助事業期間
開始日</t>
    <rPh sb="0" eb="1">
      <t>ゼン</t>
    </rPh>
    <rPh sb="1" eb="3">
      <t>ホジョ</t>
    </rPh>
    <rPh sb="3" eb="5">
      <t>ジギョウ</t>
    </rPh>
    <rPh sb="5" eb="7">
      <t>キカン</t>
    </rPh>
    <rPh sb="8" eb="11">
      <t>カイシビ</t>
    </rPh>
    <phoneticPr fontId="28"/>
  </si>
  <si>
    <t>当年度補助事業開始日</t>
    <rPh sb="0" eb="3">
      <t>トウネンド</t>
    </rPh>
    <rPh sb="3" eb="5">
      <t>ホジョ</t>
    </rPh>
    <rPh sb="5" eb="7">
      <t>ジギョウ</t>
    </rPh>
    <rPh sb="7" eb="10">
      <t>カイシビ</t>
    </rPh>
    <phoneticPr fontId="28"/>
  </si>
  <si>
    <t>当年度補助事業終了日</t>
    <rPh sb="0" eb="3">
      <t>トウネンド</t>
    </rPh>
    <rPh sb="3" eb="5">
      <t>ホジョ</t>
    </rPh>
    <rPh sb="5" eb="7">
      <t>ジギョウ</t>
    </rPh>
    <rPh sb="7" eb="9">
      <t>シュウリョウ</t>
    </rPh>
    <rPh sb="9" eb="10">
      <t>ヒ</t>
    </rPh>
    <phoneticPr fontId="28"/>
  </si>
  <si>
    <t>全補助事業期間
終了予定日</t>
    <rPh sb="0" eb="1">
      <t>ゼン</t>
    </rPh>
    <rPh sb="1" eb="3">
      <t>ホジョ</t>
    </rPh>
    <rPh sb="3" eb="5">
      <t>ジギョウ</t>
    </rPh>
    <rPh sb="5" eb="7">
      <t>キカン</t>
    </rPh>
    <rPh sb="8" eb="10">
      <t>シュウリョウ</t>
    </rPh>
    <rPh sb="10" eb="13">
      <t>ヨテイビ</t>
    </rPh>
    <phoneticPr fontId="28"/>
  </si>
  <si>
    <t>申請者住所</t>
    <rPh sb="0" eb="3">
      <t>シンセイシャ</t>
    </rPh>
    <rPh sb="3" eb="5">
      <t>ジュウショ</t>
    </rPh>
    <phoneticPr fontId="17"/>
  </si>
  <si>
    <t>申請者肩書</t>
    <rPh sb="0" eb="3">
      <t>シンセイシャ</t>
    </rPh>
    <rPh sb="3" eb="5">
      <t>カタガ</t>
    </rPh>
    <phoneticPr fontId="28"/>
  </si>
  <si>
    <t>申請者氏名</t>
    <rPh sb="0" eb="3">
      <t>シンセイシャ</t>
    </rPh>
    <rPh sb="3" eb="5">
      <t>シメイ</t>
    </rPh>
    <phoneticPr fontId="28"/>
  </si>
  <si>
    <t>補助の交付を受けようとする額</t>
    <rPh sb="0" eb="2">
      <t>ホジョ</t>
    </rPh>
    <rPh sb="3" eb="5">
      <t>コウフ</t>
    </rPh>
    <rPh sb="6" eb="7">
      <t>ウ</t>
    </rPh>
    <rPh sb="13" eb="14">
      <t>ガク</t>
    </rPh>
    <phoneticPr fontId="28"/>
  </si>
  <si>
    <t>物品費</t>
    <rPh sb="0" eb="2">
      <t>ブッピン</t>
    </rPh>
    <rPh sb="2" eb="3">
      <t>ヒ</t>
    </rPh>
    <phoneticPr fontId="28"/>
  </si>
  <si>
    <t>旅費</t>
    <rPh sb="0" eb="2">
      <t>リョヒ</t>
    </rPh>
    <phoneticPr fontId="28"/>
  </si>
  <si>
    <t>人件費・謝金</t>
    <rPh sb="0" eb="3">
      <t>ジンケンヒ</t>
    </rPh>
    <rPh sb="4" eb="6">
      <t>シャキン</t>
    </rPh>
    <phoneticPr fontId="28"/>
  </si>
  <si>
    <t>その他</t>
    <rPh sb="2" eb="3">
      <t>タ</t>
    </rPh>
    <phoneticPr fontId="28"/>
  </si>
  <si>
    <t>事業費計</t>
    <rPh sb="0" eb="2">
      <t>ジギョウ</t>
    </rPh>
    <rPh sb="2" eb="3">
      <t>ヒ</t>
    </rPh>
    <rPh sb="3" eb="4">
      <t>ケイ</t>
    </rPh>
    <phoneticPr fontId="17"/>
  </si>
  <si>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28"/>
  </si>
  <si>
    <t>間接経費
（一般管理費）</t>
    <rPh sb="0" eb="2">
      <t>カンセツ</t>
    </rPh>
    <rPh sb="2" eb="4">
      <t>ケイヒ</t>
    </rPh>
    <rPh sb="6" eb="8">
      <t>イッパン</t>
    </rPh>
    <rPh sb="8" eb="11">
      <t>カンリヒ</t>
    </rPh>
    <phoneticPr fontId="28"/>
  </si>
  <si>
    <t>委託費</t>
    <rPh sb="0" eb="2">
      <t>イタク</t>
    </rPh>
    <rPh sb="2" eb="3">
      <t>ヒ</t>
    </rPh>
    <phoneticPr fontId="28"/>
  </si>
  <si>
    <t>研究概要</t>
    <rPh sb="0" eb="2">
      <t>ケンキュウ</t>
    </rPh>
    <rPh sb="2" eb="4">
      <t>ガイヨウ</t>
    </rPh>
    <phoneticPr fontId="17"/>
  </si>
  <si>
    <t>事務担当窓口
郵便番号</t>
    <rPh sb="0" eb="2">
      <t>ジム</t>
    </rPh>
    <rPh sb="2" eb="4">
      <t>タントウ</t>
    </rPh>
    <rPh sb="4" eb="6">
      <t>マドグチ</t>
    </rPh>
    <rPh sb="7" eb="9">
      <t>ユウビン</t>
    </rPh>
    <rPh sb="9" eb="11">
      <t>バンゴウ</t>
    </rPh>
    <phoneticPr fontId="28"/>
  </si>
  <si>
    <t>事務担当窓口
住　所</t>
    <rPh sb="0" eb="2">
      <t>ジム</t>
    </rPh>
    <rPh sb="2" eb="4">
      <t>タントウ</t>
    </rPh>
    <rPh sb="4" eb="6">
      <t>マドグチ</t>
    </rPh>
    <rPh sb="7" eb="8">
      <t>ジュウ</t>
    </rPh>
    <rPh sb="9" eb="10">
      <t>ショ</t>
    </rPh>
    <phoneticPr fontId="28"/>
  </si>
  <si>
    <t>事務担当者
所属部署・役職</t>
    <rPh sb="0" eb="2">
      <t>ジム</t>
    </rPh>
    <rPh sb="2" eb="4">
      <t>タントウ</t>
    </rPh>
    <rPh sb="4" eb="5">
      <t>シャ</t>
    </rPh>
    <rPh sb="6" eb="8">
      <t>ショゾク</t>
    </rPh>
    <rPh sb="8" eb="10">
      <t>ブショ</t>
    </rPh>
    <rPh sb="11" eb="13">
      <t>ヤクショク</t>
    </rPh>
    <phoneticPr fontId="28"/>
  </si>
  <si>
    <t>事務担当者氏名</t>
    <rPh sb="0" eb="2">
      <t>ジム</t>
    </rPh>
    <rPh sb="2" eb="5">
      <t>タントウシャ</t>
    </rPh>
    <rPh sb="5" eb="7">
      <t>シメイ</t>
    </rPh>
    <phoneticPr fontId="28"/>
  </si>
  <si>
    <t>電話</t>
    <rPh sb="0" eb="2">
      <t>デンワ</t>
    </rPh>
    <phoneticPr fontId="28"/>
  </si>
  <si>
    <t>FAX</t>
    <phoneticPr fontId="28"/>
  </si>
  <si>
    <t>事務担当者E-mail</t>
    <rPh sb="0" eb="2">
      <t>ジム</t>
    </rPh>
    <rPh sb="2" eb="5">
      <t>タントウシャ</t>
    </rPh>
    <phoneticPr fontId="28"/>
  </si>
  <si>
    <t>経理担当窓口
郵便番号</t>
    <rPh sb="0" eb="2">
      <t>ケイリ</t>
    </rPh>
    <rPh sb="2" eb="4">
      <t>タントウ</t>
    </rPh>
    <rPh sb="4" eb="6">
      <t>マドグチ</t>
    </rPh>
    <rPh sb="7" eb="9">
      <t>ユウビン</t>
    </rPh>
    <rPh sb="9" eb="11">
      <t>バンゴウ</t>
    </rPh>
    <phoneticPr fontId="28"/>
  </si>
  <si>
    <t>経理担当窓口
住　所</t>
    <rPh sb="0" eb="2">
      <t>ケイリ</t>
    </rPh>
    <rPh sb="2" eb="4">
      <t>タントウ</t>
    </rPh>
    <rPh sb="4" eb="6">
      <t>マドグチ</t>
    </rPh>
    <rPh sb="7" eb="8">
      <t>ジュウ</t>
    </rPh>
    <rPh sb="9" eb="10">
      <t>ショ</t>
    </rPh>
    <phoneticPr fontId="28"/>
  </si>
  <si>
    <t>経理担当者
所属部署・役職</t>
    <rPh sb="0" eb="2">
      <t>ケイリ</t>
    </rPh>
    <rPh sb="2" eb="4">
      <t>タントウ</t>
    </rPh>
    <rPh sb="4" eb="5">
      <t>シャ</t>
    </rPh>
    <rPh sb="6" eb="8">
      <t>ショゾク</t>
    </rPh>
    <rPh sb="8" eb="10">
      <t>ブショ</t>
    </rPh>
    <rPh sb="11" eb="13">
      <t>ヤクショク</t>
    </rPh>
    <phoneticPr fontId="28"/>
  </si>
  <si>
    <t>経理担当者氏名</t>
    <rPh sb="0" eb="2">
      <t>ケイリ</t>
    </rPh>
    <rPh sb="2" eb="5">
      <t>タントウシャ</t>
    </rPh>
    <rPh sb="5" eb="7">
      <t>シメイ</t>
    </rPh>
    <phoneticPr fontId="28"/>
  </si>
  <si>
    <t>経理担当者E-mail</t>
    <rPh sb="0" eb="2">
      <t>ケイリ</t>
    </rPh>
    <rPh sb="2" eb="5">
      <t>タントウシャ</t>
    </rPh>
    <phoneticPr fontId="28"/>
  </si>
  <si>
    <t>知財担当者
所属部署・役職</t>
    <rPh sb="0" eb="2">
      <t>チザイ</t>
    </rPh>
    <rPh sb="2" eb="5">
      <t>タントウシャ</t>
    </rPh>
    <rPh sb="6" eb="8">
      <t>ショゾク</t>
    </rPh>
    <rPh sb="8" eb="10">
      <t>ブショ</t>
    </rPh>
    <rPh sb="11" eb="13">
      <t>ヤクショク</t>
    </rPh>
    <phoneticPr fontId="28"/>
  </si>
  <si>
    <t>知財担当者氏名</t>
    <rPh sb="0" eb="2">
      <t>チザイ</t>
    </rPh>
    <rPh sb="2" eb="5">
      <t>タントウシャ</t>
    </rPh>
    <rPh sb="5" eb="7">
      <t>シメイ</t>
    </rPh>
    <phoneticPr fontId="28"/>
  </si>
  <si>
    <t>知財担当者E-mail</t>
    <rPh sb="0" eb="2">
      <t>チザイ</t>
    </rPh>
    <rPh sb="2" eb="5">
      <t>タントウシャ</t>
    </rPh>
    <phoneticPr fontId="28"/>
  </si>
  <si>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28"/>
  </si>
  <si>
    <t>研究倫理教育責任者
氏名</t>
    <rPh sb="0" eb="2">
      <t>ケンキュウ</t>
    </rPh>
    <rPh sb="2" eb="4">
      <t>リンリ</t>
    </rPh>
    <rPh sb="4" eb="6">
      <t>キョウイク</t>
    </rPh>
    <rPh sb="6" eb="9">
      <t>セキニンシャ</t>
    </rPh>
    <rPh sb="10" eb="12">
      <t>シメイ</t>
    </rPh>
    <phoneticPr fontId="28"/>
  </si>
  <si>
    <t>研究倫理教育責任者E-mail</t>
    <phoneticPr fontId="28"/>
  </si>
  <si>
    <t>コンプライアンス推進責任者
所属部署・役職</t>
    <rPh sb="8" eb="10">
      <t>スイシン</t>
    </rPh>
    <rPh sb="10" eb="13">
      <t>セキニンシャ</t>
    </rPh>
    <rPh sb="14" eb="16">
      <t>ショゾク</t>
    </rPh>
    <rPh sb="16" eb="18">
      <t>ブショ</t>
    </rPh>
    <rPh sb="19" eb="21">
      <t>ヤクショク</t>
    </rPh>
    <phoneticPr fontId="28"/>
  </si>
  <si>
    <t>コンプライアンス推進責任者氏名</t>
    <rPh sb="8" eb="10">
      <t>スイシン</t>
    </rPh>
    <rPh sb="10" eb="13">
      <t>セキニンシャ</t>
    </rPh>
    <rPh sb="13" eb="15">
      <t>シメイ</t>
    </rPh>
    <phoneticPr fontId="28"/>
  </si>
  <si>
    <t>コンプライアンス推進責任者E-mail</t>
    <rPh sb="8" eb="10">
      <t>スイシン</t>
    </rPh>
    <rPh sb="10" eb="13">
      <t>セキニンシャ</t>
    </rPh>
    <phoneticPr fontId="28"/>
  </si>
  <si>
    <t>備考</t>
    <rPh sb="0" eb="2">
      <t>ビコウ</t>
    </rPh>
    <phoneticPr fontId="28"/>
  </si>
  <si>
    <t>AMED記入</t>
  </si>
  <si>
    <t>AMED入力</t>
    <rPh sb="4" eb="6">
      <t>ニュウリョク</t>
    </rPh>
    <phoneticPr fontId="28"/>
  </si>
  <si>
    <t>作成日：</t>
    <rPh sb="0" eb="2">
      <t>サクセイ</t>
    </rPh>
    <rPh sb="2" eb="3">
      <t>ビ</t>
    </rPh>
    <phoneticPr fontId="17"/>
  </si>
  <si>
    <t>課題管理番号：</t>
    <rPh sb="0" eb="2">
      <t>カダイ</t>
    </rPh>
    <rPh sb="2" eb="4">
      <t>カンリ</t>
    </rPh>
    <rPh sb="4" eb="6">
      <t>バンゴウ</t>
    </rPh>
    <phoneticPr fontId="17"/>
  </si>
  <si>
    <t>AMED記入</t>
    <rPh sb="4" eb="6">
      <t>キニュウ</t>
    </rPh>
    <phoneticPr fontId="17"/>
  </si>
  <si>
    <t>＜経費等内訳書＞令和 6年度</t>
    <rPh sb="1" eb="3">
      <t>ケイヒ</t>
    </rPh>
    <rPh sb="3" eb="4">
      <t>ナド</t>
    </rPh>
    <rPh sb="4" eb="7">
      <t>ウチワケショ</t>
    </rPh>
    <phoneticPr fontId="17"/>
  </si>
  <si>
    <t>財源：</t>
    <rPh sb="0" eb="2">
      <t>ザイゲン</t>
    </rPh>
    <phoneticPr fontId="17"/>
  </si>
  <si>
    <t>当初予算</t>
    <phoneticPr fontId="17"/>
  </si>
  <si>
    <t>申請機関名：</t>
    <rPh sb="0" eb="2">
      <t>シンセイ</t>
    </rPh>
    <rPh sb="2" eb="4">
      <t>キカン</t>
    </rPh>
    <rPh sb="4" eb="5">
      <t>メイ</t>
    </rPh>
    <phoneticPr fontId="17"/>
  </si>
  <si>
    <t>申請者(機関の代表者)住所：</t>
    <rPh sb="4" eb="6">
      <t>キカン</t>
    </rPh>
    <rPh sb="7" eb="10">
      <t>ダイヒョウシャ</t>
    </rPh>
    <rPh sb="11" eb="13">
      <t>ジュウショ</t>
    </rPh>
    <phoneticPr fontId="17"/>
  </si>
  <si>
    <t>申請者(機関の代表者)肩書：</t>
    <rPh sb="11" eb="13">
      <t>カタガ</t>
    </rPh>
    <phoneticPr fontId="17"/>
  </si>
  <si>
    <t>申請者(機関の代表者)氏名：</t>
    <rPh sb="11" eb="13">
      <t>シメイ</t>
    </rPh>
    <phoneticPr fontId="17"/>
  </si>
  <si>
    <t>補助事業名：</t>
    <rPh sb="0" eb="2">
      <t>ホジョ</t>
    </rPh>
    <rPh sb="2" eb="4">
      <t>ジギョウ</t>
    </rPh>
    <rPh sb="4" eb="5">
      <t>メイ</t>
    </rPh>
    <phoneticPr fontId="17"/>
  </si>
  <si>
    <t>橋渡し研究プログラム</t>
    <phoneticPr fontId="17"/>
  </si>
  <si>
    <t>プログラム名：</t>
    <rPh sb="5" eb="6">
      <t>メイ</t>
    </rPh>
    <phoneticPr fontId="17"/>
  </si>
  <si>
    <t>大学発医療系スタートアップ支援プログラム</t>
    <rPh sb="0" eb="3">
      <t>ダイガクハツ</t>
    </rPh>
    <rPh sb="3" eb="5">
      <t>イリョウ</t>
    </rPh>
    <rPh sb="5" eb="6">
      <t>ケイ</t>
    </rPh>
    <rPh sb="13" eb="15">
      <t>シエン</t>
    </rPh>
    <phoneticPr fontId="17"/>
  </si>
  <si>
    <t>補助事業課題名：</t>
    <rPh sb="0" eb="2">
      <t>ホジョ</t>
    </rPh>
    <rPh sb="2" eb="4">
      <t>ジギョウ</t>
    </rPh>
    <rPh sb="4" eb="5">
      <t>カ</t>
    </rPh>
    <rPh sb="5" eb="6">
      <t>ダイ</t>
    </rPh>
    <rPh sb="6" eb="7">
      <t>ナ</t>
    </rPh>
    <phoneticPr fontId="17"/>
  </si>
  <si>
    <t>交付決定日：</t>
    <rPh sb="0" eb="2">
      <t>コウフ</t>
    </rPh>
    <rPh sb="2" eb="5">
      <t>ケッテイビ</t>
    </rPh>
    <phoneticPr fontId="17"/>
  </si>
  <si>
    <t>全補助事業期間：</t>
    <rPh sb="0" eb="1">
      <t>ゼン</t>
    </rPh>
    <rPh sb="1" eb="3">
      <t>ホジョ</t>
    </rPh>
    <rPh sb="3" eb="5">
      <t>ジギョウ</t>
    </rPh>
    <rPh sb="5" eb="7">
      <t>キカン</t>
    </rPh>
    <phoneticPr fontId="17"/>
  </si>
  <si>
    <t>～</t>
    <phoneticPr fontId="17"/>
  </si>
  <si>
    <t>当年度補助事業期間：</t>
    <rPh sb="0" eb="3">
      <t>トウネンド</t>
    </rPh>
    <rPh sb="3" eb="5">
      <t>ホジョ</t>
    </rPh>
    <rPh sb="5" eb="7">
      <t>ジギョウ</t>
    </rPh>
    <rPh sb="7" eb="9">
      <t>キカン</t>
    </rPh>
    <phoneticPr fontId="17"/>
  </si>
  <si>
    <t>補助事業担当者所属・役職：</t>
    <rPh sb="0" eb="2">
      <t>ホジョ</t>
    </rPh>
    <rPh sb="2" eb="4">
      <t>ジギョウ</t>
    </rPh>
    <rPh sb="4" eb="7">
      <t>タントウシャ</t>
    </rPh>
    <rPh sb="7" eb="9">
      <t>ショゾク</t>
    </rPh>
    <rPh sb="10" eb="12">
      <t>ヤクショク</t>
    </rPh>
    <phoneticPr fontId="17"/>
  </si>
  <si>
    <t>補助事業担当者氏名：</t>
    <rPh sb="0" eb="2">
      <t>ホジョ</t>
    </rPh>
    <rPh sb="2" eb="4">
      <t>ジギョウ</t>
    </rPh>
    <rPh sb="4" eb="7">
      <t>タントウシャ</t>
    </rPh>
    <rPh sb="7" eb="9">
      <t>シメイ</t>
    </rPh>
    <phoneticPr fontId="17"/>
  </si>
  <si>
    <t>補助事業担当者 e-Rad研究者番号:</t>
    <rPh sb="0" eb="7">
      <t>ホジョジギョウタントウシャ</t>
    </rPh>
    <rPh sb="13" eb="15">
      <t>ケンキュウ</t>
    </rPh>
    <rPh sb="15" eb="16">
      <t>シャ</t>
    </rPh>
    <rPh sb="16" eb="18">
      <t>バンゴウ</t>
    </rPh>
    <phoneticPr fontId="17"/>
  </si>
  <si>
    <t>補助事業担当者E-mailアドレス：</t>
    <rPh sb="0" eb="2">
      <t>ホジョ</t>
    </rPh>
    <rPh sb="2" eb="4">
      <t>ジギョウ</t>
    </rPh>
    <rPh sb="4" eb="7">
      <t>タントウシャ</t>
    </rPh>
    <phoneticPr fontId="17"/>
  </si>
  <si>
    <t>補助事業事務連絡担当者E-mailアドレス：</t>
    <rPh sb="0" eb="2">
      <t>ホジョ</t>
    </rPh>
    <rPh sb="2" eb="4">
      <t>ジギョウ</t>
    </rPh>
    <rPh sb="4" eb="6">
      <t>ジム</t>
    </rPh>
    <rPh sb="6" eb="8">
      <t>レンラク</t>
    </rPh>
    <rPh sb="8" eb="11">
      <t>タントウシャ</t>
    </rPh>
    <phoneticPr fontId="17"/>
  </si>
  <si>
    <t>e-Rad課題ID番号：</t>
    <rPh sb="5" eb="7">
      <t>カダイ</t>
    </rPh>
    <rPh sb="9" eb="11">
      <t>バンゴウ</t>
    </rPh>
    <phoneticPr fontId="17"/>
  </si>
  <si>
    <t>補助事業事務連絡担当者氏名：</t>
    <rPh sb="0" eb="2">
      <t>ホジョ</t>
    </rPh>
    <rPh sb="2" eb="4">
      <t>ジギョウ</t>
    </rPh>
    <rPh sb="4" eb="6">
      <t>ジム</t>
    </rPh>
    <rPh sb="6" eb="8">
      <t>レンラク</t>
    </rPh>
    <rPh sb="8" eb="10">
      <t>タントウ</t>
    </rPh>
    <rPh sb="10" eb="11">
      <t>シャ</t>
    </rPh>
    <rPh sb="11" eb="13">
      <t>シメイ</t>
    </rPh>
    <phoneticPr fontId="17"/>
  </si>
  <si>
    <r>
      <t xml:space="preserve">研究概要：　　
</t>
    </r>
    <r>
      <rPr>
        <sz val="11"/>
        <rFont val="ＭＳ 明朝"/>
        <family val="1"/>
        <charset val="128"/>
      </rPr>
      <t>（300～500字程度で、公開可能なもの）</t>
    </r>
    <rPh sb="0" eb="2">
      <t>ケンキュウ</t>
    </rPh>
    <rPh sb="2" eb="4">
      <t>ガイヨウ</t>
    </rPh>
    <rPh sb="16" eb="17">
      <t>ジ</t>
    </rPh>
    <rPh sb="17" eb="19">
      <t>テイド</t>
    </rPh>
    <rPh sb="21" eb="23">
      <t>コウカイ</t>
    </rPh>
    <rPh sb="23" eb="25">
      <t>カノウ</t>
    </rPh>
    <phoneticPr fontId="17"/>
  </si>
  <si>
    <t>事務担当</t>
    <rPh sb="0" eb="2">
      <t>ジム</t>
    </rPh>
    <rPh sb="2" eb="4">
      <t>タントウ</t>
    </rPh>
    <phoneticPr fontId="17"/>
  </si>
  <si>
    <t>＜経費内訳＞</t>
    <rPh sb="1" eb="3">
      <t>ケイヒ</t>
    </rPh>
    <rPh sb="3" eb="5">
      <t>ウチワケ</t>
    </rPh>
    <phoneticPr fontId="17"/>
  </si>
  <si>
    <t>補助率（分子／分母）</t>
    <phoneticPr fontId="17"/>
  </si>
  <si>
    <t>/</t>
    <phoneticPr fontId="17"/>
  </si>
  <si>
    <t>（単位：円）</t>
    <phoneticPr fontId="17"/>
  </si>
  <si>
    <t>補助対象経費区分</t>
    <rPh sb="0" eb="2">
      <t>ホジョ</t>
    </rPh>
    <rPh sb="2" eb="4">
      <t>タイショウ</t>
    </rPh>
    <rPh sb="4" eb="6">
      <t>ケイヒ</t>
    </rPh>
    <rPh sb="6" eb="8">
      <t>クブン</t>
    </rPh>
    <phoneticPr fontId="17"/>
  </si>
  <si>
    <t>項目</t>
    <rPh sb="0" eb="1">
      <t>コウ</t>
    </rPh>
    <rPh sb="1" eb="2">
      <t>メ</t>
    </rPh>
    <phoneticPr fontId="17"/>
  </si>
  <si>
    <t>項目計</t>
    <rPh sb="0" eb="2">
      <t>コウモク</t>
    </rPh>
    <rPh sb="2" eb="3">
      <t>ケイ</t>
    </rPh>
    <phoneticPr fontId="17"/>
  </si>
  <si>
    <r>
      <rPr>
        <sz val="12"/>
        <rFont val="ＭＳ 明朝"/>
        <family val="1"/>
        <charset val="128"/>
      </rPr>
      <t>補助金額</t>
    </r>
    <r>
      <rPr>
        <sz val="10"/>
        <rFont val="ＭＳ 明朝"/>
        <family val="1"/>
        <charset val="128"/>
      </rPr>
      <t xml:space="preserve">
（補助対象経費×補助率）</t>
    </r>
    <rPh sb="0" eb="3">
      <t>ホジョキン</t>
    </rPh>
    <rPh sb="3" eb="4">
      <t>ガク</t>
    </rPh>
    <rPh sb="6" eb="8">
      <t>ホジョ</t>
    </rPh>
    <rPh sb="8" eb="10">
      <t>タイショウ</t>
    </rPh>
    <rPh sb="10" eb="12">
      <t>ケイヒ</t>
    </rPh>
    <rPh sb="13" eb="16">
      <t>ホジョリツ</t>
    </rPh>
    <phoneticPr fontId="17"/>
  </si>
  <si>
    <t>物品費</t>
    <rPh sb="0" eb="1">
      <t>モノ</t>
    </rPh>
    <rPh sb="1" eb="2">
      <t>シナ</t>
    </rPh>
    <rPh sb="2" eb="3">
      <t>ヒ</t>
    </rPh>
    <phoneticPr fontId="17"/>
  </si>
  <si>
    <t>設備備品費</t>
    <rPh sb="0" eb="2">
      <t>セツビ</t>
    </rPh>
    <rPh sb="2" eb="5">
      <t>ビヒンヒ</t>
    </rPh>
    <phoneticPr fontId="17"/>
  </si>
  <si>
    <t>消耗品費</t>
    <rPh sb="0" eb="3">
      <t>ショウモウヒン</t>
    </rPh>
    <rPh sb="3" eb="4">
      <t>ヒ</t>
    </rPh>
    <phoneticPr fontId="17"/>
  </si>
  <si>
    <t>旅費</t>
    <rPh sb="0" eb="1">
      <t>タビ</t>
    </rPh>
    <rPh sb="1" eb="2">
      <t>ヒ</t>
    </rPh>
    <phoneticPr fontId="17"/>
  </si>
  <si>
    <t>旅費</t>
    <phoneticPr fontId="17"/>
  </si>
  <si>
    <t>人件費・謝金</t>
    <rPh sb="0" eb="1">
      <t>ヒト</t>
    </rPh>
    <rPh sb="1" eb="2">
      <t>ケン</t>
    </rPh>
    <rPh sb="2" eb="3">
      <t>ヒ</t>
    </rPh>
    <rPh sb="4" eb="5">
      <t>シャ</t>
    </rPh>
    <rPh sb="5" eb="6">
      <t>カネ</t>
    </rPh>
    <phoneticPr fontId="17"/>
  </si>
  <si>
    <t>人件費</t>
    <phoneticPr fontId="17"/>
  </si>
  <si>
    <t>謝金</t>
    <phoneticPr fontId="17"/>
  </si>
  <si>
    <t>小計</t>
    <rPh sb="0" eb="2">
      <t>ショウケイ</t>
    </rPh>
    <phoneticPr fontId="17"/>
  </si>
  <si>
    <t>間接経費/一般管理費</t>
    <rPh sb="0" eb="2">
      <t>カンセツ</t>
    </rPh>
    <rPh sb="2" eb="4">
      <t>ケイヒ</t>
    </rPh>
    <rPh sb="5" eb="7">
      <t>イッパン</t>
    </rPh>
    <rPh sb="7" eb="10">
      <t>カンリヒ</t>
    </rPh>
    <phoneticPr fontId="17"/>
  </si>
  <si>
    <t>小計の</t>
    <rPh sb="0" eb="2">
      <t>ショウケイ</t>
    </rPh>
    <phoneticPr fontId="17"/>
  </si>
  <si>
    <t>％</t>
    <phoneticPr fontId="17"/>
  </si>
  <si>
    <t>合　　　計</t>
    <rPh sb="0" eb="1">
      <t>ゴウ</t>
    </rPh>
    <rPh sb="4" eb="5">
      <t>ケイ</t>
    </rPh>
    <phoneticPr fontId="17"/>
  </si>
  <si>
    <t>間接経費率(確認用)</t>
    <rPh sb="0" eb="2">
      <t>カンセツ</t>
    </rPh>
    <rPh sb="2" eb="4">
      <t>ケイヒ</t>
    </rPh>
    <rPh sb="4" eb="5">
      <t>リツ</t>
    </rPh>
    <rPh sb="6" eb="8">
      <t>カクニン</t>
    </rPh>
    <rPh sb="8" eb="9">
      <t>ヨウ</t>
    </rPh>
    <phoneticPr fontId="17"/>
  </si>
  <si>
    <t>事務担当者　お問い合わせする際のご担当者様を記入してください。</t>
    <rPh sb="0" eb="2">
      <t>ジム</t>
    </rPh>
    <rPh sb="2" eb="5">
      <t>タントウシャ</t>
    </rPh>
    <rPh sb="7" eb="8">
      <t>ト</t>
    </rPh>
    <rPh sb="9" eb="10">
      <t>ア</t>
    </rPh>
    <rPh sb="14" eb="15">
      <t>サイ</t>
    </rPh>
    <rPh sb="17" eb="20">
      <t>タントウシャ</t>
    </rPh>
    <rPh sb="20" eb="21">
      <t>サマ</t>
    </rPh>
    <rPh sb="22" eb="24">
      <t>キニュウ</t>
    </rPh>
    <phoneticPr fontId="17"/>
  </si>
  <si>
    <t>氏名</t>
    <rPh sb="0" eb="1">
      <t>シ</t>
    </rPh>
    <rPh sb="1" eb="2">
      <t>メイ</t>
    </rPh>
    <phoneticPr fontId="17"/>
  </si>
  <si>
    <t>所属・役職</t>
    <rPh sb="0" eb="2">
      <t>ショゾク</t>
    </rPh>
    <rPh sb="3" eb="5">
      <t>ヤクショク</t>
    </rPh>
    <phoneticPr fontId="17"/>
  </si>
  <si>
    <t>郵便番号</t>
    <rPh sb="0" eb="2">
      <t>ユウビン</t>
    </rPh>
    <rPh sb="2" eb="4">
      <t>バンゴウ</t>
    </rPh>
    <phoneticPr fontId="17"/>
  </si>
  <si>
    <t>住所</t>
    <rPh sb="0" eb="2">
      <t>ジュウショ</t>
    </rPh>
    <phoneticPr fontId="17"/>
  </si>
  <si>
    <t>電話番号</t>
    <rPh sb="0" eb="2">
      <t>デンワ</t>
    </rPh>
    <rPh sb="2" eb="4">
      <t>バンゴウ</t>
    </rPh>
    <phoneticPr fontId="17"/>
  </si>
  <si>
    <t>FAX番号</t>
    <rPh sb="3" eb="5">
      <t>バンゴウ</t>
    </rPh>
    <phoneticPr fontId="17"/>
  </si>
  <si>
    <t>E-mailアドレス</t>
    <phoneticPr fontId="17"/>
  </si>
  <si>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17"/>
  </si>
  <si>
    <t>E-mailアドレス</t>
  </si>
  <si>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17"/>
  </si>
  <si>
    <r>
      <t>研究倫理教育責任者　</t>
    </r>
    <r>
      <rPr>
        <b/>
        <sz val="12"/>
        <color rgb="FFFF0000"/>
        <rFont val="ＭＳ 明朝"/>
        <family val="1"/>
        <charset val="128"/>
      </rPr>
      <t>【変更の場合は研究公正・業務推進部 研究公正・社会共創課にメールでご連絡ください。】</t>
    </r>
    <rPh sb="0" eb="2">
      <t>ケンキュウ</t>
    </rPh>
    <rPh sb="2" eb="4">
      <t>リンリ</t>
    </rPh>
    <rPh sb="4" eb="6">
      <t>キョウイク</t>
    </rPh>
    <rPh sb="6" eb="9">
      <t>セキニンシャ</t>
    </rPh>
    <phoneticPr fontId="17"/>
  </si>
  <si>
    <r>
      <t xml:space="preserve">　      </t>
    </r>
    <r>
      <rPr>
        <b/>
        <sz val="12"/>
        <color rgb="FFFF0000"/>
        <rFont val="ＭＳ 明朝"/>
        <family val="1"/>
        <charset val="128"/>
      </rPr>
      <t xml:space="preserve">  ⇒ kenkyuukousei@amed.go.jp</t>
    </r>
    <phoneticPr fontId="17"/>
  </si>
  <si>
    <r>
      <t>コンプライアンス推進責任者　</t>
    </r>
    <r>
      <rPr>
        <b/>
        <sz val="12"/>
        <color rgb="FFFF0000"/>
        <rFont val="ＭＳ 明朝"/>
        <family val="1"/>
        <charset val="128"/>
      </rPr>
      <t>【変更の場合は研究公正・業務推進部 研究公正・社会共創課にメールでご連絡</t>
    </r>
    <rPh sb="8" eb="10">
      <t>スイシン</t>
    </rPh>
    <rPh sb="10" eb="13">
      <t>セキニンシャ</t>
    </rPh>
    <phoneticPr fontId="17"/>
  </si>
  <si>
    <t>　　ください。】 ⇒ kenkyuukousei@amed.go.jp</t>
    <phoneticPr fontId="17"/>
  </si>
  <si>
    <t>（物品費内訳）</t>
    <rPh sb="1" eb="3">
      <t>ブッピン</t>
    </rPh>
    <rPh sb="3" eb="4">
      <t>ヒ</t>
    </rPh>
    <rPh sb="4" eb="6">
      <t>ウチワケ</t>
    </rPh>
    <phoneticPr fontId="17"/>
  </si>
  <si>
    <t>＜設備備品費＞</t>
    <rPh sb="1" eb="3">
      <t>セツビ</t>
    </rPh>
    <rPh sb="3" eb="6">
      <t>ビヒンヒ</t>
    </rPh>
    <phoneticPr fontId="17"/>
  </si>
  <si>
    <t>単位：円</t>
    <rPh sb="0" eb="2">
      <t>タンイ</t>
    </rPh>
    <rPh sb="3" eb="4">
      <t>エン</t>
    </rPh>
    <phoneticPr fontId="17"/>
  </si>
  <si>
    <t>品名</t>
    <rPh sb="0" eb="2">
      <t>ヒンメイ</t>
    </rPh>
    <phoneticPr fontId="17"/>
  </si>
  <si>
    <t>使途</t>
    <rPh sb="0" eb="2">
      <t>シト</t>
    </rPh>
    <phoneticPr fontId="17"/>
  </si>
  <si>
    <t>購入予定時期
（四半期単位）</t>
    <rPh sb="0" eb="2">
      <t>コウニュウ</t>
    </rPh>
    <rPh sb="2" eb="4">
      <t>ヨテイ</t>
    </rPh>
    <rPh sb="4" eb="6">
      <t>ジキ</t>
    </rPh>
    <rPh sb="8" eb="9">
      <t>シ</t>
    </rPh>
    <rPh sb="9" eb="11">
      <t>ハンキ</t>
    </rPh>
    <rPh sb="11" eb="13">
      <t>タンイ</t>
    </rPh>
    <phoneticPr fontId="17"/>
  </si>
  <si>
    <t>積算根拠</t>
    <rPh sb="0" eb="2">
      <t>セキサン</t>
    </rPh>
    <rPh sb="2" eb="4">
      <t>コンキョ</t>
    </rPh>
    <phoneticPr fontId="17"/>
  </si>
  <si>
    <t>金額（税込）</t>
    <rPh sb="0" eb="2">
      <t>キンガク</t>
    </rPh>
    <rPh sb="3" eb="5">
      <t>ゼイコミ</t>
    </rPh>
    <phoneticPr fontId="17"/>
  </si>
  <si>
    <t>単価（税込）</t>
    <rPh sb="0" eb="2">
      <t>タンカ</t>
    </rPh>
    <rPh sb="3" eb="4">
      <t>ゼイ</t>
    </rPh>
    <rPh sb="4" eb="5">
      <t>コ</t>
    </rPh>
    <phoneticPr fontId="17"/>
  </si>
  <si>
    <t>数量</t>
    <rPh sb="0" eb="2">
      <t>スウリョウ</t>
    </rPh>
    <phoneticPr fontId="17"/>
  </si>
  <si>
    <t>●●分析装置</t>
    <rPh sb="2" eb="4">
      <t>ブンセキ</t>
    </rPh>
    <rPh sb="4" eb="6">
      <t>ソウチ</t>
    </rPh>
    <phoneticPr fontId="17"/>
  </si>
  <si>
    <t>●●分析のため</t>
    <rPh sb="2" eb="4">
      <t>ブンセキ</t>
    </rPh>
    <phoneticPr fontId="17"/>
  </si>
  <si>
    <t>第1四半期</t>
  </si>
  <si>
    <t>件</t>
  </si>
  <si>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17"/>
  </si>
  <si>
    <t>合　　　　計</t>
    <rPh sb="0" eb="1">
      <t>ゴウ</t>
    </rPh>
    <rPh sb="5" eb="6">
      <t>ケイ</t>
    </rPh>
    <phoneticPr fontId="17"/>
  </si>
  <si>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7"/>
  </si>
  <si>
    <t>（物品費内訳）</t>
    <phoneticPr fontId="17"/>
  </si>
  <si>
    <t>＜消耗品費＞</t>
    <rPh sb="1" eb="4">
      <t>ショウモウヒン</t>
    </rPh>
    <rPh sb="4" eb="5">
      <t>ヒ</t>
    </rPh>
    <phoneticPr fontId="17"/>
  </si>
  <si>
    <t>金額（税込）</t>
    <rPh sb="0" eb="2">
      <t>キンガク</t>
    </rPh>
    <rPh sb="3" eb="4">
      <t>ゼイ</t>
    </rPh>
    <rPh sb="4" eb="5">
      <t>コ</t>
    </rPh>
    <phoneticPr fontId="17"/>
  </si>
  <si>
    <t>単位</t>
    <rPh sb="0" eb="2">
      <t>タンイ</t>
    </rPh>
    <phoneticPr fontId="17"/>
  </si>
  <si>
    <t>試薬（●●●●●、●●製）</t>
    <rPh sb="0" eb="2">
      <t>シヤク</t>
    </rPh>
    <rPh sb="11" eb="12">
      <t>セイ</t>
    </rPh>
    <phoneticPr fontId="17"/>
  </si>
  <si>
    <t>点</t>
    <rPh sb="0" eb="1">
      <t>テン</t>
    </rPh>
    <phoneticPr fontId="17"/>
  </si>
  <si>
    <t>試薬（▲▲▲▲、▲▲製）</t>
    <rPh sb="0" eb="2">
      <t>シヤク</t>
    </rPh>
    <rPh sb="10" eb="11">
      <t>セイ</t>
    </rPh>
    <phoneticPr fontId="17"/>
  </si>
  <si>
    <t>▲▲分析のため</t>
    <rPh sb="2" eb="4">
      <t>ブンセキ</t>
    </rPh>
    <phoneticPr fontId="17"/>
  </si>
  <si>
    <t>細胞培養器具(○○）</t>
    <rPh sb="0" eb="2">
      <t>サイボウ</t>
    </rPh>
    <rPh sb="2" eb="4">
      <t>バイヨウ</t>
    </rPh>
    <rPh sb="4" eb="6">
      <t>キグ</t>
    </rPh>
    <phoneticPr fontId="16"/>
  </si>
  <si>
    <t>培養細胞の維持のため</t>
    <rPh sb="0" eb="2">
      <t>バイヨウ</t>
    </rPh>
    <rPh sb="2" eb="4">
      <t>サイボウ</t>
    </rPh>
    <rPh sb="5" eb="7">
      <t>イジ</t>
    </rPh>
    <phoneticPr fontId="16"/>
  </si>
  <si>
    <t>式</t>
    <rPh sb="0" eb="1">
      <t>シキ</t>
    </rPh>
    <phoneticPr fontId="17"/>
  </si>
  <si>
    <t>細胞培養器具(△△）</t>
    <rPh sb="0" eb="2">
      <t>サイボウ</t>
    </rPh>
    <rPh sb="2" eb="4">
      <t>バイヨウ</t>
    </rPh>
    <rPh sb="4" eb="6">
      <t>キグ</t>
    </rPh>
    <phoneticPr fontId="16"/>
  </si>
  <si>
    <t>培養細胞の維持のため（海外業者）</t>
    <rPh sb="0" eb="2">
      <t>バイヨウ</t>
    </rPh>
    <rPh sb="2" eb="4">
      <t>サイボウ</t>
    </rPh>
    <rPh sb="5" eb="7">
      <t>イジ</t>
    </rPh>
    <rPh sb="11" eb="13">
      <t>カイガイ</t>
    </rPh>
    <rPh sb="13" eb="15">
      <t>ギョウシャ</t>
    </rPh>
    <phoneticPr fontId="16"/>
  </si>
  <si>
    <t>細胞培養器具(他）</t>
    <rPh sb="0" eb="2">
      <t>サイボウ</t>
    </rPh>
    <rPh sb="2" eb="4">
      <t>バイヨウ</t>
    </rPh>
    <rPh sb="4" eb="6">
      <t>キグ</t>
    </rPh>
    <rPh sb="7" eb="8">
      <t>ホカ</t>
    </rPh>
    <phoneticPr fontId="16"/>
  </si>
  <si>
    <t>●●(既製品ソフトウェア)</t>
    <rPh sb="3" eb="6">
      <t>キセイヒン</t>
    </rPh>
    <phoneticPr fontId="17"/>
  </si>
  <si>
    <t>●●解析のため</t>
    <rPh sb="2" eb="4">
      <t>カイセキ</t>
    </rPh>
    <phoneticPr fontId="17"/>
  </si>
  <si>
    <t>式</t>
  </si>
  <si>
    <t>ヌードマウス</t>
    <phoneticPr fontId="17"/>
  </si>
  <si>
    <t>○○の評価実験に使用</t>
    <rPh sb="5" eb="7">
      <t>ジッケン</t>
    </rPh>
    <rPh sb="8" eb="10">
      <t>シヨウ</t>
    </rPh>
    <phoneticPr fontId="17"/>
  </si>
  <si>
    <t>匹</t>
    <rPh sb="0" eb="1">
      <t>ヒキ</t>
    </rPh>
    <phoneticPr fontId="17"/>
  </si>
  <si>
    <t>検査用消耗品（ピペット類）</t>
    <rPh sb="0" eb="2">
      <t>ケンサ</t>
    </rPh>
    <rPh sb="2" eb="3">
      <t>ヨウ</t>
    </rPh>
    <rPh sb="3" eb="6">
      <t>ショウモウヒン</t>
    </rPh>
    <phoneticPr fontId="17"/>
  </si>
  <si>
    <t>●●検査に必要な消耗品</t>
    <rPh sb="2" eb="4">
      <t>ケンサ</t>
    </rPh>
    <rPh sb="5" eb="7">
      <t>ヒツヨウ</t>
    </rPh>
    <rPh sb="8" eb="11">
      <t>ショウモウヒン</t>
    </rPh>
    <phoneticPr fontId="17"/>
  </si>
  <si>
    <t>検査用消耗品（実験器具類）</t>
    <rPh sb="0" eb="2">
      <t>ケンサ</t>
    </rPh>
    <rPh sb="2" eb="3">
      <t>ヨウ</t>
    </rPh>
    <rPh sb="3" eb="6">
      <t>ショウモウヒン</t>
    </rPh>
    <phoneticPr fontId="17"/>
  </si>
  <si>
    <t>△△検査に必要な消耗品</t>
    <rPh sb="2" eb="4">
      <t>ケンサ</t>
    </rPh>
    <rPh sb="5" eb="7">
      <t>ヒツヨウ</t>
    </rPh>
    <rPh sb="8" eb="11">
      <t>ショウモウヒン</t>
    </rPh>
    <phoneticPr fontId="17"/>
  </si>
  <si>
    <t>○○検査に必要な消耗品</t>
    <rPh sb="2" eb="4">
      <t>ケンサ</t>
    </rPh>
    <rPh sb="5" eb="7">
      <t>ヒツヨウ</t>
    </rPh>
    <rPh sb="8" eb="11">
      <t>ショウモウヒン</t>
    </rPh>
    <phoneticPr fontId="17"/>
  </si>
  <si>
    <t>●●装置(試作品)</t>
    <rPh sb="2" eb="4">
      <t>ソウチ</t>
    </rPh>
    <rPh sb="5" eb="7">
      <t>シサク</t>
    </rPh>
    <rPh sb="7" eb="8">
      <t>ヒン</t>
    </rPh>
    <phoneticPr fontId="17"/>
  </si>
  <si>
    <t>●●測定装置試作</t>
    <rPh sb="2" eb="4">
      <t>ソクテイ</t>
    </rPh>
    <rPh sb="4" eb="6">
      <t>ソウチ</t>
    </rPh>
    <rPh sb="6" eb="8">
      <t>シサク</t>
    </rPh>
    <phoneticPr fontId="17"/>
  </si>
  <si>
    <t>＜旅費＞</t>
    <rPh sb="1" eb="3">
      <t>リョヒ</t>
    </rPh>
    <phoneticPr fontId="17"/>
  </si>
  <si>
    <t>種別</t>
    <rPh sb="0" eb="2">
      <t>シュベツ</t>
    </rPh>
    <phoneticPr fontId="17"/>
  </si>
  <si>
    <t>出張者</t>
    <rPh sb="0" eb="3">
      <t>シュッチョウシャ</t>
    </rPh>
    <phoneticPr fontId="17"/>
  </si>
  <si>
    <t>出張先</t>
    <rPh sb="0" eb="2">
      <t>シュッチョウ</t>
    </rPh>
    <rPh sb="2" eb="3">
      <t>サキ</t>
    </rPh>
    <phoneticPr fontId="17"/>
  </si>
  <si>
    <t>日程</t>
    <rPh sb="0" eb="2">
      <t>ニッテイ</t>
    </rPh>
    <phoneticPr fontId="17"/>
  </si>
  <si>
    <t>用務・目的</t>
    <rPh sb="0" eb="2">
      <t>ヨウム</t>
    </rPh>
    <rPh sb="3" eb="4">
      <t>メ</t>
    </rPh>
    <rPh sb="4" eb="5">
      <t>マト</t>
    </rPh>
    <phoneticPr fontId="17"/>
  </si>
  <si>
    <t>単価（税込）</t>
    <rPh sb="0" eb="2">
      <t>タンカ</t>
    </rPh>
    <rPh sb="3" eb="4">
      <t>ゼイ</t>
    </rPh>
    <rPh sb="4" eb="5">
      <t>コミ</t>
    </rPh>
    <phoneticPr fontId="17"/>
  </si>
  <si>
    <t>回数</t>
    <rPh sb="0" eb="2">
      <t>カイスウ</t>
    </rPh>
    <phoneticPr fontId="17"/>
  </si>
  <si>
    <t>人数</t>
    <rPh sb="0" eb="2">
      <t>ニンズウ</t>
    </rPh>
    <phoneticPr fontId="17"/>
  </si>
  <si>
    <t>国内</t>
  </si>
  <si>
    <t>栄目戸　太郎</t>
    <rPh sb="0" eb="1">
      <t>エイ</t>
    </rPh>
    <rPh sb="1" eb="3">
      <t>メド</t>
    </rPh>
    <rPh sb="4" eb="6">
      <t>タロウ</t>
    </rPh>
    <phoneticPr fontId="14"/>
  </si>
  <si>
    <t>ABC大学</t>
    <rPh sb="3" eb="5">
      <t>ダイガク</t>
    </rPh>
    <phoneticPr fontId="14"/>
  </si>
  <si>
    <t>泊</t>
    <rPh sb="0" eb="1">
      <t>ハク</t>
    </rPh>
    <phoneticPr fontId="14"/>
  </si>
  <si>
    <t>日</t>
    <rPh sb="0" eb="1">
      <t>ヒ</t>
    </rPh>
    <phoneticPr fontId="14"/>
  </si>
  <si>
    <t>四半期報告会のため</t>
    <rPh sb="0" eb="3">
      <t>シハンキ</t>
    </rPh>
    <rPh sb="3" eb="6">
      <t>ホウコクカイ</t>
    </rPh>
    <phoneticPr fontId="14"/>
  </si>
  <si>
    <t>丸野　内子</t>
    <rPh sb="0" eb="1">
      <t>マル</t>
    </rPh>
    <rPh sb="1" eb="2">
      <t>ノ</t>
    </rPh>
    <rPh sb="3" eb="5">
      <t>ウチコ</t>
    </rPh>
    <phoneticPr fontId="14"/>
  </si>
  <si>
    <t>東京都内　会議室</t>
    <rPh sb="0" eb="2">
      <t>トウキョウ</t>
    </rPh>
    <rPh sb="2" eb="4">
      <t>トナイ</t>
    </rPh>
    <rPh sb="5" eb="8">
      <t>カイギシツ</t>
    </rPh>
    <phoneticPr fontId="14"/>
  </si>
  <si>
    <t>○○班　班会議出席</t>
    <rPh sb="2" eb="3">
      <t>ハン</t>
    </rPh>
    <rPh sb="4" eb="5">
      <t>ハン</t>
    </rPh>
    <rPh sb="5" eb="7">
      <t>カイギ</t>
    </rPh>
    <rPh sb="7" eb="9">
      <t>シュッセキ</t>
    </rPh>
    <phoneticPr fontId="14"/>
  </si>
  <si>
    <t>海外</t>
  </si>
  <si>
    <t>大手　町子</t>
    <rPh sb="0" eb="2">
      <t>オオテ</t>
    </rPh>
    <rPh sb="3" eb="4">
      <t>マチ</t>
    </rPh>
    <rPh sb="4" eb="5">
      <t>コ</t>
    </rPh>
    <phoneticPr fontId="14"/>
  </si>
  <si>
    <t>シカゴ・DF大学</t>
    <rPh sb="6" eb="8">
      <t>ダイガク</t>
    </rPh>
    <phoneticPr fontId="14"/>
  </si>
  <si>
    <t>ZZZZ学会　発表のため</t>
    <rPh sb="4" eb="6">
      <t>ガッカイ</t>
    </rPh>
    <rPh sb="7" eb="9">
      <t>ハッピョウ</t>
    </rPh>
    <phoneticPr fontId="14"/>
  </si>
  <si>
    <t>（人件費内訳）</t>
    <rPh sb="1" eb="4">
      <t>ジンケンヒ</t>
    </rPh>
    <rPh sb="4" eb="6">
      <t>ウチワケ</t>
    </rPh>
    <phoneticPr fontId="17"/>
  </si>
  <si>
    <t>＜人件費＞</t>
    <rPh sb="1" eb="2">
      <t>ヒト</t>
    </rPh>
    <rPh sb="2" eb="3">
      <t>ケン</t>
    </rPh>
    <rPh sb="3" eb="4">
      <t>ヒ</t>
    </rPh>
    <phoneticPr fontId="17"/>
  </si>
  <si>
    <t>種別
（各機関の雇用の名称）</t>
    <rPh sb="0" eb="2">
      <t>シュベツ</t>
    </rPh>
    <rPh sb="4" eb="5">
      <t>カク</t>
    </rPh>
    <rPh sb="5" eb="7">
      <t>キカン</t>
    </rPh>
    <rPh sb="8" eb="10">
      <t>コヨウ</t>
    </rPh>
    <rPh sb="11" eb="13">
      <t>メイショウ</t>
    </rPh>
    <phoneticPr fontId="17"/>
  </si>
  <si>
    <t>氏名</t>
    <rPh sb="0" eb="2">
      <t>シメイ</t>
    </rPh>
    <phoneticPr fontId="17"/>
  </si>
  <si>
    <t>雇用
区分</t>
    <rPh sb="0" eb="2">
      <t>コヨウ</t>
    </rPh>
    <rPh sb="3" eb="5">
      <t>クブン</t>
    </rPh>
    <phoneticPr fontId="17"/>
  </si>
  <si>
    <t>金額</t>
    <rPh sb="0" eb="2">
      <t>キンガク</t>
    </rPh>
    <phoneticPr fontId="17"/>
  </si>
  <si>
    <t>備考</t>
    <rPh sb="0" eb="2">
      <t>ビコウ</t>
    </rPh>
    <phoneticPr fontId="17"/>
  </si>
  <si>
    <t>月給
または
時給</t>
    <rPh sb="0" eb="2">
      <t>ゲッキュウ</t>
    </rPh>
    <rPh sb="7" eb="9">
      <t>ジキュウ</t>
    </rPh>
    <phoneticPr fontId="17"/>
  </si>
  <si>
    <t>支払月数
または
支払時間数</t>
    <rPh sb="0" eb="2">
      <t>シハライ</t>
    </rPh>
    <rPh sb="2" eb="4">
      <t>ツキスウ</t>
    </rPh>
    <rPh sb="9" eb="11">
      <t>シハラ</t>
    </rPh>
    <rPh sb="11" eb="14">
      <t>ジカンスウ</t>
    </rPh>
    <phoneticPr fontId="17"/>
  </si>
  <si>
    <t>年間定期代
（税込）</t>
    <rPh sb="0" eb="2">
      <t>ネンカン</t>
    </rPh>
    <rPh sb="2" eb="5">
      <t>テイキダイ</t>
    </rPh>
    <rPh sb="7" eb="9">
      <t>ゼイコミ</t>
    </rPh>
    <phoneticPr fontId="17"/>
  </si>
  <si>
    <t>賞与</t>
    <rPh sb="0" eb="2">
      <t>ショウヨ</t>
    </rPh>
    <phoneticPr fontId="17"/>
  </si>
  <si>
    <t>従事率</t>
    <rPh sb="0" eb="2">
      <t>ジュウジ</t>
    </rPh>
    <rPh sb="2" eb="3">
      <t>リツ</t>
    </rPh>
    <phoneticPr fontId="17"/>
  </si>
  <si>
    <t>特任研究員</t>
    <rPh sb="0" eb="2">
      <t>トクニン</t>
    </rPh>
    <rPh sb="2" eb="5">
      <t>ケンキュウイン</t>
    </rPh>
    <phoneticPr fontId="17"/>
  </si>
  <si>
    <t>栄目戸　太郎</t>
    <rPh sb="0" eb="1">
      <t>エイ</t>
    </rPh>
    <rPh sb="1" eb="3">
      <t>メド</t>
    </rPh>
    <rPh sb="4" eb="6">
      <t>タロウ</t>
    </rPh>
    <phoneticPr fontId="17"/>
  </si>
  <si>
    <t>直雇用</t>
  </si>
  <si>
    <t>丸野　内子</t>
    <rPh sb="0" eb="1">
      <t>マル</t>
    </rPh>
    <rPh sb="1" eb="2">
      <t>ノ</t>
    </rPh>
    <rPh sb="3" eb="5">
      <t>ウチコ</t>
    </rPh>
    <phoneticPr fontId="17"/>
  </si>
  <si>
    <t>研究補佐員</t>
    <rPh sb="0" eb="2">
      <t>ケンキュウ</t>
    </rPh>
    <rPh sb="2" eb="5">
      <t>ホサイン</t>
    </rPh>
    <phoneticPr fontId="17"/>
  </si>
  <si>
    <t>A</t>
    <phoneticPr fontId="17"/>
  </si>
  <si>
    <t>派遣</t>
  </si>
  <si>
    <t>B</t>
    <phoneticPr fontId="17"/>
  </si>
  <si>
    <t>C</t>
    <phoneticPr fontId="17"/>
  </si>
  <si>
    <t>D</t>
    <phoneticPr fontId="17"/>
  </si>
  <si>
    <t>合計</t>
    <rPh sb="0" eb="2">
      <t>ゴウケイ</t>
    </rPh>
    <phoneticPr fontId="17"/>
  </si>
  <si>
    <t>雇用区分</t>
    <rPh sb="0" eb="2">
      <t>コヨウ</t>
    </rPh>
    <rPh sb="2" eb="4">
      <t>クブン</t>
    </rPh>
    <phoneticPr fontId="17"/>
  </si>
  <si>
    <t>時間単価</t>
    <rPh sb="0" eb="2">
      <t>ジカン</t>
    </rPh>
    <rPh sb="2" eb="4">
      <t>タンカ</t>
    </rPh>
    <phoneticPr fontId="17"/>
  </si>
  <si>
    <t>従事時間</t>
    <rPh sb="0" eb="2">
      <t>ジュウジ</t>
    </rPh>
    <rPh sb="2" eb="4">
      <t>ジカン</t>
    </rPh>
    <phoneticPr fontId="17"/>
  </si>
  <si>
    <t>月額単価</t>
    <rPh sb="0" eb="2">
      <t>ゲツガク</t>
    </rPh>
    <rPh sb="2" eb="4">
      <t>タンカ</t>
    </rPh>
    <phoneticPr fontId="17"/>
  </si>
  <si>
    <t>従事月数</t>
    <rPh sb="0" eb="2">
      <t>ジュウジ</t>
    </rPh>
    <rPh sb="2" eb="4">
      <t>ゲッスウ</t>
    </rPh>
    <phoneticPr fontId="17"/>
  </si>
  <si>
    <t>研究員</t>
    <rPh sb="0" eb="3">
      <t>ケンキュウイン</t>
    </rPh>
    <phoneticPr fontId="17"/>
  </si>
  <si>
    <t>（人件費内訳）</t>
    <rPh sb="1" eb="4">
      <t>ジンケンヒ</t>
    </rPh>
    <phoneticPr fontId="17"/>
  </si>
  <si>
    <t>＜謝金＞</t>
    <rPh sb="1" eb="3">
      <t>シャキン</t>
    </rPh>
    <phoneticPr fontId="17"/>
  </si>
  <si>
    <t>用務・目的等</t>
    <rPh sb="0" eb="2">
      <t>ヨウム</t>
    </rPh>
    <rPh sb="3" eb="5">
      <t>モクテキ</t>
    </rPh>
    <rPh sb="5" eb="6">
      <t>ナド</t>
    </rPh>
    <phoneticPr fontId="17"/>
  </si>
  <si>
    <t>積算根拠</t>
    <rPh sb="2" eb="4">
      <t>コンキョ</t>
    </rPh>
    <phoneticPr fontId="17"/>
  </si>
  <si>
    <t>●●●●</t>
    <phoneticPr fontId="17"/>
  </si>
  <si>
    <t>○○○○についての専門家による指導（講師代）</t>
    <rPh sb="9" eb="12">
      <t>センモンカ</t>
    </rPh>
    <rPh sb="15" eb="17">
      <t>シドウ</t>
    </rPh>
    <rPh sb="18" eb="20">
      <t>コウシ</t>
    </rPh>
    <rPh sb="20" eb="21">
      <t>ダイ</t>
    </rPh>
    <phoneticPr fontId="17"/>
  </si>
  <si>
    <t>（その他内訳）</t>
    <rPh sb="3" eb="4">
      <t>タ</t>
    </rPh>
    <rPh sb="4" eb="6">
      <t>ウチワケ</t>
    </rPh>
    <phoneticPr fontId="17"/>
  </si>
  <si>
    <t>＜その他＞</t>
    <rPh sb="3" eb="4">
      <t>タ</t>
    </rPh>
    <phoneticPr fontId="17"/>
  </si>
  <si>
    <t>件名</t>
    <rPh sb="0" eb="2">
      <t>ケンメイ</t>
    </rPh>
    <phoneticPr fontId="17"/>
  </si>
  <si>
    <t>目的等</t>
    <rPh sb="0" eb="2">
      <t>モクテキ</t>
    </rPh>
    <rPh sb="2" eb="3">
      <t>ナド</t>
    </rPh>
    <phoneticPr fontId="17"/>
  </si>
  <si>
    <t>検査機器レンタル料</t>
    <rPh sb="0" eb="2">
      <t>ケンサ</t>
    </rPh>
    <rPh sb="2" eb="4">
      <t>キキ</t>
    </rPh>
    <rPh sb="8" eb="9">
      <t>リョウ</t>
    </rPh>
    <phoneticPr fontId="17"/>
  </si>
  <si>
    <t>限定された期間で検証データ取得のため。</t>
    <rPh sb="0" eb="2">
      <t>ゲンテイ</t>
    </rPh>
    <rPh sb="5" eb="7">
      <t>キカン</t>
    </rPh>
    <rPh sb="8" eb="10">
      <t>ケンショウ</t>
    </rPh>
    <rPh sb="13" eb="15">
      <t>シュトク</t>
    </rPh>
    <phoneticPr fontId="17"/>
  </si>
  <si>
    <t>ヶ月</t>
  </si>
  <si>
    <t>DNA合成</t>
    <rPh sb="3" eb="5">
      <t>ゴウセイ</t>
    </rPh>
    <phoneticPr fontId="17"/>
  </si>
  <si>
    <t>PARG阻害剤のバイオマーカー研究</t>
    <phoneticPr fontId="17"/>
  </si>
  <si>
    <t>件</t>
    <rPh sb="0" eb="1">
      <t>ケン</t>
    </rPh>
    <phoneticPr fontId="17"/>
  </si>
  <si>
    <t>●●解析費用</t>
    <rPh sb="2" eb="4">
      <t>カイセキ</t>
    </rPh>
    <phoneticPr fontId="19"/>
  </si>
  <si>
    <t>病理学的解析に使用するため</t>
  </si>
  <si>
    <t>●●ソフトウェアライセンス</t>
  </si>
  <si>
    <t>令和4年4月～令和5年3月分</t>
    <rPh sb="0" eb="2">
      <t>レイワ</t>
    </rPh>
    <rPh sb="3" eb="4">
      <t>ネン</t>
    </rPh>
    <rPh sb="5" eb="6">
      <t>ガツ</t>
    </rPh>
    <rPh sb="7" eb="9">
      <t>レイワ</t>
    </rPh>
    <rPh sb="10" eb="11">
      <t>ネン</t>
    </rPh>
    <rPh sb="12" eb="13">
      <t>ガツ</t>
    </rPh>
    <rPh sb="13" eb="14">
      <t>フン</t>
    </rPh>
    <phoneticPr fontId="14"/>
  </si>
  <si>
    <t>件</t>
    <rPh sb="0" eb="1">
      <t>ケン</t>
    </rPh>
    <phoneticPr fontId="14"/>
  </si>
  <si>
    <t>シーズS0</t>
    <phoneticPr fontId="17"/>
  </si>
  <si>
    <t>シーズS1</t>
    <phoneticPr fontId="17"/>
  </si>
  <si>
    <t>シーズS2</t>
    <phoneticPr fontId="17"/>
  </si>
  <si>
    <t>＜委託費＞支援費</t>
    <rPh sb="1" eb="3">
      <t>イタク</t>
    </rPh>
    <rPh sb="3" eb="4">
      <t>ヒ</t>
    </rPh>
    <rPh sb="5" eb="7">
      <t>シエン</t>
    </rPh>
    <rPh sb="7" eb="8">
      <t>ヒ</t>
    </rPh>
    <phoneticPr fontId="2"/>
  </si>
  <si>
    <t>No.</t>
    <phoneticPr fontId="17"/>
  </si>
  <si>
    <t>研究開発者実施機関名/所属</t>
    <rPh sb="0" eb="2">
      <t>ケンキュウ</t>
    </rPh>
    <rPh sb="2" eb="4">
      <t>カイハツ</t>
    </rPh>
    <rPh sb="4" eb="5">
      <t>シャ</t>
    </rPh>
    <rPh sb="5" eb="7">
      <t>ジッシ</t>
    </rPh>
    <rPh sb="7" eb="9">
      <t>キカン</t>
    </rPh>
    <rPh sb="9" eb="10">
      <t>メイ</t>
    </rPh>
    <rPh sb="11" eb="13">
      <t>ショゾクジッシキカンメイショゾク</t>
    </rPh>
    <phoneticPr fontId="16"/>
  </si>
  <si>
    <t>研究開発課題名</t>
    <rPh sb="0" eb="2">
      <t>ケンキュウ</t>
    </rPh>
    <rPh sb="2" eb="4">
      <t>カイハツ</t>
    </rPh>
    <rPh sb="4" eb="6">
      <t>カダイ</t>
    </rPh>
    <rPh sb="6" eb="7">
      <t>メイ</t>
    </rPh>
    <phoneticPr fontId="16"/>
  </si>
  <si>
    <t>代表・分担</t>
    <rPh sb="0" eb="2">
      <t>ダイヒョウ</t>
    </rPh>
    <rPh sb="3" eb="5">
      <t>ブンタン</t>
    </rPh>
    <phoneticPr fontId="16"/>
  </si>
  <si>
    <t>研究開発者氏名</t>
    <rPh sb="0" eb="2">
      <t>ケンキュウ</t>
    </rPh>
    <rPh sb="2" eb="4">
      <t>カイハツ</t>
    </rPh>
    <rPh sb="4" eb="5">
      <t>シャ</t>
    </rPh>
    <rPh sb="5" eb="7">
      <t>シメイ</t>
    </rPh>
    <phoneticPr fontId="16"/>
  </si>
  <si>
    <t>全研究開発実施期間
開始日</t>
    <rPh sb="0" eb="1">
      <t>ゼン</t>
    </rPh>
    <rPh sb="1" eb="3">
      <t>ケンキュウ</t>
    </rPh>
    <rPh sb="3" eb="5">
      <t>カイハツ</t>
    </rPh>
    <rPh sb="5" eb="7">
      <t>ジッシ</t>
    </rPh>
    <rPh sb="7" eb="9">
      <t>キカン</t>
    </rPh>
    <rPh sb="10" eb="13">
      <t>カイシビ</t>
    </rPh>
    <phoneticPr fontId="25"/>
  </si>
  <si>
    <t>当年度委託期間
開始日</t>
    <rPh sb="0" eb="3">
      <t>トウネンド</t>
    </rPh>
    <rPh sb="3" eb="5">
      <t>イタク</t>
    </rPh>
    <rPh sb="5" eb="7">
      <t>キカン</t>
    </rPh>
    <rPh sb="8" eb="11">
      <t>カイシビ</t>
    </rPh>
    <phoneticPr fontId="25"/>
  </si>
  <si>
    <t>当年度委託期間
終了日</t>
    <rPh sb="0" eb="3">
      <t>トウネンド</t>
    </rPh>
    <rPh sb="3" eb="5">
      <t>イタク</t>
    </rPh>
    <rPh sb="5" eb="7">
      <t>キカン</t>
    </rPh>
    <rPh sb="8" eb="10">
      <t>シュウリョウ</t>
    </rPh>
    <rPh sb="10" eb="11">
      <t>ヒ</t>
    </rPh>
    <phoneticPr fontId="25"/>
  </si>
  <si>
    <t>全研究開発実施期間
終了予定日</t>
    <rPh sb="0" eb="1">
      <t>ゼン</t>
    </rPh>
    <rPh sb="1" eb="3">
      <t>ケンキュウ</t>
    </rPh>
    <rPh sb="3" eb="5">
      <t>カイハツ</t>
    </rPh>
    <rPh sb="5" eb="7">
      <t>ジッシ</t>
    </rPh>
    <rPh sb="7" eb="9">
      <t>キカン</t>
    </rPh>
    <rPh sb="10" eb="12">
      <t>シュウリョウ</t>
    </rPh>
    <rPh sb="12" eb="15">
      <t>ヨテイビ</t>
    </rPh>
    <phoneticPr fontId="25"/>
  </si>
  <si>
    <t>割合</t>
    <rPh sb="0" eb="2">
      <t>ワリアイ</t>
    </rPh>
    <phoneticPr fontId="28"/>
  </si>
  <si>
    <t>間接経費</t>
    <rPh sb="0" eb="2">
      <t>カンセツ</t>
    </rPh>
    <rPh sb="2" eb="4">
      <t>ケイヒ</t>
    </rPh>
    <phoneticPr fontId="28"/>
  </si>
  <si>
    <t>分担機関</t>
    <rPh sb="0" eb="2">
      <t>ブンタン</t>
    </rPh>
    <rPh sb="2" eb="4">
      <t>キカン</t>
    </rPh>
    <phoneticPr fontId="17"/>
  </si>
  <si>
    <t>配分留保</t>
    <rPh sb="0" eb="2">
      <t>ハイブン</t>
    </rPh>
    <rPh sb="2" eb="4">
      <t>リュウホ</t>
    </rPh>
    <phoneticPr fontId="17"/>
  </si>
  <si>
    <t>研究の性格</t>
    <phoneticPr fontId="48"/>
  </si>
  <si>
    <t>対象疾患</t>
    <phoneticPr fontId="48"/>
  </si>
  <si>
    <t>タグ</t>
    <phoneticPr fontId="48"/>
  </si>
  <si>
    <t>開発フェーズ</t>
  </si>
  <si>
    <t>承認上の分類</t>
  </si>
  <si>
    <t>統合プロジェクト</t>
    <rPh sb="0" eb="2">
      <t>トウゴウ</t>
    </rPh>
    <phoneticPr fontId="28"/>
  </si>
  <si>
    <t>疾患領域１</t>
    <rPh sb="0" eb="2">
      <t>シッカン</t>
    </rPh>
    <rPh sb="2" eb="4">
      <t>リョウイキ</t>
    </rPh>
    <phoneticPr fontId="28"/>
  </si>
  <si>
    <t>疾患領域２</t>
    <rPh sb="0" eb="2">
      <t>シッカン</t>
    </rPh>
    <rPh sb="2" eb="4">
      <t>リョウイキ</t>
    </rPh>
    <phoneticPr fontId="28"/>
  </si>
  <si>
    <t>疾患領域タグ</t>
    <rPh sb="0" eb="2">
      <t>シッカン</t>
    </rPh>
    <rPh sb="2" eb="4">
      <t>リョウイキ</t>
    </rPh>
    <phoneticPr fontId="17"/>
  </si>
  <si>
    <t>医薬品・医療機器等の開発を目指す研究＜医療機器開発につながるシステム開発を含む＞</t>
  </si>
  <si>
    <t>新生物</t>
  </si>
  <si>
    <t>○</t>
    <phoneticPr fontId="48"/>
  </si>
  <si>
    <t>基礎的</t>
  </si>
  <si>
    <t>医薬品</t>
  </si>
  <si>
    <t>医薬品</t>
    <phoneticPr fontId="28"/>
  </si>
  <si>
    <t>がん</t>
    <phoneticPr fontId="28"/>
  </si>
  <si>
    <t>成育</t>
    <phoneticPr fontId="28"/>
  </si>
  <si>
    <t>◎</t>
    <phoneticPr fontId="17"/>
  </si>
  <si>
    <t>生命・病態解明等を目指す研究</t>
  </si>
  <si>
    <t>感染症および寄生虫症</t>
  </si>
  <si>
    <t>×</t>
    <phoneticPr fontId="17"/>
  </si>
  <si>
    <t>応用</t>
  </si>
  <si>
    <t>体外診断薬</t>
  </si>
  <si>
    <t>医療機器・ヘルスケア</t>
    <phoneticPr fontId="28"/>
  </si>
  <si>
    <t>感染症(AMR含む)</t>
    <phoneticPr fontId="28"/>
  </si>
  <si>
    <t>老年医学・認知症</t>
    <phoneticPr fontId="28"/>
  </si>
  <si>
    <t>○</t>
    <phoneticPr fontId="17"/>
  </si>
  <si>
    <t>調査等の解析による実態把握を目指す研究＜フィールドワーク、サーベイランス、モニタリングを含む＞</t>
  </si>
  <si>
    <t>内分泌,栄養および代謝疾患</t>
  </si>
  <si>
    <t>非臨床試験・前臨床試験</t>
  </si>
  <si>
    <t>医療機器</t>
  </si>
  <si>
    <t>再生・細胞医療・遺伝子治療</t>
    <phoneticPr fontId="28"/>
  </si>
  <si>
    <t>精神・神経疾患</t>
    <phoneticPr fontId="28"/>
  </si>
  <si>
    <t>該当なし</t>
    <rPh sb="0" eb="2">
      <t>ガイトウ</t>
    </rPh>
    <phoneticPr fontId="17"/>
  </si>
  <si>
    <t>医療技術・標準治療法の確立等につながる研究＜診療の質を高めるためのエビデンス構築＜診療ガイドライン作成等＞を含む＞</t>
  </si>
  <si>
    <t>先天奇形,変形および染色体異常</t>
  </si>
  <si>
    <t>臨床試験</t>
  </si>
  <si>
    <t>再生医療等製品</t>
  </si>
  <si>
    <t>ゲノム・データ基盤</t>
    <phoneticPr fontId="28"/>
  </si>
  <si>
    <t>生活習慣病(循環器、糖尿病等)</t>
    <phoneticPr fontId="28"/>
  </si>
  <si>
    <t>研究基盤及び創薬基盤の整備研究＜創薬技術・ICT基盤・プラットフォーム関係含む＞</t>
  </si>
  <si>
    <t>血液および造血器の疾患ならびに免疫機構の障害</t>
  </si>
  <si>
    <t>治験</t>
  </si>
  <si>
    <t>薬機法分類非該当</t>
  </si>
  <si>
    <t>疾患基礎研究</t>
    <phoneticPr fontId="28"/>
  </si>
  <si>
    <t>難病</t>
    <phoneticPr fontId="28"/>
  </si>
  <si>
    <t>医療薬事制度・介護制度の改良及び技術支援等につながる研究＜国際保健＜制度＞の技術支援等につながる研究を含む＞</t>
  </si>
  <si>
    <t>精神および行動の障害</t>
  </si>
  <si>
    <t>市販後</t>
  </si>
  <si>
    <t>シーズ開発・研究基盤</t>
    <phoneticPr fontId="28"/>
  </si>
  <si>
    <t>その他の非感染症疾患</t>
    <rPh sb="2" eb="3">
      <t>タ</t>
    </rPh>
    <rPh sb="4" eb="5">
      <t>ヒ</t>
    </rPh>
    <rPh sb="5" eb="8">
      <t>カンセンショウ</t>
    </rPh>
    <rPh sb="8" eb="10">
      <t>シッカン</t>
    </rPh>
    <phoneticPr fontId="28"/>
  </si>
  <si>
    <t>新規診断法・検査法・検査体制の開発、確立、検証＜診断薬・診断機器開発は除く＞</t>
  </si>
  <si>
    <t>神経系の疾患</t>
  </si>
  <si>
    <t>観察研究等</t>
  </si>
  <si>
    <t>予防のためのエビデンス構築を目指す研究＜疫学を含む＞</t>
  </si>
  <si>
    <t>眼および付属器の疾患</t>
  </si>
  <si>
    <t>該当なし</t>
  </si>
  <si>
    <t>その他</t>
  </si>
  <si>
    <t>耳および乳様突起の疾患</t>
  </si>
  <si>
    <t>循環器系の疾患</t>
  </si>
  <si>
    <t>呼吸器系の疾患</t>
  </si>
  <si>
    <t>消化器系の疾患</t>
  </si>
  <si>
    <t>皮膚および皮下組織の疾患</t>
  </si>
  <si>
    <t>筋骨格系および結合組織の疾患</t>
  </si>
  <si>
    <t>尿路性器系の疾患</t>
  </si>
  <si>
    <t>妊娠,分娩および産じょく&lt;褥&gt;</t>
  </si>
  <si>
    <t>周産期に発生した病態</t>
  </si>
  <si>
    <t>症状,徴候および異常臨床所見・異常検査所見で他に分類されないもの</t>
  </si>
  <si>
    <t>損傷,中毒およびその他の外因の影響</t>
  </si>
  <si>
    <t>傷病および死亡の外因</t>
  </si>
  <si>
    <t>健康状態に影響をおよぼす要因および保健サービスの利用</t>
  </si>
  <si>
    <t>特殊目的用コード</t>
  </si>
  <si>
    <t>該当なし(対象とする疾患なし)</t>
    <phoneticPr fontId="17"/>
  </si>
  <si>
    <t>シーズ区分</t>
    <rPh sb="3" eb="5">
      <t>クブン</t>
    </rPh>
    <phoneticPr fontId="17"/>
  </si>
  <si>
    <t>管理番号</t>
    <rPh sb="0" eb="2">
      <t>カンリ</t>
    </rPh>
    <rPh sb="2" eb="4">
      <t>バンゴウ</t>
    </rPh>
    <phoneticPr fontId="17"/>
  </si>
  <si>
    <t>国立大学法人●●大学</t>
    <rPh sb="0" eb="2">
      <t>コクリツ</t>
    </rPh>
    <rPh sb="2" eb="4">
      <t>ダイガク</t>
    </rPh>
    <rPh sb="4" eb="6">
      <t>ホウジン</t>
    </rPh>
    <rPh sb="8" eb="10">
      <t>ダイガク</t>
    </rPh>
    <phoneticPr fontId="17"/>
  </si>
  <si>
    <t>▼▼▼</t>
    <phoneticPr fontId="17"/>
  </si>
  <si>
    <t>分担</t>
  </si>
  <si>
    <t>山田太郎</t>
    <rPh sb="0" eb="2">
      <t>ヤマダ</t>
    </rPh>
    <rPh sb="2" eb="4">
      <t>タロウ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</si>
</sst>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s>
  <fonts count="5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4"/>
      <name val="ＭＳ 明朝"/>
      <family val="1"/>
      <charset val="128"/>
    </font>
    <font>
      <b/>
      <u/>
      <sz val="12"/>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9"/>
      <name val="ＭＳ 明朝"/>
      <family val="1"/>
      <charset val="128"/>
    </font>
    <font>
      <u/>
      <sz val="11"/>
      <name val="ＭＳ 明朝"/>
      <family val="1"/>
      <charset val="128"/>
    </font>
    <font>
      <sz val="11"/>
      <name val="ＭＳ Ｐゴシック"/>
      <family val="3"/>
      <charset val="128"/>
      <scheme val="minor"/>
    </font>
    <font>
      <b/>
      <sz val="10"/>
      <name val="ＭＳ 明朝"/>
      <family val="1"/>
      <charset val="128"/>
    </font>
    <font>
      <sz val="9"/>
      <color indexed="81"/>
      <name val="ＭＳ Ｐゴシック"/>
      <family val="3"/>
      <charset val="128"/>
    </font>
    <font>
      <sz val="6"/>
      <name val="ＭＳ Ｐゴシック"/>
      <family val="3"/>
      <charset val="128"/>
      <scheme val="minor"/>
    </font>
    <font>
      <sz val="9"/>
      <name val="ＭＳ Ｐゴシック"/>
      <family val="3"/>
      <charset val="128"/>
      <scheme val="minor"/>
    </font>
    <font>
      <b/>
      <sz val="12"/>
      <color rgb="FFFF0000"/>
      <name val="ＭＳ 明朝"/>
      <family val="1"/>
      <charset val="128"/>
    </font>
    <font>
      <sz val="10"/>
      <name val="ＭＳ Ｐゴシック"/>
      <family val="3"/>
      <charset val="128"/>
    </font>
    <font>
      <sz val="12"/>
      <color theme="0" tint="-0.249977111117893"/>
      <name val="ＭＳ 明朝"/>
      <family val="1"/>
      <charset val="128"/>
    </font>
    <font>
      <u/>
      <sz val="11"/>
      <color theme="10"/>
      <name val="ＭＳ Ｐゴシック"/>
      <family val="3"/>
      <charset val="128"/>
    </font>
    <font>
      <b/>
      <sz val="12"/>
      <name val="ＭＳ Ｐゴシック"/>
      <family val="3"/>
      <charset val="128"/>
    </font>
    <font>
      <b/>
      <sz val="12"/>
      <color theme="10"/>
      <name val="ＭＳ Ｐゴシック"/>
      <family val="3"/>
      <charset val="128"/>
    </font>
    <font>
      <sz val="14"/>
      <color theme="1"/>
      <name val="ＭＳ Ｐゴシック"/>
      <family val="3"/>
      <charset val="128"/>
      <scheme val="minor"/>
    </font>
    <font>
      <sz val="14"/>
      <name val="ＭＳ Ｐゴシック"/>
      <family val="3"/>
      <charset val="128"/>
      <scheme val="minor"/>
    </font>
    <font>
      <sz val="14"/>
      <name val="ＭＳ Ｐゴシック"/>
      <family val="3"/>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10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medium">
        <color indexed="64"/>
      </right>
      <top style="double">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thin">
        <color indexed="64"/>
      </bottom>
      <diagonal/>
    </border>
    <border>
      <left/>
      <right style="medium">
        <color indexed="64"/>
      </right>
      <top/>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s>
  <cellStyleXfs count="28">
    <xf numFmtId="0" fontId="0" fillId="0" borderId="0"/>
    <xf numFmtId="178" fontId="18" fillId="0" borderId="0" applyFill="0" applyBorder="0" applyAlignment="0"/>
    <xf numFmtId="0" fontId="19" fillId="0" borderId="1" applyNumberFormat="0" applyAlignment="0" applyProtection="0">
      <alignment horizontal="left" vertical="center"/>
    </xf>
    <xf numFmtId="0" fontId="19" fillId="0" borderId="2">
      <alignment horizontal="left" vertical="center"/>
    </xf>
    <xf numFmtId="0" fontId="20" fillId="0" borderId="0"/>
    <xf numFmtId="0" fontId="21" fillId="0" borderId="0"/>
    <xf numFmtId="0" fontId="22" fillId="0" borderId="0"/>
    <xf numFmtId="0" fontId="15" fillId="0" borderId="0">
      <alignment vertical="center"/>
    </xf>
    <xf numFmtId="0" fontId="14" fillId="0" borderId="0">
      <alignment vertical="center"/>
    </xf>
    <xf numFmtId="38" fontId="14" fillId="0" borderId="0" applyFont="0" applyFill="0" applyBorder="0" applyAlignment="0" applyProtection="0">
      <alignment vertical="center"/>
    </xf>
    <xf numFmtId="38" fontId="16"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36" fillId="0" borderId="0"/>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53" fillId="0" borderId="0" applyNumberFormat="0" applyFill="0" applyBorder="0" applyAlignment="0" applyProtection="0"/>
    <xf numFmtId="9" fontId="16" fillId="0" borderId="0" applyFont="0" applyFill="0" applyBorder="0" applyAlignment="0" applyProtection="0">
      <alignment vertical="center"/>
    </xf>
  </cellStyleXfs>
  <cellXfs count="518">
    <xf numFmtId="0" fontId="0" fillId="0" borderId="0" xfId="0"/>
    <xf numFmtId="0" fontId="23" fillId="0" borderId="0" xfId="0" applyFont="1" applyAlignment="1">
      <alignment vertical="center"/>
    </xf>
    <xf numFmtId="177" fontId="23" fillId="0" borderId="0" xfId="0" applyNumberFormat="1" applyFont="1" applyAlignment="1">
      <alignment vertical="center"/>
    </xf>
    <xf numFmtId="0" fontId="23" fillId="0" borderId="0" xfId="0" applyFont="1" applyAlignment="1">
      <alignment horizontal="right" vertical="center"/>
    </xf>
    <xf numFmtId="0" fontId="23" fillId="0" borderId="0" xfId="0" applyFont="1" applyAlignment="1">
      <alignment horizontal="center" vertical="center"/>
    </xf>
    <xf numFmtId="0" fontId="25" fillId="0" borderId="0" xfId="0" applyFont="1" applyAlignment="1">
      <alignment vertical="center"/>
    </xf>
    <xf numFmtId="0" fontId="23" fillId="2" borderId="0" xfId="0" applyFont="1" applyFill="1" applyAlignment="1">
      <alignment vertical="center"/>
    </xf>
    <xf numFmtId="0" fontId="27" fillId="0" borderId="0" xfId="0" applyFont="1" applyAlignment="1">
      <alignment vertical="center"/>
    </xf>
    <xf numFmtId="177" fontId="27" fillId="0" borderId="0" xfId="0" applyNumberFormat="1" applyFont="1" applyAlignment="1">
      <alignment vertical="center"/>
    </xf>
    <xf numFmtId="0" fontId="27" fillId="0" borderId="0" xfId="0" applyFont="1" applyAlignment="1">
      <alignment horizontal="center" vertical="center"/>
    </xf>
    <xf numFmtId="179" fontId="27" fillId="0" borderId="0" xfId="0" applyNumberFormat="1" applyFont="1" applyAlignment="1">
      <alignment vertical="center"/>
    </xf>
    <xf numFmtId="0" fontId="23" fillId="0" borderId="0" xfId="0" applyFont="1" applyAlignment="1">
      <alignment horizontal="left" vertical="center"/>
    </xf>
    <xf numFmtId="0" fontId="27" fillId="0" borderId="0" xfId="0" applyFont="1" applyAlignment="1">
      <alignment horizontal="left" vertical="center"/>
    </xf>
    <xf numFmtId="176" fontId="23" fillId="0" borderId="0" xfId="0" applyNumberFormat="1" applyFont="1" applyAlignment="1">
      <alignment horizontal="left" vertical="center"/>
    </xf>
    <xf numFmtId="0" fontId="14" fillId="0" borderId="0" xfId="8">
      <alignment vertical="center"/>
    </xf>
    <xf numFmtId="38" fontId="23" fillId="0" borderId="62" xfId="0" applyNumberFormat="1" applyFont="1" applyBorder="1" applyAlignment="1">
      <alignment horizontal="center" vertical="center"/>
    </xf>
    <xf numFmtId="38" fontId="23" fillId="0" borderId="62" xfId="0" applyNumberFormat="1" applyFont="1" applyBorder="1" applyAlignment="1">
      <alignment horizontal="center" vertical="center" wrapText="1"/>
    </xf>
    <xf numFmtId="177" fontId="26" fillId="0" borderId="63" xfId="0" applyNumberFormat="1" applyFont="1" applyBorder="1" applyAlignment="1">
      <alignment vertical="center"/>
    </xf>
    <xf numFmtId="38" fontId="23" fillId="0" borderId="0" xfId="0" applyNumberFormat="1"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31" fillId="0" borderId="0" xfId="0" applyFont="1" applyAlignment="1">
      <alignment horizontal="left" vertical="center"/>
    </xf>
    <xf numFmtId="0" fontId="23" fillId="0" borderId="0" xfId="0" applyFont="1" applyAlignment="1">
      <alignment vertical="center" shrinkToFit="1"/>
    </xf>
    <xf numFmtId="0" fontId="27" fillId="0" borderId="0" xfId="0" applyFont="1" applyAlignment="1">
      <alignment vertical="center" shrinkToFit="1"/>
    </xf>
    <xf numFmtId="38" fontId="23" fillId="0" borderId="62" xfId="0" applyNumberFormat="1" applyFont="1" applyBorder="1" applyAlignment="1">
      <alignment horizontal="center" vertical="center" shrinkToFit="1"/>
    </xf>
    <xf numFmtId="38" fontId="27" fillId="3" borderId="11" xfId="0" applyNumberFormat="1" applyFont="1" applyFill="1" applyBorder="1" applyAlignment="1" applyProtection="1">
      <alignment vertical="center"/>
      <protection locked="0"/>
    </xf>
    <xf numFmtId="38" fontId="27" fillId="3" borderId="12" xfId="0" applyNumberFormat="1" applyFont="1" applyFill="1" applyBorder="1" applyAlignment="1" applyProtection="1">
      <alignment vertical="center"/>
      <protection locked="0"/>
    </xf>
    <xf numFmtId="38" fontId="27" fillId="3" borderId="16" xfId="0" applyNumberFormat="1" applyFont="1" applyFill="1" applyBorder="1" applyAlignment="1" applyProtection="1">
      <alignment horizontal="center" vertical="center"/>
      <protection locked="0"/>
    </xf>
    <xf numFmtId="38" fontId="27" fillId="3" borderId="16" xfId="10" applyFont="1" applyFill="1" applyBorder="1" applyAlignment="1" applyProtection="1">
      <alignment vertical="center"/>
      <protection locked="0"/>
    </xf>
    <xf numFmtId="176" fontId="27" fillId="3" borderId="3" xfId="0" applyNumberFormat="1" applyFont="1" applyFill="1" applyBorder="1" applyAlignment="1" applyProtection="1">
      <alignment vertical="center"/>
      <protection locked="0"/>
    </xf>
    <xf numFmtId="176" fontId="27" fillId="3" borderId="3" xfId="0" applyNumberFormat="1" applyFont="1" applyFill="1" applyBorder="1" applyAlignment="1" applyProtection="1">
      <alignment horizontal="center" vertical="center"/>
      <protection locked="0"/>
    </xf>
    <xf numFmtId="38" fontId="27" fillId="3" borderId="14" xfId="10" applyFont="1" applyFill="1" applyBorder="1" applyAlignment="1" applyProtection="1">
      <alignment vertical="center"/>
      <protection locked="0"/>
    </xf>
    <xf numFmtId="38" fontId="23" fillId="3" borderId="13" xfId="0" applyNumberFormat="1" applyFont="1" applyFill="1" applyBorder="1" applyAlignment="1" applyProtection="1">
      <alignment vertical="center"/>
      <protection locked="0"/>
    </xf>
    <xf numFmtId="38" fontId="23" fillId="3" borderId="12" xfId="0" applyNumberFormat="1" applyFont="1" applyFill="1" applyBorder="1" applyAlignment="1" applyProtection="1">
      <alignment vertical="center"/>
      <protection locked="0"/>
    </xf>
    <xf numFmtId="38" fontId="23" fillId="3" borderId="14" xfId="10" applyFont="1" applyFill="1" applyBorder="1" applyAlignment="1" applyProtection="1">
      <alignment vertical="center"/>
      <protection locked="0"/>
    </xf>
    <xf numFmtId="176" fontId="23" fillId="3" borderId="3" xfId="0" applyNumberFormat="1" applyFont="1" applyFill="1" applyBorder="1" applyAlignment="1" applyProtection="1">
      <alignment vertical="center"/>
      <protection locked="0"/>
    </xf>
    <xf numFmtId="176" fontId="23" fillId="3" borderId="3" xfId="0" applyNumberFormat="1" applyFont="1" applyFill="1" applyBorder="1" applyAlignment="1" applyProtection="1">
      <alignment horizontal="center" vertical="center"/>
      <protection locked="0"/>
    </xf>
    <xf numFmtId="38" fontId="23" fillId="3" borderId="2" xfId="0" applyNumberFormat="1" applyFont="1" applyFill="1" applyBorder="1" applyAlignment="1" applyProtection="1">
      <alignment vertical="center"/>
      <protection locked="0"/>
    </xf>
    <xf numFmtId="38" fontId="23" fillId="3" borderId="18" xfId="0" applyNumberFormat="1" applyFont="1" applyFill="1" applyBorder="1" applyAlignment="1" applyProtection="1">
      <alignment vertical="center"/>
      <protection locked="0"/>
    </xf>
    <xf numFmtId="38" fontId="23" fillId="3" borderId="28" xfId="0" applyNumberFormat="1" applyFont="1" applyFill="1" applyBorder="1" applyAlignment="1" applyProtection="1">
      <alignment vertical="center"/>
      <protection locked="0"/>
    </xf>
    <xf numFmtId="38" fontId="27" fillId="3" borderId="11" xfId="0" applyNumberFormat="1" applyFont="1" applyFill="1" applyBorder="1" applyAlignment="1" applyProtection="1">
      <alignment horizontal="left" vertical="center" shrinkToFit="1"/>
      <protection locked="0"/>
    </xf>
    <xf numFmtId="38" fontId="27" fillId="3" borderId="10" xfId="0" applyNumberFormat="1" applyFont="1" applyFill="1" applyBorder="1" applyAlignment="1" applyProtection="1">
      <alignment horizontal="left" vertical="center" shrinkToFit="1"/>
      <protection locked="0"/>
    </xf>
    <xf numFmtId="38" fontId="27" fillId="3" borderId="10" xfId="0" applyNumberFormat="1" applyFont="1" applyFill="1" applyBorder="1" applyAlignment="1" applyProtection="1">
      <alignment horizontal="right" vertical="center"/>
      <protection locked="0"/>
    </xf>
    <xf numFmtId="38" fontId="27" fillId="3" borderId="10" xfId="0" applyNumberFormat="1" applyFont="1" applyFill="1" applyBorder="1" applyAlignment="1" applyProtection="1">
      <alignment vertical="center"/>
      <protection locked="0"/>
    </xf>
    <xf numFmtId="38" fontId="27" fillId="3" borderId="10" xfId="0" applyNumberFormat="1" applyFont="1" applyFill="1" applyBorder="1" applyAlignment="1" applyProtection="1">
      <alignment horizontal="center" vertical="center"/>
      <protection locked="0"/>
    </xf>
    <xf numFmtId="38" fontId="27" fillId="3" borderId="13" xfId="0" applyNumberFormat="1" applyFont="1" applyFill="1" applyBorder="1" applyAlignment="1" applyProtection="1">
      <alignment horizontal="left" vertical="center" shrinkToFit="1"/>
      <protection locked="0"/>
    </xf>
    <xf numFmtId="38" fontId="27" fillId="3" borderId="3" xfId="0" applyNumberFormat="1" applyFont="1" applyFill="1" applyBorder="1" applyAlignment="1" applyProtection="1">
      <alignment horizontal="left" vertical="center" shrinkToFit="1"/>
      <protection locked="0"/>
    </xf>
    <xf numFmtId="38" fontId="31" fillId="3" borderId="11" xfId="0" applyNumberFormat="1" applyFont="1" applyFill="1" applyBorder="1" applyAlignment="1" applyProtection="1">
      <alignment horizontal="left" vertical="center" shrinkToFit="1"/>
      <protection locked="0"/>
    </xf>
    <xf numFmtId="38" fontId="31" fillId="3" borderId="10" xfId="0" applyNumberFormat="1" applyFont="1" applyFill="1" applyBorder="1" applyAlignment="1" applyProtection="1">
      <alignment horizontal="left" vertical="center" shrinkToFit="1"/>
      <protection locked="0"/>
    </xf>
    <xf numFmtId="38" fontId="31" fillId="3" borderId="10" xfId="0" applyNumberFormat="1" applyFont="1" applyFill="1" applyBorder="1" applyAlignment="1" applyProtection="1">
      <alignment horizontal="right" vertical="center"/>
      <protection locked="0"/>
    </xf>
    <xf numFmtId="38" fontId="31" fillId="3" borderId="10" xfId="0" applyNumberFormat="1" applyFont="1" applyFill="1" applyBorder="1" applyAlignment="1" applyProtection="1">
      <alignment vertical="center"/>
      <protection locked="0"/>
    </xf>
    <xf numFmtId="0" fontId="31" fillId="3" borderId="13" xfId="0" applyFont="1" applyFill="1" applyBorder="1" applyAlignment="1" applyProtection="1">
      <alignment horizontal="left" vertical="center" shrinkToFit="1"/>
      <protection locked="0"/>
    </xf>
    <xf numFmtId="38" fontId="31" fillId="3" borderId="3" xfId="0" applyNumberFormat="1" applyFont="1" applyFill="1" applyBorder="1" applyAlignment="1" applyProtection="1">
      <alignment horizontal="left" vertical="center" shrinkToFit="1"/>
      <protection locked="0"/>
    </xf>
    <xf numFmtId="38" fontId="31" fillId="3" borderId="3" xfId="0" applyNumberFormat="1" applyFont="1" applyFill="1" applyBorder="1" applyAlignment="1" applyProtection="1">
      <alignment horizontal="right" vertical="center"/>
      <protection locked="0"/>
    </xf>
    <xf numFmtId="38" fontId="31" fillId="3" borderId="3" xfId="0" applyNumberFormat="1" applyFont="1" applyFill="1" applyBorder="1" applyAlignment="1" applyProtection="1">
      <alignment vertical="center"/>
      <protection locked="0"/>
    </xf>
    <xf numFmtId="38" fontId="31" fillId="3" borderId="13" xfId="0" applyNumberFormat="1" applyFont="1" applyFill="1" applyBorder="1" applyAlignment="1" applyProtection="1">
      <alignment horizontal="left" vertical="center" shrinkToFit="1"/>
      <protection locked="0"/>
    </xf>
    <xf numFmtId="38" fontId="27" fillId="3" borderId="11" xfId="0" applyNumberFormat="1" applyFont="1" applyFill="1" applyBorder="1" applyAlignment="1" applyProtection="1">
      <alignment horizontal="left" vertical="center"/>
      <protection locked="0"/>
    </xf>
    <xf numFmtId="38" fontId="27" fillId="3" borderId="39" xfId="0" applyNumberFormat="1" applyFont="1" applyFill="1" applyBorder="1" applyAlignment="1" applyProtection="1">
      <alignment horizontal="left" vertical="center"/>
      <protection locked="0"/>
    </xf>
    <xf numFmtId="38" fontId="27" fillId="3" borderId="12" xfId="0" applyNumberFormat="1" applyFont="1" applyFill="1" applyBorder="1" applyAlignment="1" applyProtection="1">
      <alignment horizontal="left" vertical="center" wrapText="1"/>
      <protection locked="0"/>
    </xf>
    <xf numFmtId="38" fontId="30" fillId="3" borderId="12" xfId="0" applyNumberFormat="1" applyFont="1" applyFill="1" applyBorder="1" applyAlignment="1" applyProtection="1">
      <alignment horizontal="center" vertical="center"/>
      <protection locked="0"/>
    </xf>
    <xf numFmtId="38" fontId="27" fillId="3" borderId="12" xfId="0" applyNumberFormat="1" applyFont="1" applyFill="1" applyBorder="1" applyAlignment="1" applyProtection="1">
      <alignment horizontal="center" vertical="center"/>
      <protection locked="0"/>
    </xf>
    <xf numFmtId="38" fontId="30" fillId="3" borderId="39" xfId="0" applyNumberFormat="1" applyFont="1" applyFill="1" applyBorder="1" applyAlignment="1" applyProtection="1">
      <alignment horizontal="center" vertical="center"/>
      <protection locked="0"/>
    </xf>
    <xf numFmtId="38" fontId="27" fillId="3" borderId="16" xfId="0" applyNumberFormat="1" applyFont="1" applyFill="1" applyBorder="1" applyAlignment="1" applyProtection="1">
      <alignment horizontal="left" vertical="center" wrapText="1"/>
      <protection locked="0"/>
    </xf>
    <xf numFmtId="38" fontId="27" fillId="3" borderId="16" xfId="0" applyNumberFormat="1" applyFont="1" applyFill="1" applyBorder="1" applyAlignment="1" applyProtection="1">
      <alignment vertical="center"/>
      <protection locked="0"/>
    </xf>
    <xf numFmtId="38" fontId="27" fillId="3" borderId="16" xfId="0" applyNumberFormat="1" applyFont="1" applyFill="1" applyBorder="1" applyAlignment="1" applyProtection="1">
      <alignment horizontal="right" vertical="center"/>
      <protection locked="0"/>
    </xf>
    <xf numFmtId="38" fontId="27" fillId="3" borderId="7" xfId="0" applyNumberFormat="1" applyFont="1" applyFill="1" applyBorder="1" applyAlignment="1" applyProtection="1">
      <alignment horizontal="right" vertical="center"/>
      <protection locked="0"/>
    </xf>
    <xf numFmtId="38" fontId="27" fillId="3" borderId="13" xfId="0" applyNumberFormat="1" applyFont="1" applyFill="1" applyBorder="1" applyAlignment="1" applyProtection="1">
      <alignment horizontal="left" vertical="center"/>
      <protection locked="0"/>
    </xf>
    <xf numFmtId="38" fontId="27" fillId="3" borderId="21" xfId="0" applyNumberFormat="1" applyFont="1" applyFill="1" applyBorder="1" applyAlignment="1" applyProtection="1">
      <alignment horizontal="left" vertical="center"/>
      <protection locked="0"/>
    </xf>
    <xf numFmtId="38" fontId="27" fillId="3" borderId="21" xfId="0" applyNumberFormat="1" applyFont="1" applyFill="1" applyBorder="1" applyAlignment="1" applyProtection="1">
      <alignment horizontal="left" vertical="center" wrapText="1"/>
      <protection locked="0"/>
    </xf>
    <xf numFmtId="38" fontId="27" fillId="3" borderId="14" xfId="0" applyNumberFormat="1" applyFont="1" applyFill="1" applyBorder="1" applyAlignment="1" applyProtection="1">
      <alignment horizontal="center" vertical="center"/>
      <protection locked="0"/>
    </xf>
    <xf numFmtId="38" fontId="30" fillId="3" borderId="2" xfId="0" applyNumberFormat="1" applyFont="1" applyFill="1" applyBorder="1" applyAlignment="1" applyProtection="1">
      <alignment horizontal="center" vertical="center"/>
      <protection locked="0"/>
    </xf>
    <xf numFmtId="38" fontId="27" fillId="3" borderId="2" xfId="0" applyNumberFormat="1" applyFont="1" applyFill="1" applyBorder="1" applyAlignment="1" applyProtection="1">
      <alignment horizontal="center" vertical="center"/>
      <protection locked="0"/>
    </xf>
    <xf numFmtId="38" fontId="30" fillId="3" borderId="21" xfId="0" applyNumberFormat="1" applyFont="1" applyFill="1" applyBorder="1" applyAlignment="1" applyProtection="1">
      <alignment horizontal="center" vertical="center"/>
      <protection locked="0"/>
    </xf>
    <xf numFmtId="38" fontId="27" fillId="3" borderId="14" xfId="0" applyNumberFormat="1" applyFont="1" applyFill="1" applyBorder="1" applyAlignment="1" applyProtection="1">
      <alignment horizontal="left" vertical="center" wrapText="1"/>
      <protection locked="0"/>
    </xf>
    <xf numFmtId="38" fontId="27" fillId="3" borderId="14" xfId="0" applyNumberFormat="1" applyFont="1" applyFill="1" applyBorder="1" applyAlignment="1" applyProtection="1">
      <alignment horizontal="right" vertical="center"/>
      <protection locked="0"/>
    </xf>
    <xf numFmtId="38" fontId="27" fillId="3" borderId="3" xfId="0" applyNumberFormat="1" applyFont="1" applyFill="1" applyBorder="1" applyAlignment="1" applyProtection="1">
      <alignment horizontal="right" vertical="center"/>
      <protection locked="0"/>
    </xf>
    <xf numFmtId="38" fontId="31" fillId="3" borderId="13" xfId="0" applyNumberFormat="1" applyFont="1" applyFill="1" applyBorder="1" applyAlignment="1" applyProtection="1">
      <alignment horizontal="left" vertical="center"/>
      <protection locked="0"/>
    </xf>
    <xf numFmtId="38" fontId="31" fillId="3" borderId="21" xfId="0" applyNumberFormat="1" applyFont="1" applyFill="1" applyBorder="1" applyAlignment="1" applyProtection="1">
      <alignment horizontal="left" vertical="center"/>
      <protection locked="0"/>
    </xf>
    <xf numFmtId="38" fontId="31" fillId="3" borderId="21" xfId="0" applyNumberFormat="1" applyFont="1" applyFill="1" applyBorder="1" applyAlignment="1" applyProtection="1">
      <alignment horizontal="left" vertical="center" wrapText="1"/>
      <protection locked="0"/>
    </xf>
    <xf numFmtId="38" fontId="31" fillId="3" borderId="14" xfId="0" applyNumberFormat="1" applyFont="1" applyFill="1" applyBorder="1" applyAlignment="1" applyProtection="1">
      <alignment horizontal="center" vertical="center"/>
      <protection locked="0"/>
    </xf>
    <xf numFmtId="38" fontId="32" fillId="3" borderId="2" xfId="0" applyNumberFormat="1" applyFont="1" applyFill="1" applyBorder="1" applyAlignment="1" applyProtection="1">
      <alignment horizontal="center" vertical="center"/>
      <protection locked="0"/>
    </xf>
    <xf numFmtId="38" fontId="31" fillId="3" borderId="2" xfId="0" applyNumberFormat="1" applyFont="1" applyFill="1" applyBorder="1" applyAlignment="1" applyProtection="1">
      <alignment horizontal="center" vertical="center"/>
      <protection locked="0"/>
    </xf>
    <xf numFmtId="38" fontId="32" fillId="3" borderId="21" xfId="0" applyNumberFormat="1" applyFont="1" applyFill="1" applyBorder="1" applyAlignment="1" applyProtection="1">
      <alignment horizontal="center" vertical="center"/>
      <protection locked="0"/>
    </xf>
    <xf numFmtId="38" fontId="31" fillId="3" borderId="14" xfId="0" applyNumberFormat="1" applyFont="1" applyFill="1" applyBorder="1" applyAlignment="1" applyProtection="1">
      <alignment horizontal="left" vertical="center" wrapText="1"/>
      <protection locked="0"/>
    </xf>
    <xf numFmtId="38" fontId="31" fillId="3" borderId="14" xfId="0" applyNumberFormat="1" applyFont="1" applyFill="1" applyBorder="1" applyAlignment="1" applyProtection="1">
      <alignment horizontal="right" vertical="center"/>
      <protection locked="0"/>
    </xf>
    <xf numFmtId="38" fontId="33" fillId="3" borderId="10" xfId="0" applyNumberFormat="1" applyFont="1" applyFill="1" applyBorder="1" applyAlignment="1" applyProtection="1">
      <alignment horizontal="center" vertical="center"/>
      <protection locked="0"/>
    </xf>
    <xf numFmtId="38" fontId="27" fillId="3" borderId="13" xfId="0" applyNumberFormat="1" applyFont="1" applyFill="1" applyBorder="1" applyAlignment="1" applyProtection="1">
      <alignment horizontal="left" vertical="center" wrapText="1"/>
      <protection locked="0"/>
    </xf>
    <xf numFmtId="38" fontId="33" fillId="3" borderId="3" xfId="0" applyNumberFormat="1" applyFont="1" applyFill="1" applyBorder="1" applyAlignment="1" applyProtection="1">
      <alignment horizontal="center" vertical="center"/>
      <protection locked="0"/>
    </xf>
    <xf numFmtId="38" fontId="23" fillId="3" borderId="13" xfId="0" applyNumberFormat="1" applyFont="1" applyFill="1" applyBorder="1" applyAlignment="1" applyProtection="1">
      <alignment horizontal="left" vertical="center"/>
      <protection locked="0"/>
    </xf>
    <xf numFmtId="38" fontId="23" fillId="3" borderId="3" xfId="0" applyNumberFormat="1" applyFont="1" applyFill="1" applyBorder="1" applyAlignment="1" applyProtection="1">
      <alignment horizontal="left" vertical="center"/>
      <protection locked="0"/>
    </xf>
    <xf numFmtId="38" fontId="24" fillId="3" borderId="3" xfId="0" applyNumberFormat="1" applyFont="1" applyFill="1" applyBorder="1" applyAlignment="1" applyProtection="1">
      <alignment horizontal="center" vertical="center"/>
      <protection locked="0"/>
    </xf>
    <xf numFmtId="38" fontId="23" fillId="3" borderId="18" xfId="0" applyNumberFormat="1" applyFont="1" applyFill="1" applyBorder="1" applyAlignment="1" applyProtection="1">
      <alignment horizontal="left" vertical="center"/>
      <protection locked="0"/>
    </xf>
    <xf numFmtId="38" fontId="23" fillId="3" borderId="5" xfId="0" applyNumberFormat="1" applyFont="1" applyFill="1" applyBorder="1" applyAlignment="1" applyProtection="1">
      <alignment horizontal="left" vertical="center"/>
      <protection locked="0"/>
    </xf>
    <xf numFmtId="38" fontId="24" fillId="3" borderId="5" xfId="0" applyNumberFormat="1" applyFont="1" applyFill="1" applyBorder="1" applyAlignment="1" applyProtection="1">
      <alignment horizontal="center" vertical="center"/>
      <protection locked="0"/>
    </xf>
    <xf numFmtId="38" fontId="27" fillId="3" borderId="13" xfId="0" applyNumberFormat="1" applyFont="1" applyFill="1" applyBorder="1" applyAlignment="1" applyProtection="1">
      <alignment vertical="center"/>
      <protection locked="0"/>
    </xf>
    <xf numFmtId="38" fontId="23" fillId="3" borderId="3" xfId="0" applyNumberFormat="1" applyFont="1" applyFill="1" applyBorder="1" applyAlignment="1" applyProtection="1">
      <alignment vertical="center"/>
      <protection locked="0"/>
    </xf>
    <xf numFmtId="38" fontId="27" fillId="3" borderId="14" xfId="0" applyNumberFormat="1" applyFont="1" applyFill="1" applyBorder="1" applyAlignment="1" applyProtection="1">
      <alignment horizontal="left" vertical="center"/>
      <protection locked="0"/>
    </xf>
    <xf numFmtId="38" fontId="23" fillId="3" borderId="14" xfId="0" applyNumberFormat="1" applyFont="1" applyFill="1" applyBorder="1" applyAlignment="1" applyProtection="1">
      <alignment vertical="center"/>
      <protection locked="0"/>
    </xf>
    <xf numFmtId="38" fontId="27" fillId="3" borderId="12" xfId="0" applyNumberFormat="1" applyFont="1" applyFill="1" applyBorder="1" applyAlignment="1" applyProtection="1">
      <alignment horizontal="left" vertical="center"/>
      <protection locked="0"/>
    </xf>
    <xf numFmtId="176" fontId="27" fillId="3" borderId="10" xfId="0" applyNumberFormat="1" applyFont="1" applyFill="1" applyBorder="1" applyAlignment="1" applyProtection="1">
      <alignment horizontal="center" vertical="center"/>
      <protection locked="0"/>
    </xf>
    <xf numFmtId="38" fontId="27" fillId="3" borderId="14" xfId="0" applyNumberFormat="1" applyFont="1" applyFill="1" applyBorder="1" applyAlignment="1" applyProtection="1">
      <alignment vertical="center"/>
      <protection locked="0"/>
    </xf>
    <xf numFmtId="38" fontId="23" fillId="3" borderId="14" xfId="0" applyNumberFormat="1" applyFont="1" applyFill="1" applyBorder="1" applyAlignment="1" applyProtection="1">
      <alignment horizontal="left" vertical="center"/>
      <protection locked="0"/>
    </xf>
    <xf numFmtId="38" fontId="27" fillId="3" borderId="3" xfId="0" applyNumberFormat="1" applyFont="1" applyFill="1" applyBorder="1" applyAlignment="1" applyProtection="1">
      <alignment vertical="center"/>
      <protection locked="0"/>
    </xf>
    <xf numFmtId="0" fontId="35" fillId="4" borderId="46" xfId="8" applyFont="1" applyFill="1" applyBorder="1" applyAlignment="1">
      <alignment horizontal="center" vertical="center"/>
    </xf>
    <xf numFmtId="0" fontId="35" fillId="0" borderId="2" xfId="8" applyFont="1" applyBorder="1" applyAlignment="1">
      <alignment horizontal="center" vertical="center"/>
    </xf>
    <xf numFmtId="0" fontId="35" fillId="4" borderId="47" xfId="8" applyFont="1" applyFill="1" applyBorder="1" applyAlignment="1">
      <alignment horizontal="center" vertical="center"/>
    </xf>
    <xf numFmtId="0" fontId="35" fillId="4" borderId="48" xfId="8" applyFont="1" applyFill="1" applyBorder="1" applyAlignment="1">
      <alignment horizontal="center" vertical="center"/>
    </xf>
    <xf numFmtId="0" fontId="35" fillId="5" borderId="49" xfId="8" applyFont="1" applyFill="1" applyBorder="1" applyAlignment="1">
      <alignment horizontal="center" vertical="center"/>
    </xf>
    <xf numFmtId="0" fontId="35" fillId="5" borderId="48" xfId="8" applyFont="1" applyFill="1" applyBorder="1" applyAlignment="1">
      <alignment horizontal="center" vertical="center" wrapText="1"/>
    </xf>
    <xf numFmtId="0" fontId="35" fillId="5" borderId="49" xfId="8" applyFont="1" applyFill="1" applyBorder="1" applyAlignment="1">
      <alignment horizontal="center" vertical="center" wrapText="1"/>
    </xf>
    <xf numFmtId="0" fontId="35" fillId="0" borderId="49" xfId="8" applyFont="1" applyBorder="1" applyAlignment="1">
      <alignment horizontal="center" vertical="center" wrapText="1"/>
    </xf>
    <xf numFmtId="0" fontId="35" fillId="5" borderId="48" xfId="8" applyFont="1" applyFill="1" applyBorder="1" applyAlignment="1">
      <alignment horizontal="center" vertical="center"/>
    </xf>
    <xf numFmtId="0" fontId="35" fillId="0" borderId="48" xfId="8" applyFont="1" applyBorder="1" applyAlignment="1">
      <alignment horizontal="center" vertical="center" wrapText="1"/>
    </xf>
    <xf numFmtId="0" fontId="35" fillId="6" borderId="50" xfId="8" applyFont="1" applyFill="1" applyBorder="1" applyAlignment="1">
      <alignment horizontal="center" vertical="center" wrapText="1"/>
    </xf>
    <xf numFmtId="0" fontId="35" fillId="6" borderId="51" xfId="8" applyFont="1" applyFill="1" applyBorder="1" applyAlignment="1">
      <alignment horizontal="center" vertical="center" wrapText="1"/>
    </xf>
    <xf numFmtId="0" fontId="35" fillId="6" borderId="51" xfId="8" applyFont="1" applyFill="1" applyBorder="1" applyAlignment="1">
      <alignment horizontal="center" vertical="center"/>
    </xf>
    <xf numFmtId="0" fontId="35" fillId="7" borderId="52" xfId="8" applyFont="1" applyFill="1" applyBorder="1" applyAlignment="1">
      <alignment horizontal="center" vertical="center" wrapText="1"/>
    </xf>
    <xf numFmtId="0" fontId="35" fillId="7" borderId="53" xfId="8" applyFont="1" applyFill="1" applyBorder="1" applyAlignment="1">
      <alignment horizontal="center" vertical="center" wrapText="1"/>
    </xf>
    <xf numFmtId="0" fontId="35" fillId="7" borderId="53" xfId="8" applyFont="1" applyFill="1" applyBorder="1" applyAlignment="1">
      <alignment horizontal="center" vertical="center"/>
    </xf>
    <xf numFmtId="0" fontId="35" fillId="8" borderId="3" xfId="8" applyFont="1" applyFill="1" applyBorder="1" applyAlignment="1">
      <alignment horizontal="center" vertical="center"/>
    </xf>
    <xf numFmtId="0" fontId="35" fillId="11" borderId="53" xfId="8" applyFont="1" applyFill="1" applyBorder="1" applyAlignment="1">
      <alignment horizontal="center" vertical="center" wrapText="1"/>
    </xf>
    <xf numFmtId="0" fontId="35" fillId="11" borderId="53" xfId="8" applyFont="1" applyFill="1" applyBorder="1" applyAlignment="1">
      <alignment horizontal="center" vertical="center"/>
    </xf>
    <xf numFmtId="0" fontId="35" fillId="12" borderId="3" xfId="8" applyFont="1" applyFill="1" applyBorder="1" applyAlignment="1">
      <alignment horizontal="center" vertical="center" wrapText="1"/>
    </xf>
    <xf numFmtId="0" fontId="35" fillId="12" borderId="3" xfId="8" applyFont="1" applyFill="1" applyBorder="1" applyAlignment="1">
      <alignment horizontal="center" vertical="center"/>
    </xf>
    <xf numFmtId="0" fontId="35" fillId="9" borderId="3" xfId="8" applyFont="1" applyFill="1" applyBorder="1" applyAlignment="1">
      <alignment horizontal="center" vertical="center"/>
    </xf>
    <xf numFmtId="0" fontId="35" fillId="0" borderId="0" xfId="8" applyFont="1">
      <alignment vertical="center"/>
    </xf>
    <xf numFmtId="0" fontId="35" fillId="8" borderId="3" xfId="8" applyFont="1" applyFill="1" applyBorder="1" applyAlignment="1">
      <alignment horizontal="center" vertical="center" wrapText="1"/>
    </xf>
    <xf numFmtId="0" fontId="36" fillId="0" borderId="0" xfId="13"/>
    <xf numFmtId="181" fontId="37" fillId="0" borderId="0" xfId="13" applyNumberFormat="1" applyFont="1" applyAlignment="1">
      <alignment vertical="center"/>
    </xf>
    <xf numFmtId="176" fontId="23" fillId="0" borderId="0" xfId="13" applyNumberFormat="1" applyFont="1" applyAlignment="1">
      <alignment vertical="center" wrapText="1"/>
    </xf>
    <xf numFmtId="9" fontId="24" fillId="0" borderId="0" xfId="13" applyNumberFormat="1" applyFont="1" applyAlignment="1">
      <alignment horizontal="right" vertical="center"/>
    </xf>
    <xf numFmtId="38" fontId="29" fillId="0" borderId="69" xfId="0" applyNumberFormat="1" applyFont="1" applyBorder="1" applyAlignment="1">
      <alignment horizontal="center" vertical="center"/>
    </xf>
    <xf numFmtId="38" fontId="29" fillId="0" borderId="66" xfId="0" applyNumberFormat="1" applyFont="1" applyBorder="1" applyAlignment="1">
      <alignment horizontal="center" vertical="center"/>
    </xf>
    <xf numFmtId="38" fontId="39" fillId="0" borderId="62" xfId="0" applyNumberFormat="1" applyFont="1" applyBorder="1" applyAlignment="1">
      <alignment horizontal="center" vertical="center"/>
    </xf>
    <xf numFmtId="38" fontId="27" fillId="3" borderId="70" xfId="0" applyNumberFormat="1" applyFont="1" applyFill="1" applyBorder="1" applyAlignment="1" applyProtection="1">
      <alignment horizontal="right" vertical="center"/>
      <protection locked="0"/>
    </xf>
    <xf numFmtId="38" fontId="27" fillId="3" borderId="39" xfId="0" applyNumberFormat="1" applyFont="1" applyFill="1" applyBorder="1" applyAlignment="1" applyProtection="1">
      <alignment horizontal="right" vertical="center"/>
      <protection locked="0"/>
    </xf>
    <xf numFmtId="38" fontId="27" fillId="3" borderId="72" xfId="0" applyNumberFormat="1" applyFont="1" applyFill="1" applyBorder="1" applyAlignment="1" applyProtection="1">
      <alignment horizontal="right" vertical="center"/>
      <protection locked="0"/>
    </xf>
    <xf numFmtId="38" fontId="27" fillId="3" borderId="21" xfId="0" applyNumberFormat="1" applyFont="1" applyFill="1" applyBorder="1" applyAlignment="1" applyProtection="1">
      <alignment horizontal="right" vertical="center"/>
      <protection locked="0"/>
    </xf>
    <xf numFmtId="38" fontId="23" fillId="3" borderId="72" xfId="0" applyNumberFormat="1" applyFont="1" applyFill="1" applyBorder="1" applyAlignment="1" applyProtection="1">
      <alignment horizontal="right" vertical="center"/>
      <protection locked="0"/>
    </xf>
    <xf numFmtId="38" fontId="23" fillId="3" borderId="21" xfId="0" applyNumberFormat="1" applyFont="1" applyFill="1" applyBorder="1" applyAlignment="1" applyProtection="1">
      <alignment horizontal="right" vertical="center"/>
      <protection locked="0"/>
    </xf>
    <xf numFmtId="38" fontId="23" fillId="3" borderId="69" xfId="0" applyNumberFormat="1" applyFont="1" applyFill="1" applyBorder="1" applyAlignment="1" applyProtection="1">
      <alignment horizontal="right" vertical="center"/>
      <protection locked="0"/>
    </xf>
    <xf numFmtId="38" fontId="23" fillId="3" borderId="23" xfId="0" applyNumberFormat="1" applyFont="1" applyFill="1" applyBorder="1" applyAlignment="1" applyProtection="1">
      <alignment horizontal="right" vertical="center"/>
      <protection locked="0"/>
    </xf>
    <xf numFmtId="38" fontId="23" fillId="0" borderId="0" xfId="0" applyNumberFormat="1" applyFont="1" applyAlignment="1">
      <alignment horizontal="left" vertical="center"/>
    </xf>
    <xf numFmtId="177" fontId="40" fillId="0" borderId="0" xfId="0" applyNumberFormat="1" applyFont="1" applyAlignment="1">
      <alignment vertical="center" wrapText="1"/>
    </xf>
    <xf numFmtId="0" fontId="24" fillId="0" borderId="3" xfId="13" applyFont="1" applyBorder="1" applyAlignment="1">
      <alignment horizontal="center" vertical="center"/>
    </xf>
    <xf numFmtId="0" fontId="24" fillId="0" borderId="3" xfId="13" applyFont="1" applyBorder="1" applyAlignment="1">
      <alignment horizontal="center" vertical="center" wrapText="1"/>
    </xf>
    <xf numFmtId="0" fontId="24" fillId="0" borderId="3" xfId="13" applyFont="1" applyBorder="1" applyAlignment="1">
      <alignment horizontal="justify" vertical="center"/>
    </xf>
    <xf numFmtId="176" fontId="24" fillId="0" borderId="3" xfId="13" applyNumberFormat="1" applyFont="1" applyBorder="1" applyAlignment="1">
      <alignment horizontal="right" vertical="center"/>
    </xf>
    <xf numFmtId="0" fontId="24" fillId="0" borderId="3" xfId="13" applyFont="1" applyBorder="1" applyAlignment="1">
      <alignment horizontal="left" vertical="center"/>
    </xf>
    <xf numFmtId="0" fontId="24" fillId="0" borderId="3" xfId="13" applyFont="1" applyBorder="1" applyAlignment="1">
      <alignment horizontal="justify" vertical="center" wrapText="1"/>
    </xf>
    <xf numFmtId="0" fontId="24" fillId="0" borderId="22" xfId="13" applyFont="1" applyBorder="1" applyAlignment="1">
      <alignment horizontal="center" vertical="center"/>
    </xf>
    <xf numFmtId="176" fontId="24" fillId="0" borderId="22" xfId="13" applyNumberFormat="1" applyFont="1" applyBorder="1" applyAlignment="1">
      <alignment horizontal="right" vertical="top"/>
    </xf>
    <xf numFmtId="176" fontId="24" fillId="0" borderId="5" xfId="13" applyNumberFormat="1" applyFont="1" applyBorder="1" applyAlignment="1">
      <alignment horizontal="right" vertical="top"/>
    </xf>
    <xf numFmtId="176" fontId="16" fillId="0" borderId="16" xfId="0" applyNumberFormat="1" applyFont="1" applyBorder="1" applyAlignment="1">
      <alignment horizontal="right" vertical="top"/>
    </xf>
    <xf numFmtId="176" fontId="16" fillId="0" borderId="10" xfId="0" applyNumberFormat="1" applyFont="1" applyBorder="1" applyAlignment="1">
      <alignment horizontal="right" vertical="top"/>
    </xf>
    <xf numFmtId="176" fontId="24" fillId="0" borderId="15" xfId="13" applyNumberFormat="1" applyFont="1" applyBorder="1" applyAlignment="1">
      <alignment horizontal="right" vertical="center"/>
    </xf>
    <xf numFmtId="176" fontId="24" fillId="0" borderId="17" xfId="13" applyNumberFormat="1" applyFont="1" applyBorder="1" applyAlignment="1">
      <alignment horizontal="right" vertical="center"/>
    </xf>
    <xf numFmtId="176" fontId="24" fillId="0" borderId="15" xfId="13" applyNumberFormat="1" applyFont="1" applyBorder="1" applyAlignment="1">
      <alignment horizontal="right" vertical="top"/>
    </xf>
    <xf numFmtId="176" fontId="24" fillId="0" borderId="17" xfId="13" applyNumberFormat="1" applyFont="1" applyBorder="1" applyAlignment="1">
      <alignment horizontal="right" vertical="top"/>
    </xf>
    <xf numFmtId="176" fontId="24" fillId="0" borderId="14" xfId="13" applyNumberFormat="1" applyFont="1" applyBorder="1" applyAlignment="1">
      <alignment horizontal="right" vertical="center"/>
    </xf>
    <xf numFmtId="38" fontId="27" fillId="3" borderId="71" xfId="0" applyNumberFormat="1" applyFont="1" applyFill="1" applyBorder="1" applyAlignment="1" applyProtection="1">
      <alignment horizontal="right" vertical="center"/>
      <protection locked="0"/>
    </xf>
    <xf numFmtId="38" fontId="27" fillId="3" borderId="42" xfId="0" applyNumberFormat="1" applyFont="1" applyFill="1" applyBorder="1" applyAlignment="1" applyProtection="1">
      <alignment horizontal="right" vertical="center"/>
      <protection locked="0"/>
    </xf>
    <xf numFmtId="38" fontId="27" fillId="0" borderId="7" xfId="0" applyNumberFormat="1" applyFont="1" applyBorder="1" applyAlignment="1" applyProtection="1">
      <alignment horizontal="right" vertical="center"/>
      <protection locked="0"/>
    </xf>
    <xf numFmtId="38" fontId="27" fillId="0" borderId="3" xfId="0" applyNumberFormat="1" applyFont="1" applyBorder="1" applyAlignment="1" applyProtection="1">
      <alignment horizontal="right" vertical="center"/>
      <protection locked="0"/>
    </xf>
    <xf numFmtId="38" fontId="23" fillId="0" borderId="3" xfId="0" applyNumberFormat="1" applyFont="1" applyBorder="1" applyAlignment="1" applyProtection="1">
      <alignment horizontal="right" vertical="center"/>
      <protection locked="0"/>
    </xf>
    <xf numFmtId="38" fontId="23" fillId="3" borderId="66" xfId="0" applyNumberFormat="1" applyFont="1" applyFill="1" applyBorder="1" applyAlignment="1" applyProtection="1">
      <alignment horizontal="right" vertical="center"/>
      <protection locked="0"/>
    </xf>
    <xf numFmtId="38" fontId="23" fillId="0" borderId="62" xfId="0" applyNumberFormat="1" applyFont="1" applyBorder="1" applyAlignment="1" applyProtection="1">
      <alignment horizontal="right" vertical="center"/>
      <protection locked="0"/>
    </xf>
    <xf numFmtId="38" fontId="27" fillId="3" borderId="73" xfId="0" applyNumberFormat="1" applyFont="1" applyFill="1" applyBorder="1" applyAlignment="1" applyProtection="1">
      <alignment horizontal="right" vertical="center"/>
      <protection locked="0"/>
    </xf>
    <xf numFmtId="38" fontId="27" fillId="3" borderId="23" xfId="0" applyNumberFormat="1" applyFont="1" applyFill="1" applyBorder="1" applyAlignment="1" applyProtection="1">
      <alignment horizontal="right" vertical="center"/>
      <protection locked="0"/>
    </xf>
    <xf numFmtId="0" fontId="24" fillId="0" borderId="5" xfId="13" applyFont="1" applyBorder="1" applyAlignment="1">
      <alignment horizontal="center" vertical="center" wrapText="1"/>
    </xf>
    <xf numFmtId="0" fontId="44" fillId="0" borderId="0" xfId="13" applyFont="1" applyAlignment="1">
      <alignment horizontal="left" vertical="center"/>
    </xf>
    <xf numFmtId="38" fontId="39" fillId="0" borderId="62" xfId="0" applyNumberFormat="1" applyFont="1" applyBorder="1" applyAlignment="1">
      <alignment horizontal="center" vertical="center" wrapText="1"/>
    </xf>
    <xf numFmtId="0" fontId="45" fillId="5" borderId="48" xfId="8" applyFont="1" applyFill="1" applyBorder="1" applyAlignment="1">
      <alignment horizontal="center" vertical="center" wrapText="1"/>
    </xf>
    <xf numFmtId="0" fontId="45" fillId="5" borderId="48" xfId="8" applyFont="1" applyFill="1" applyBorder="1" applyAlignment="1">
      <alignment horizontal="center" vertical="center"/>
    </xf>
    <xf numFmtId="0" fontId="0" fillId="0" borderId="0" xfId="0" applyAlignment="1">
      <alignment vertical="center"/>
    </xf>
    <xf numFmtId="0" fontId="0" fillId="0" borderId="0" xfId="0" applyAlignment="1">
      <alignment vertical="center" wrapText="1"/>
    </xf>
    <xf numFmtId="38" fontId="29" fillId="0" borderId="62" xfId="0" applyNumberFormat="1" applyFont="1" applyBorder="1" applyAlignment="1">
      <alignment horizontal="center" vertical="center" wrapText="1" shrinkToFit="1"/>
    </xf>
    <xf numFmtId="0" fontId="49" fillId="0" borderId="3" xfId="0" applyFont="1" applyBorder="1" applyAlignment="1">
      <alignment horizontal="center" vertical="center" wrapText="1"/>
    </xf>
    <xf numFmtId="0" fontId="45" fillId="0" borderId="3" xfId="0" applyFont="1" applyBorder="1" applyAlignment="1">
      <alignment horizontal="center" vertical="center" wrapText="1"/>
    </xf>
    <xf numFmtId="38" fontId="27" fillId="3" borderId="10" xfId="0" applyNumberFormat="1" applyFont="1" applyFill="1" applyBorder="1" applyAlignment="1" applyProtection="1">
      <alignment horizontal="right" vertical="center" shrinkToFit="1"/>
      <protection locked="0"/>
    </xf>
    <xf numFmtId="38" fontId="33" fillId="3" borderId="10" xfId="0" applyNumberFormat="1" applyFont="1" applyFill="1" applyBorder="1" applyAlignment="1" applyProtection="1">
      <alignment horizontal="center" vertical="center" shrinkToFit="1"/>
      <protection locked="0"/>
    </xf>
    <xf numFmtId="38" fontId="27" fillId="3" borderId="3" xfId="0" applyNumberFormat="1" applyFont="1" applyFill="1" applyBorder="1" applyAlignment="1" applyProtection="1">
      <alignment horizontal="right" vertical="center" shrinkToFit="1"/>
      <protection locked="0"/>
    </xf>
    <xf numFmtId="38" fontId="33" fillId="3" borderId="3" xfId="0" applyNumberFormat="1" applyFont="1" applyFill="1" applyBorder="1" applyAlignment="1" applyProtection="1">
      <alignment horizontal="center" vertical="center" shrinkToFit="1"/>
      <protection locked="0"/>
    </xf>
    <xf numFmtId="38" fontId="43" fillId="0" borderId="62" xfId="0" applyNumberFormat="1" applyFont="1" applyBorder="1" applyAlignment="1">
      <alignment horizontal="center" vertical="center"/>
    </xf>
    <xf numFmtId="38" fontId="23" fillId="3" borderId="3" xfId="0" applyNumberFormat="1" applyFont="1" applyFill="1" applyBorder="1" applyAlignment="1" applyProtection="1">
      <alignment horizontal="right" vertical="center" shrinkToFit="1"/>
      <protection locked="0"/>
    </xf>
    <xf numFmtId="38" fontId="24" fillId="3" borderId="3" xfId="0" applyNumberFormat="1" applyFont="1" applyFill="1" applyBorder="1" applyAlignment="1" applyProtection="1">
      <alignment horizontal="center" vertical="center" shrinkToFit="1"/>
      <protection locked="0"/>
    </xf>
    <xf numFmtId="38" fontId="23" fillId="3" borderId="5" xfId="0" applyNumberFormat="1" applyFont="1" applyFill="1" applyBorder="1" applyAlignment="1" applyProtection="1">
      <alignment horizontal="right" vertical="center" shrinkToFit="1"/>
      <protection locked="0"/>
    </xf>
    <xf numFmtId="38" fontId="24" fillId="3" borderId="5" xfId="0" applyNumberFormat="1" applyFont="1" applyFill="1" applyBorder="1" applyAlignment="1" applyProtection="1">
      <alignment horizontal="center" vertical="center" shrinkToFit="1"/>
      <protection locked="0"/>
    </xf>
    <xf numFmtId="0" fontId="24" fillId="0" borderId="3" xfId="13" applyFont="1" applyBorder="1" applyAlignment="1">
      <alignment vertical="center" wrapText="1"/>
    </xf>
    <xf numFmtId="0" fontId="0" fillId="0" borderId="3" xfId="0" applyBorder="1" applyAlignment="1">
      <alignment vertical="center"/>
    </xf>
    <xf numFmtId="3" fontId="24" fillId="0" borderId="3" xfId="0" applyNumberFormat="1" applyFont="1" applyBorder="1" applyAlignment="1">
      <alignment vertical="center"/>
    </xf>
    <xf numFmtId="38" fontId="23" fillId="0" borderId="40" xfId="0" applyNumberFormat="1" applyFont="1" applyBorder="1" applyAlignment="1">
      <alignment horizontal="center" vertical="center"/>
    </xf>
    <xf numFmtId="176" fontId="27" fillId="3" borderId="10" xfId="0" applyNumberFormat="1" applyFont="1" applyFill="1" applyBorder="1" applyAlignment="1" applyProtection="1">
      <alignment vertical="center"/>
      <protection locked="0"/>
    </xf>
    <xf numFmtId="38" fontId="23" fillId="3" borderId="88" xfId="0" applyNumberFormat="1" applyFont="1" applyFill="1" applyBorder="1" applyAlignment="1" applyProtection="1">
      <alignment vertical="center"/>
      <protection locked="0"/>
    </xf>
    <xf numFmtId="38" fontId="23" fillId="3" borderId="45" xfId="0" applyNumberFormat="1" applyFont="1" applyFill="1" applyBorder="1" applyAlignment="1" applyProtection="1">
      <alignment vertical="center"/>
      <protection locked="0"/>
    </xf>
    <xf numFmtId="38" fontId="27" fillId="3" borderId="89" xfId="0" applyNumberFormat="1" applyFont="1" applyFill="1" applyBorder="1" applyAlignment="1" applyProtection="1">
      <alignment horizontal="center" vertical="center"/>
      <protection locked="0"/>
    </xf>
    <xf numFmtId="38" fontId="23" fillId="3" borderId="89" xfId="10" applyFont="1" applyFill="1" applyBorder="1" applyAlignment="1" applyProtection="1">
      <alignment vertical="center"/>
      <protection locked="0"/>
    </xf>
    <xf numFmtId="176" fontId="23" fillId="3" borderId="90" xfId="0" applyNumberFormat="1" applyFont="1" applyFill="1" applyBorder="1" applyAlignment="1" applyProtection="1">
      <alignment vertical="center"/>
      <protection locked="0"/>
    </xf>
    <xf numFmtId="176" fontId="23" fillId="3" borderId="90" xfId="0" applyNumberFormat="1" applyFont="1" applyFill="1" applyBorder="1" applyAlignment="1" applyProtection="1">
      <alignment horizontal="center" vertical="center"/>
      <protection locked="0"/>
    </xf>
    <xf numFmtId="177" fontId="26" fillId="0" borderId="74" xfId="0" applyNumberFormat="1" applyFont="1" applyBorder="1" applyAlignment="1">
      <alignment vertical="center"/>
    </xf>
    <xf numFmtId="177" fontId="26" fillId="0" borderId="31" xfId="0" applyNumberFormat="1" applyFont="1" applyBorder="1" applyAlignment="1">
      <alignment vertical="center"/>
    </xf>
    <xf numFmtId="0" fontId="31" fillId="3" borderId="88" xfId="0" applyFont="1" applyFill="1" applyBorder="1" applyAlignment="1" applyProtection="1">
      <alignment horizontal="justify" vertical="center" shrinkToFit="1"/>
      <protection locked="0"/>
    </xf>
    <xf numFmtId="38" fontId="31" fillId="3" borderId="90" xfId="0" applyNumberFormat="1" applyFont="1" applyFill="1" applyBorder="1" applyAlignment="1" applyProtection="1">
      <alignment vertical="center" shrinkToFit="1"/>
      <protection locked="0"/>
    </xf>
    <xf numFmtId="38" fontId="31" fillId="3" borderId="90" xfId="0" applyNumberFormat="1" applyFont="1" applyFill="1" applyBorder="1" applyAlignment="1" applyProtection="1">
      <alignment horizontal="right" vertical="center"/>
      <protection locked="0"/>
    </xf>
    <xf numFmtId="38" fontId="31" fillId="3" borderId="90" xfId="0" applyNumberFormat="1" applyFont="1" applyFill="1" applyBorder="1" applyAlignment="1" applyProtection="1">
      <alignment horizontal="center" vertical="center"/>
      <protection locked="0"/>
    </xf>
    <xf numFmtId="38" fontId="27" fillId="3" borderId="90" xfId="0" applyNumberFormat="1" applyFont="1" applyFill="1" applyBorder="1" applyAlignment="1" applyProtection="1">
      <alignment horizontal="center" vertical="center"/>
      <protection locked="0"/>
    </xf>
    <xf numFmtId="38" fontId="31" fillId="3" borderId="88" xfId="0" applyNumberFormat="1" applyFont="1" applyFill="1" applyBorder="1" applyAlignment="1" applyProtection="1">
      <alignment horizontal="left" vertical="center"/>
      <protection locked="0"/>
    </xf>
    <xf numFmtId="38" fontId="31" fillId="3" borderId="92" xfId="0" applyNumberFormat="1" applyFont="1" applyFill="1" applyBorder="1" applyAlignment="1" applyProtection="1">
      <alignment horizontal="left" vertical="center"/>
      <protection locked="0"/>
    </xf>
    <xf numFmtId="38" fontId="31" fillId="3" borderId="92" xfId="0" applyNumberFormat="1" applyFont="1" applyFill="1" applyBorder="1" applyAlignment="1" applyProtection="1">
      <alignment horizontal="left" vertical="center" wrapText="1"/>
      <protection locked="0"/>
    </xf>
    <xf numFmtId="38" fontId="31" fillId="3" borderId="89" xfId="0" applyNumberFormat="1" applyFont="1" applyFill="1" applyBorder="1" applyAlignment="1" applyProtection="1">
      <alignment horizontal="center" vertical="center"/>
      <protection locked="0"/>
    </xf>
    <xf numFmtId="38" fontId="32" fillId="3" borderId="45" xfId="0" applyNumberFormat="1" applyFont="1" applyFill="1" applyBorder="1" applyAlignment="1" applyProtection="1">
      <alignment horizontal="center" vertical="center"/>
      <protection locked="0"/>
    </xf>
    <xf numFmtId="38" fontId="31" fillId="3" borderId="45" xfId="0" applyNumberFormat="1" applyFont="1" applyFill="1" applyBorder="1" applyAlignment="1" applyProtection="1">
      <alignment horizontal="center" vertical="center"/>
      <protection locked="0"/>
    </xf>
    <xf numFmtId="38" fontId="32" fillId="3" borderId="92" xfId="0" applyNumberFormat="1" applyFont="1" applyFill="1" applyBorder="1" applyAlignment="1" applyProtection="1">
      <alignment horizontal="center" vertical="center"/>
      <protection locked="0"/>
    </xf>
    <xf numFmtId="38" fontId="31" fillId="3" borderId="89" xfId="0" applyNumberFormat="1" applyFont="1" applyFill="1" applyBorder="1" applyAlignment="1" applyProtection="1">
      <alignment horizontal="left" vertical="center" wrapText="1"/>
      <protection locked="0"/>
    </xf>
    <xf numFmtId="38" fontId="31" fillId="3" borderId="89" xfId="0" applyNumberFormat="1" applyFont="1" applyFill="1" applyBorder="1" applyAlignment="1" applyProtection="1">
      <alignment horizontal="right" vertical="center"/>
      <protection locked="0"/>
    </xf>
    <xf numFmtId="38" fontId="26" fillId="0" borderId="74" xfId="0" applyNumberFormat="1" applyFont="1" applyBorder="1" applyAlignment="1">
      <alignment vertical="center"/>
    </xf>
    <xf numFmtId="177" fontId="26" fillId="0" borderId="95" xfId="0" applyNumberFormat="1" applyFont="1" applyBorder="1" applyAlignment="1">
      <alignment vertical="center"/>
    </xf>
    <xf numFmtId="38" fontId="23" fillId="3" borderId="90" xfId="0" applyNumberFormat="1" applyFont="1" applyFill="1" applyBorder="1" applyAlignment="1" applyProtection="1">
      <alignment vertical="center"/>
      <protection locked="0"/>
    </xf>
    <xf numFmtId="177" fontId="26" fillId="0" borderId="31" xfId="0" applyNumberFormat="1" applyFont="1" applyBorder="1" applyAlignment="1">
      <alignment horizontal="right" vertical="center"/>
    </xf>
    <xf numFmtId="38" fontId="23" fillId="3" borderId="88" xfId="0" applyNumberFormat="1" applyFont="1" applyFill="1" applyBorder="1" applyAlignment="1" applyProtection="1">
      <alignment horizontal="left" vertical="center"/>
      <protection locked="0"/>
    </xf>
    <xf numFmtId="38" fontId="23" fillId="3" borderId="89" xfId="0" applyNumberFormat="1" applyFont="1" applyFill="1" applyBorder="1" applyAlignment="1" applyProtection="1">
      <alignment horizontal="left" vertical="center"/>
      <protection locked="0"/>
    </xf>
    <xf numFmtId="38" fontId="23" fillId="3" borderId="89" xfId="0" applyNumberFormat="1" applyFont="1" applyFill="1" applyBorder="1" applyAlignment="1" applyProtection="1">
      <alignment vertical="center"/>
      <protection locked="0"/>
    </xf>
    <xf numFmtId="176" fontId="23" fillId="0" borderId="0" xfId="0" applyNumberFormat="1" applyFont="1" applyAlignment="1">
      <alignment horizontal="right" vertical="center"/>
    </xf>
    <xf numFmtId="176" fontId="23" fillId="0" borderId="0" xfId="0" applyNumberFormat="1" applyFont="1" applyAlignment="1">
      <alignment vertical="center"/>
    </xf>
    <xf numFmtId="176" fontId="27" fillId="0" borderId="0" xfId="0" applyNumberFormat="1" applyFont="1" applyAlignment="1">
      <alignment vertical="center"/>
    </xf>
    <xf numFmtId="176" fontId="26" fillId="0" borderId="0" xfId="0" applyNumberFormat="1" applyFont="1" applyAlignment="1">
      <alignment vertical="center"/>
    </xf>
    <xf numFmtId="49" fontId="26" fillId="0" borderId="0" xfId="0" applyNumberFormat="1" applyFont="1" applyAlignment="1">
      <alignment horizontal="left" vertical="center" wrapText="1"/>
    </xf>
    <xf numFmtId="182" fontId="41" fillId="0" borderId="2" xfId="0" applyNumberFormat="1" applyFont="1" applyBorder="1" applyAlignment="1">
      <alignment horizontal="left" vertical="center" wrapText="1"/>
    </xf>
    <xf numFmtId="182" fontId="41" fillId="0" borderId="12" xfId="0" applyNumberFormat="1" applyFont="1" applyBorder="1" applyAlignment="1">
      <alignment horizontal="left" vertical="center" wrapText="1"/>
    </xf>
    <xf numFmtId="182" fontId="41" fillId="10" borderId="12" xfId="0" applyNumberFormat="1" applyFont="1" applyFill="1" applyBorder="1" applyAlignment="1">
      <alignment horizontal="left" vertical="center"/>
    </xf>
    <xf numFmtId="176" fontId="26" fillId="0" borderId="0" xfId="0" applyNumberFormat="1" applyFont="1" applyAlignment="1">
      <alignment horizontal="left" vertical="center"/>
    </xf>
    <xf numFmtId="49" fontId="26" fillId="0" borderId="0" xfId="0" applyNumberFormat="1" applyFont="1" applyAlignment="1">
      <alignment horizontal="left" vertical="center"/>
    </xf>
    <xf numFmtId="49" fontId="26" fillId="0" borderId="0" xfId="0" applyNumberFormat="1" applyFont="1" applyAlignment="1">
      <alignment vertical="center"/>
    </xf>
    <xf numFmtId="49" fontId="23" fillId="0" borderId="0" xfId="0" applyNumberFormat="1" applyFont="1" applyAlignment="1">
      <alignment horizontal="right" vertical="center" shrinkToFit="1"/>
    </xf>
    <xf numFmtId="176" fontId="23" fillId="0" borderId="0" xfId="0" applyNumberFormat="1" applyFont="1" applyAlignment="1">
      <alignment horizontal="center" vertical="center" wrapText="1"/>
    </xf>
    <xf numFmtId="176" fontId="26" fillId="0" borderId="0" xfId="0" applyNumberFormat="1" applyFont="1" applyAlignment="1">
      <alignment horizontal="left" vertical="center" wrapText="1"/>
    </xf>
    <xf numFmtId="176" fontId="42" fillId="0" borderId="0" xfId="0" applyNumberFormat="1" applyFont="1" applyAlignment="1">
      <alignment vertical="center"/>
    </xf>
    <xf numFmtId="176" fontId="23" fillId="0" borderId="4" xfId="0" applyNumberFormat="1" applyFont="1" applyBorder="1" applyAlignment="1">
      <alignment horizontal="center" vertical="center"/>
    </xf>
    <xf numFmtId="176" fontId="23" fillId="0" borderId="19" xfId="0" applyNumberFormat="1" applyFont="1" applyBorder="1" applyAlignment="1">
      <alignment horizontal="center" vertical="center"/>
    </xf>
    <xf numFmtId="176" fontId="23" fillId="0" borderId="9" xfId="0" applyNumberFormat="1" applyFont="1" applyBorder="1" applyAlignment="1">
      <alignment horizontal="center" vertical="center"/>
    </xf>
    <xf numFmtId="176" fontId="29" fillId="0" borderId="9" xfId="0" applyNumberFormat="1" applyFont="1" applyBorder="1" applyAlignment="1">
      <alignment horizontal="center" vertical="center" wrapText="1" shrinkToFit="1"/>
    </xf>
    <xf numFmtId="176" fontId="23" fillId="0" borderId="0" xfId="0" applyNumberFormat="1" applyFont="1" applyAlignment="1">
      <alignment horizontal="center" vertical="center"/>
    </xf>
    <xf numFmtId="176" fontId="26" fillId="0" borderId="29" xfId="0" applyNumberFormat="1" applyFont="1" applyBorder="1" applyAlignment="1">
      <alignment vertical="center"/>
    </xf>
    <xf numFmtId="176" fontId="26" fillId="0" borderId="16" xfId="0" applyNumberFormat="1" applyFont="1" applyBorder="1" applyAlignment="1">
      <alignment vertical="center"/>
    </xf>
    <xf numFmtId="176" fontId="26" fillId="0" borderId="32" xfId="0" applyNumberFormat="1" applyFont="1" applyBorder="1" applyAlignment="1">
      <alignment vertical="center"/>
    </xf>
    <xf numFmtId="176" fontId="26" fillId="0" borderId="11" xfId="0" applyNumberFormat="1" applyFont="1" applyBorder="1" applyAlignment="1">
      <alignment vertical="center"/>
    </xf>
    <xf numFmtId="176" fontId="26" fillId="0" borderId="14" xfId="0" applyNumberFormat="1" applyFont="1" applyBorder="1" applyAlignment="1">
      <alignment vertical="center"/>
    </xf>
    <xf numFmtId="176" fontId="26" fillId="0" borderId="20" xfId="0" applyNumberFormat="1" applyFont="1" applyBorder="1" applyAlignment="1">
      <alignment vertical="center"/>
    </xf>
    <xf numFmtId="176" fontId="26" fillId="0" borderId="13" xfId="0" applyNumberFormat="1" applyFont="1" applyBorder="1" applyAlignment="1">
      <alignment vertical="center"/>
    </xf>
    <xf numFmtId="176" fontId="26" fillId="0" borderId="8" xfId="0" applyNumberFormat="1" applyFont="1" applyBorder="1" applyAlignment="1">
      <alignment vertical="center"/>
    </xf>
    <xf numFmtId="176" fontId="26" fillId="0" borderId="18" xfId="0" applyNumberFormat="1" applyFont="1" applyBorder="1" applyAlignment="1">
      <alignment vertical="center"/>
    </xf>
    <xf numFmtId="176" fontId="26" fillId="0" borderId="14" xfId="0" applyNumberFormat="1" applyFont="1" applyBorder="1" applyAlignment="1">
      <alignment horizontal="right" vertical="center"/>
    </xf>
    <xf numFmtId="176" fontId="26" fillId="0" borderId="24" xfId="0" applyNumberFormat="1" applyFont="1" applyBorder="1" applyAlignment="1">
      <alignment vertical="center"/>
    </xf>
    <xf numFmtId="176" fontId="26" fillId="0" borderId="15" xfId="0" applyNumberFormat="1" applyFont="1" applyBorder="1" applyAlignment="1">
      <alignment vertical="center"/>
    </xf>
    <xf numFmtId="176" fontId="23" fillId="0" borderId="22" xfId="0" applyNumberFormat="1" applyFont="1" applyBorder="1" applyAlignment="1">
      <alignment horizontal="right" vertical="center"/>
    </xf>
    <xf numFmtId="9" fontId="23" fillId="0" borderId="28" xfId="0" applyNumberFormat="1" applyFont="1" applyBorder="1" applyAlignment="1">
      <alignment horizontal="left" vertical="center"/>
    </xf>
    <xf numFmtId="176" fontId="26" fillId="0" borderId="28" xfId="0" applyNumberFormat="1" applyFont="1" applyBorder="1" applyAlignment="1">
      <alignment horizontal="right" vertical="center"/>
    </xf>
    <xf numFmtId="176" fontId="26" fillId="0" borderId="75" xfId="0" applyNumberFormat="1" applyFont="1" applyBorder="1" applyAlignment="1">
      <alignment vertical="center"/>
    </xf>
    <xf numFmtId="176" fontId="26" fillId="0" borderId="40" xfId="0" applyNumberFormat="1" applyFont="1" applyBorder="1" applyAlignment="1">
      <alignment horizontal="center" vertical="center"/>
    </xf>
    <xf numFmtId="176" fontId="26" fillId="0" borderId="40" xfId="0" applyNumberFormat="1" applyFont="1" applyBorder="1" applyAlignment="1">
      <alignment horizontal="right" vertical="center"/>
    </xf>
    <xf numFmtId="176" fontId="26" fillId="0" borderId="31" xfId="0" applyNumberFormat="1" applyFont="1" applyBorder="1" applyAlignment="1">
      <alignment horizontal="right" vertical="center"/>
    </xf>
    <xf numFmtId="176" fontId="26" fillId="0" borderId="64" xfId="0" applyNumberFormat="1" applyFont="1" applyBorder="1" applyAlignment="1">
      <alignment horizontal="right" vertical="center"/>
    </xf>
    <xf numFmtId="176" fontId="26" fillId="0" borderId="0" xfId="0" applyNumberFormat="1" applyFont="1" applyAlignment="1">
      <alignment horizontal="center" vertical="center"/>
    </xf>
    <xf numFmtId="176" fontId="41" fillId="0" borderId="0" xfId="0" applyNumberFormat="1" applyFont="1" applyAlignment="1">
      <alignment horizontal="right" vertical="center"/>
    </xf>
    <xf numFmtId="9" fontId="38" fillId="10" borderId="57" xfId="0" applyNumberFormat="1" applyFont="1" applyFill="1" applyBorder="1" applyAlignment="1">
      <alignment horizontal="right" vertical="center"/>
    </xf>
    <xf numFmtId="176" fontId="23" fillId="0" borderId="14" xfId="0" applyNumberFormat="1" applyFont="1" applyBorder="1" applyAlignment="1">
      <alignment horizontal="center" vertical="center"/>
    </xf>
    <xf numFmtId="176" fontId="23" fillId="0" borderId="3" xfId="0" applyNumberFormat="1" applyFont="1" applyBorder="1" applyAlignment="1">
      <alignment horizontal="center" vertical="center"/>
    </xf>
    <xf numFmtId="176" fontId="23" fillId="10" borderId="3" xfId="0" applyNumberFormat="1" applyFont="1" applyFill="1" applyBorder="1" applyAlignment="1">
      <alignment horizontal="center" vertical="center"/>
    </xf>
    <xf numFmtId="176" fontId="23" fillId="0" borderId="15" xfId="0" applyNumberFormat="1" applyFont="1" applyBorder="1" applyAlignment="1">
      <alignment horizontal="center" vertical="center"/>
    </xf>
    <xf numFmtId="176" fontId="26" fillId="0" borderId="16" xfId="0" applyNumberFormat="1" applyFont="1" applyBorder="1" applyAlignment="1">
      <alignment horizontal="left" vertical="center"/>
    </xf>
    <xf numFmtId="176" fontId="27" fillId="3" borderId="0" xfId="0" applyNumberFormat="1" applyFont="1" applyFill="1" applyAlignment="1" applyProtection="1">
      <alignment vertical="center"/>
      <protection locked="0"/>
    </xf>
    <xf numFmtId="176" fontId="27" fillId="3" borderId="0" xfId="0" applyNumberFormat="1" applyFont="1" applyFill="1" applyAlignment="1" applyProtection="1">
      <alignment horizontal="left" vertical="center"/>
      <protection locked="0"/>
    </xf>
    <xf numFmtId="0" fontId="27" fillId="3" borderId="28" xfId="0" applyFont="1" applyFill="1" applyBorder="1" applyAlignment="1" applyProtection="1">
      <alignment horizontal="center" vertical="center"/>
      <protection locked="0"/>
    </xf>
    <xf numFmtId="177" fontId="27" fillId="0" borderId="83" xfId="0" applyNumberFormat="1" applyFont="1" applyBorder="1" applyAlignment="1" applyProtection="1">
      <alignment horizontal="right" vertical="center"/>
      <protection locked="0"/>
    </xf>
    <xf numFmtId="177" fontId="27" fillId="0" borderId="84" xfId="0" applyNumberFormat="1" applyFont="1" applyBorder="1" applyAlignment="1" applyProtection="1">
      <alignment horizontal="right" vertical="center"/>
      <protection locked="0"/>
    </xf>
    <xf numFmtId="177" fontId="27" fillId="0" borderId="85" xfId="0" applyNumberFormat="1" applyFont="1" applyBorder="1" applyAlignment="1" applyProtection="1">
      <alignment horizontal="right" vertical="center"/>
      <protection locked="0"/>
    </xf>
    <xf numFmtId="177" fontId="26" fillId="0" borderId="86" xfId="0" applyNumberFormat="1" applyFont="1" applyBorder="1" applyAlignment="1" applyProtection="1">
      <alignment vertical="center"/>
      <protection locked="0"/>
    </xf>
    <xf numFmtId="0" fontId="23" fillId="0" borderId="31" xfId="0" applyFont="1" applyBorder="1" applyAlignment="1" applyProtection="1">
      <alignment vertical="center"/>
      <protection locked="0"/>
    </xf>
    <xf numFmtId="176" fontId="27" fillId="0" borderId="0" xfId="0" applyNumberFormat="1" applyFont="1" applyAlignment="1" applyProtection="1">
      <alignment vertical="center"/>
      <protection locked="0"/>
    </xf>
    <xf numFmtId="176" fontId="26" fillId="0" borderId="0" xfId="0" applyNumberFormat="1" applyFont="1" applyAlignment="1">
      <alignment horizontal="right" vertical="center"/>
    </xf>
    <xf numFmtId="176" fontId="23" fillId="0" borderId="15" xfId="0" applyNumberFormat="1" applyFont="1" applyBorder="1" applyAlignment="1" applyProtection="1">
      <alignment vertical="center"/>
      <protection locked="0"/>
    </xf>
    <xf numFmtId="176" fontId="50" fillId="0" borderId="15" xfId="0" applyNumberFormat="1" applyFont="1" applyBorder="1" applyAlignment="1" applyProtection="1">
      <alignment vertical="center"/>
      <protection locked="0"/>
    </xf>
    <xf numFmtId="176" fontId="26" fillId="0" borderId="76" xfId="0" applyNumberFormat="1" applyFont="1" applyBorder="1" applyAlignment="1">
      <alignment vertical="center"/>
    </xf>
    <xf numFmtId="176" fontId="23" fillId="0" borderId="77" xfId="0" applyNumberFormat="1" applyFont="1" applyBorder="1" applyAlignment="1">
      <alignment horizontal="right" vertical="center"/>
    </xf>
    <xf numFmtId="0" fontId="27" fillId="0" borderId="78" xfId="0" applyFont="1" applyBorder="1" applyAlignment="1">
      <alignment horizontal="center" vertical="center"/>
    </xf>
    <xf numFmtId="9" fontId="23" fillId="0" borderId="79" xfId="0" applyNumberFormat="1" applyFont="1" applyBorder="1" applyAlignment="1">
      <alignment horizontal="left" vertical="center"/>
    </xf>
    <xf numFmtId="176" fontId="26" fillId="0" borderId="80" xfId="0" applyNumberFormat="1" applyFont="1" applyBorder="1" applyAlignment="1">
      <alignment vertical="center"/>
    </xf>
    <xf numFmtId="176" fontId="26" fillId="0" borderId="81" xfId="0" applyNumberFormat="1" applyFont="1" applyBorder="1" applyAlignment="1">
      <alignment vertical="center"/>
    </xf>
    <xf numFmtId="38" fontId="43" fillId="0" borderId="62" xfId="0" applyNumberFormat="1" applyFont="1" applyBorder="1" applyAlignment="1">
      <alignment horizontal="center" vertical="center" wrapText="1"/>
    </xf>
    <xf numFmtId="0" fontId="23" fillId="0" borderId="20"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3" fillId="0" borderId="91" xfId="0" applyFont="1" applyBorder="1" applyAlignment="1" applyProtection="1">
      <alignment horizontal="center" vertical="center"/>
      <protection locked="0"/>
    </xf>
    <xf numFmtId="177" fontId="23" fillId="0" borderId="20" xfId="0" applyNumberFormat="1" applyFont="1" applyBorder="1" applyAlignment="1">
      <alignment horizontal="right" vertical="center"/>
    </xf>
    <xf numFmtId="177" fontId="23" fillId="0" borderId="20" xfId="0" applyNumberFormat="1" applyFont="1" applyBorder="1" applyAlignment="1">
      <alignment vertical="center"/>
    </xf>
    <xf numFmtId="177" fontId="23" fillId="0" borderId="91" xfId="0" applyNumberFormat="1" applyFont="1" applyBorder="1" applyAlignment="1">
      <alignment horizontal="right" vertical="center"/>
    </xf>
    <xf numFmtId="177" fontId="23" fillId="0" borderId="16" xfId="0" applyNumberFormat="1" applyFont="1" applyBorder="1" applyAlignment="1">
      <alignment horizontal="right" vertical="center"/>
    </xf>
    <xf numFmtId="177" fontId="23" fillId="0" borderId="15" xfId="0" applyNumberFormat="1" applyFont="1" applyBorder="1" applyAlignment="1">
      <alignment horizontal="right" vertical="center"/>
    </xf>
    <xf numFmtId="38" fontId="23" fillId="0" borderId="65" xfId="0" applyNumberFormat="1" applyFont="1" applyBorder="1" applyAlignment="1">
      <alignment horizontal="right" vertical="center"/>
    </xf>
    <xf numFmtId="38" fontId="23" fillId="0" borderId="93" xfId="0" applyNumberFormat="1" applyFont="1" applyBorder="1" applyAlignment="1">
      <alignment horizontal="right" vertical="center"/>
    </xf>
    <xf numFmtId="177" fontId="23" fillId="0" borderId="91" xfId="0" applyNumberFormat="1" applyFont="1" applyBorder="1" applyAlignment="1">
      <alignment vertical="center"/>
    </xf>
    <xf numFmtId="49" fontId="26" fillId="10" borderId="0" xfId="0" applyNumberFormat="1" applyFont="1" applyFill="1" applyAlignment="1">
      <alignment horizontal="left" vertical="center" wrapText="1"/>
    </xf>
    <xf numFmtId="176" fontId="52" fillId="0" borderId="0" xfId="0" applyNumberFormat="1" applyFont="1" applyAlignment="1">
      <alignment horizontal="right" vertical="center"/>
    </xf>
    <xf numFmtId="176" fontId="23" fillId="0" borderId="0" xfId="0" applyNumberFormat="1" applyFont="1" applyAlignment="1">
      <alignment horizontal="right" vertical="center" shrinkToFit="1"/>
    </xf>
    <xf numFmtId="176" fontId="29" fillId="0" borderId="0" xfId="0" applyNumberFormat="1" applyFont="1" applyAlignment="1">
      <alignment horizontal="right" vertical="center" shrinkToFit="1"/>
    </xf>
    <xf numFmtId="176" fontId="23" fillId="10" borderId="0" xfId="0" applyNumberFormat="1" applyFont="1" applyFill="1" applyAlignment="1">
      <alignment horizontal="right" vertical="center" shrinkToFit="1"/>
    </xf>
    <xf numFmtId="49" fontId="23" fillId="10" borderId="45" xfId="0" applyNumberFormat="1" applyFont="1" applyFill="1" applyBorder="1" applyAlignment="1" applyProtection="1">
      <alignment horizontal="right" vertical="center" shrinkToFit="1"/>
      <protection locked="0"/>
    </xf>
    <xf numFmtId="176" fontId="23" fillId="0" borderId="0" xfId="0" applyNumberFormat="1" applyFont="1" applyAlignment="1">
      <alignment horizontal="left" vertical="center" wrapText="1"/>
    </xf>
    <xf numFmtId="182" fontId="41" fillId="3" borderId="12" xfId="0" applyNumberFormat="1" applyFont="1" applyFill="1" applyBorder="1" applyAlignment="1" applyProtection="1">
      <alignment horizontal="left" vertical="center" shrinkToFit="1"/>
      <protection locked="0"/>
    </xf>
    <xf numFmtId="182" fontId="26" fillId="3" borderId="12" xfId="0" applyNumberFormat="1" applyFont="1" applyFill="1" applyBorder="1" applyAlignment="1" applyProtection="1">
      <alignment horizontal="left" vertical="center" shrinkToFit="1"/>
      <protection locked="0"/>
    </xf>
    <xf numFmtId="49" fontId="54" fillId="3" borderId="96" xfId="26" applyNumberFormat="1" applyFont="1" applyFill="1" applyBorder="1" applyAlignment="1" applyProtection="1">
      <alignment horizontal="left" vertical="center" shrinkToFit="1"/>
      <protection locked="0"/>
    </xf>
    <xf numFmtId="49" fontId="54" fillId="3" borderId="45" xfId="0" applyNumberFormat="1" applyFont="1" applyFill="1" applyBorder="1" applyAlignment="1" applyProtection="1">
      <alignment horizontal="left" vertical="center" shrinkToFit="1"/>
      <protection locked="0"/>
    </xf>
    <xf numFmtId="49" fontId="54" fillId="3" borderId="12" xfId="26" applyNumberFormat="1" applyFont="1" applyFill="1" applyBorder="1" applyAlignment="1" applyProtection="1">
      <alignment horizontal="left" vertical="center" shrinkToFit="1"/>
      <protection locked="0"/>
    </xf>
    <xf numFmtId="176" fontId="26" fillId="3" borderId="15" xfId="0" applyNumberFormat="1" applyFont="1" applyFill="1" applyBorder="1" applyAlignment="1" applyProtection="1">
      <alignment horizontal="left" vertical="center" shrinkToFit="1"/>
      <protection locked="0"/>
    </xf>
    <xf numFmtId="176" fontId="26" fillId="3" borderId="17" xfId="0" applyNumberFormat="1" applyFont="1" applyFill="1" applyBorder="1" applyAlignment="1" applyProtection="1">
      <alignment horizontal="left" vertical="center" shrinkToFit="1"/>
      <protection locked="0"/>
    </xf>
    <xf numFmtId="49" fontId="26" fillId="3" borderId="16" xfId="0" applyNumberFormat="1" applyFont="1" applyFill="1" applyBorder="1" applyAlignment="1" applyProtection="1">
      <alignment horizontal="left" vertical="center" shrinkToFit="1"/>
      <protection locked="0"/>
    </xf>
    <xf numFmtId="176" fontId="26" fillId="3" borderId="10" xfId="0" applyNumberFormat="1" applyFont="1" applyFill="1" applyBorder="1" applyAlignment="1" applyProtection="1">
      <alignment horizontal="left" vertical="center" shrinkToFit="1"/>
      <protection locked="0"/>
    </xf>
    <xf numFmtId="176" fontId="27" fillId="0" borderId="0" xfId="0" applyNumberFormat="1" applyFont="1" applyAlignment="1" applyProtection="1">
      <alignment vertical="center" shrinkToFit="1"/>
      <protection locked="0"/>
    </xf>
    <xf numFmtId="176" fontId="23" fillId="0" borderId="0" xfId="0" applyNumberFormat="1" applyFont="1" applyAlignment="1" applyProtection="1">
      <alignment vertical="center"/>
      <protection locked="0"/>
    </xf>
    <xf numFmtId="176" fontId="23" fillId="3" borderId="0" xfId="0" applyNumberFormat="1" applyFont="1" applyFill="1" applyAlignment="1" applyProtection="1">
      <alignment horizontal="right" vertical="center" shrinkToFit="1"/>
      <protection locked="0"/>
    </xf>
    <xf numFmtId="0" fontId="23" fillId="0" borderId="0" xfId="0" applyFont="1" applyAlignment="1" applyProtection="1">
      <alignment vertical="center"/>
      <protection hidden="1"/>
    </xf>
    <xf numFmtId="176" fontId="23" fillId="0" borderId="0" xfId="0" applyNumberFormat="1" applyFont="1" applyAlignment="1" applyProtection="1">
      <alignment vertical="center"/>
      <protection hidden="1"/>
    </xf>
    <xf numFmtId="0" fontId="27" fillId="0" borderId="0" xfId="0" applyFont="1" applyAlignment="1" applyProtection="1">
      <alignment vertical="center"/>
      <protection hidden="1"/>
    </xf>
    <xf numFmtId="176" fontId="23" fillId="0" borderId="0" xfId="0" applyNumberFormat="1" applyFont="1" applyAlignment="1" applyProtection="1">
      <alignment horizontal="left" vertical="center"/>
      <protection hidden="1"/>
    </xf>
    <xf numFmtId="176" fontId="23" fillId="0" borderId="0" xfId="0" applyNumberFormat="1" applyFont="1" applyAlignment="1" applyProtection="1">
      <alignment horizontal="right" vertical="center"/>
      <protection hidden="1"/>
    </xf>
    <xf numFmtId="0" fontId="56" fillId="0" borderId="14" xfId="8" applyFont="1" applyBorder="1" applyAlignment="1">
      <alignment horizontal="center" vertical="center" wrapText="1"/>
    </xf>
    <xf numFmtId="0" fontId="57" fillId="0" borderId="3" xfId="0" applyFont="1" applyBorder="1" applyAlignment="1">
      <alignment horizontal="center" vertical="center" wrapText="1"/>
    </xf>
    <xf numFmtId="0" fontId="56" fillId="0" borderId="54" xfId="8" applyFont="1" applyBorder="1" applyAlignment="1" applyProtection="1">
      <alignment vertical="center" wrapText="1"/>
      <protection locked="0"/>
    </xf>
    <xf numFmtId="0" fontId="56" fillId="0" borderId="2" xfId="8" applyFont="1" applyBorder="1" applyAlignment="1" applyProtection="1">
      <alignment vertical="center" wrapText="1"/>
      <protection locked="0"/>
    </xf>
    <xf numFmtId="0" fontId="56" fillId="0" borderId="55" xfId="8" applyFont="1" applyBorder="1" applyAlignment="1" applyProtection="1">
      <alignment vertical="center" wrapText="1"/>
      <protection locked="0"/>
    </xf>
    <xf numFmtId="0" fontId="56" fillId="0" borderId="3" xfId="8" applyFont="1" applyBorder="1" applyAlignment="1" applyProtection="1">
      <alignment vertical="center" wrapText="1"/>
      <protection locked="0"/>
    </xf>
    <xf numFmtId="0" fontId="56" fillId="0" borderId="21" xfId="8" applyFont="1" applyBorder="1" applyAlignment="1">
      <alignment horizontal="left" vertical="center" wrapText="1"/>
    </xf>
    <xf numFmtId="0" fontId="56" fillId="0" borderId="3" xfId="8" applyFont="1" applyBorder="1" applyAlignment="1">
      <alignment horizontal="left" vertical="center" wrapText="1"/>
    </xf>
    <xf numFmtId="0" fontId="56" fillId="0" borderId="56" xfId="8" applyFont="1" applyBorder="1" applyAlignment="1">
      <alignment horizontal="left" vertical="center" wrapText="1"/>
    </xf>
    <xf numFmtId="182" fontId="56" fillId="0" borderId="3" xfId="8" applyNumberFormat="1" applyFont="1" applyBorder="1" applyAlignment="1">
      <alignment vertical="center" wrapText="1"/>
    </xf>
    <xf numFmtId="38" fontId="58" fillId="0" borderId="3" xfId="9" applyFont="1" applyBorder="1" applyAlignment="1">
      <alignment vertical="center" wrapText="1"/>
    </xf>
    <xf numFmtId="0" fontId="56" fillId="0" borderId="3" xfId="8" applyFont="1" applyBorder="1" applyAlignment="1">
      <alignment vertical="center" wrapText="1"/>
    </xf>
    <xf numFmtId="180" fontId="58" fillId="0" borderId="3" xfId="9" applyNumberFormat="1" applyFont="1" applyBorder="1" applyAlignment="1">
      <alignment vertical="center" wrapText="1"/>
    </xf>
    <xf numFmtId="0" fontId="56" fillId="0" borderId="50" xfId="8" applyFont="1" applyBorder="1" applyAlignment="1">
      <alignment horizontal="left" vertical="center" wrapText="1"/>
    </xf>
    <xf numFmtId="0" fontId="56" fillId="0" borderId="51" xfId="8" applyFont="1" applyBorder="1" applyAlignment="1">
      <alignment horizontal="left" vertical="center" wrapText="1"/>
    </xf>
    <xf numFmtId="0" fontId="56" fillId="0" borderId="0" xfId="8" applyFont="1" applyAlignment="1">
      <alignment vertical="center" wrapText="1"/>
    </xf>
    <xf numFmtId="176" fontId="26" fillId="0" borderId="78" xfId="0" applyNumberFormat="1" applyFont="1" applyBorder="1" applyAlignment="1">
      <alignment horizontal="right" vertical="center"/>
    </xf>
    <xf numFmtId="182" fontId="23" fillId="0" borderId="0" xfId="0" applyNumberFormat="1" applyFont="1" applyAlignment="1" applyProtection="1">
      <alignment vertical="center"/>
      <protection hidden="1"/>
    </xf>
    <xf numFmtId="9" fontId="23" fillId="0" borderId="0" xfId="0" applyNumberFormat="1" applyFont="1" applyAlignment="1" applyProtection="1">
      <alignment horizontal="center" vertical="center"/>
      <protection hidden="1"/>
    </xf>
    <xf numFmtId="176" fontId="23" fillId="0" borderId="0" xfId="0" applyNumberFormat="1" applyFont="1" applyAlignment="1" applyProtection="1">
      <alignment horizontal="center" vertical="center"/>
      <protection hidden="1"/>
    </xf>
    <xf numFmtId="176" fontId="23" fillId="0" borderId="62" xfId="0" applyNumberFormat="1" applyFont="1" applyBorder="1" applyAlignment="1" applyProtection="1">
      <alignment horizontal="center" vertical="center" shrinkToFit="1"/>
      <protection hidden="1"/>
    </xf>
    <xf numFmtId="9" fontId="35" fillId="0" borderId="62" xfId="0" applyNumberFormat="1" applyFont="1" applyBorder="1" applyAlignment="1" applyProtection="1">
      <alignment horizontal="center" vertical="center" wrapText="1" shrinkToFit="1"/>
      <protection hidden="1"/>
    </xf>
    <xf numFmtId="176" fontId="23" fillId="0" borderId="62" xfId="0" applyNumberFormat="1" applyFont="1" applyBorder="1" applyAlignment="1" applyProtection="1">
      <alignment horizontal="center" vertical="center" wrapText="1" shrinkToFit="1"/>
      <protection hidden="1"/>
    </xf>
    <xf numFmtId="38" fontId="23" fillId="0" borderId="6" xfId="0" applyNumberFormat="1" applyFont="1" applyBorder="1" applyAlignment="1" applyProtection="1">
      <alignment horizontal="center" vertical="center" shrinkToFit="1"/>
      <protection hidden="1"/>
    </xf>
    <xf numFmtId="38" fontId="23" fillId="0" borderId="13" xfId="0" applyNumberFormat="1" applyFont="1" applyBorder="1" applyAlignment="1" applyProtection="1">
      <alignment horizontal="center" vertical="center" shrinkToFit="1"/>
      <protection hidden="1"/>
    </xf>
    <xf numFmtId="38" fontId="23" fillId="0" borderId="21" xfId="0" applyNumberFormat="1" applyFont="1" applyBorder="1" applyAlignment="1" applyProtection="1">
      <alignment vertical="center" shrinkToFit="1"/>
      <protection hidden="1"/>
    </xf>
    <xf numFmtId="38" fontId="23" fillId="0" borderId="3" xfId="0" applyNumberFormat="1" applyFont="1" applyBorder="1" applyAlignment="1" applyProtection="1">
      <alignment vertical="center" shrinkToFit="1"/>
      <protection hidden="1"/>
    </xf>
    <xf numFmtId="0" fontId="23" fillId="0" borderId="3" xfId="0" applyFont="1" applyBorder="1" applyAlignment="1" applyProtection="1">
      <alignment vertical="center" shrinkToFit="1"/>
      <protection hidden="1"/>
    </xf>
    <xf numFmtId="182" fontId="23" fillId="0" borderId="3" xfId="0" applyNumberFormat="1" applyFont="1" applyBorder="1" applyAlignment="1" applyProtection="1">
      <alignment vertical="center" shrinkToFit="1"/>
      <protection hidden="1"/>
    </xf>
    <xf numFmtId="176" fontId="23" fillId="0" borderId="3" xfId="0" applyNumberFormat="1" applyFont="1" applyBorder="1" applyAlignment="1" applyProtection="1">
      <alignment horizontal="right" vertical="center" shrinkToFit="1"/>
      <protection hidden="1"/>
    </xf>
    <xf numFmtId="176" fontId="23" fillId="0" borderId="16" xfId="0" applyNumberFormat="1" applyFont="1" applyBorder="1" applyAlignment="1" applyProtection="1">
      <alignment horizontal="right" vertical="center" shrinkToFit="1"/>
      <protection hidden="1"/>
    </xf>
    <xf numFmtId="9" fontId="23" fillId="0" borderId="10" xfId="0" applyNumberFormat="1" applyFont="1" applyBorder="1" applyAlignment="1" applyProtection="1">
      <alignment horizontal="center" vertical="center" shrinkToFit="1"/>
      <protection hidden="1"/>
    </xf>
    <xf numFmtId="176" fontId="23" fillId="0" borderId="10" xfId="0" applyNumberFormat="1" applyFont="1" applyBorder="1" applyAlignment="1" applyProtection="1">
      <alignment horizontal="right" vertical="center" shrinkToFit="1"/>
      <protection hidden="1"/>
    </xf>
    <xf numFmtId="38" fontId="23" fillId="0" borderId="18" xfId="0" applyNumberFormat="1" applyFont="1" applyBorder="1" applyAlignment="1" applyProtection="1">
      <alignment horizontal="center" vertical="center" shrinkToFit="1"/>
      <protection hidden="1"/>
    </xf>
    <xf numFmtId="38" fontId="23" fillId="0" borderId="23" xfId="0" applyNumberFormat="1" applyFont="1" applyBorder="1" applyAlignment="1" applyProtection="1">
      <alignment vertical="center" shrinkToFit="1"/>
      <protection hidden="1"/>
    </xf>
    <xf numFmtId="38" fontId="23" fillId="0" borderId="5" xfId="0" applyNumberFormat="1" applyFont="1" applyBorder="1" applyAlignment="1" applyProtection="1">
      <alignment vertical="center" shrinkToFit="1"/>
      <protection hidden="1"/>
    </xf>
    <xf numFmtId="0" fontId="23" fillId="0" borderId="5" xfId="0" applyFont="1" applyBorder="1" applyAlignment="1" applyProtection="1">
      <alignment vertical="center" shrinkToFit="1"/>
      <protection hidden="1"/>
    </xf>
    <xf numFmtId="182" fontId="23" fillId="0" borderId="5" xfId="0" applyNumberFormat="1" applyFont="1" applyBorder="1" applyAlignment="1" applyProtection="1">
      <alignment vertical="center" shrinkToFit="1"/>
      <protection hidden="1"/>
    </xf>
    <xf numFmtId="176" fontId="23" fillId="0" borderId="5" xfId="0" applyNumberFormat="1" applyFont="1" applyBorder="1" applyAlignment="1" applyProtection="1">
      <alignment horizontal="right" vertical="center" shrinkToFit="1"/>
      <protection hidden="1"/>
    </xf>
    <xf numFmtId="176" fontId="23" fillId="0" borderId="15" xfId="0" applyNumberFormat="1" applyFont="1" applyBorder="1" applyAlignment="1" applyProtection="1">
      <alignment horizontal="right" vertical="center" shrinkToFit="1"/>
      <protection hidden="1"/>
    </xf>
    <xf numFmtId="9" fontId="23" fillId="0" borderId="17" xfId="0" applyNumberFormat="1" applyFont="1" applyBorder="1" applyAlignment="1" applyProtection="1">
      <alignment horizontal="center" vertical="center" shrinkToFit="1"/>
      <protection hidden="1"/>
    </xf>
    <xf numFmtId="176" fontId="23" fillId="0" borderId="17" xfId="0" applyNumberFormat="1" applyFont="1" applyBorder="1" applyAlignment="1" applyProtection="1">
      <alignment horizontal="right" vertical="center" shrinkToFit="1"/>
      <protection hidden="1"/>
    </xf>
    <xf numFmtId="38" fontId="23" fillId="0" borderId="0" xfId="0" applyNumberFormat="1" applyFont="1" applyAlignment="1" applyProtection="1">
      <alignment horizontal="center" vertical="center"/>
      <protection hidden="1"/>
    </xf>
    <xf numFmtId="182" fontId="23" fillId="0" borderId="0" xfId="0" applyNumberFormat="1" applyFont="1" applyAlignment="1" applyProtection="1">
      <alignment horizontal="center" vertical="center"/>
      <protection hidden="1"/>
    </xf>
    <xf numFmtId="176" fontId="26" fillId="0" borderId="0" xfId="0" applyNumberFormat="1" applyFont="1" applyAlignment="1" applyProtection="1">
      <alignment vertical="center"/>
      <protection hidden="1"/>
    </xf>
    <xf numFmtId="0" fontId="27" fillId="0" borderId="0" xfId="0" applyFont="1" applyAlignment="1" applyProtection="1">
      <alignment horizontal="center" vertical="center"/>
      <protection hidden="1"/>
    </xf>
    <xf numFmtId="176" fontId="27" fillId="0" borderId="0" xfId="0" applyNumberFormat="1" applyFont="1" applyAlignment="1" applyProtection="1">
      <alignment vertical="center"/>
      <protection hidden="1"/>
    </xf>
    <xf numFmtId="9" fontId="27" fillId="0" borderId="0" xfId="0" applyNumberFormat="1" applyFont="1" applyAlignment="1" applyProtection="1">
      <alignment horizontal="center" vertical="center"/>
      <protection hidden="1"/>
    </xf>
    <xf numFmtId="176" fontId="27" fillId="0" borderId="0" xfId="0" applyNumberFormat="1" applyFont="1" applyAlignment="1" applyProtection="1">
      <alignment horizontal="center" vertical="center"/>
      <protection hidden="1"/>
    </xf>
    <xf numFmtId="0" fontId="23" fillId="0" borderId="0" xfId="0" applyFont="1" applyAlignment="1" applyProtection="1">
      <alignment horizontal="center" vertical="center"/>
      <protection hidden="1"/>
    </xf>
    <xf numFmtId="0" fontId="1" fillId="0" borderId="14" xfId="8" applyFont="1" applyBorder="1" applyAlignment="1">
      <alignment horizontal="center" vertical="center"/>
    </xf>
    <xf numFmtId="0" fontId="1" fillId="0" borderId="0" xfId="8" applyFont="1" applyAlignment="1">
      <alignment horizontal="center" vertical="center"/>
    </xf>
    <xf numFmtId="9" fontId="26" fillId="0" borderId="0" xfId="27" applyFont="1" applyAlignment="1">
      <alignment horizontal="right" vertical="center"/>
    </xf>
    <xf numFmtId="38" fontId="27" fillId="3" borderId="42" xfId="0" applyNumberFormat="1" applyFont="1" applyFill="1" applyBorder="1" applyAlignment="1" applyProtection="1">
      <alignment vertical="center" shrinkToFit="1"/>
      <protection locked="0"/>
    </xf>
    <xf numFmtId="38" fontId="27" fillId="3" borderId="7" xfId="0" applyNumberFormat="1" applyFont="1" applyFill="1" applyBorder="1" applyAlignment="1" applyProtection="1">
      <alignment vertical="center" shrinkToFit="1"/>
      <protection locked="0"/>
    </xf>
    <xf numFmtId="0" fontId="27" fillId="3" borderId="7" xfId="0" applyFont="1" applyFill="1" applyBorder="1" applyAlignment="1" applyProtection="1">
      <alignment vertical="center" shrinkToFit="1"/>
      <protection locked="0"/>
    </xf>
    <xf numFmtId="182" fontId="27" fillId="3" borderId="7" xfId="0" applyNumberFormat="1" applyFont="1" applyFill="1" applyBorder="1" applyAlignment="1" applyProtection="1">
      <alignment vertical="center" shrinkToFit="1"/>
      <protection locked="0"/>
    </xf>
    <xf numFmtId="176" fontId="27" fillId="3" borderId="7" xfId="0" applyNumberFormat="1" applyFont="1" applyFill="1" applyBorder="1" applyAlignment="1" applyProtection="1">
      <alignment horizontal="right" vertical="center" shrinkToFit="1"/>
      <protection locked="0"/>
    </xf>
    <xf numFmtId="38" fontId="27" fillId="3" borderId="21" xfId="0" applyNumberFormat="1" applyFont="1" applyFill="1" applyBorder="1" applyAlignment="1" applyProtection="1">
      <alignment vertical="center" shrinkToFit="1"/>
      <protection locked="0"/>
    </xf>
    <xf numFmtId="38" fontId="27" fillId="3" borderId="3" xfId="0" applyNumberFormat="1" applyFont="1" applyFill="1" applyBorder="1" applyAlignment="1" applyProtection="1">
      <alignment vertical="center" shrinkToFit="1"/>
      <protection locked="0"/>
    </xf>
    <xf numFmtId="0" fontId="27" fillId="3" borderId="3" xfId="0" applyFont="1" applyFill="1" applyBorder="1" applyAlignment="1" applyProtection="1">
      <alignment vertical="center" shrinkToFit="1"/>
      <protection locked="0"/>
    </xf>
    <xf numFmtId="182" fontId="27" fillId="3" borderId="3" xfId="0" applyNumberFormat="1" applyFont="1" applyFill="1" applyBorder="1" applyAlignment="1" applyProtection="1">
      <alignment vertical="center" shrinkToFit="1"/>
      <protection locked="0"/>
    </xf>
    <xf numFmtId="176" fontId="27" fillId="3" borderId="3" xfId="0" applyNumberFormat="1" applyFont="1" applyFill="1" applyBorder="1" applyAlignment="1" applyProtection="1">
      <alignment horizontal="right" vertical="center" shrinkToFit="1"/>
      <protection locked="0"/>
    </xf>
    <xf numFmtId="38" fontId="23" fillId="3" borderId="21" xfId="0" applyNumberFormat="1" applyFont="1" applyFill="1" applyBorder="1" applyAlignment="1" applyProtection="1">
      <alignment vertical="center" shrinkToFit="1"/>
      <protection locked="0"/>
    </xf>
    <xf numFmtId="38" fontId="23" fillId="3" borderId="3" xfId="0" applyNumberFormat="1" applyFont="1" applyFill="1" applyBorder="1" applyAlignment="1" applyProtection="1">
      <alignment vertical="center" shrinkToFit="1"/>
      <protection locked="0"/>
    </xf>
    <xf numFmtId="0" fontId="23" fillId="3" borderId="3" xfId="0" applyFont="1" applyFill="1" applyBorder="1" applyAlignment="1" applyProtection="1">
      <alignment vertical="center" shrinkToFit="1"/>
      <protection locked="0"/>
    </xf>
    <xf numFmtId="182" fontId="23" fillId="3" borderId="3" xfId="0" applyNumberFormat="1" applyFont="1" applyFill="1" applyBorder="1" applyAlignment="1" applyProtection="1">
      <alignment vertical="center" shrinkToFit="1"/>
      <protection locked="0"/>
    </xf>
    <xf numFmtId="176" fontId="23" fillId="3" borderId="3" xfId="0" applyNumberFormat="1" applyFont="1" applyFill="1" applyBorder="1" applyAlignment="1" applyProtection="1">
      <alignment horizontal="right" vertical="center" shrinkToFit="1"/>
      <protection locked="0"/>
    </xf>
    <xf numFmtId="9" fontId="27" fillId="3" borderId="7" xfId="0" applyNumberFormat="1" applyFont="1" applyFill="1" applyBorder="1" applyAlignment="1" applyProtection="1">
      <alignment horizontal="center" vertical="center" shrinkToFit="1"/>
      <protection locked="0"/>
    </xf>
    <xf numFmtId="9" fontId="27" fillId="3" borderId="10" xfId="0" applyNumberFormat="1" applyFont="1" applyFill="1" applyBorder="1" applyAlignment="1" applyProtection="1">
      <alignment horizontal="center" vertical="center" shrinkToFit="1"/>
      <protection locked="0"/>
    </xf>
    <xf numFmtId="9" fontId="23" fillId="3" borderId="10" xfId="0" applyNumberFormat="1" applyFont="1" applyFill="1" applyBorder="1" applyAlignment="1" applyProtection="1">
      <alignment horizontal="center" vertical="center" shrinkToFit="1"/>
      <protection locked="0"/>
    </xf>
    <xf numFmtId="176" fontId="27" fillId="0" borderId="65" xfId="0" applyNumberFormat="1" applyFont="1" applyBorder="1" applyAlignment="1" applyProtection="1">
      <alignment horizontal="right" vertical="center" shrinkToFit="1"/>
    </xf>
    <xf numFmtId="176" fontId="23" fillId="0" borderId="65" xfId="0" applyNumberFormat="1" applyFont="1" applyBorder="1" applyAlignment="1" applyProtection="1">
      <alignment horizontal="right" vertical="center" shrinkToFit="1"/>
    </xf>
    <xf numFmtId="176" fontId="23" fillId="0" borderId="97" xfId="0" applyNumberFormat="1" applyFont="1" applyBorder="1" applyAlignment="1" applyProtection="1">
      <alignment horizontal="right" vertical="center" shrinkToFit="1"/>
    </xf>
    <xf numFmtId="176" fontId="26" fillId="0" borderId="99" xfId="0" applyNumberFormat="1" applyFont="1" applyBorder="1" applyAlignment="1" applyProtection="1">
      <alignment horizontal="right" vertical="center"/>
    </xf>
    <xf numFmtId="176" fontId="27" fillId="3" borderId="41" xfId="0" applyNumberFormat="1" applyFont="1" applyFill="1" applyBorder="1" applyAlignment="1" applyProtection="1">
      <alignment horizontal="right" vertical="center" shrinkToFit="1"/>
      <protection locked="0"/>
    </xf>
    <xf numFmtId="176" fontId="23" fillId="3" borderId="16" xfId="0" applyNumberFormat="1" applyFont="1" applyFill="1" applyBorder="1" applyAlignment="1" applyProtection="1">
      <alignment horizontal="right" vertical="center" shrinkToFit="1"/>
      <protection locked="0"/>
    </xf>
    <xf numFmtId="176" fontId="27" fillId="3" borderId="10" xfId="0" applyNumberFormat="1" applyFont="1" applyFill="1" applyBorder="1" applyAlignment="1" applyProtection="1">
      <alignment horizontal="right" vertical="center" shrinkToFit="1"/>
      <protection locked="0"/>
    </xf>
    <xf numFmtId="176" fontId="23" fillId="3" borderId="10" xfId="0" applyNumberFormat="1" applyFont="1" applyFill="1" applyBorder="1" applyAlignment="1" applyProtection="1">
      <alignment horizontal="right" vertical="center" shrinkToFit="1"/>
      <protection locked="0"/>
    </xf>
    <xf numFmtId="0" fontId="24" fillId="0" borderId="3" xfId="13" applyFont="1" applyBorder="1" applyAlignment="1">
      <alignment vertical="center" wrapText="1"/>
    </xf>
    <xf numFmtId="0" fontId="0" fillId="0" borderId="3" xfId="0" applyBorder="1" applyAlignment="1">
      <alignment vertical="center"/>
    </xf>
    <xf numFmtId="0" fontId="24" fillId="0" borderId="3" xfId="13" applyFont="1" applyBorder="1" applyAlignment="1">
      <alignment horizontal="right" vertical="center"/>
    </xf>
    <xf numFmtId="0" fontId="0" fillId="0" borderId="3" xfId="0" applyBorder="1" applyAlignment="1">
      <alignment horizontal="right" vertical="center"/>
    </xf>
    <xf numFmtId="176" fontId="23" fillId="0" borderId="0" xfId="13" applyNumberFormat="1" applyFont="1" applyAlignment="1">
      <alignment vertical="center" wrapText="1"/>
    </xf>
    <xf numFmtId="0" fontId="24" fillId="0" borderId="3" xfId="13" applyFont="1" applyBorder="1" applyAlignment="1">
      <alignment horizontal="left" vertical="center"/>
    </xf>
    <xf numFmtId="0" fontId="0" fillId="0" borderId="3" xfId="0" applyBorder="1" applyAlignment="1">
      <alignment horizontal="left" vertical="center"/>
    </xf>
    <xf numFmtId="0" fontId="24" fillId="0" borderId="12" xfId="13" applyFont="1" applyBorder="1" applyAlignment="1">
      <alignment horizontal="left" vertical="center"/>
    </xf>
    <xf numFmtId="176" fontId="26" fillId="3" borderId="12" xfId="0" applyNumberFormat="1" applyFont="1" applyFill="1" applyBorder="1" applyAlignment="1" applyProtection="1">
      <alignment horizontal="left" vertical="center" wrapText="1"/>
      <protection locked="0"/>
    </xf>
    <xf numFmtId="0" fontId="0" fillId="0" borderId="12" xfId="0" applyBorder="1" applyAlignment="1" applyProtection="1">
      <alignment vertical="center" wrapText="1"/>
      <protection locked="0"/>
    </xf>
    <xf numFmtId="176" fontId="26" fillId="3" borderId="2" xfId="0" applyNumberFormat="1"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2" xfId="0" applyBorder="1" applyAlignment="1" applyProtection="1">
      <alignment vertical="center" wrapText="1"/>
      <protection locked="0"/>
    </xf>
    <xf numFmtId="49" fontId="26" fillId="3" borderId="2" xfId="0" applyNumberFormat="1" applyFont="1" applyFill="1" applyBorder="1" applyAlignment="1" applyProtection="1">
      <alignment horizontal="left" vertical="center" wrapText="1"/>
      <protection locked="0"/>
    </xf>
    <xf numFmtId="49" fontId="55" fillId="3" borderId="2" xfId="26" applyNumberFormat="1" applyFont="1" applyFill="1" applyBorder="1" applyAlignment="1" applyProtection="1">
      <alignment horizontal="left" vertical="center" shrinkToFit="1"/>
      <protection locked="0"/>
    </xf>
    <xf numFmtId="49" fontId="26" fillId="3" borderId="2" xfId="0" applyNumberFormat="1" applyFont="1" applyFill="1" applyBorder="1" applyAlignment="1" applyProtection="1">
      <alignment horizontal="left" vertical="center" shrinkToFit="1"/>
      <protection locked="0"/>
    </xf>
    <xf numFmtId="182" fontId="26" fillId="3" borderId="2" xfId="0" applyNumberFormat="1" applyFont="1" applyFill="1" applyBorder="1" applyAlignment="1" applyProtection="1">
      <alignment horizontal="left" vertical="center" shrinkToFit="1"/>
      <protection locked="0"/>
    </xf>
    <xf numFmtId="49" fontId="26" fillId="3" borderId="12" xfId="0" applyNumberFormat="1" applyFont="1" applyFill="1" applyBorder="1" applyAlignment="1" applyProtection="1">
      <alignment horizontal="left" vertical="center" wrapText="1"/>
      <protection locked="0"/>
    </xf>
    <xf numFmtId="176" fontId="25" fillId="0" borderId="0" xfId="0" applyNumberFormat="1" applyFont="1" applyAlignment="1">
      <alignment vertical="top" wrapText="1"/>
    </xf>
    <xf numFmtId="0" fontId="23" fillId="0" borderId="0" xfId="0" applyFont="1" applyAlignment="1">
      <alignment vertical="top"/>
    </xf>
    <xf numFmtId="176" fontId="23" fillId="0" borderId="19" xfId="0" applyNumberFormat="1" applyFont="1" applyBorder="1" applyAlignment="1">
      <alignment horizontal="center" vertical="center"/>
    </xf>
    <xf numFmtId="176" fontId="23" fillId="0" borderId="1" xfId="0" applyNumberFormat="1" applyFont="1" applyBorder="1" applyAlignment="1">
      <alignment horizontal="center" vertical="center"/>
    </xf>
    <xf numFmtId="176" fontId="23" fillId="0" borderId="25" xfId="0" applyNumberFormat="1" applyFont="1" applyBorder="1" applyAlignment="1">
      <alignment horizontal="center" vertical="center"/>
    </xf>
    <xf numFmtId="176" fontId="23" fillId="0" borderId="41" xfId="0" applyNumberFormat="1" applyFont="1" applyBorder="1" applyAlignment="1">
      <alignment horizontal="left" vertical="center"/>
    </xf>
    <xf numFmtId="176" fontId="23" fillId="0" borderId="44" xfId="0" applyNumberFormat="1" applyFont="1" applyBorder="1" applyAlignment="1">
      <alignment horizontal="left" vertical="center"/>
    </xf>
    <xf numFmtId="176" fontId="23" fillId="0" borderId="42" xfId="0" applyNumberFormat="1" applyFont="1" applyBorder="1" applyAlignment="1">
      <alignment horizontal="left" vertical="center"/>
    </xf>
    <xf numFmtId="176" fontId="23" fillId="0" borderId="14" xfId="0" applyNumberFormat="1" applyFont="1" applyBorder="1" applyAlignment="1">
      <alignment horizontal="left" vertical="center"/>
    </xf>
    <xf numFmtId="176" fontId="23" fillId="0" borderId="2" xfId="0" applyNumberFormat="1" applyFont="1" applyBorder="1" applyAlignment="1">
      <alignment horizontal="left" vertical="center"/>
    </xf>
    <xf numFmtId="176" fontId="23" fillId="0" borderId="21" xfId="0" applyNumberFormat="1" applyFont="1" applyBorder="1" applyAlignment="1">
      <alignment horizontal="left" vertical="center"/>
    </xf>
    <xf numFmtId="176" fontId="26" fillId="0" borderId="43" xfId="0" applyNumberFormat="1" applyFont="1" applyBorder="1" applyAlignment="1">
      <alignment horizontal="left" vertical="center"/>
    </xf>
    <xf numFmtId="176" fontId="26" fillId="0" borderId="2" xfId="0" applyNumberFormat="1" applyFont="1" applyBorder="1" applyAlignment="1">
      <alignment horizontal="left" vertical="center"/>
    </xf>
    <xf numFmtId="176" fontId="26" fillId="0" borderId="21" xfId="0" applyNumberFormat="1" applyFont="1" applyBorder="1" applyAlignment="1">
      <alignment horizontal="left" vertical="center"/>
    </xf>
    <xf numFmtId="176" fontId="23" fillId="0" borderId="14" xfId="0" applyNumberFormat="1" applyFont="1" applyBorder="1" applyAlignment="1">
      <alignment horizontal="center" vertical="center"/>
    </xf>
    <xf numFmtId="176" fontId="23" fillId="0" borderId="2" xfId="0" applyNumberFormat="1" applyFont="1" applyBorder="1" applyAlignment="1">
      <alignment horizontal="center" vertical="center"/>
    </xf>
    <xf numFmtId="176" fontId="23" fillId="0" borderId="21" xfId="0" applyNumberFormat="1" applyFont="1" applyBorder="1" applyAlignment="1">
      <alignment horizontal="center" vertical="center"/>
    </xf>
    <xf numFmtId="0" fontId="31" fillId="0" borderId="0" xfId="0" applyFont="1" applyAlignment="1">
      <alignment horizontal="right" vertical="top" wrapText="1"/>
    </xf>
    <xf numFmtId="176" fontId="23" fillId="10" borderId="3" xfId="0" applyNumberFormat="1" applyFont="1" applyFill="1" applyBorder="1" applyAlignment="1">
      <alignment horizontal="center" vertical="center"/>
    </xf>
    <xf numFmtId="49" fontId="26" fillId="3" borderId="16" xfId="0" applyNumberFormat="1" applyFont="1" applyFill="1" applyBorder="1" applyAlignment="1" applyProtection="1">
      <alignment horizontal="left" vertical="center" shrinkToFit="1"/>
      <protection locked="0"/>
    </xf>
    <xf numFmtId="49" fontId="26" fillId="3" borderId="12" xfId="0" applyNumberFormat="1" applyFont="1" applyFill="1" applyBorder="1" applyAlignment="1" applyProtection="1">
      <alignment horizontal="left" vertical="center" shrinkToFit="1"/>
      <protection locked="0"/>
    </xf>
    <xf numFmtId="49" fontId="26" fillId="3" borderId="39" xfId="0" applyNumberFormat="1" applyFont="1" applyFill="1" applyBorder="1" applyAlignment="1" applyProtection="1">
      <alignment horizontal="left" vertical="center" shrinkToFit="1"/>
      <protection locked="0"/>
    </xf>
    <xf numFmtId="176" fontId="26" fillId="3" borderId="22" xfId="0" applyNumberFormat="1" applyFont="1" applyFill="1" applyBorder="1" applyAlignment="1" applyProtection="1">
      <alignment horizontal="left" vertical="center" wrapText="1"/>
      <protection locked="0"/>
    </xf>
    <xf numFmtId="176" fontId="26" fillId="3" borderId="28" xfId="0" applyNumberFormat="1" applyFont="1" applyFill="1" applyBorder="1" applyAlignment="1" applyProtection="1">
      <alignment horizontal="left" vertical="center" wrapText="1"/>
      <protection locked="0"/>
    </xf>
    <xf numFmtId="176" fontId="26" fillId="3" borderId="23" xfId="0" applyNumberFormat="1" applyFont="1" applyFill="1" applyBorder="1" applyAlignment="1" applyProtection="1">
      <alignment horizontal="left" vertical="center" wrapText="1"/>
      <protection locked="0"/>
    </xf>
    <xf numFmtId="49" fontId="55" fillId="3" borderId="12" xfId="26" applyNumberFormat="1" applyFont="1" applyFill="1" applyBorder="1" applyAlignment="1" applyProtection="1">
      <alignment horizontal="left" vertical="center" shrinkToFit="1"/>
      <protection locked="0"/>
    </xf>
    <xf numFmtId="176" fontId="26" fillId="3" borderId="5" xfId="0" applyNumberFormat="1" applyFont="1" applyFill="1" applyBorder="1" applyAlignment="1" applyProtection="1">
      <alignment horizontal="left" vertical="center" wrapText="1"/>
      <protection locked="0"/>
    </xf>
    <xf numFmtId="176" fontId="26" fillId="3" borderId="17" xfId="0" applyNumberFormat="1" applyFont="1" applyFill="1" applyBorder="1" applyAlignment="1" applyProtection="1">
      <alignment horizontal="left" vertical="center" wrapText="1"/>
      <protection locked="0"/>
    </xf>
    <xf numFmtId="176" fontId="26" fillId="3" borderId="10" xfId="0" applyNumberFormat="1" applyFont="1" applyFill="1" applyBorder="1" applyAlignment="1" applyProtection="1">
      <alignment horizontal="left" vertical="center" wrapText="1"/>
      <protection locked="0"/>
    </xf>
    <xf numFmtId="176" fontId="26" fillId="0" borderId="82" xfId="0" applyNumberFormat="1" applyFont="1" applyBorder="1" applyAlignment="1">
      <alignment horizontal="center" vertical="center"/>
    </xf>
    <xf numFmtId="176" fontId="26" fillId="0" borderId="40" xfId="0" applyNumberFormat="1" applyFont="1" applyBorder="1" applyAlignment="1">
      <alignment horizontal="center" vertical="center"/>
    </xf>
    <xf numFmtId="176" fontId="26" fillId="0" borderId="0" xfId="0" applyNumberFormat="1" applyFont="1" applyAlignment="1">
      <alignment horizontal="left" vertical="center" wrapText="1"/>
    </xf>
    <xf numFmtId="176" fontId="26" fillId="0" borderId="15" xfId="0" applyNumberFormat="1" applyFont="1" applyBorder="1" applyAlignment="1">
      <alignment horizontal="left" vertical="center" wrapText="1"/>
    </xf>
    <xf numFmtId="176" fontId="46" fillId="3" borderId="12" xfId="0" applyNumberFormat="1" applyFont="1" applyFill="1" applyBorder="1" applyAlignment="1" applyProtection="1">
      <alignment horizontal="left" vertical="center" wrapText="1"/>
      <protection locked="0"/>
    </xf>
    <xf numFmtId="49" fontId="26" fillId="3" borderId="45" xfId="0" applyNumberFormat="1" applyFont="1" applyFill="1"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38" fontId="23" fillId="0" borderId="82" xfId="0" applyNumberFormat="1" applyFont="1" applyBorder="1" applyAlignment="1">
      <alignment horizontal="center" vertical="center"/>
    </xf>
    <xf numFmtId="38" fontId="23" fillId="0" borderId="40" xfId="0" applyNumberFormat="1" applyFont="1" applyBorder="1" applyAlignment="1">
      <alignment horizontal="center" vertical="center"/>
    </xf>
    <xf numFmtId="177" fontId="23" fillId="0" borderId="32" xfId="0" applyNumberFormat="1" applyFont="1" applyBorder="1" applyAlignment="1">
      <alignment horizontal="center" vertical="center"/>
    </xf>
    <xf numFmtId="177" fontId="23" fillId="0" borderId="31" xfId="0" applyNumberFormat="1" applyFont="1" applyBorder="1" applyAlignment="1">
      <alignment horizontal="center" vertical="center"/>
    </xf>
    <xf numFmtId="38" fontId="23" fillId="0" borderId="29" xfId="0" applyNumberFormat="1" applyFont="1" applyBorder="1" applyAlignment="1">
      <alignment horizontal="center" vertical="center"/>
    </xf>
    <xf numFmtId="38" fontId="23" fillId="0" borderId="35" xfId="0" applyNumberFormat="1" applyFont="1" applyBorder="1" applyAlignment="1">
      <alignment horizontal="center" vertical="center"/>
    </xf>
    <xf numFmtId="38" fontId="23" fillId="0" borderId="36" xfId="0" applyNumberFormat="1" applyFont="1" applyBorder="1" applyAlignment="1">
      <alignment horizontal="center" vertical="center"/>
    </xf>
    <xf numFmtId="38" fontId="23" fillId="0" borderId="37" xfId="0" applyNumberFormat="1" applyFont="1" applyBorder="1" applyAlignment="1">
      <alignment horizontal="center" vertical="center"/>
    </xf>
    <xf numFmtId="38" fontId="24" fillId="0" borderId="36" xfId="0" applyNumberFormat="1" applyFont="1" applyBorder="1" applyAlignment="1">
      <alignment horizontal="center" vertical="center" wrapText="1"/>
    </xf>
    <xf numFmtId="38" fontId="24" fillId="0" borderId="37" xfId="0" applyNumberFormat="1" applyFont="1" applyBorder="1" applyAlignment="1">
      <alignment horizontal="center" vertical="center" wrapText="1"/>
    </xf>
    <xf numFmtId="38" fontId="23" fillId="0" borderId="62" xfId="0" applyNumberFormat="1" applyFont="1" applyBorder="1" applyAlignment="1">
      <alignment horizontal="center" vertical="center" wrapText="1"/>
    </xf>
    <xf numFmtId="38" fontId="23" fillId="0" borderId="7" xfId="0" applyNumberFormat="1" applyFont="1" applyBorder="1" applyAlignment="1">
      <alignment horizontal="center" vertical="center" wrapText="1"/>
    </xf>
    <xf numFmtId="38" fontId="23" fillId="0" borderId="36" xfId="0" applyNumberFormat="1" applyFont="1" applyBorder="1" applyAlignment="1">
      <alignment horizontal="center" vertical="center" shrinkToFit="1"/>
    </xf>
    <xf numFmtId="38" fontId="23" fillId="0" borderId="37" xfId="0" applyNumberFormat="1" applyFont="1" applyBorder="1" applyAlignment="1">
      <alignment horizontal="center" vertical="center" shrinkToFit="1"/>
    </xf>
    <xf numFmtId="38" fontId="23" fillId="0" borderId="29" xfId="0" applyNumberFormat="1" applyFont="1" applyBorder="1" applyAlignment="1">
      <alignment horizontal="center" vertical="center" shrinkToFit="1"/>
    </xf>
    <xf numFmtId="38" fontId="23" fillId="0" borderId="35" xfId="0" applyNumberFormat="1" applyFont="1" applyBorder="1" applyAlignment="1">
      <alignment horizontal="center" vertical="center" shrinkToFit="1"/>
    </xf>
    <xf numFmtId="38" fontId="23" fillId="0" borderId="60" xfId="0" applyNumberFormat="1" applyFont="1" applyBorder="1" applyAlignment="1">
      <alignment horizontal="center" vertical="center" wrapText="1"/>
    </xf>
    <xf numFmtId="38" fontId="23" fillId="0" borderId="57" xfId="0" applyNumberFormat="1" applyFont="1" applyBorder="1" applyAlignment="1">
      <alignment horizontal="center" vertical="center" wrapText="1"/>
    </xf>
    <xf numFmtId="38" fontId="23" fillId="0" borderId="61" xfId="0" applyNumberFormat="1" applyFont="1" applyBorder="1" applyAlignment="1">
      <alignment horizontal="center" vertical="center" wrapText="1"/>
    </xf>
    <xf numFmtId="177" fontId="23" fillId="0" borderId="26" xfId="0" applyNumberFormat="1" applyFont="1" applyBorder="1" applyAlignment="1">
      <alignment horizontal="center" vertical="center"/>
    </xf>
    <xf numFmtId="177" fontId="23" fillId="0" borderId="59" xfId="0" applyNumberFormat="1" applyFont="1" applyBorder="1" applyAlignment="1">
      <alignment horizontal="center" vertical="center"/>
    </xf>
    <xf numFmtId="38" fontId="23" fillId="0" borderId="67" xfId="0" applyNumberFormat="1" applyFont="1" applyBorder="1" applyAlignment="1">
      <alignment horizontal="center" vertical="center" wrapText="1"/>
    </xf>
    <xf numFmtId="38" fontId="23" fillId="0" borderId="68" xfId="0" applyNumberFormat="1" applyFont="1" applyBorder="1" applyAlignment="1">
      <alignment horizontal="center" vertical="center" wrapText="1"/>
    </xf>
    <xf numFmtId="38" fontId="23" fillId="0" borderId="7" xfId="0" applyNumberFormat="1" applyFont="1" applyBorder="1" applyAlignment="1">
      <alignment horizontal="center" vertical="center"/>
    </xf>
    <xf numFmtId="38" fontId="23" fillId="0" borderId="62" xfId="0" applyNumberFormat="1" applyFont="1" applyBorder="1" applyAlignment="1">
      <alignment horizontal="center" vertical="center"/>
    </xf>
    <xf numFmtId="38" fontId="23" fillId="0" borderId="60" xfId="0" applyNumberFormat="1" applyFont="1" applyBorder="1" applyAlignment="1">
      <alignment horizontal="center" vertical="center"/>
    </xf>
    <xf numFmtId="38" fontId="23" fillId="0" borderId="57" xfId="0" applyNumberFormat="1" applyFont="1" applyBorder="1" applyAlignment="1">
      <alignment horizontal="center" vertical="center"/>
    </xf>
    <xf numFmtId="38" fontId="23" fillId="0" borderId="61" xfId="0" applyNumberFormat="1" applyFont="1" applyBorder="1" applyAlignment="1">
      <alignment horizontal="center" vertical="center"/>
    </xf>
    <xf numFmtId="38" fontId="23" fillId="0" borderId="30" xfId="0" applyNumberFormat="1" applyFont="1" applyBorder="1" applyAlignment="1">
      <alignment horizontal="center" vertical="center"/>
    </xf>
    <xf numFmtId="38" fontId="23" fillId="0" borderId="38" xfId="0" applyNumberFormat="1" applyFont="1" applyBorder="1" applyAlignment="1">
      <alignment horizontal="center" vertical="center"/>
    </xf>
    <xf numFmtId="0" fontId="29" fillId="0" borderId="26" xfId="0" applyFont="1" applyBorder="1" applyAlignment="1" applyProtection="1">
      <alignment horizontal="center" vertical="center" wrapText="1"/>
      <protection locked="0"/>
    </xf>
    <xf numFmtId="0" fontId="51" fillId="0" borderId="59" xfId="0" applyFont="1" applyBorder="1" applyAlignment="1" applyProtection="1">
      <alignment horizontal="center" vertical="center" wrapText="1"/>
      <protection locked="0"/>
    </xf>
    <xf numFmtId="38" fontId="23" fillId="0" borderId="33" xfId="0" applyNumberFormat="1" applyFont="1" applyBorder="1" applyAlignment="1">
      <alignment horizontal="center" vertical="center"/>
    </xf>
    <xf numFmtId="38" fontId="23" fillId="0" borderId="34" xfId="0" applyNumberFormat="1" applyFont="1" applyBorder="1" applyAlignment="1">
      <alignment horizontal="center" vertical="center"/>
    </xf>
    <xf numFmtId="38" fontId="23" fillId="0" borderId="6" xfId="0" applyNumberFormat="1" applyFont="1" applyBorder="1" applyAlignment="1">
      <alignment horizontal="center" vertical="center" wrapText="1"/>
    </xf>
    <xf numFmtId="38" fontId="23" fillId="0" borderId="58" xfId="0" applyNumberFormat="1" applyFont="1" applyBorder="1" applyAlignment="1">
      <alignment horizontal="center" vertical="center"/>
    </xf>
    <xf numFmtId="38" fontId="24" fillId="0" borderId="7" xfId="0" applyNumberFormat="1" applyFont="1" applyBorder="1" applyAlignment="1">
      <alignment horizontal="center" vertical="center" wrapText="1"/>
    </xf>
    <xf numFmtId="38" fontId="24" fillId="0" borderId="62" xfId="0" applyNumberFormat="1" applyFont="1" applyBorder="1" applyAlignment="1">
      <alignment horizontal="center" vertical="center"/>
    </xf>
    <xf numFmtId="177" fontId="23" fillId="0" borderId="41" xfId="0" applyNumberFormat="1" applyFont="1" applyBorder="1" applyAlignment="1">
      <alignment horizontal="center" vertical="center"/>
    </xf>
    <xf numFmtId="177" fontId="23" fillId="0" borderId="94" xfId="0" applyNumberFormat="1" applyFont="1" applyBorder="1" applyAlignment="1">
      <alignment horizontal="center" vertical="center"/>
    </xf>
    <xf numFmtId="177" fontId="23" fillId="0" borderId="87" xfId="0" applyNumberFormat="1" applyFont="1" applyBorder="1" applyAlignment="1">
      <alignment horizontal="center" vertical="center"/>
    </xf>
    <xf numFmtId="0" fontId="0" fillId="0" borderId="86" xfId="0" applyBorder="1" applyAlignment="1">
      <alignment horizontal="center" vertical="center"/>
    </xf>
    <xf numFmtId="38" fontId="23" fillId="0" borderId="27" xfId="0" applyNumberFormat="1" applyFont="1" applyBorder="1" applyAlignment="1">
      <alignment horizontal="center" vertical="center"/>
    </xf>
    <xf numFmtId="38" fontId="23" fillId="0" borderId="1" xfId="0" applyNumberFormat="1" applyFont="1" applyBorder="1" applyAlignment="1">
      <alignment horizontal="center" vertical="center"/>
    </xf>
    <xf numFmtId="38" fontId="23" fillId="0" borderId="6" xfId="0" applyNumberFormat="1" applyFont="1" applyBorder="1" applyAlignment="1">
      <alignment horizontal="center" vertical="center"/>
    </xf>
    <xf numFmtId="176" fontId="23" fillId="0" borderId="26" xfId="0" applyNumberFormat="1" applyFont="1" applyBorder="1" applyAlignment="1" applyProtection="1">
      <alignment horizontal="center" vertical="center"/>
      <protection hidden="1"/>
    </xf>
    <xf numFmtId="176" fontId="23" fillId="0" borderId="59" xfId="0" applyNumberFormat="1" applyFont="1" applyBorder="1" applyAlignment="1" applyProtection="1">
      <alignment horizontal="center" vertical="center"/>
      <protection hidden="1"/>
    </xf>
    <xf numFmtId="38" fontId="23" fillId="0" borderId="6" xfId="0" applyNumberFormat="1" applyFont="1" applyBorder="1" applyAlignment="1" applyProtection="1">
      <alignment horizontal="center" vertical="center"/>
      <protection hidden="1"/>
    </xf>
    <xf numFmtId="38" fontId="23" fillId="0" borderId="58" xfId="0" applyNumberFormat="1" applyFont="1" applyBorder="1" applyAlignment="1" applyProtection="1">
      <alignment horizontal="center" vertical="center"/>
      <protection hidden="1"/>
    </xf>
    <xf numFmtId="38" fontId="23" fillId="0" borderId="42" xfId="0" applyNumberFormat="1" applyFont="1" applyBorder="1" applyAlignment="1" applyProtection="1">
      <alignment horizontal="center" vertical="center"/>
      <protection hidden="1"/>
    </xf>
    <xf numFmtId="38" fontId="23" fillId="0" borderId="66" xfId="0" applyNumberFormat="1" applyFont="1" applyBorder="1" applyAlignment="1" applyProtection="1">
      <alignment horizontal="center" vertical="center"/>
      <protection hidden="1"/>
    </xf>
    <xf numFmtId="38" fontId="23" fillId="0" borderId="7" xfId="0" applyNumberFormat="1" applyFont="1" applyBorder="1" applyAlignment="1" applyProtection="1">
      <alignment horizontal="center" vertical="center"/>
      <protection hidden="1"/>
    </xf>
    <xf numFmtId="38" fontId="23" fillId="0" borderId="62" xfId="0" applyNumberFormat="1" applyFont="1" applyBorder="1" applyAlignment="1" applyProtection="1">
      <alignment horizontal="center" vertical="center"/>
      <protection hidden="1"/>
    </xf>
    <xf numFmtId="38" fontId="23" fillId="0" borderId="36" xfId="0" applyNumberFormat="1" applyFont="1" applyBorder="1" applyAlignment="1" applyProtection="1">
      <alignment horizontal="center" vertical="center"/>
      <protection hidden="1"/>
    </xf>
    <xf numFmtId="38" fontId="23" fillId="0" borderId="37" xfId="0" applyNumberFormat="1" applyFont="1" applyBorder="1" applyAlignment="1" applyProtection="1">
      <alignment horizontal="center" vertical="center"/>
      <protection hidden="1"/>
    </xf>
    <xf numFmtId="38" fontId="23" fillId="0" borderId="33" xfId="0" applyNumberFormat="1" applyFont="1" applyBorder="1" applyAlignment="1" applyProtection="1">
      <alignment horizontal="center" vertical="center"/>
      <protection hidden="1"/>
    </xf>
    <xf numFmtId="38" fontId="23" fillId="0" borderId="34" xfId="0" applyNumberFormat="1" applyFont="1" applyBorder="1" applyAlignment="1" applyProtection="1">
      <alignment horizontal="center" vertical="center"/>
      <protection hidden="1"/>
    </xf>
    <xf numFmtId="38" fontId="23" fillId="0" borderId="98" xfId="0" applyNumberFormat="1" applyFont="1" applyBorder="1" applyAlignment="1" applyProtection="1">
      <alignment horizontal="center" vertical="center"/>
      <protection hidden="1"/>
    </xf>
    <xf numFmtId="182" fontId="23" fillId="0" borderId="36" xfId="0" applyNumberFormat="1" applyFont="1" applyBorder="1" applyAlignment="1" applyProtection="1">
      <alignment horizontal="center" vertical="center" wrapText="1"/>
      <protection hidden="1"/>
    </xf>
    <xf numFmtId="182" fontId="23" fillId="0" borderId="37" xfId="0" applyNumberFormat="1" applyFont="1" applyBorder="1" applyAlignment="1" applyProtection="1">
      <alignment horizontal="center" vertical="center" wrapText="1"/>
      <protection hidden="1"/>
    </xf>
    <xf numFmtId="38" fontId="23" fillId="0" borderId="7" xfId="0" applyNumberFormat="1" applyFont="1" applyBorder="1" applyAlignment="1" applyProtection="1">
      <alignment horizontal="center" vertical="center" wrapText="1"/>
      <protection hidden="1"/>
    </xf>
  </cellXfs>
  <cellStyles count="2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xfId="27" builtinId="5"/>
    <cellStyle name="ハイパーリンク" xfId="26" builtinId="8"/>
    <cellStyle name="桁区切り" xfId="10" builtinId="6"/>
    <cellStyle name="桁区切り 2" xfId="9" xr:uid="{00000000-0005-0000-0000-000006000000}"/>
    <cellStyle name="桁区切り 2 2" xfId="22" xr:uid="{75F6E9DB-E8C9-4D33-94F3-D7893B8CDDC8}"/>
    <cellStyle name="桁区切り 2 4" xfId="25" xr:uid="{1EAAD208-8E99-42D0-9E67-F6801FB35F85}"/>
    <cellStyle name="桁区切り 3" xfId="12" xr:uid="{00000000-0005-0000-0000-000007000000}"/>
    <cellStyle name="標準" xfId="0" builtinId="0"/>
    <cellStyle name="標準 2" xfId="7" xr:uid="{00000000-0005-0000-0000-000009000000}"/>
    <cellStyle name="標準 3" xfId="8" xr:uid="{00000000-0005-0000-0000-00000A000000}"/>
    <cellStyle name="標準 3 144" xfId="23" xr:uid="{15C14A17-CDAF-42DE-84DF-545EA366488F}"/>
    <cellStyle name="標準 3 2" xfId="21" xr:uid="{6E041F66-3317-41E5-83BE-30946497172C}"/>
    <cellStyle name="標準 3 4" xfId="24" xr:uid="{CBBBA61E-AD4A-40E7-AA17-52FDC114D493}"/>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3" xfId="16" xr:uid="{00000000-0005-0000-0000-00000F000000}"/>
    <cellStyle name="標準 5 3 2" xfId="18" xr:uid="{00000000-0005-0000-0000-000010000000}"/>
    <cellStyle name="標準 5 3 2 2" xfId="19" xr:uid="{00000000-0005-0000-0000-000011000000}"/>
    <cellStyle name="標準 5 3 2 4" xfId="20" xr:uid="{00000000-0005-0000-0000-000012000000}"/>
    <cellStyle name="標準 5 4" xfId="17" xr:uid="{00000000-0005-0000-0000-000013000000}"/>
    <cellStyle name="未定義" xfId="6" xr:uid="{00000000-0005-0000-0000-000014000000}"/>
  </cellStyles>
  <dxfs count="0"/>
  <tableStyles count="0" defaultTableStyle="TableStyleMedium2" defaultPivotStyle="PivotStyleLight16"/>
  <colors>
    <mruColors>
      <color rgb="FFCCFFFF"/>
      <color rgb="FFDAEEEC"/>
      <color rgb="FF3333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80596</xdr:colOff>
      <xdr:row>0</xdr:row>
      <xdr:rowOff>87923</xdr:rowOff>
    </xdr:from>
    <xdr:ext cx="3934219" cy="228177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53636" y="87923"/>
          <a:ext cx="3934219" cy="22817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t>●本シートの注意事項</a:t>
          </a:r>
          <a:endParaRPr kumimoji="1" lang="en-US" altLang="ja-JP" sz="1100"/>
        </a:p>
        <a:p>
          <a:r>
            <a:rPr kumimoji="1" lang="ja-JP" altLang="en-US" sz="1100"/>
            <a:t>・経費等内訳書の各シートを入力することで、本シートに補助事業計画書「</a:t>
          </a:r>
          <a:r>
            <a:rPr kumimoji="1" lang="en-US" altLang="ja-JP" sz="1100"/>
            <a:t>Ⅲ</a:t>
          </a:r>
          <a:r>
            <a:rPr kumimoji="1" lang="ja-JP" altLang="en-US" sz="1100"/>
            <a:t>．所要経費（補助対象経費）」の当年度分の表が完成します。　</a:t>
          </a:r>
          <a:endParaRPr kumimoji="1" lang="en-US" altLang="ja-JP" sz="1100"/>
        </a:p>
        <a:p>
          <a:r>
            <a:rPr kumimoji="1" lang="ja-JP" altLang="en-US" sz="1100"/>
            <a:t>・転記された数値が正しいものであるかを確認し、全補助事業期間計各内訳書</a:t>
          </a:r>
          <a:r>
            <a:rPr kumimoji="1" lang="en-US" altLang="ja-JP" sz="1100"/>
            <a:t>【</a:t>
          </a:r>
          <a:r>
            <a:rPr kumimoji="1" lang="ja-JP" altLang="en-US" sz="1100"/>
            <a:t>計画様式２別紙</a:t>
          </a:r>
          <a:r>
            <a:rPr kumimoji="1" lang="en-US" altLang="ja-JP" sz="1100"/>
            <a:t>】</a:t>
          </a:r>
          <a:r>
            <a:rPr kumimoji="1" lang="ja-JP" altLang="en-US" sz="1100"/>
            <a:t>の「補助事業５年度分計画」ワークシートに転記して下さい。</a:t>
          </a:r>
          <a:endParaRPr kumimoji="1" lang="en-US" altLang="ja-JP" sz="1100"/>
        </a:p>
        <a:p>
          <a:endParaRPr kumimoji="1" lang="en-US" altLang="ja-JP" sz="1100"/>
        </a:p>
        <a:p>
          <a:r>
            <a:rPr kumimoji="1" lang="ja-JP" altLang="en-US" sz="1100"/>
            <a:t>自動計算で算出される合計と共に、５年度分の経費内訳を補助事業計画書</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Ⅲ</a:t>
          </a:r>
          <a:r>
            <a:rPr kumimoji="1" lang="ja-JP" altLang="ja-JP" sz="1100">
              <a:solidFill>
                <a:schemeClr val="dk1"/>
              </a:solidFill>
              <a:effectLst/>
              <a:latin typeface="+mn-lt"/>
              <a:ea typeface="+mn-ea"/>
              <a:cs typeface="+mn-cs"/>
            </a:rPr>
            <a:t>．所要経費（補助対象経費）」の表</a:t>
          </a:r>
          <a:r>
            <a:rPr kumimoji="1" lang="ja-JP" altLang="en-US" sz="1100"/>
            <a:t>にコピー＆ペースト（テキストのみ保持で貼り付け）してください。</a:t>
          </a:r>
          <a:endParaRPr kumimoji="1" lang="en-US" altLang="ja-JP" sz="1100"/>
        </a:p>
        <a:p>
          <a:r>
            <a:rPr kumimoji="1" lang="ja-JP" altLang="en-US" sz="1100"/>
            <a:t>・</a:t>
          </a:r>
          <a:r>
            <a:rPr kumimoji="1" lang="en-US" altLang="ja-JP" sz="1100"/>
            <a:t>E</a:t>
          </a:r>
          <a:r>
            <a:rPr kumimoji="1" lang="ja-JP" altLang="en-US" sz="1100"/>
            <a:t>列は補助率に基づき交付額が決定される事業のみ用います。</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2</xdr:col>
      <xdr:colOff>585923</xdr:colOff>
      <xdr:row>0</xdr:row>
      <xdr:rowOff>154577</xdr:rowOff>
    </xdr:from>
    <xdr:to>
      <xdr:col>4</xdr:col>
      <xdr:colOff>5444</xdr:colOff>
      <xdr:row>2</xdr:row>
      <xdr:rowOff>206012</xdr:rowOff>
    </xdr:to>
    <xdr:sp macro="" textlink="">
      <xdr:nvSpPr>
        <xdr:cNvPr id="2" name="吹き出し: 四角形 1">
          <a:extLst>
            <a:ext uri="{FF2B5EF4-FFF2-40B4-BE49-F238E27FC236}">
              <a16:creationId xmlns:a16="http://schemas.microsoft.com/office/drawing/2014/main" id="{53251D95-05C0-4379-BBA2-0D7CC58E4F80}"/>
            </a:ext>
          </a:extLst>
        </xdr:cNvPr>
        <xdr:cNvSpPr/>
      </xdr:nvSpPr>
      <xdr:spPr>
        <a:xfrm>
          <a:off x="1489437" y="154577"/>
          <a:ext cx="2500178" cy="508635"/>
        </a:xfrm>
        <a:prstGeom prst="wedgeRectCallout">
          <a:avLst>
            <a:gd name="adj1" fmla="val -41791"/>
            <a:gd name="adj2" fmla="val 156936"/>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分担機関がある場合、すべてのセルを入力して下さい。</a:t>
          </a:r>
        </a:p>
      </xdr:txBody>
    </xdr:sp>
    <xdr:clientData/>
  </xdr:twoCellAnchor>
  <xdr:twoCellAnchor>
    <xdr:from>
      <xdr:col>9</xdr:col>
      <xdr:colOff>451152</xdr:colOff>
      <xdr:row>54</xdr:row>
      <xdr:rowOff>30147</xdr:rowOff>
    </xdr:from>
    <xdr:to>
      <xdr:col>11</xdr:col>
      <xdr:colOff>891418</xdr:colOff>
      <xdr:row>57</xdr:row>
      <xdr:rowOff>174927</xdr:rowOff>
    </xdr:to>
    <xdr:sp macro="" textlink="">
      <xdr:nvSpPr>
        <xdr:cNvPr id="4" name="吹き出し: 四角形 3">
          <a:extLst>
            <a:ext uri="{FF2B5EF4-FFF2-40B4-BE49-F238E27FC236}">
              <a16:creationId xmlns:a16="http://schemas.microsoft.com/office/drawing/2014/main" id="{2242CE63-FD1A-419F-B4AB-12A88F4B2E9D}"/>
            </a:ext>
          </a:extLst>
        </xdr:cNvPr>
        <xdr:cNvSpPr/>
      </xdr:nvSpPr>
      <xdr:spPr>
        <a:xfrm>
          <a:off x="9933819" y="3382947"/>
          <a:ext cx="2421466" cy="830580"/>
        </a:xfrm>
        <a:prstGeom prst="wedgeRectCallout">
          <a:avLst>
            <a:gd name="adj1" fmla="val -26695"/>
            <a:gd name="adj2" fmla="val -121394"/>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日付は下記のように西暦で入力していただければ、和暦になります。</a:t>
          </a:r>
          <a:endParaRPr kumimoji="1" lang="en-US" altLang="ja-JP" sz="1100">
            <a:solidFill>
              <a:sysClr val="windowText" lastClr="000000"/>
            </a:solidFill>
          </a:endParaRPr>
        </a:p>
        <a:p>
          <a:pPr algn="l"/>
          <a:r>
            <a:rPr kumimoji="1" lang="ja-JP" altLang="en-US" sz="1100">
              <a:solidFill>
                <a:sysClr val="windowText" lastClr="000000"/>
              </a:solidFill>
            </a:rPr>
            <a:t>例）</a:t>
          </a:r>
          <a:r>
            <a:rPr kumimoji="1" lang="en-US" altLang="ja-JP" sz="1100">
              <a:solidFill>
                <a:sysClr val="windowText" lastClr="000000"/>
              </a:solidFill>
            </a:rPr>
            <a:t>2024/10/1</a:t>
          </a:r>
          <a:endParaRPr kumimoji="1" lang="ja-JP" altLang="en-US" sz="1100">
            <a:solidFill>
              <a:sysClr val="windowText" lastClr="000000"/>
            </a:solidFill>
          </a:endParaRPr>
        </a:p>
      </xdr:txBody>
    </xdr:sp>
    <xdr:clientData/>
  </xdr:twoCellAnchor>
  <xdr:oneCellAnchor>
    <xdr:from>
      <xdr:col>19</xdr:col>
      <xdr:colOff>142875</xdr:colOff>
      <xdr:row>2</xdr:row>
      <xdr:rowOff>38099</xdr:rowOff>
    </xdr:from>
    <xdr:ext cx="7448549" cy="3382434"/>
    <xdr:sp macro="" textlink="">
      <xdr:nvSpPr>
        <xdr:cNvPr id="5" name="正方形/長方形 4">
          <a:extLst>
            <a:ext uri="{FF2B5EF4-FFF2-40B4-BE49-F238E27FC236}">
              <a16:creationId xmlns:a16="http://schemas.microsoft.com/office/drawing/2014/main" id="{6EDAEE42-1E2F-4DBE-A83D-5265CD062015}"/>
            </a:ext>
          </a:extLst>
        </xdr:cNvPr>
        <xdr:cNvSpPr/>
      </xdr:nvSpPr>
      <xdr:spPr>
        <a:xfrm>
          <a:off x="18557875" y="495299"/>
          <a:ext cx="7448549" cy="338243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a:t>
          </a:r>
          <a:r>
            <a:rPr lang="ja-JP" altLang="en-US" sz="1600" b="0" i="0">
              <a:solidFill>
                <a:schemeClr val="lt1"/>
              </a:solidFill>
              <a:effectLst/>
              <a:latin typeface="+mn-lt"/>
              <a:ea typeface="+mn-ea"/>
              <a:cs typeface="+mn-cs"/>
            </a:rPr>
            <a:t>赤字の</a:t>
          </a:r>
          <a:r>
            <a:rPr lang="ja-JP" altLang="ja-JP" sz="1600" b="0" i="0">
              <a:solidFill>
                <a:schemeClr val="lt1"/>
              </a:solidFill>
              <a:effectLst/>
              <a:latin typeface="+mn-lt"/>
              <a:ea typeface="+mn-ea"/>
              <a:cs typeface="+mn-cs"/>
            </a:rPr>
            <a:t>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t>※</a:t>
          </a:r>
          <a:r>
            <a:rPr kumimoji="1" lang="ja-JP" altLang="en-US" sz="1600"/>
            <a:t>具体的な委託先（シーズ先）が決定していない場合（交付申請時）は、記載例を参考に記入してください。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t>※</a:t>
          </a:r>
          <a:r>
            <a:rPr kumimoji="1" lang="ja-JP" altLang="en-US" sz="1600"/>
            <a:t>金額（</a:t>
          </a:r>
          <a:r>
            <a:rPr kumimoji="1" lang="en-US" altLang="ja-JP" sz="1600"/>
            <a:t>L</a:t>
          </a:r>
          <a:r>
            <a:rPr kumimoji="1" lang="ja-JP" altLang="en-US" sz="1600"/>
            <a:t>列～</a:t>
          </a:r>
          <a:r>
            <a:rPr kumimoji="1" lang="en-US" altLang="ja-JP" sz="1600"/>
            <a:t>O</a:t>
          </a:r>
          <a:r>
            <a:rPr kumimoji="1" lang="ja-JP" altLang="en-US" sz="1600"/>
            <a:t>列）の積算根拠は「物品費」にまとめて記入し、事業費計と間接経費は計算の上、記入して下さい。なお</a:t>
          </a:r>
          <a:r>
            <a:rPr kumimoji="1" lang="en-US" altLang="ja-JP" sz="1600"/>
            <a:t>S</a:t>
          </a:r>
          <a:r>
            <a:rPr kumimoji="1" lang="ja-JP" altLang="en-US" sz="1600"/>
            <a:t>列の各行「金額（税込）」欄と「合計」欄は自動計算されますので入力不要です。</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t>委託先との契約後にその他の詳細情報（</a:t>
          </a:r>
          <a:r>
            <a:rPr kumimoji="1" lang="en-US" altLang="ja-JP" sz="1600"/>
            <a:t>B</a:t>
          </a:r>
          <a:r>
            <a:rPr kumimoji="1" lang="ja-JP" altLang="en-US" sz="1600"/>
            <a:t>列～</a:t>
          </a:r>
          <a:r>
            <a:rPr kumimoji="1" lang="en-US" altLang="ja-JP" sz="1600"/>
            <a:t>K</a:t>
          </a:r>
          <a:r>
            <a:rPr kumimoji="1" lang="ja-JP" altLang="en-US" sz="1600"/>
            <a:t>列）と併せて、正式な内訳金額を上書きしていただきますが、委託費の年度合計額は変わらないようにお願いします。</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t>なお、間接経費率は整数を入れて下さい。</a:t>
          </a:r>
          <a:endParaRPr kumimoji="1" lang="en-US" altLang="ja-JP" sz="1600"/>
        </a:p>
        <a:p>
          <a:pPr marL="171450" indent="-171450" algn="l">
            <a:buFont typeface="Arial" panose="020B0604020202020204" pitchFamily="34" charset="0"/>
            <a:buChar char="•"/>
          </a:pPr>
          <a:r>
            <a:rPr kumimoji="1" lang="ja-JP" altLang="ja-JP" sz="1200">
              <a:solidFill>
                <a:schemeClr val="lt1"/>
              </a:solidFill>
              <a:effectLst/>
              <a:latin typeface="+mn-ea"/>
              <a:ea typeface="+mn-ea"/>
              <a:cs typeface="+mn-cs"/>
            </a:rPr>
            <a:t>行を挿入する場合はセルのロック解除が必要ですので、</a:t>
          </a:r>
          <a:r>
            <a:rPr kumimoji="1" lang="en-US" altLang="ja-JP" sz="1200">
              <a:solidFill>
                <a:schemeClr val="lt1"/>
              </a:solidFill>
              <a:effectLst/>
              <a:latin typeface="+mn-ea"/>
              <a:ea typeface="+mn-ea"/>
              <a:cs typeface="+mn-cs"/>
            </a:rPr>
            <a:t>AMED</a:t>
          </a:r>
          <a:r>
            <a:rPr kumimoji="1" lang="ja-JP" altLang="ja-JP" sz="1200">
              <a:solidFill>
                <a:schemeClr val="lt1"/>
              </a:solidFill>
              <a:effectLst/>
              <a:latin typeface="+mn-ea"/>
              <a:ea typeface="+mn-ea"/>
              <a:cs typeface="+mn-cs"/>
            </a:rPr>
            <a:t>担当者にご相談ください。</a:t>
          </a:r>
          <a:endParaRPr lang="ja-JP" altLang="ja-JP" sz="1200">
            <a:effectLst/>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151946</xdr:colOff>
      <xdr:row>0</xdr:row>
      <xdr:rowOff>68035</xdr:rowOff>
    </xdr:from>
    <xdr:ext cx="7087053" cy="12439559"/>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150270" y="68035"/>
          <a:ext cx="7087053" cy="124395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ja-JP" altLang="en-US" sz="2400">
              <a:effectLst/>
            </a:rPr>
            <a:t>こちらに記載した内容は</a:t>
          </a:r>
          <a:r>
            <a:rPr lang="ja-JP" altLang="en-US" sz="2400" u="sng">
              <a:effectLst/>
            </a:rPr>
            <a:t>自動的に補助項目シートへ転記されます</a:t>
          </a:r>
          <a:r>
            <a:rPr lang="ja-JP" altLang="en-US" sz="2400">
              <a:effectLst/>
            </a:rPr>
            <a:t>ので、間違いの無いよう、また空欄が無いように記載をお願いします。</a:t>
          </a:r>
          <a:endParaRPr lang="en-US" altLang="ja-JP" sz="2400">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2400">
              <a:effectLst/>
            </a:rPr>
            <a:t>※</a:t>
          </a:r>
          <a:r>
            <a:rPr lang="ja-JP" altLang="en-US" sz="2400">
              <a:effectLst/>
            </a:rPr>
            <a:t>水色セルはすべて記入が必要です。</a:t>
          </a:r>
          <a:br>
            <a:rPr lang="en-US" altLang="ja-JP" sz="2400">
              <a:effectLst/>
            </a:rPr>
          </a:br>
          <a:r>
            <a:rPr lang="ja-JP" altLang="en-US" sz="1800" u="none">
              <a:solidFill>
                <a:schemeClr val="lt1"/>
              </a:solidFill>
              <a:effectLst/>
              <a:latin typeface="+mn-lt"/>
              <a:ea typeface="+mn-ea"/>
              <a:cs typeface="+mn-cs"/>
            </a:rPr>
            <a:t>・</a:t>
          </a:r>
          <a:r>
            <a:rPr lang="ja-JP" altLang="en-US" sz="1200" u="none">
              <a:solidFill>
                <a:schemeClr val="lt1"/>
              </a:solidFill>
              <a:effectLst/>
              <a:latin typeface="+mn-lt"/>
              <a:ea typeface="+mn-ea"/>
              <a:cs typeface="+mn-cs"/>
            </a:rPr>
            <a:t>　　</a:t>
          </a:r>
          <a:r>
            <a:rPr lang="ja-JP" altLang="ja-JP" sz="1200" u="sng">
              <a:solidFill>
                <a:schemeClr val="lt1"/>
              </a:solidFill>
              <a:effectLst/>
              <a:latin typeface="+mn-lt"/>
              <a:ea typeface="+mn-ea"/>
              <a:cs typeface="+mn-cs"/>
            </a:rPr>
            <a:t>水色セル以外については変更等しないでください。</a:t>
          </a:r>
          <a:endParaRPr lang="en-US" altLang="ja-JP" sz="1200"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200" u="sng">
              <a:solidFill>
                <a:schemeClr val="lt1"/>
              </a:solidFill>
              <a:effectLst/>
              <a:latin typeface="+mn-lt"/>
              <a:ea typeface="+mn-ea"/>
              <a:cs typeface="+mn-cs"/>
            </a:rPr>
            <a:t>G</a:t>
          </a:r>
          <a:r>
            <a:rPr lang="ja-JP" altLang="en-US" sz="1200" u="sng">
              <a:solidFill>
                <a:schemeClr val="lt1"/>
              </a:solidFill>
              <a:effectLst/>
              <a:latin typeface="+mn-lt"/>
              <a:ea typeface="+mn-ea"/>
              <a:cs typeface="+mn-cs"/>
            </a:rPr>
            <a:t>列は補助率に基づき交付額が決定される事業のみ用います。（定額補助の事業は</a:t>
          </a:r>
          <a:r>
            <a:rPr lang="en-US" altLang="ja-JP" sz="1200" u="sng">
              <a:solidFill>
                <a:schemeClr val="lt1"/>
              </a:solidFill>
              <a:effectLst/>
              <a:latin typeface="+mn-lt"/>
              <a:ea typeface="+mn-ea"/>
              <a:cs typeface="+mn-cs"/>
            </a:rPr>
            <a:t>G</a:t>
          </a:r>
          <a:r>
            <a:rPr lang="ja-JP" altLang="en-US" sz="1200" u="sng">
              <a:solidFill>
                <a:schemeClr val="lt1"/>
              </a:solidFill>
              <a:effectLst/>
              <a:latin typeface="+mn-lt"/>
              <a:ea typeface="+mn-ea"/>
              <a:cs typeface="+mn-cs"/>
            </a:rPr>
            <a:t>列への記入・削除を行わないでください）</a:t>
          </a:r>
          <a:endParaRPr lang="en-US" altLang="ja-JP" sz="1200" u="sng">
            <a:effectLst/>
          </a:endParaRPr>
        </a:p>
        <a:p>
          <a:pPr marL="285750" indent="-285750" algn="l">
            <a:buFont typeface="Arial" panose="020B0604020202020204" pitchFamily="34" charset="0"/>
            <a:buChar char="•"/>
          </a:pPr>
          <a:r>
            <a:rPr lang="ja-JP" altLang="en-US" sz="1200">
              <a:effectLst/>
            </a:rPr>
            <a:t>「申請機関名」：必ず正式名称で記入願います。</a:t>
          </a:r>
          <a:r>
            <a:rPr lang="ja-JP" altLang="en-US" sz="1200" b="0" i="0" u="sng" strike="noStrike" baseline="0">
              <a:solidFill>
                <a:schemeClr val="lt1"/>
              </a:solidFill>
              <a:latin typeface="+mn-lt"/>
              <a:ea typeface="+mn-ea"/>
              <a:cs typeface="+mn-cs"/>
            </a:rPr>
            <a:t>部署名は研究担当者所属・役職欄に記載してください。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a:t>
          </a:r>
          <a:r>
            <a:rPr lang="ja-JP" altLang="en-US" sz="1100">
              <a:solidFill>
                <a:schemeClr val="bg1"/>
              </a:solidFill>
              <a:effectLst/>
              <a:latin typeface="+mn-lt"/>
              <a:ea typeface="+mn-ea"/>
              <a:cs typeface="+mn-cs"/>
            </a:rPr>
            <a:t>申請者</a:t>
          </a:r>
          <a:r>
            <a:rPr lang="en-US"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機関の代表者</a:t>
          </a:r>
          <a:r>
            <a:rPr lang="en-US" altLang="ja-JP" sz="1100">
              <a:solidFill>
                <a:schemeClr val="bg1"/>
              </a:solidFill>
              <a:effectLst/>
              <a:latin typeface="+mn-lt"/>
              <a:ea typeface="+mn-ea"/>
              <a:cs typeface="+mn-cs"/>
            </a:rPr>
            <a:t>)</a:t>
          </a:r>
          <a:r>
            <a:rPr lang="ja-JP" altLang="ja-JP" sz="1100">
              <a:solidFill>
                <a:schemeClr val="bg1"/>
              </a:solidFill>
              <a:effectLst/>
              <a:latin typeface="+mn-lt"/>
              <a:ea typeface="+mn-ea"/>
              <a:cs typeface="+mn-cs"/>
            </a:rPr>
            <a:t>住所」：申請機関の住所を記入してください。</a:t>
          </a:r>
          <a:r>
            <a:rPr lang="ja-JP" altLang="ja-JP" sz="1200" u="sng">
              <a:solidFill>
                <a:schemeClr val="bg1"/>
              </a:solidFill>
              <a:effectLst/>
              <a:latin typeface="+mn-lt"/>
              <a:ea typeface="+mn-ea"/>
              <a:cs typeface="+mn-cs"/>
            </a:rPr>
            <a:t>交付申請時のものを記入してください。</a:t>
          </a:r>
          <a:endParaRPr lang="en-US" altLang="ja-JP" sz="1200">
            <a:solidFill>
              <a:schemeClr val="bg1"/>
            </a:solidFill>
            <a:effectLst/>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申請者</a:t>
          </a:r>
          <a:r>
            <a:rPr lang="en-US"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機関の代表者</a:t>
          </a:r>
          <a:r>
            <a:rPr lang="en-US" altLang="ja-JP" sz="1100">
              <a:solidFill>
                <a:schemeClr val="bg1"/>
              </a:solidFill>
              <a:effectLst/>
              <a:latin typeface="+mn-lt"/>
              <a:ea typeface="+mn-ea"/>
              <a:cs typeface="+mn-cs"/>
            </a:rPr>
            <a:t>)</a:t>
          </a:r>
          <a:r>
            <a:rPr lang="ja-JP" altLang="ja-JP" sz="1100">
              <a:solidFill>
                <a:schemeClr val="bg1"/>
              </a:solidFill>
              <a:effectLst/>
              <a:latin typeface="+mn-lt"/>
              <a:ea typeface="+mn-ea"/>
              <a:cs typeface="+mn-cs"/>
            </a:rPr>
            <a:t>肩書」：申請機関の代表者（または、代表者から権限を委任された方。以下同じ）の肩書きを記入してください。</a:t>
          </a:r>
          <a:r>
            <a:rPr lang="ja-JP" altLang="en-US" sz="1200" u="sng">
              <a:solidFill>
                <a:schemeClr val="bg1"/>
              </a:solidFill>
              <a:effectLst/>
            </a:rPr>
            <a:t>交付申請時のものを記入してください。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申請者</a:t>
          </a:r>
          <a:r>
            <a:rPr lang="en-US" altLang="ja-JP" sz="1100">
              <a:solidFill>
                <a:schemeClr val="bg1"/>
              </a:solidFill>
              <a:effectLst/>
              <a:latin typeface="+mn-lt"/>
              <a:ea typeface="+mn-ea"/>
              <a:cs typeface="+mn-cs"/>
            </a:rPr>
            <a:t>(</a:t>
          </a:r>
          <a:r>
            <a:rPr lang="ja-JP" altLang="en-US" sz="1100">
              <a:solidFill>
                <a:schemeClr val="bg1"/>
              </a:solidFill>
              <a:effectLst/>
              <a:latin typeface="+mn-lt"/>
              <a:ea typeface="+mn-ea"/>
              <a:cs typeface="+mn-cs"/>
            </a:rPr>
            <a:t>機関の代表者</a:t>
          </a:r>
          <a:r>
            <a:rPr lang="en-US" altLang="ja-JP" sz="1100">
              <a:solidFill>
                <a:schemeClr val="bg1"/>
              </a:solidFill>
              <a:effectLst/>
              <a:latin typeface="+mn-lt"/>
              <a:ea typeface="+mn-ea"/>
              <a:cs typeface="+mn-cs"/>
            </a:rPr>
            <a:t>)</a:t>
          </a:r>
          <a:r>
            <a:rPr lang="ja-JP" altLang="ja-JP" sz="1100">
              <a:solidFill>
                <a:schemeClr val="bg1"/>
              </a:solidFill>
              <a:effectLst/>
              <a:latin typeface="+mn-lt"/>
              <a:ea typeface="+mn-ea"/>
              <a:cs typeface="+mn-cs"/>
            </a:rPr>
            <a:t>氏名」：申請機関の代表者の氏名を記入してください。</a:t>
          </a:r>
          <a:r>
            <a:rPr lang="ja-JP" altLang="en-US" sz="1200">
              <a:solidFill>
                <a:schemeClr val="bg1"/>
              </a:solidFill>
              <a:effectLst/>
            </a:rPr>
            <a:t>名字とお名前の間に</a:t>
          </a:r>
          <a:r>
            <a:rPr lang="ja-JP" altLang="en-US" sz="1200" u="sng">
              <a:solidFill>
                <a:schemeClr val="bg1"/>
              </a:solidFill>
              <a:effectLst/>
            </a:rPr>
            <a:t>全角１文字分のスペース</a:t>
          </a:r>
          <a:r>
            <a:rPr lang="ja-JP" altLang="en-US" sz="1200">
              <a:solidFill>
                <a:schemeClr val="bg1"/>
              </a:solidFill>
              <a:effectLst/>
            </a:rPr>
            <a:t>を入れてください。</a:t>
          </a:r>
          <a:endParaRPr lang="en-US" altLang="ja-JP" sz="1200">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bg1"/>
              </a:solidFill>
              <a:effectLst/>
              <a:latin typeface="+mn-lt"/>
              <a:ea typeface="+mn-ea"/>
              <a:cs typeface="+mn-cs"/>
            </a:rPr>
            <a:t>「全補助事業期間」「当年度補助事業期間」</a:t>
          </a:r>
          <a:r>
            <a:rPr kumimoji="1" lang="ja-JP" altLang="en-US" sz="1100">
              <a:solidFill>
                <a:schemeClr val="bg1"/>
              </a:solidFill>
              <a:effectLst/>
              <a:latin typeface="+mn-lt"/>
              <a:ea typeface="+mn-ea"/>
              <a:cs typeface="+mn-cs"/>
            </a:rPr>
            <a:t>：</a:t>
          </a:r>
          <a:r>
            <a:rPr kumimoji="1" lang="en-US" altLang="ja-JP" sz="1200">
              <a:solidFill>
                <a:schemeClr val="bg1"/>
              </a:solidFill>
              <a:effectLst/>
              <a:latin typeface="+mn-lt"/>
              <a:ea typeface="+mn-ea"/>
              <a:cs typeface="+mn-cs"/>
            </a:rPr>
            <a:t>yyyy/mm/dd</a:t>
          </a:r>
          <a:r>
            <a:rPr kumimoji="1" lang="ja-JP" altLang="ja-JP" sz="1200">
              <a:solidFill>
                <a:schemeClr val="bg1"/>
              </a:solidFill>
              <a:effectLst/>
              <a:latin typeface="+mn-lt"/>
              <a:ea typeface="+mn-ea"/>
              <a:cs typeface="+mn-cs"/>
            </a:rPr>
            <a:t>と入力していただくと和暦で表示されます。</a:t>
          </a:r>
          <a:endParaRPr kumimoji="1" lang="en-US" altLang="ja-JP" sz="1200">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solidFill>
                <a:schemeClr val="bg1"/>
              </a:solidFill>
              <a:effectLst/>
            </a:rPr>
            <a:t>「補助事業担当者所属・役職」：</a:t>
          </a:r>
          <a:r>
            <a:rPr kumimoji="1" lang="ja-JP" altLang="ja-JP" sz="1200">
              <a:solidFill>
                <a:schemeClr val="bg1"/>
              </a:solidFill>
              <a:effectLst/>
              <a:latin typeface="+mn-lt"/>
              <a:ea typeface="+mn-ea"/>
              <a:cs typeface="+mn-cs"/>
            </a:rPr>
            <a:t>大学の場合「○○学部、大学院△△研究科　教授等役職」まで</a:t>
          </a:r>
          <a:endParaRPr lang="ja-JP" altLang="ja-JP" sz="1200">
            <a:solidFill>
              <a:schemeClr val="bg1"/>
            </a:solidFill>
            <a:effectLst/>
          </a:endParaRPr>
        </a:p>
        <a:p>
          <a:r>
            <a:rPr kumimoji="1" lang="ja-JP" altLang="ja-JP" sz="1200">
              <a:solidFill>
                <a:schemeClr val="bg1"/>
              </a:solidFill>
              <a:effectLst/>
              <a:latin typeface="+mn-lt"/>
              <a:ea typeface="+mn-ea"/>
              <a:cs typeface="+mn-cs"/>
            </a:rPr>
            <a:t>　　　　　　　　　　　　　　　　　　　企業等の場合「○○部　役職」まで　ご入力ださい。</a:t>
          </a:r>
          <a:endParaRPr lang="ja-JP" altLang="ja-JP" sz="1200">
            <a:solidFill>
              <a:schemeClr val="bg1"/>
            </a:solidFill>
            <a:effectLst/>
          </a:endParaRPr>
        </a:p>
        <a:p>
          <a:r>
            <a:rPr lang="ja-JP" altLang="ja-JP" sz="1200">
              <a:solidFill>
                <a:schemeClr val="bg1"/>
              </a:solidFill>
              <a:effectLst/>
              <a:latin typeface="+mn-lt"/>
              <a:ea typeface="+mn-ea"/>
              <a:cs typeface="+mn-cs"/>
            </a:rPr>
            <a:t>　　　　　　　　　　　　　　　　　　　</a:t>
          </a:r>
          <a:r>
            <a:rPr lang="ja-JP" altLang="en-US" sz="1200" u="sng">
              <a:solidFill>
                <a:schemeClr val="bg1"/>
              </a:solidFill>
              <a:effectLst/>
              <a:latin typeface="+mn-lt"/>
              <a:ea typeface="+mn-ea"/>
              <a:cs typeface="+mn-cs"/>
            </a:rPr>
            <a:t>交付申請</a:t>
          </a:r>
          <a:r>
            <a:rPr lang="ja-JP" altLang="ja-JP" sz="1200" u="sng">
              <a:solidFill>
                <a:schemeClr val="bg1"/>
              </a:solidFill>
              <a:effectLst/>
              <a:latin typeface="+mn-lt"/>
              <a:ea typeface="+mn-ea"/>
              <a:cs typeface="+mn-cs"/>
            </a:rPr>
            <a:t>時のものを記入してください。また研究開発計画との整合に</a:t>
          </a:r>
          <a:r>
            <a:rPr lang="ja-JP" altLang="en-US" sz="1200" u="sng">
              <a:solidFill>
                <a:schemeClr val="bg1"/>
              </a:solidFill>
              <a:effectLst/>
              <a:latin typeface="+mn-lt"/>
              <a:ea typeface="+mn-ea"/>
              <a:cs typeface="+mn-cs"/>
            </a:rPr>
            <a:t>　　　　　　　　　　　　　　</a:t>
          </a:r>
          <a:endParaRPr lang="en-US" altLang="ja-JP" sz="1200" u="sng">
            <a:solidFill>
              <a:schemeClr val="bg1"/>
            </a:solidFill>
            <a:effectLst/>
            <a:latin typeface="+mn-lt"/>
            <a:ea typeface="+mn-ea"/>
            <a:cs typeface="+mn-cs"/>
          </a:endParaRPr>
        </a:p>
        <a:p>
          <a:r>
            <a:rPr lang="ja-JP" altLang="en-US" sz="1200" u="none">
              <a:solidFill>
                <a:schemeClr val="bg1"/>
              </a:solidFill>
              <a:effectLst/>
              <a:latin typeface="+mn-lt"/>
              <a:ea typeface="+mn-ea"/>
              <a:cs typeface="+mn-cs"/>
            </a:rPr>
            <a:t>　　　　　　　　　　　　　　　　　　　</a:t>
          </a:r>
          <a:r>
            <a:rPr lang="ja-JP" altLang="ja-JP" sz="1200" u="sng">
              <a:solidFill>
                <a:schemeClr val="bg1"/>
              </a:solidFill>
              <a:effectLst/>
              <a:latin typeface="+mn-lt"/>
              <a:ea typeface="+mn-ea"/>
              <a:cs typeface="+mn-cs"/>
            </a:rPr>
            <a:t>ご留意ください。</a:t>
          </a:r>
          <a:endParaRPr lang="ja-JP"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「補助事業</a:t>
          </a:r>
          <a:r>
            <a:rPr lang="ja-JP" altLang="en-US" sz="1200">
              <a:solidFill>
                <a:schemeClr val="bg1"/>
              </a:solidFill>
              <a:effectLst/>
              <a:latin typeface="+mn-ea"/>
              <a:ea typeface="+mn-ea"/>
            </a:rPr>
            <a:t>担当</a:t>
          </a:r>
          <a:r>
            <a:rPr lang="ja-JP" altLang="en-US" sz="1200">
              <a:solidFill>
                <a:schemeClr val="bg1"/>
              </a:solidFill>
              <a:effectLst/>
            </a:rPr>
            <a:t>者名」：</a:t>
          </a:r>
          <a:r>
            <a:rPr lang="ja-JP" altLang="en-US" sz="1200" u="sng">
              <a:solidFill>
                <a:schemeClr val="bg1"/>
              </a:solidFill>
              <a:effectLst/>
            </a:rPr>
            <a:t>名字とお名前の間に１文字分のスペースを入れてください。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b="0">
              <a:solidFill>
                <a:schemeClr val="lt1"/>
              </a:solidFill>
              <a:effectLst/>
              <a:latin typeface="+mn-ea"/>
              <a:ea typeface="+mn-ea"/>
              <a:cs typeface="+mn-cs"/>
            </a:rPr>
            <a:t>「</a:t>
          </a:r>
          <a:r>
            <a:rPr lang="ja-JP" altLang="en-US" sz="1200" b="0">
              <a:solidFill>
                <a:schemeClr val="lt1"/>
              </a:solidFill>
              <a:effectLst/>
              <a:latin typeface="+mn-ea"/>
              <a:ea typeface="+mn-ea"/>
              <a:cs typeface="+mn-cs"/>
            </a:rPr>
            <a:t>補助事業</a:t>
          </a:r>
          <a:r>
            <a:rPr lang="ja-JP" altLang="ja-JP" sz="1200" b="0">
              <a:solidFill>
                <a:schemeClr val="lt1"/>
              </a:solidFill>
              <a:effectLst/>
              <a:latin typeface="+mn-ea"/>
              <a:ea typeface="+mn-ea"/>
              <a:cs typeface="+mn-cs"/>
            </a:rPr>
            <a:t>担当者 </a:t>
          </a:r>
          <a:r>
            <a:rPr lang="en-US" altLang="ja-JP" sz="1200" b="0">
              <a:solidFill>
                <a:schemeClr val="lt1"/>
              </a:solidFill>
              <a:effectLst/>
              <a:latin typeface="+mn-ea"/>
              <a:ea typeface="+mn-ea"/>
              <a:cs typeface="+mn-cs"/>
            </a:rPr>
            <a:t>e-Rad</a:t>
          </a:r>
          <a:r>
            <a:rPr lang="ja-JP" altLang="ja-JP" sz="1200" b="0">
              <a:solidFill>
                <a:schemeClr val="lt1"/>
              </a:solidFill>
              <a:effectLst/>
              <a:latin typeface="+mn-ea"/>
              <a:ea typeface="+mn-ea"/>
              <a:cs typeface="+mn-cs"/>
            </a:rPr>
            <a:t>研究者番号」：</a:t>
          </a:r>
          <a:r>
            <a:rPr lang="ja-JP" altLang="en-US" sz="1200" b="0">
              <a:solidFill>
                <a:schemeClr val="lt1"/>
              </a:solidFill>
              <a:effectLst/>
              <a:latin typeface="+mn-ea"/>
              <a:ea typeface="+mn-ea"/>
              <a:cs typeface="+mn-cs"/>
            </a:rPr>
            <a:t>補助事業</a:t>
          </a:r>
          <a:r>
            <a:rPr lang="ja-JP" altLang="ja-JP" sz="1200" b="0">
              <a:solidFill>
                <a:schemeClr val="lt1"/>
              </a:solidFill>
              <a:effectLst/>
              <a:latin typeface="+mn-ea"/>
              <a:ea typeface="+mn-ea"/>
              <a:cs typeface="+mn-cs"/>
            </a:rPr>
            <a:t>担当者の </a:t>
          </a:r>
          <a:r>
            <a:rPr lang="en-US" altLang="ja-JP" sz="1200" b="0">
              <a:solidFill>
                <a:schemeClr val="lt1"/>
              </a:solidFill>
              <a:effectLst/>
              <a:latin typeface="+mn-ea"/>
              <a:ea typeface="+mn-ea"/>
              <a:cs typeface="+mn-cs"/>
            </a:rPr>
            <a:t>e-Rad</a:t>
          </a:r>
          <a:r>
            <a:rPr lang="ja-JP" altLang="ja-JP" sz="1200" b="0">
              <a:solidFill>
                <a:schemeClr val="lt1"/>
              </a:solidFill>
              <a:effectLst/>
              <a:latin typeface="+mn-ea"/>
              <a:ea typeface="+mn-ea"/>
              <a:cs typeface="+mn-cs"/>
            </a:rPr>
            <a:t>登録番号を記載して下さい。</a:t>
          </a:r>
          <a:endParaRPr lang="en-US" altLang="ja-JP" sz="1200" b="0">
            <a:solidFill>
              <a:schemeClr val="lt1"/>
            </a:solidFill>
            <a:effectLst/>
            <a:latin typeface="+mn-ea"/>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u="none">
              <a:solidFill>
                <a:schemeClr val="bg1"/>
              </a:solidFill>
              <a:effectLst/>
              <a:latin typeface="+mn-ea"/>
              <a:ea typeface="+mn-ea"/>
            </a:rPr>
            <a:t>「補助事業担当者 </a:t>
          </a:r>
          <a:r>
            <a:rPr lang="en-US" altLang="ja-JP" sz="1200" u="none">
              <a:solidFill>
                <a:schemeClr val="bg1"/>
              </a:solidFill>
              <a:effectLst/>
              <a:latin typeface="+mn-ea"/>
              <a:ea typeface="+mn-ea"/>
            </a:rPr>
            <a:t>E-mail</a:t>
          </a:r>
          <a:r>
            <a:rPr lang="ja-JP" altLang="en-US" sz="1200" u="none">
              <a:solidFill>
                <a:schemeClr val="bg1"/>
              </a:solidFill>
              <a:effectLst/>
              <a:latin typeface="+mn-ea"/>
              <a:ea typeface="+mn-ea"/>
            </a:rPr>
            <a:t>アドレス」：補助事業担当者の </a:t>
          </a:r>
          <a:r>
            <a:rPr lang="en-US" altLang="ja-JP" sz="1200" u="none">
              <a:solidFill>
                <a:schemeClr val="bg1"/>
              </a:solidFill>
              <a:effectLst/>
              <a:latin typeface="+mn-ea"/>
              <a:ea typeface="+mn-ea"/>
            </a:rPr>
            <a:t>E-mail</a:t>
          </a:r>
          <a:r>
            <a:rPr lang="ja-JP" altLang="en-US" sz="1200" u="none">
              <a:solidFill>
                <a:schemeClr val="bg1"/>
              </a:solidFill>
              <a:effectLst/>
              <a:latin typeface="+mn-ea"/>
              <a:ea typeface="+mn-ea"/>
            </a:rPr>
            <a:t>アドレスを記載して下さい。</a:t>
          </a:r>
          <a:endParaRPr lang="en-US" altLang="ja-JP" sz="1200" u="none">
            <a:solidFill>
              <a:schemeClr val="bg1"/>
            </a:solidFill>
            <a:effectLst/>
            <a:latin typeface="+mn-ea"/>
            <a:ea typeface="+mn-ea"/>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u="none">
              <a:solidFill>
                <a:schemeClr val="bg1"/>
              </a:solidFill>
              <a:effectLst/>
              <a:latin typeface="+mn-ea"/>
              <a:ea typeface="+mn-ea"/>
            </a:rPr>
            <a:t>「補助事業事務連絡担当者 </a:t>
          </a:r>
          <a:r>
            <a:rPr lang="en-US" altLang="ja-JP" sz="1200" u="none">
              <a:solidFill>
                <a:schemeClr val="bg1"/>
              </a:solidFill>
              <a:effectLst/>
              <a:latin typeface="+mn-ea"/>
              <a:ea typeface="+mn-ea"/>
            </a:rPr>
            <a:t>E-mail</a:t>
          </a:r>
          <a:r>
            <a:rPr lang="ja-JP" altLang="en-US" sz="1200" u="none">
              <a:solidFill>
                <a:schemeClr val="bg1"/>
              </a:solidFill>
              <a:effectLst/>
              <a:latin typeface="+mn-ea"/>
              <a:ea typeface="+mn-ea"/>
            </a:rPr>
            <a:t>アドレス」：ｃｃメールで送信すべき当該事業の事務連絡ご担当者がいらっしゃる場合にご入力ください。</a:t>
          </a:r>
          <a:endParaRPr lang="en-US" altLang="ja-JP" sz="1200" u="none">
            <a:solidFill>
              <a:schemeClr val="bg1"/>
            </a:solidFill>
            <a:effectLst/>
            <a:latin typeface="+mn-ea"/>
            <a:ea typeface="+mn-ea"/>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u="none">
              <a:solidFill>
                <a:schemeClr val="bg1"/>
              </a:solidFill>
              <a:effectLst/>
              <a:latin typeface="+mn-ea"/>
              <a:ea typeface="+mn-ea"/>
            </a:rPr>
            <a:t>「補助事業事務連絡担当者氏名」：上記にて記入頂いた場合に、差し支えなければご入力ください。</a:t>
          </a:r>
          <a:endParaRPr lang="en-US" altLang="ja-JP" sz="1200" u="none">
            <a:solidFill>
              <a:schemeClr val="bg1"/>
            </a:solidFill>
            <a:effectLst/>
            <a:latin typeface="+mn-ea"/>
            <a:ea typeface="+mn-ea"/>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課題</a:t>
          </a:r>
          <a:r>
            <a:rPr lang="en-US" altLang="ja-JP" sz="1200">
              <a:solidFill>
                <a:schemeClr val="bg1"/>
              </a:solidFill>
              <a:effectLst/>
              <a:latin typeface="+mn-lt"/>
              <a:ea typeface="+mn-ea"/>
              <a:cs typeface="+mn-cs"/>
            </a:rPr>
            <a:t>ID</a:t>
          </a: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の課題</a:t>
          </a:r>
          <a:r>
            <a:rPr lang="en-US" altLang="ja-JP" sz="1200">
              <a:solidFill>
                <a:schemeClr val="bg1"/>
              </a:solidFill>
              <a:effectLst/>
              <a:latin typeface="+mn-lt"/>
              <a:ea typeface="+mn-ea"/>
              <a:cs typeface="+mn-cs"/>
            </a:rPr>
            <a:t>ID</a:t>
          </a:r>
          <a:r>
            <a:rPr lang="ja-JP" altLang="ja-JP" sz="1200">
              <a:solidFill>
                <a:schemeClr val="bg1"/>
              </a:solidFill>
              <a:effectLst/>
              <a:latin typeface="+mn-lt"/>
              <a:ea typeface="+mn-ea"/>
              <a:cs typeface="+mn-cs"/>
            </a:rPr>
            <a:t>を記入してください。</a:t>
          </a:r>
          <a:r>
            <a:rPr lang="en-US" altLang="ja-JP" sz="1200" b="1" u="sng">
              <a:solidFill>
                <a:schemeClr val="bg1"/>
              </a:solidFill>
              <a:effectLst/>
              <a:latin typeface="+mn-lt"/>
              <a:ea typeface="+mn-ea"/>
              <a:cs typeface="+mn-cs"/>
            </a:rPr>
            <a:t>※</a:t>
          </a:r>
          <a:r>
            <a:rPr lang="ja-JP" altLang="ja-JP" sz="1200" b="1" u="sng">
              <a:solidFill>
                <a:schemeClr val="bg1"/>
              </a:solidFill>
              <a:effectLst/>
              <a:latin typeface="+mn-lt"/>
              <a:ea typeface="+mn-ea"/>
              <a:cs typeface="+mn-cs"/>
            </a:rPr>
            <a:t>研究者番号ではありません。</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「研究概要」：当年度の補助事業目的を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effectLst/>
            </a:rPr>
            <a:t>＜経費内訳＞：設備備品費～その他のシートから自動入力されますが、間接経費率（一般管理費率のみ入力してください。環境整備等の事業の場合は一般管理費率（間接経費</a:t>
          </a:r>
          <a:r>
            <a:rPr lang="en-US" altLang="ja-JP" sz="1200">
              <a:effectLst/>
            </a:rPr>
            <a:t>/</a:t>
          </a:r>
          <a:r>
            <a:rPr lang="ja-JP" altLang="en-US" sz="1200">
              <a:effectLst/>
            </a:rPr>
            <a:t>を削除</a:t>
          </a:r>
          <a:r>
            <a:rPr lang="en-US" altLang="ja-JP" sz="1200">
              <a:effectLst/>
            </a:rPr>
            <a:t>)</a:t>
          </a:r>
          <a:r>
            <a:rPr lang="ja-JP" altLang="en-US" sz="1200">
              <a:effectLst/>
            </a:rPr>
            <a:t>は上限</a:t>
          </a:r>
          <a:r>
            <a:rPr lang="en-US" altLang="ja-JP" sz="1200">
              <a:effectLst/>
            </a:rPr>
            <a:t>10</a:t>
          </a:r>
          <a:r>
            <a:rPr lang="ja-JP" altLang="en-US" sz="1200">
              <a:effectLst/>
            </a:rPr>
            <a:t>％としてください。いずれも整数値としてください。間接経費は小数点以下切り捨てとなっています。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事務</a:t>
          </a:r>
          <a:r>
            <a:rPr kumimoji="1" lang="ja-JP" altLang="ja-JP" sz="1100">
              <a:solidFill>
                <a:schemeClr val="lt1"/>
              </a:solidFill>
              <a:effectLst/>
              <a:latin typeface="+mn-lt"/>
              <a:ea typeface="+mn-ea"/>
              <a:cs typeface="+mn-cs"/>
            </a:rPr>
            <a:t>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補助金交付申請等</a:t>
          </a:r>
          <a:r>
            <a:rPr kumimoji="1" lang="ja-JP" altLang="ja-JP" sz="1100">
              <a:solidFill>
                <a:schemeClr val="lt1"/>
              </a:solidFill>
              <a:effectLst/>
              <a:latin typeface="+mn-lt"/>
              <a:ea typeface="+mn-ea"/>
              <a:cs typeface="+mn-cs"/>
            </a:rPr>
            <a:t>に関するご担当窓口の情報をご入力ください（</a:t>
          </a:r>
          <a:r>
            <a:rPr kumimoji="1" lang="ja-JP" altLang="en-US" sz="1100">
              <a:solidFill>
                <a:schemeClr val="lt1"/>
              </a:solidFill>
              <a:effectLst/>
              <a:latin typeface="+mn-lt"/>
              <a:ea typeface="+mn-ea"/>
              <a:cs typeface="+mn-cs"/>
            </a:rPr>
            <a:t>交付決定通知</a:t>
          </a:r>
          <a:r>
            <a:rPr kumimoji="1" lang="ja-JP" altLang="ja-JP" sz="1100">
              <a:solidFill>
                <a:schemeClr val="lt1"/>
              </a:solidFill>
              <a:effectLst/>
              <a:latin typeface="+mn-lt"/>
              <a:ea typeface="+mn-ea"/>
              <a:cs typeface="+mn-cs"/>
            </a:rPr>
            <a:t>はご担当様宛に郵送されます）。</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0"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「経理担当者」：郵便番号、住所、所属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・・・経理、支払い等に関するご担当窓口の情報をご入力ください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知財担当者」：所属・役職、氏名、電話、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・・・知財に関してお問い合わせする際のご担当者様をご入力ください。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「研究倫理教育責任者」：所属・役職、氏名、電話、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・・・研究倫理教育責任者（</a:t>
          </a:r>
          <a:r>
            <a:rPr lang="ja-JP" altLang="ja-JP" sz="1100" b="0" i="0" baseline="0">
              <a:solidFill>
                <a:schemeClr val="lt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「コンプライアンス推進責任者</a:t>
          </a:r>
          <a:r>
            <a:rPr kumimoji="1" lang="ja-JP" altLang="ja-JP" sz="1100">
              <a:solidFill>
                <a:schemeClr val="lt1"/>
              </a:solidFill>
              <a:effectLst/>
              <a:latin typeface="+mn-lt"/>
              <a:ea typeface="+mn-ea"/>
              <a:cs typeface="+mn-cs"/>
            </a:rPr>
            <a:t>」：所属・役職、氏名、電話、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・・・コンプライアンス推進責任者（</a:t>
          </a:r>
          <a:r>
            <a:rPr lang="ja-JP" altLang="ja-JP" sz="1100" b="0" i="0" baseline="0">
              <a:solidFill>
                <a:schemeClr val="lt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lang="en-US" altLang="ja-JP">
            <a:effectLst/>
          </a:endParaRPr>
        </a:p>
        <a:p>
          <a:pPr rtl="0"/>
          <a:r>
            <a:rPr lang="ja-JP" altLang="ja-JP" sz="1100" b="0" i="0" baseline="0">
              <a:solidFill>
                <a:schemeClr val="lt1"/>
              </a:solidFill>
              <a:effectLst/>
              <a:latin typeface="+mn-lt"/>
              <a:ea typeface="+mn-ea"/>
              <a:cs typeface="+mn-cs"/>
            </a:rPr>
            <a:t>　　</a:t>
          </a:r>
          <a:r>
            <a:rPr lang="en-US" altLang="ja-JP" sz="1050" b="0" i="0" baseline="0">
              <a:solidFill>
                <a:schemeClr val="lt1"/>
              </a:solidFill>
              <a:effectLst/>
              <a:latin typeface="+mn-lt"/>
              <a:ea typeface="+mn-ea"/>
              <a:cs typeface="+mn-cs"/>
            </a:rPr>
            <a:t>※</a:t>
          </a:r>
          <a:r>
            <a:rPr lang="ja-JP" altLang="ja-JP" sz="1050" b="0" i="0" baseline="0">
              <a:solidFill>
                <a:schemeClr val="lt1"/>
              </a:solidFill>
              <a:effectLst/>
              <a:latin typeface="+mn-lt"/>
              <a:ea typeface="+mn-ea"/>
              <a:cs typeface="+mn-cs"/>
            </a:rPr>
            <a:t>「研究倫理教育責任者」「コンプライアンス推進責任者」に問い合わせをすることはございません。</a:t>
          </a:r>
          <a:endParaRPr lang="ja-JP" altLang="ja-JP" sz="1050">
            <a:effectLst/>
          </a:endParaRPr>
        </a:p>
        <a:p>
          <a:pPr rtl="0"/>
          <a:r>
            <a:rPr lang="ja-JP" altLang="ja-JP" sz="1050" b="0" i="0" baseline="0">
              <a:solidFill>
                <a:schemeClr val="lt1"/>
              </a:solidFill>
              <a:effectLst/>
              <a:latin typeface="+mn-lt"/>
              <a:ea typeface="+mn-ea"/>
              <a:cs typeface="+mn-cs"/>
            </a:rPr>
            <a:t>　　　講演会やセミナーなどのご案内や、研究公正に関するメールマガジンなどをお送りする時に使用させていた　</a:t>
          </a:r>
          <a:endParaRPr lang="ja-JP" altLang="ja-JP" sz="1050">
            <a:effectLst/>
          </a:endParaRPr>
        </a:p>
        <a:p>
          <a:pPr rtl="0"/>
          <a:r>
            <a:rPr lang="ja-JP" altLang="ja-JP" sz="1050" b="0" i="0" baseline="0">
              <a:solidFill>
                <a:schemeClr val="lt1"/>
              </a:solidFill>
              <a:effectLst/>
              <a:latin typeface="+mn-lt"/>
              <a:ea typeface="+mn-ea"/>
              <a:cs typeface="+mn-cs"/>
            </a:rPr>
            <a:t>　　　だく予定です。</a:t>
          </a:r>
          <a:endParaRPr lang="ja-JP" altLang="ja-JP" sz="1050">
            <a:effectLst/>
          </a:endParaRPr>
        </a:p>
        <a:p>
          <a:pPr rtl="0"/>
          <a:r>
            <a:rPr lang="ja-JP" altLang="ja-JP" sz="1050" b="0" i="0" baseline="0">
              <a:solidFill>
                <a:schemeClr val="lt1"/>
              </a:solidFill>
              <a:effectLst/>
              <a:latin typeface="+mn-lt"/>
              <a:ea typeface="+mn-ea"/>
              <a:cs typeface="+mn-cs"/>
            </a:rPr>
            <a:t>　　　記入にあたりましては、次の要領でお願いいたします。</a:t>
          </a:r>
          <a:endParaRPr lang="ja-JP" altLang="ja-JP" sz="1050">
            <a:effectLst/>
          </a:endParaRPr>
        </a:p>
        <a:p>
          <a:pPr rtl="0"/>
          <a:r>
            <a:rPr lang="ja-JP" altLang="ja-JP" sz="1050" b="0" i="0" baseline="0">
              <a:solidFill>
                <a:schemeClr val="lt1"/>
              </a:solidFill>
              <a:effectLst/>
              <a:latin typeface="+mn-lt"/>
              <a:ea typeface="+mn-ea"/>
              <a:cs typeface="+mn-cs"/>
            </a:rPr>
            <a:t>　　　･研究機関によりましては「研究倫理教育責任者」「コンプライアンス推進責任者」とは異なる名称の場合があ</a:t>
          </a:r>
          <a:endParaRPr lang="ja-JP" altLang="ja-JP" sz="1050">
            <a:effectLst/>
          </a:endParaRPr>
        </a:p>
        <a:p>
          <a:pPr rtl="0"/>
          <a:r>
            <a:rPr lang="ja-JP" altLang="ja-JP" sz="1050" b="0" i="0" baseline="0">
              <a:solidFill>
                <a:schemeClr val="lt1"/>
              </a:solidFill>
              <a:effectLst/>
              <a:latin typeface="+mn-lt"/>
              <a:ea typeface="+mn-ea"/>
              <a:cs typeface="+mn-cs"/>
            </a:rPr>
            <a:t>　　　　りますので、その場合は同様の職務を担っている方について記入してください。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・明確に「責任者」として定めていない場合は、同様の職務を担当している方について記入してください。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・各種のご案内を責任者に直接お送りすることに問題があるようでしたら、電話・</a:t>
          </a:r>
          <a:r>
            <a:rPr lang="en-US" altLang="ja-JP" sz="1050" b="0" i="0" baseline="0">
              <a:solidFill>
                <a:schemeClr val="lt1"/>
              </a:solidFill>
              <a:effectLst/>
              <a:latin typeface="+mn-lt"/>
              <a:ea typeface="+mn-ea"/>
              <a:cs typeface="+mn-cs"/>
            </a:rPr>
            <a:t>Fax</a:t>
          </a:r>
          <a:r>
            <a:rPr lang="ja-JP" altLang="ja-JP" sz="1050" b="0" i="0" baseline="0">
              <a:solidFill>
                <a:schemeClr val="lt1"/>
              </a:solidFill>
              <a:effectLst/>
              <a:latin typeface="+mn-lt"/>
              <a:ea typeface="+mn-ea"/>
              <a:cs typeface="+mn-cs"/>
            </a:rPr>
            <a:t>・</a:t>
          </a:r>
          <a:r>
            <a:rPr lang="en-US" altLang="ja-JP" sz="1050" b="0" i="0" baseline="0">
              <a:solidFill>
                <a:schemeClr val="lt1"/>
              </a:solidFill>
              <a:effectLst/>
              <a:latin typeface="+mn-lt"/>
              <a:ea typeface="+mn-ea"/>
              <a:cs typeface="+mn-cs"/>
            </a:rPr>
            <a:t>E-mail</a:t>
          </a:r>
          <a:r>
            <a:rPr lang="ja-JP" altLang="ja-JP" sz="1050" b="0" i="0" baseline="0">
              <a:solidFill>
                <a:schemeClr val="lt1"/>
              </a:solidFill>
              <a:effectLst/>
              <a:latin typeface="+mn-lt"/>
              <a:ea typeface="+mn-ea"/>
              <a:cs typeface="+mn-cs"/>
            </a:rPr>
            <a:t>欄は事務担当部</a:t>
          </a:r>
          <a:endParaRPr lang="ja-JP" altLang="ja-JP" sz="1050">
            <a:effectLst/>
          </a:endParaRPr>
        </a:p>
        <a:p>
          <a:pPr rtl="0"/>
          <a:r>
            <a:rPr lang="ja-JP" altLang="ja-JP" sz="1050" b="0" i="0" baseline="0">
              <a:solidFill>
                <a:schemeClr val="lt1"/>
              </a:solidFill>
              <a:effectLst/>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endParaRPr lang="ja-JP" altLang="ja-JP" sz="1050">
            <a:effectLst/>
          </a:endParaRPr>
        </a:p>
        <a:p>
          <a:pPr algn="l"/>
          <a:endParaRPr lang="en-US" altLang="ja-JP"/>
        </a:p>
        <a:p>
          <a:pPr algn="l"/>
          <a:endParaRPr lang="ja-JP" altLang="ja-JP"/>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161924</xdr:colOff>
      <xdr:row>5</xdr:row>
      <xdr:rowOff>76199</xdr:rowOff>
    </xdr:from>
    <xdr:ext cx="7392762" cy="3271152"/>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915399" y="1095374"/>
          <a:ext cx="7392762" cy="32711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2000" b="1">
              <a:latin typeface="+mj-ea"/>
              <a:ea typeface="+mj-ea"/>
            </a:rPr>
            <a:t>作成上の注意</a:t>
          </a:r>
          <a:endParaRPr kumimoji="1" lang="en-US" altLang="ja-JP" sz="2000" b="1" i="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a:t>
          </a:r>
          <a:r>
            <a:rPr lang="ja-JP" altLang="en-US" sz="1600" b="0" i="0">
              <a:solidFill>
                <a:schemeClr val="lt1"/>
              </a:solidFill>
              <a:effectLst/>
              <a:latin typeface="+mn-lt"/>
              <a:ea typeface="+mn-ea"/>
              <a:cs typeface="+mn-cs"/>
            </a:rPr>
            <a:t>赤字の</a:t>
          </a:r>
          <a:r>
            <a:rPr lang="ja-JP" altLang="ja-JP" sz="1600" b="0" i="0">
              <a:solidFill>
                <a:schemeClr val="lt1"/>
              </a:solidFill>
              <a:effectLst/>
              <a:latin typeface="+mn-lt"/>
              <a:ea typeface="+mn-ea"/>
              <a:cs typeface="+mn-cs"/>
            </a:rPr>
            <a:t>記載例を削除の上、黒字で記入してください。</a:t>
          </a:r>
          <a:endParaRPr lang="en-US" altLang="ja-JP" sz="1600" b="0" i="0">
            <a:solidFill>
              <a:schemeClr val="lt1"/>
            </a:solidFill>
            <a:effectLst/>
            <a:latin typeface="+mn-lt"/>
            <a:ea typeface="+mn-ea"/>
            <a:cs typeface="+mn-cs"/>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200" b="1">
              <a:latin typeface="+mj-ea"/>
              <a:ea typeface="+mj-ea"/>
            </a:rPr>
            <a:t>取得価額が</a:t>
          </a:r>
          <a:r>
            <a:rPr kumimoji="1" lang="en-US" altLang="ja-JP" sz="1200" b="1">
              <a:latin typeface="+mj-ea"/>
              <a:ea typeface="+mj-ea"/>
            </a:rPr>
            <a:t>10</a:t>
          </a:r>
          <a:r>
            <a:rPr kumimoji="1" lang="ja-JP" altLang="en-US" sz="1200" b="1">
              <a:latin typeface="+mj-ea"/>
              <a:ea typeface="+mj-ea"/>
            </a:rPr>
            <a:t>万円以上かつ耐用年数</a:t>
          </a:r>
          <a:r>
            <a:rPr kumimoji="1" lang="en-US" altLang="ja-JP" sz="1200" b="1">
              <a:latin typeface="+mj-ea"/>
              <a:ea typeface="+mj-ea"/>
            </a:rPr>
            <a:t>1</a:t>
          </a:r>
          <a:r>
            <a:rPr kumimoji="1" lang="ja-JP" altLang="en-US" sz="1200" b="1">
              <a:latin typeface="+mj-ea"/>
              <a:ea typeface="+mj-ea"/>
            </a:rPr>
            <a:t>年以上の設備備品のうち、取得価額が</a:t>
          </a:r>
          <a:r>
            <a:rPr kumimoji="1" lang="en-US" altLang="ja-JP" sz="1200" b="1">
              <a:latin typeface="+mj-ea"/>
              <a:ea typeface="+mj-ea"/>
            </a:rPr>
            <a:t>50</a:t>
          </a:r>
          <a:r>
            <a:rPr kumimoji="1" lang="ja-JP" altLang="en-US" sz="1200" b="1">
              <a:latin typeface="+mj-ea"/>
              <a:ea typeface="+mj-ea"/>
            </a:rPr>
            <a:t>万円以上の設備備品については、見積書または金額が記載されたカタログの添付が必要です。</a:t>
          </a:r>
          <a:endParaRPr kumimoji="1" lang="en-US" altLang="ja-JP" sz="1200" b="1">
            <a:latin typeface="+mj-ea"/>
            <a:ea typeface="+mj-ea"/>
          </a:endParaRPr>
        </a:p>
        <a:p>
          <a:pPr marL="171450" indent="-171450" algn="l">
            <a:buFont typeface="Wingdings" panose="05000000000000000000" pitchFamily="2" charset="2"/>
            <a:buChar char="l"/>
          </a:pPr>
          <a:r>
            <a:rPr kumimoji="1" lang="ja-JP" altLang="en-US" sz="1200" b="1">
              <a:latin typeface="+mj-ea"/>
              <a:ea typeface="+mj-ea"/>
            </a:rPr>
            <a:t>見積書がある場合は見積書に記載の金額（消費税込）を入力してください。</a:t>
          </a:r>
          <a:endParaRPr kumimoji="1" lang="en-US" altLang="ja-JP" sz="1200" b="1">
            <a:latin typeface="+mj-ea"/>
            <a:ea typeface="+mj-ea"/>
          </a:endParaRPr>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114300</xdr:colOff>
      <xdr:row>5</xdr:row>
      <xdr:rowOff>76199</xdr:rowOff>
    </xdr:from>
    <xdr:ext cx="7734300" cy="3615926"/>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401050" y="1123949"/>
          <a:ext cx="7734300" cy="36159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bg1"/>
              </a:solidFill>
              <a:effectLst/>
              <a:latin typeface="+mn-lt"/>
              <a:ea typeface="+mn-ea"/>
              <a:cs typeface="+mn-cs"/>
            </a:rPr>
            <a:t>　</a:t>
          </a:r>
          <a:r>
            <a:rPr kumimoji="0" lang="ja-JP" altLang="en-US" sz="1400" b="0" i="0" u="none" strike="noStrike" kern="0" cap="none" spc="0" normalizeH="0" baseline="0" noProof="0">
              <a:ln>
                <a:noFill/>
              </a:ln>
              <a:solidFill>
                <a:schemeClr val="bg1"/>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chemeClr val="bg1"/>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chemeClr val="bg1"/>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chemeClr val="bg1"/>
            </a:solidFill>
            <a:effectLst/>
            <a:uLnTx/>
            <a:uFillTx/>
            <a:latin typeface="+mn-lt"/>
            <a:ea typeface="+mn-ea"/>
            <a:cs typeface="+mn-cs"/>
          </a:endParaRPr>
        </a:p>
        <a:p>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金額欄に直接金額（消費税込）を入力しないでください。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12</xdr:col>
      <xdr:colOff>101600</xdr:colOff>
      <xdr:row>4</xdr:row>
      <xdr:rowOff>12699</xdr:rowOff>
    </xdr:from>
    <xdr:ext cx="8553450" cy="4987926"/>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0436225" y="917574"/>
          <a:ext cx="8553450" cy="49879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effectLst/>
            </a:rPr>
            <a:t>分担機関の研究参加者の旅費（有識者等の招聘旅費を除く）を代表機関が負担することはできません。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出張者は補助事業参加者リストに記載が必要です。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10</xdr:col>
      <xdr:colOff>142876</xdr:colOff>
      <xdr:row>2</xdr:row>
      <xdr:rowOff>9525</xdr:rowOff>
    </xdr:from>
    <xdr:ext cx="10280650" cy="5413375"/>
    <xdr:sp macro="" textlink="">
      <xdr:nvSpPr>
        <xdr:cNvPr id="2" name="正方形/長方形 1">
          <a:extLst>
            <a:ext uri="{FF2B5EF4-FFF2-40B4-BE49-F238E27FC236}">
              <a16:creationId xmlns:a16="http://schemas.microsoft.com/office/drawing/2014/main" id="{C6478E42-FB78-45EC-AB03-2BD3557A390F}"/>
            </a:ext>
          </a:extLst>
        </xdr:cNvPr>
        <xdr:cNvSpPr/>
      </xdr:nvSpPr>
      <xdr:spPr>
        <a:xfrm>
          <a:off x="8686801" y="409575"/>
          <a:ext cx="10277475" cy="54102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1600" b="1">
              <a:solidFill>
                <a:schemeClr val="lt1"/>
              </a:solidFill>
              <a:effectLst/>
              <a:latin typeface="+mj-ea"/>
              <a:ea typeface="+mj-ea"/>
              <a:cs typeface="+mn-cs"/>
            </a:rPr>
            <a:t>作成</a:t>
          </a:r>
          <a:r>
            <a:rPr kumimoji="1" lang="ja-JP" altLang="ja-JP" sz="1600" b="1">
              <a:solidFill>
                <a:schemeClr val="lt1"/>
              </a:solidFill>
              <a:effectLst/>
              <a:latin typeface="+mj-ea"/>
              <a:ea typeface="+mj-ea"/>
              <a:cs typeface="+mn-cs"/>
            </a:rPr>
            <a:t>上の注意</a:t>
          </a:r>
          <a:endParaRPr kumimoji="1" lang="en-US" altLang="ja-JP" sz="1600" b="1">
            <a:solidFill>
              <a:schemeClr val="lt1"/>
            </a:solidFill>
            <a:effectLst/>
            <a:latin typeface="+mj-ea"/>
            <a:ea typeface="+mj-ea"/>
            <a:cs typeface="+mn-cs"/>
          </a:endParaRPr>
        </a:p>
        <a:p>
          <a:r>
            <a:rPr kumimoji="1" lang="en-US" altLang="ja-JP" sz="1600" b="1">
              <a:solidFill>
                <a:schemeClr val="lt1"/>
              </a:solidFill>
              <a:effectLst/>
              <a:latin typeface="+mj-ea"/>
              <a:ea typeface="+mj-ea"/>
              <a:cs typeface="+mn-cs"/>
            </a:rPr>
            <a:t>※</a:t>
          </a:r>
          <a:r>
            <a:rPr kumimoji="1" lang="ja-JP" altLang="en-US" sz="1600" b="0">
              <a:solidFill>
                <a:schemeClr val="lt1"/>
              </a:solidFill>
              <a:effectLst/>
              <a:latin typeface="+mj-ea"/>
              <a:ea typeface="+mj-ea"/>
              <a:cs typeface="+mn-cs"/>
            </a:rPr>
            <a:t>本シートは実績単価で人件費計上を行う場合に使用してください。（健保等級用シートとの併用も可能）</a:t>
          </a:r>
          <a:endParaRPr kumimoji="1" lang="en-US" altLang="ja-JP" sz="1600" b="0">
            <a:solidFill>
              <a:schemeClr val="lt1"/>
            </a:solidFill>
            <a:effectLst/>
            <a:latin typeface="+mj-ea"/>
            <a:ea typeface="+mj-ea"/>
            <a:cs typeface="+mn-cs"/>
          </a:endParaRPr>
        </a:p>
        <a:p>
          <a:r>
            <a:rPr lang="en-US" altLang="ja-JP" sz="1600" b="0" i="0">
              <a:solidFill>
                <a:schemeClr val="lt1"/>
              </a:solidFill>
              <a:effectLst/>
              <a:latin typeface="+mj-ea"/>
              <a:ea typeface="+mj-ea"/>
              <a:cs typeface="+mn-cs"/>
            </a:rPr>
            <a:t>※</a:t>
          </a:r>
          <a:r>
            <a:rPr lang="ja-JP" altLang="ja-JP" sz="1600" b="0" i="0">
              <a:solidFill>
                <a:schemeClr val="lt1"/>
              </a:solidFill>
              <a:effectLst/>
              <a:latin typeface="+mj-ea"/>
              <a:ea typeface="+mj-ea"/>
              <a:cs typeface="+mn-cs"/>
            </a:rPr>
            <a:t>提出の際は記載例を削除の上、黒字で記入してください。</a:t>
          </a:r>
          <a:r>
            <a:rPr lang="ja-JP" altLang="ja-JP" sz="1600">
              <a:solidFill>
                <a:schemeClr val="lt1"/>
              </a:solidFill>
              <a:effectLst/>
              <a:latin typeface="+mj-ea"/>
              <a:ea typeface="+mj-ea"/>
              <a:cs typeface="+mn-cs"/>
            </a:rPr>
            <a:t> </a:t>
          </a:r>
          <a:endParaRPr lang="ja-JP" altLang="ja-JP" sz="1600">
            <a:effectLst/>
            <a:latin typeface="+mj-ea"/>
            <a:ea typeface="+mj-ea"/>
          </a:endParaRPr>
        </a:p>
        <a:p>
          <a:r>
            <a:rPr kumimoji="1" lang="en-US" altLang="ja-JP" sz="1600">
              <a:solidFill>
                <a:schemeClr val="lt1"/>
              </a:solidFill>
              <a:effectLst/>
              <a:latin typeface="+mj-ea"/>
              <a:ea typeface="+mj-ea"/>
              <a:cs typeface="+mn-cs"/>
            </a:rPr>
            <a:t>※</a:t>
          </a:r>
          <a:r>
            <a:rPr kumimoji="1" lang="ja-JP" altLang="ja-JP" sz="1600">
              <a:solidFill>
                <a:schemeClr val="lt1"/>
              </a:solidFill>
              <a:effectLst/>
              <a:latin typeface="+mj-ea"/>
              <a:ea typeface="+mj-ea"/>
              <a:cs typeface="+mn-cs"/>
            </a:rPr>
            <a:t>費目自体に該当する計上が無い場合は記載例は削除してください。</a:t>
          </a:r>
          <a:endParaRPr lang="ja-JP" altLang="ja-JP" sz="1600">
            <a:effectLst/>
            <a:latin typeface="+mj-ea"/>
            <a:ea typeface="+mj-ea"/>
          </a:endParaRPr>
        </a:p>
        <a:p>
          <a:pPr eaLnBrk="1" fontAlgn="auto" latinLnBrk="0" hangingPunct="1"/>
          <a:r>
            <a:rPr kumimoji="1" lang="en-US" altLang="ja-JP" sz="1600">
              <a:solidFill>
                <a:schemeClr val="lt1"/>
              </a:solidFill>
              <a:effectLst/>
              <a:latin typeface="+mj-ea"/>
              <a:ea typeface="+mj-ea"/>
              <a:cs typeface="+mn-cs"/>
            </a:rPr>
            <a:t>※</a:t>
          </a:r>
          <a:r>
            <a:rPr kumimoji="1" lang="ja-JP" altLang="ja-JP" sz="1600">
              <a:solidFill>
                <a:schemeClr val="lt1"/>
              </a:solidFill>
              <a:effectLst/>
              <a:latin typeface="+mj-ea"/>
              <a:ea typeface="+mj-ea"/>
              <a:cs typeface="+mn-cs"/>
            </a:rPr>
            <a:t>水色セル</a:t>
          </a:r>
          <a:r>
            <a:rPr kumimoji="1" lang="ja-JP" altLang="en-US" sz="1600">
              <a:solidFill>
                <a:schemeClr val="lt1"/>
              </a:solidFill>
              <a:effectLst/>
              <a:latin typeface="+mj-ea"/>
              <a:ea typeface="+mj-ea"/>
              <a:cs typeface="+mn-cs"/>
            </a:rPr>
            <a:t>に</a:t>
          </a:r>
          <a:r>
            <a:rPr kumimoji="1" lang="ja-JP" altLang="ja-JP" sz="1600">
              <a:solidFill>
                <a:schemeClr val="lt1"/>
              </a:solidFill>
              <a:effectLst/>
              <a:latin typeface="+mj-ea"/>
              <a:ea typeface="+mj-ea"/>
              <a:cs typeface="+mn-cs"/>
            </a:rPr>
            <a:t>記入してください。（</a:t>
          </a:r>
          <a:r>
            <a:rPr kumimoji="1" lang="ja-JP" altLang="ja-JP" sz="1600" u="sng">
              <a:solidFill>
                <a:schemeClr val="lt1"/>
              </a:solidFill>
              <a:effectLst/>
              <a:latin typeface="+mj-ea"/>
              <a:ea typeface="+mj-ea"/>
              <a:cs typeface="+mn-cs"/>
            </a:rPr>
            <a:t>水色セル以外については変更等しないでください。</a:t>
          </a:r>
          <a:r>
            <a:rPr kumimoji="1" lang="ja-JP" altLang="ja-JP" sz="1600">
              <a:solidFill>
                <a:schemeClr val="lt1"/>
              </a:solidFill>
              <a:effectLst/>
              <a:latin typeface="+mj-ea"/>
              <a:ea typeface="+mj-ea"/>
              <a:cs typeface="+mn-cs"/>
            </a:rPr>
            <a:t>）</a:t>
          </a:r>
          <a:endParaRPr lang="ja-JP" altLang="ja-JP" sz="1600">
            <a:effectLst/>
            <a:latin typeface="+mj-ea"/>
            <a:ea typeface="+mj-ea"/>
          </a:endParaRPr>
        </a:p>
        <a:p>
          <a:r>
            <a:rPr lang="en-US" altLang="ja-JP" sz="1600">
              <a:effectLst/>
              <a:latin typeface="+mj-ea"/>
              <a:ea typeface="+mj-ea"/>
            </a:rPr>
            <a:t>※</a:t>
          </a:r>
          <a:r>
            <a:rPr lang="ja-JP" altLang="en-US" sz="1600">
              <a:effectLst/>
              <a:latin typeface="+mj-ea"/>
              <a:ea typeface="+mj-ea"/>
            </a:rPr>
            <a:t>アルバイト、短期雇用者も計上してください。</a:t>
          </a:r>
          <a:endParaRPr lang="en-US" altLang="ja-JP" sz="1600">
            <a:effectLst/>
            <a:latin typeface="+mj-ea"/>
            <a:ea typeface="+mj-ea"/>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氏名</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雇用が未定の場合は</a:t>
          </a:r>
          <a:r>
            <a:rPr kumimoji="1" lang="en-US" altLang="ja-JP" sz="1100">
              <a:solidFill>
                <a:schemeClr val="bg1"/>
              </a:solidFill>
              <a:effectLst/>
              <a:latin typeface="+mn-lt"/>
              <a:ea typeface="+mn-ea"/>
              <a:cs typeface="+mn-cs"/>
            </a:rPr>
            <a:t>A</a:t>
          </a:r>
          <a:r>
            <a:rPr kumimoji="1" lang="ja-JP" altLang="en-US"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B</a:t>
          </a:r>
          <a:r>
            <a:rPr kumimoji="1" lang="ja-JP" altLang="en-US" sz="1100">
              <a:solidFill>
                <a:schemeClr val="bg1"/>
              </a:solidFill>
              <a:effectLst/>
              <a:latin typeface="+mn-lt"/>
              <a:ea typeface="+mn-ea"/>
              <a:cs typeface="+mn-cs"/>
            </a:rPr>
            <a:t>・・・と仮称を入力してください。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endParaRPr kumimoji="1" lang="en-US" altLang="ja-JP" sz="1100">
            <a:solidFill>
              <a:schemeClr val="bg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a:effectLst/>
          </a:endParaRPr>
        </a:p>
        <a:p>
          <a:pPr marL="171450" indent="-171450">
            <a:buFont typeface="Arial" panose="020B0604020202020204" pitchFamily="34" charset="0"/>
            <a:buChar char="•"/>
          </a:pPr>
          <a:r>
            <a:rPr lang="ja-JP" altLang="en-US">
              <a:solidFill>
                <a:schemeClr val="bg1"/>
              </a:solidFill>
              <a:effectLst/>
            </a:rPr>
            <a:t>従事率／</a:t>
          </a:r>
          <a:r>
            <a:rPr lang="ja-JP" altLang="en-US" b="1" i="1" u="sng">
              <a:solidFill>
                <a:schemeClr val="bg1"/>
              </a:solidFill>
              <a:effectLst/>
            </a:rPr>
            <a:t>人件費を計上する期間（支払月数）における</a:t>
          </a:r>
          <a:r>
            <a:rPr lang="ja-JP" altLang="en-US">
              <a:solidFill>
                <a:schemeClr val="bg1"/>
              </a:solidFill>
              <a:effectLst/>
            </a:rPr>
            <a:t>当事業への従事率を入力してください。専従の場合は１００と入力してください。</a:t>
          </a:r>
          <a:br>
            <a:rPr lang="en-US" altLang="ja-JP">
              <a:solidFill>
                <a:schemeClr val="bg1"/>
              </a:solidFill>
              <a:effectLst/>
            </a:rPr>
          </a:br>
          <a:r>
            <a:rPr lang="ja-JP" altLang="en-US">
              <a:solidFill>
                <a:schemeClr val="bg1"/>
              </a:solidFill>
              <a:effectLst/>
            </a:rPr>
            <a:t>例</a:t>
          </a:r>
          <a:r>
            <a:rPr lang="en-US" altLang="ja-JP">
              <a:solidFill>
                <a:schemeClr val="bg1"/>
              </a:solidFill>
              <a:effectLst/>
            </a:rPr>
            <a:t>1</a:t>
          </a:r>
          <a:r>
            <a:rPr lang="ja-JP" altLang="en-US">
              <a:solidFill>
                <a:schemeClr val="bg1"/>
              </a:solidFill>
              <a:effectLst/>
            </a:rPr>
            <a:t>：４月～</a:t>
          </a:r>
          <a:r>
            <a:rPr lang="en-US" altLang="ja-JP">
              <a:solidFill>
                <a:schemeClr val="bg1"/>
              </a:solidFill>
              <a:effectLst/>
            </a:rPr>
            <a:t>12</a:t>
          </a:r>
          <a:r>
            <a:rPr lang="ja-JP" altLang="en-US">
              <a:solidFill>
                <a:schemeClr val="bg1"/>
              </a:solidFill>
              <a:effectLst/>
            </a:rPr>
            <a:t>月は当事業のみに従事するが、１月～</a:t>
          </a:r>
          <a:r>
            <a:rPr lang="en-US" altLang="ja-JP">
              <a:solidFill>
                <a:schemeClr val="bg1"/>
              </a:solidFill>
              <a:effectLst/>
            </a:rPr>
            <a:t>3</a:t>
          </a:r>
          <a:r>
            <a:rPr lang="ja-JP" altLang="en-US">
              <a:solidFill>
                <a:schemeClr val="bg1"/>
              </a:solidFill>
              <a:effectLst/>
            </a:rPr>
            <a:t>月は本事業には一切参加しない。</a:t>
          </a:r>
          <a:br>
            <a:rPr lang="ja-JP" altLang="en-US">
              <a:solidFill>
                <a:schemeClr val="bg1"/>
              </a:solidFill>
              <a:effectLst/>
            </a:rPr>
          </a:br>
          <a:r>
            <a:rPr lang="ja-JP" altLang="en-US">
              <a:solidFill>
                <a:schemeClr val="bg1"/>
              </a:solidFill>
              <a:effectLst/>
            </a:rPr>
            <a:t>　→</a:t>
          </a:r>
          <a:r>
            <a:rPr lang="en-US" altLang="ja-JP">
              <a:solidFill>
                <a:schemeClr val="bg1"/>
              </a:solidFill>
              <a:effectLst/>
            </a:rPr>
            <a:t>『</a:t>
          </a:r>
          <a:r>
            <a:rPr lang="ja-JP" altLang="en-US">
              <a:solidFill>
                <a:schemeClr val="bg1"/>
              </a:solidFill>
              <a:effectLst/>
            </a:rPr>
            <a:t>支払月数９、従事率１００</a:t>
          </a:r>
          <a:r>
            <a:rPr lang="en-US" altLang="ja-JP">
              <a:solidFill>
                <a:schemeClr val="bg1"/>
              </a:solidFill>
              <a:effectLst/>
            </a:rPr>
            <a:t>』</a:t>
          </a:r>
          <a:r>
            <a:rPr lang="ja-JP" altLang="en-US">
              <a:solidFill>
                <a:schemeClr val="bg1"/>
              </a:solidFill>
              <a:effectLst/>
            </a:rPr>
            <a:t>としてください。</a:t>
          </a:r>
          <a:br>
            <a:rPr lang="en-US" altLang="ja-JP">
              <a:solidFill>
                <a:schemeClr val="bg1"/>
              </a:solidFill>
              <a:effectLst/>
            </a:rPr>
          </a:br>
          <a:r>
            <a:rPr lang="ja-JP" altLang="en-US">
              <a:solidFill>
                <a:schemeClr val="bg1"/>
              </a:solidFill>
              <a:effectLst/>
            </a:rPr>
            <a:t>例</a:t>
          </a:r>
          <a:r>
            <a:rPr lang="en-US" altLang="ja-JP">
              <a:solidFill>
                <a:schemeClr val="bg1"/>
              </a:solidFill>
              <a:effectLst/>
            </a:rPr>
            <a:t>2</a:t>
          </a:r>
          <a:r>
            <a:rPr lang="ja-JP" altLang="en-US">
              <a:solidFill>
                <a:schemeClr val="bg1"/>
              </a:solidFill>
              <a:effectLst/>
            </a:rPr>
            <a:t>：年間を通じて当事業に従事するが、その割合は</a:t>
          </a:r>
          <a:r>
            <a:rPr lang="en-US" altLang="ja-JP">
              <a:solidFill>
                <a:schemeClr val="bg1"/>
              </a:solidFill>
              <a:effectLst/>
            </a:rPr>
            <a:t>50</a:t>
          </a:r>
          <a:r>
            <a:rPr lang="ja-JP" altLang="en-US">
              <a:solidFill>
                <a:schemeClr val="bg1"/>
              </a:solidFill>
              <a:effectLst/>
            </a:rPr>
            <a:t>％である。</a:t>
          </a:r>
          <a:br>
            <a:rPr lang="en-US" altLang="ja-JP">
              <a:solidFill>
                <a:schemeClr val="bg1"/>
              </a:solidFill>
              <a:effectLst/>
            </a:rPr>
          </a:br>
          <a:r>
            <a:rPr lang="ja-JP" altLang="en-US">
              <a:solidFill>
                <a:schemeClr val="bg1"/>
              </a:solidFill>
              <a:effectLst/>
            </a:rPr>
            <a:t>　→</a:t>
          </a:r>
          <a:r>
            <a:rPr lang="en-US" altLang="ja-JP">
              <a:solidFill>
                <a:schemeClr val="bg1"/>
              </a:solidFill>
              <a:effectLst/>
            </a:rPr>
            <a:t>『</a:t>
          </a:r>
          <a:r>
            <a:rPr lang="ja-JP" altLang="en-US">
              <a:solidFill>
                <a:schemeClr val="bg1"/>
              </a:solidFill>
              <a:effectLst/>
            </a:rPr>
            <a:t>支払月数</a:t>
          </a:r>
          <a:r>
            <a:rPr lang="en-US" altLang="ja-JP">
              <a:solidFill>
                <a:schemeClr val="bg1"/>
              </a:solidFill>
              <a:effectLst/>
            </a:rPr>
            <a:t>12</a:t>
          </a:r>
          <a:r>
            <a:rPr lang="ja-JP" altLang="en-US">
              <a:solidFill>
                <a:schemeClr val="bg1"/>
              </a:solidFill>
              <a:effectLst/>
            </a:rPr>
            <a:t>、従事率</a:t>
          </a:r>
          <a:r>
            <a:rPr lang="en-US" altLang="ja-JP">
              <a:solidFill>
                <a:schemeClr val="bg1"/>
              </a:solidFill>
              <a:effectLst/>
            </a:rPr>
            <a:t>50』</a:t>
          </a:r>
          <a:r>
            <a:rPr lang="ja-JP" altLang="en-US">
              <a:solidFill>
                <a:schemeClr val="bg1"/>
              </a:solidFill>
              <a:effectLst/>
            </a:rPr>
            <a:t>としてください。</a:t>
          </a:r>
          <a:endParaRPr lang="en-US" altLang="ja-JP">
            <a:solidFill>
              <a:schemeClr val="bg1"/>
            </a:solidFill>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en-US" altLang="ja-JP">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しているのか人材派遣会社なのか選択してください。出向者については、「直雇用」を選択してください。</a:t>
          </a:r>
          <a:endParaRPr lang="en-US" altLang="ja-JP" u="sng">
            <a:effectLst/>
          </a:endParaRPr>
        </a:p>
        <a:p>
          <a:pPr marL="628650" lvl="1" indent="-171450">
            <a:buFont typeface="Wingdings" panose="05000000000000000000" pitchFamily="2" charset="2"/>
            <a:buChar char="Ø"/>
          </a:pPr>
          <a:r>
            <a:rPr lang="ja-JP" altLang="en-US">
              <a:effectLst/>
            </a:rPr>
            <a:t>消費税相当額の有無／雇用区分を入力すると自動入力されます。「要」の合計が消費税相当額計上対象額</a:t>
          </a:r>
          <a:r>
            <a:rPr lang="en-US" altLang="ja-JP">
              <a:effectLst/>
            </a:rPr>
            <a:t>(</a:t>
          </a:r>
          <a:r>
            <a:rPr lang="ja-JP" altLang="en-US">
              <a:effectLst/>
            </a:rPr>
            <a:t>定期代込）に表示され ます。</a:t>
          </a:r>
          <a:endParaRPr lang="en-US" altLang="ja-JP">
            <a:effectLst/>
          </a:endParaRPr>
        </a:p>
        <a:p>
          <a:pPr marL="628650" lvl="1" indent="-171450">
            <a:buFont typeface="Wingdings" panose="05000000000000000000" pitchFamily="2" charset="2"/>
            <a:buChar char="Ø"/>
          </a:pPr>
          <a:r>
            <a:rPr lang="ja-JP" altLang="en-US">
              <a:effectLst/>
            </a:rPr>
            <a:t>下段集計部分の年間定期代を抜いた金額にて消費税相当額のシートに自動的に転記、計算されます。</a:t>
          </a:r>
          <a:endParaRPr lang="en-US" altLang="ja-JP">
            <a:effectLst/>
          </a:endParaRPr>
        </a:p>
        <a:p>
          <a:pPr marL="628650" lvl="1" indent="-171450">
            <a:buFont typeface="Wingdings" panose="05000000000000000000" pitchFamily="2" charset="2"/>
            <a:buChar char="Ø"/>
          </a:pPr>
          <a:r>
            <a:rPr lang="en-US" altLang="ja-JP" u="sng">
              <a:effectLst/>
            </a:rPr>
            <a:t>【</a:t>
          </a:r>
          <a:r>
            <a:rPr lang="ja-JP" altLang="en-US" u="sng">
              <a:effectLst/>
            </a:rPr>
            <a:t>鑑</a:t>
          </a:r>
          <a:r>
            <a:rPr lang="en-US" altLang="ja-JP" u="sng">
              <a:effectLst/>
            </a:rPr>
            <a:t>】</a:t>
          </a:r>
          <a:r>
            <a:rPr lang="ja-JP" altLang="en-US" u="sng">
              <a:effectLst/>
            </a:rPr>
            <a:t>シートにて「免税事業者」を選択された場合は、すべて「派遣」を選択してください。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人件費を計上する場合は「研究開発参加者リスト」にも必ず記載してください。「研究開発参加者リスト」に記載が無い場合は計上できません。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10</xdr:col>
      <xdr:colOff>63500</xdr:colOff>
      <xdr:row>1</xdr:row>
      <xdr:rowOff>139701</xdr:rowOff>
    </xdr:from>
    <xdr:ext cx="8686800" cy="3863974"/>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8921750" y="320676"/>
          <a:ext cx="8686800" cy="38703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健保等級時間単価、健保等級月額単価または派遣契約単価を入力してください。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ja-JP" sz="1100">
              <a:solidFill>
                <a:schemeClr val="lt1"/>
              </a:solidFill>
              <a:effectLst/>
              <a:latin typeface="+mn-lt"/>
              <a:ea typeface="+mn-ea"/>
              <a:cs typeface="+mn-cs"/>
            </a:rPr>
            <a:t>雇用区分／「直雇用」を選択してください。出向者についても、「直雇用」を選択してください</a:t>
          </a:r>
          <a:endParaRPr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104776</xdr:colOff>
      <xdr:row>4</xdr:row>
      <xdr:rowOff>28574</xdr:rowOff>
    </xdr:from>
    <xdr:ext cx="7435850" cy="3209789"/>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7400926" y="857249"/>
          <a:ext cx="7435850" cy="32097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補助事業</a:t>
          </a: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6</xdr:col>
      <xdr:colOff>25402</xdr:colOff>
      <xdr:row>4</xdr:row>
      <xdr:rowOff>0</xdr:rowOff>
    </xdr:from>
    <xdr:ext cx="7448549" cy="3944350"/>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8645527" y="790575"/>
          <a:ext cx="7448549" cy="3944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600" u="none">
              <a:solidFill>
                <a:schemeClr val="lt1"/>
              </a:solidFill>
              <a:effectLst/>
              <a:latin typeface="+mn-lt"/>
              <a:ea typeface="+mn-ea"/>
              <a:cs typeface="+mn-cs"/>
            </a:rPr>
            <a:t>※</a:t>
          </a:r>
          <a:r>
            <a:rPr lang="ja-JP" altLang="ja-JP" sz="1600" u="none">
              <a:solidFill>
                <a:schemeClr val="lt1"/>
              </a:solidFill>
              <a:effectLst/>
              <a:latin typeface="+mn-lt"/>
              <a:ea typeface="+mn-ea"/>
              <a:cs typeface="+mn-cs"/>
            </a:rPr>
            <a:t>試作品や設備機器の作製を目的とする外注費については、第三者に実施させるために必要な費用等であっても物品費に計上してください。</a:t>
          </a:r>
          <a:endParaRPr lang="en-US" altLang="ja-JP" sz="1600" u="none">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600" u="none">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sng">
              <a:latin typeface="+mj-ea"/>
              <a:ea typeface="+mj-ea"/>
            </a:rPr>
            <a:t>１契約あたり</a:t>
          </a:r>
          <a:r>
            <a:rPr kumimoji="1" lang="en-US" altLang="ja-JP" sz="1200" b="1" u="sng">
              <a:latin typeface="+mj-ea"/>
              <a:ea typeface="+mj-ea"/>
            </a:rPr>
            <a:t>100</a:t>
          </a:r>
          <a:r>
            <a:rPr kumimoji="1" lang="ja-JP" altLang="ja-JP" sz="1200" b="1" u="sng">
              <a:solidFill>
                <a:schemeClr val="lt1"/>
              </a:solidFill>
              <a:effectLst/>
              <a:latin typeface="+mj-ea"/>
              <a:ea typeface="+mj-ea"/>
              <a:cs typeface="+mn-cs"/>
            </a:rPr>
            <a:t>万円以上の</a:t>
          </a:r>
          <a:r>
            <a:rPr kumimoji="1" lang="ja-JP" altLang="en-US" sz="1200" b="1" u="sng">
              <a:solidFill>
                <a:schemeClr val="lt1"/>
              </a:solidFill>
              <a:effectLst/>
              <a:latin typeface="+mj-ea"/>
              <a:ea typeface="+mj-ea"/>
              <a:cs typeface="+mn-cs"/>
            </a:rPr>
            <a:t>外注費</a:t>
          </a:r>
          <a:r>
            <a:rPr kumimoji="1" lang="ja-JP" altLang="ja-JP" sz="1200" b="1" u="sng">
              <a:solidFill>
                <a:schemeClr val="lt1"/>
              </a:solidFill>
              <a:effectLst/>
              <a:latin typeface="+mj-ea"/>
              <a:ea typeface="+mj-ea"/>
              <a:cs typeface="+mn-cs"/>
            </a:rPr>
            <a:t>については、見積書</a:t>
          </a:r>
          <a:r>
            <a:rPr kumimoji="1" lang="ja-JP" altLang="en-US" sz="1200" b="1" u="sng">
              <a:solidFill>
                <a:schemeClr val="lt1"/>
              </a:solidFill>
              <a:effectLst/>
              <a:latin typeface="+mj-ea"/>
              <a:ea typeface="+mj-ea"/>
              <a:cs typeface="+mn-cs"/>
            </a:rPr>
            <a:t>等</a:t>
          </a:r>
          <a:r>
            <a:rPr kumimoji="1" lang="ja-JP" altLang="ja-JP" sz="1200" b="1" u="sng">
              <a:solidFill>
                <a:schemeClr val="lt1"/>
              </a:solidFill>
              <a:effectLst/>
              <a:latin typeface="+mj-ea"/>
              <a:ea typeface="+mj-ea"/>
              <a:cs typeface="+mn-cs"/>
            </a:rPr>
            <a:t>の添付が必要です。</a:t>
          </a:r>
          <a:endParaRPr kumimoji="1" lang="en-US" altLang="ja-JP" sz="1200" b="1" u="sng">
            <a:solidFill>
              <a:schemeClr val="lt1"/>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u="sng">
              <a:solidFill>
                <a:schemeClr val="lt1"/>
              </a:solidFill>
              <a:effectLst/>
              <a:latin typeface="+mj-ea"/>
              <a:ea typeface="+mj-ea"/>
              <a:cs typeface="+mn-cs"/>
            </a:rPr>
            <a:t>見積書がある場合は見積書に記載の金額（消費税込）を入力してください。</a:t>
          </a:r>
          <a:endParaRPr lang="ja-JP" altLang="ja-JP" sz="1200" b="1" u="sng">
            <a:effectLst/>
            <a:latin typeface="+mj-ea"/>
            <a:ea typeface="+mj-ea"/>
          </a:endParaRPr>
        </a:p>
        <a:p>
          <a:pPr algn="l"/>
          <a:endParaRPr kumimoji="1" lang="en-US" altLang="ja-JP" sz="16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bg1"/>
              </a:solidFill>
              <a:effectLst/>
              <a:latin typeface="+mn-lt"/>
              <a:ea typeface="+mn-ea"/>
              <a:cs typeface="+mn-cs"/>
            </a:rPr>
            <a:t>なお、委託（事務処理説明書</a:t>
          </a:r>
          <a:r>
            <a:rPr kumimoji="1" lang="en-US" altLang="ja-JP" sz="1100">
              <a:solidFill>
                <a:schemeClr val="bg1"/>
              </a:solidFill>
              <a:effectLst/>
              <a:latin typeface="+mn-lt"/>
              <a:ea typeface="+mn-ea"/>
              <a:cs typeface="+mn-cs"/>
            </a:rPr>
            <a:t>Ⅳ</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14</a:t>
          </a:r>
          <a:r>
            <a:rPr kumimoji="1" lang="ja-JP" altLang="ja-JP" sz="1100">
              <a:solidFill>
                <a:schemeClr val="bg1"/>
              </a:solidFill>
              <a:effectLst/>
              <a:latin typeface="+mn-lt"/>
              <a:ea typeface="+mn-ea"/>
              <a:cs typeface="+mn-cs"/>
            </a:rPr>
            <a:t>にて定めるもの）については「委託費」のシートに記入してください。</a:t>
          </a:r>
          <a:endParaRPr kumimoji="1" lang="en-US" altLang="ja-JP" sz="1100">
            <a:solidFill>
              <a:schemeClr val="bg1"/>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u="sng">
              <a:solidFill>
                <a:schemeClr val="lt1"/>
              </a:solidFill>
              <a:effectLst/>
              <a:latin typeface="+mn-lt"/>
              <a:ea typeface="+mn-ea"/>
              <a:cs typeface="+mn-cs"/>
            </a:rPr>
            <a:t>学会参加費を計上する場合は「補助事業参加者リスト」にも必ず記載してください。「補助事業参加者リスト」に記載が無い場合は計上できません。</a:t>
          </a:r>
          <a:endParaRPr lang="ja-JP" altLang="ja-JP" sz="1100">
            <a:effectLst/>
          </a:endParaRPr>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5"/>
  <sheetViews>
    <sheetView tabSelected="1" workbookViewId="0">
      <selection activeCell="H17" sqref="H17"/>
    </sheetView>
  </sheetViews>
  <sheetFormatPr defaultColWidth="9" defaultRowHeight="13.2" x14ac:dyDescent="0.2"/>
  <cols>
    <col min="1" max="1" width="17.33203125" style="127" customWidth="1"/>
    <col min="2" max="2" width="12.77734375" style="127" customWidth="1"/>
    <col min="3" max="3" width="14.109375" style="127" customWidth="1"/>
    <col min="4" max="5" width="16.33203125" style="127" customWidth="1"/>
    <col min="6" max="6" width="13.77734375" style="127" customWidth="1"/>
    <col min="7" max="16384" width="9" style="127"/>
  </cols>
  <sheetData>
    <row r="1" spans="1:6" ht="14.4" x14ac:dyDescent="0.2">
      <c r="A1" s="407"/>
      <c r="B1" s="407"/>
      <c r="C1" s="407"/>
      <c r="D1" s="407"/>
      <c r="E1" s="129"/>
    </row>
    <row r="2" spans="1:6" ht="15" customHeight="1" x14ac:dyDescent="0.2">
      <c r="A2" s="410" t="s">
        <v>0</v>
      </c>
      <c r="B2" s="410"/>
      <c r="C2" s="410"/>
      <c r="D2" s="170" t="str">
        <f>"補助率："&amp;'3.【鑑】経費等内訳書'!C20&amp;"/"&amp;'3.【鑑】経費等内訳書'!E20</f>
        <v>補助率：1/1</v>
      </c>
      <c r="E2" s="130" t="s">
        <v>1</v>
      </c>
    </row>
    <row r="3" spans="1:6" ht="36.75" customHeight="1" x14ac:dyDescent="0.2">
      <c r="A3" s="144" t="s">
        <v>2</v>
      </c>
      <c r="B3" s="144" t="s">
        <v>3</v>
      </c>
      <c r="C3" s="145" t="s">
        <v>4</v>
      </c>
      <c r="D3" s="150" t="s">
        <v>5</v>
      </c>
      <c r="E3" s="169" t="s">
        <v>6</v>
      </c>
    </row>
    <row r="4" spans="1:6" x14ac:dyDescent="0.2">
      <c r="A4" s="408" t="s">
        <v>7</v>
      </c>
      <c r="B4" s="146" t="s">
        <v>8</v>
      </c>
      <c r="C4" s="147">
        <f>'3.【鑑】経費等内訳書'!E22</f>
        <v>1500000</v>
      </c>
      <c r="D4" s="151">
        <f>C4+C5</f>
        <v>3658806</v>
      </c>
      <c r="E4" s="152">
        <f>'3.【鑑】経費等内訳書'!G22</f>
        <v>3658806</v>
      </c>
    </row>
    <row r="5" spans="1:6" x14ac:dyDescent="0.2">
      <c r="A5" s="409"/>
      <c r="B5" s="146" t="s">
        <v>9</v>
      </c>
      <c r="C5" s="147">
        <f>'3.【鑑】経費等内訳書'!E23</f>
        <v>2158806</v>
      </c>
      <c r="D5" s="153"/>
      <c r="E5" s="154"/>
    </row>
    <row r="6" spans="1:6" x14ac:dyDescent="0.2">
      <c r="A6" s="148" t="s">
        <v>10</v>
      </c>
      <c r="B6" s="149" t="s">
        <v>11</v>
      </c>
      <c r="C6" s="147">
        <f>'3.【鑑】経費等内訳書'!E24</f>
        <v>410000</v>
      </c>
      <c r="D6" s="155">
        <f>C6</f>
        <v>410000</v>
      </c>
      <c r="E6" s="156">
        <f>'3.【鑑】経費等内訳書'!G24</f>
        <v>410000</v>
      </c>
    </row>
    <row r="7" spans="1:6" x14ac:dyDescent="0.2">
      <c r="A7" s="408" t="s">
        <v>12</v>
      </c>
      <c r="B7" s="146" t="s">
        <v>13</v>
      </c>
      <c r="C7" s="147">
        <f>'3.【鑑】経費等内訳書'!E25</f>
        <v>18821194</v>
      </c>
      <c r="D7" s="151">
        <f>C7+C8</f>
        <v>18833194</v>
      </c>
      <c r="E7" s="152">
        <f>'3.【鑑】経費等内訳書'!G25</f>
        <v>18833194</v>
      </c>
    </row>
    <row r="8" spans="1:6" x14ac:dyDescent="0.2">
      <c r="A8" s="409"/>
      <c r="B8" s="146" t="s">
        <v>14</v>
      </c>
      <c r="C8" s="147">
        <f>'3.【鑑】経費等内訳書'!E26</f>
        <v>12000</v>
      </c>
      <c r="D8" s="153"/>
      <c r="E8" s="154"/>
    </row>
    <row r="9" spans="1:6" x14ac:dyDescent="0.2">
      <c r="A9" s="148" t="s">
        <v>15</v>
      </c>
      <c r="B9" s="146" t="s">
        <v>16</v>
      </c>
      <c r="C9" s="147">
        <f>'3.【鑑】経費等内訳書'!E27</f>
        <v>1098000</v>
      </c>
      <c r="D9" s="157">
        <f>C9</f>
        <v>1098000</v>
      </c>
      <c r="E9" s="158">
        <f>'3.【鑑】経費等内訳書'!G27</f>
        <v>1098000</v>
      </c>
    </row>
    <row r="10" spans="1:6" x14ac:dyDescent="0.2">
      <c r="A10" s="405" t="s">
        <v>17</v>
      </c>
      <c r="B10" s="405"/>
      <c r="C10" s="147">
        <f>SUM(C4:C9)</f>
        <v>24000000</v>
      </c>
      <c r="D10" s="159">
        <f>SUM(D4:D9)</f>
        <v>24000000</v>
      </c>
      <c r="E10" s="147">
        <f>'3.【鑑】経費等内訳書'!G28</f>
        <v>24000000</v>
      </c>
    </row>
    <row r="11" spans="1:6" x14ac:dyDescent="0.2">
      <c r="A11" s="403" t="str">
        <f>CONCATENATE("間接経費/一般管理費（小計の",'3.【鑑】経費等内訳書'!C29,"％）")</f>
        <v>間接経費/一般管理費（小計の10％）</v>
      </c>
      <c r="B11" s="404"/>
      <c r="C11" s="404"/>
      <c r="D11" s="159">
        <f>'3.【鑑】経費等内訳書'!F29</f>
        <v>2400000</v>
      </c>
      <c r="E11" s="147">
        <f>'3.【鑑】経費等内訳書'!G29</f>
        <v>2400000</v>
      </c>
    </row>
    <row r="12" spans="1:6" x14ac:dyDescent="0.2">
      <c r="A12" s="188" t="s">
        <v>18</v>
      </c>
      <c r="B12" s="189"/>
      <c r="C12" s="190">
        <f>'3.【鑑】経費等内訳書'!E30</f>
        <v>279620000</v>
      </c>
      <c r="D12" s="159">
        <f>'3.【鑑】経費等内訳書'!F30</f>
        <v>279620000</v>
      </c>
      <c r="E12" s="147">
        <f>'3.【鑑】経費等内訳書'!G30</f>
        <v>279620000</v>
      </c>
    </row>
    <row r="13" spans="1:6" x14ac:dyDescent="0.2">
      <c r="A13" s="405" t="s">
        <v>19</v>
      </c>
      <c r="B13" s="405"/>
      <c r="C13" s="406"/>
      <c r="D13" s="159">
        <f>SUM(D10:D12)</f>
        <v>306020000</v>
      </c>
      <c r="E13" s="147">
        <f>SUM(E10:E12)</f>
        <v>306020000</v>
      </c>
    </row>
    <row r="15" spans="1:6" ht="16.2" x14ac:dyDescent="0.2">
      <c r="F15" s="128"/>
    </row>
  </sheetData>
  <sheetProtection algorithmName="SHA-512" hashValue="C/1iziWxt7tGEQQ8LxgAz/Eob7PiGwLaakEM6tirmdik1eBKmeVztwmJU6lyhbFD95GjZxScBJDezz02ZIPsmw==" saltValue="hud8jZ9K6+zCFlGW3nNvxg==" spinCount="100000" sheet="1" formatCells="0" formatColumns="0" formatRows="0"/>
  <mergeCells count="7">
    <mergeCell ref="A11:C11"/>
    <mergeCell ref="A13:C13"/>
    <mergeCell ref="A1:D1"/>
    <mergeCell ref="A4:A5"/>
    <mergeCell ref="A7:A8"/>
    <mergeCell ref="A10:B10"/>
    <mergeCell ref="A2:C2"/>
  </mergeCells>
  <phoneticPr fontId="17"/>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41"/>
  <sheetViews>
    <sheetView zoomScale="80" zoomScaleNormal="80" workbookViewId="0">
      <selection activeCell="A8" sqref="A8"/>
    </sheetView>
  </sheetViews>
  <sheetFormatPr defaultColWidth="9" defaultRowHeight="14.4" x14ac:dyDescent="0.2"/>
  <cols>
    <col min="1" max="1" width="35.109375" style="1" customWidth="1"/>
    <col min="2" max="2" width="39.44140625" style="1" customWidth="1"/>
    <col min="3" max="3" width="17.88671875" style="1" customWidth="1"/>
    <col min="4" max="4" width="9.21875" style="1" customWidth="1"/>
    <col min="5" max="5" width="6.33203125" style="2" customWidth="1"/>
    <col min="6" max="6" width="17.6640625" style="2" customWidth="1"/>
    <col min="7" max="7" width="8.109375" style="1" bestFit="1" customWidth="1"/>
    <col min="8" max="16384" width="9" style="1"/>
  </cols>
  <sheetData>
    <row r="1" spans="1:7" x14ac:dyDescent="0.2">
      <c r="A1" s="1" t="s">
        <v>248</v>
      </c>
      <c r="E1" s="1"/>
      <c r="F1" s="1"/>
    </row>
    <row r="2" spans="1:7" ht="17.25" customHeight="1" thickBot="1" x14ac:dyDescent="0.25">
      <c r="A2" s="1" t="s">
        <v>249</v>
      </c>
      <c r="F2" s="3" t="s">
        <v>149</v>
      </c>
    </row>
    <row r="3" spans="1:7" ht="15.75" customHeight="1" x14ac:dyDescent="0.2">
      <c r="A3" s="461" t="s">
        <v>250</v>
      </c>
      <c r="B3" s="463" t="s">
        <v>251</v>
      </c>
      <c r="C3" s="473" t="s">
        <v>153</v>
      </c>
      <c r="D3" s="474"/>
      <c r="E3" s="475"/>
      <c r="F3" s="459" t="s">
        <v>154</v>
      </c>
    </row>
    <row r="4" spans="1:7" ht="15.75" customHeight="1" thickBot="1" x14ac:dyDescent="0.25">
      <c r="A4" s="462"/>
      <c r="B4" s="464"/>
      <c r="C4" s="15" t="s">
        <v>155</v>
      </c>
      <c r="D4" s="15" t="s">
        <v>156</v>
      </c>
      <c r="E4" s="16" t="s">
        <v>167</v>
      </c>
      <c r="F4" s="460"/>
    </row>
    <row r="5" spans="1:7" s="12" customFormat="1" ht="17.25" customHeight="1" x14ac:dyDescent="0.2">
      <c r="A5" s="56" t="s">
        <v>252</v>
      </c>
      <c r="B5" s="98" t="s">
        <v>253</v>
      </c>
      <c r="C5" s="43">
        <v>7000</v>
      </c>
      <c r="D5" s="26">
        <v>10</v>
      </c>
      <c r="E5" s="99" t="s">
        <v>254</v>
      </c>
      <c r="F5" s="292">
        <f>IF(A5="","",ROUNDDOWN(C5*D5,0))</f>
        <v>70000</v>
      </c>
      <c r="G5" s="13"/>
    </row>
    <row r="6" spans="1:7" s="11" customFormat="1" ht="17.25" customHeight="1" x14ac:dyDescent="0.2">
      <c r="A6" s="45" t="s">
        <v>255</v>
      </c>
      <c r="B6" s="46" t="s">
        <v>256</v>
      </c>
      <c r="C6" s="42">
        <v>7000</v>
      </c>
      <c r="D6" s="43">
        <v>2</v>
      </c>
      <c r="E6" s="44" t="s">
        <v>257</v>
      </c>
      <c r="F6" s="293">
        <f t="shared" ref="F6:F25" si="0">IF(A6="","",ROUNDDOWN(C6*D6,0))</f>
        <v>14000</v>
      </c>
    </row>
    <row r="7" spans="1:7" s="11" customFormat="1" ht="17.25" customHeight="1" x14ac:dyDescent="0.2">
      <c r="A7" s="66" t="s">
        <v>258</v>
      </c>
      <c r="B7" s="96" t="s">
        <v>259</v>
      </c>
      <c r="C7" s="100">
        <v>500000</v>
      </c>
      <c r="D7" s="100">
        <v>2</v>
      </c>
      <c r="E7" s="30" t="s">
        <v>160</v>
      </c>
      <c r="F7" s="292">
        <f t="shared" si="0"/>
        <v>1000000</v>
      </c>
    </row>
    <row r="8" spans="1:7" s="11" customFormat="1" ht="17.25" customHeight="1" x14ac:dyDescent="0.2">
      <c r="A8" s="66" t="s">
        <v>260</v>
      </c>
      <c r="B8" s="96" t="s">
        <v>261</v>
      </c>
      <c r="C8" s="100">
        <v>14000</v>
      </c>
      <c r="D8" s="100">
        <v>1</v>
      </c>
      <c r="E8" s="30" t="s">
        <v>262</v>
      </c>
      <c r="F8" s="292">
        <f t="shared" si="0"/>
        <v>14000</v>
      </c>
    </row>
    <row r="9" spans="1:7" s="11" customFormat="1" ht="17.25" customHeight="1" x14ac:dyDescent="0.2">
      <c r="A9" s="66"/>
      <c r="B9" s="96"/>
      <c r="C9" s="100"/>
      <c r="D9" s="100"/>
      <c r="E9" s="30"/>
      <c r="F9" s="292" t="str">
        <f t="shared" si="0"/>
        <v/>
      </c>
    </row>
    <row r="10" spans="1:7" s="11" customFormat="1" ht="17.25" customHeight="1" x14ac:dyDescent="0.2">
      <c r="A10" s="88"/>
      <c r="B10" s="101"/>
      <c r="C10" s="97"/>
      <c r="D10" s="97"/>
      <c r="E10" s="36"/>
      <c r="F10" s="292" t="str">
        <f t="shared" si="0"/>
        <v/>
      </c>
    </row>
    <row r="11" spans="1:7" s="11" customFormat="1" ht="17.25" customHeight="1" x14ac:dyDescent="0.2">
      <c r="A11" s="88"/>
      <c r="B11" s="101"/>
      <c r="C11" s="97"/>
      <c r="D11" s="97"/>
      <c r="E11" s="36"/>
      <c r="F11" s="292" t="str">
        <f t="shared" si="0"/>
        <v/>
      </c>
    </row>
    <row r="12" spans="1:7" s="11" customFormat="1" ht="17.25" customHeight="1" x14ac:dyDescent="0.2">
      <c r="A12" s="88"/>
      <c r="B12" s="101"/>
      <c r="C12" s="97"/>
      <c r="D12" s="97"/>
      <c r="E12" s="36"/>
      <c r="F12" s="292" t="str">
        <f t="shared" si="0"/>
        <v/>
      </c>
    </row>
    <row r="13" spans="1:7" s="11" customFormat="1" ht="17.25" customHeight="1" x14ac:dyDescent="0.2">
      <c r="A13" s="88"/>
      <c r="B13" s="101"/>
      <c r="C13" s="97"/>
      <c r="D13" s="97"/>
      <c r="E13" s="36"/>
      <c r="F13" s="292" t="str">
        <f t="shared" si="0"/>
        <v/>
      </c>
    </row>
    <row r="14" spans="1:7" s="11" customFormat="1" ht="17.25" customHeight="1" x14ac:dyDescent="0.2">
      <c r="A14" s="88"/>
      <c r="B14" s="101"/>
      <c r="C14" s="97"/>
      <c r="D14" s="97"/>
      <c r="E14" s="36"/>
      <c r="F14" s="292" t="str">
        <f t="shared" si="0"/>
        <v/>
      </c>
    </row>
    <row r="15" spans="1:7" s="11" customFormat="1" ht="17.25" customHeight="1" x14ac:dyDescent="0.2">
      <c r="A15" s="88"/>
      <c r="B15" s="101"/>
      <c r="C15" s="97"/>
      <c r="D15" s="97"/>
      <c r="E15" s="36"/>
      <c r="F15" s="292" t="str">
        <f t="shared" si="0"/>
        <v/>
      </c>
    </row>
    <row r="16" spans="1:7" s="11" customFormat="1" ht="17.25" customHeight="1" x14ac:dyDescent="0.2">
      <c r="A16" s="88"/>
      <c r="B16" s="101"/>
      <c r="C16" s="97"/>
      <c r="D16" s="97"/>
      <c r="E16" s="36"/>
      <c r="F16" s="292" t="str">
        <f t="shared" si="0"/>
        <v/>
      </c>
    </row>
    <row r="17" spans="1:6" s="11" customFormat="1" ht="17.25" customHeight="1" x14ac:dyDescent="0.2">
      <c r="A17" s="88"/>
      <c r="B17" s="101"/>
      <c r="C17" s="97"/>
      <c r="D17" s="97"/>
      <c r="E17" s="36"/>
      <c r="F17" s="292" t="str">
        <f t="shared" si="0"/>
        <v/>
      </c>
    </row>
    <row r="18" spans="1:6" s="11" customFormat="1" ht="17.25" customHeight="1" x14ac:dyDescent="0.2">
      <c r="A18" s="88"/>
      <c r="B18" s="101"/>
      <c r="C18" s="97"/>
      <c r="D18" s="97"/>
      <c r="E18" s="36"/>
      <c r="F18" s="292" t="str">
        <f t="shared" si="0"/>
        <v/>
      </c>
    </row>
    <row r="19" spans="1:6" s="11" customFormat="1" ht="17.25" customHeight="1" x14ac:dyDescent="0.2">
      <c r="A19" s="88"/>
      <c r="B19" s="101"/>
      <c r="C19" s="97"/>
      <c r="D19" s="97"/>
      <c r="E19" s="36"/>
      <c r="F19" s="292" t="str">
        <f t="shared" si="0"/>
        <v/>
      </c>
    </row>
    <row r="20" spans="1:6" s="11" customFormat="1" ht="17.25" customHeight="1" x14ac:dyDescent="0.2">
      <c r="A20" s="88"/>
      <c r="B20" s="101"/>
      <c r="C20" s="97"/>
      <c r="D20" s="97"/>
      <c r="E20" s="36"/>
      <c r="F20" s="292" t="str">
        <f t="shared" si="0"/>
        <v/>
      </c>
    </row>
    <row r="21" spans="1:6" s="11" customFormat="1" ht="17.25" customHeight="1" x14ac:dyDescent="0.2">
      <c r="A21" s="88"/>
      <c r="B21" s="101"/>
      <c r="C21" s="97"/>
      <c r="D21" s="97"/>
      <c r="E21" s="36"/>
      <c r="F21" s="292" t="str">
        <f t="shared" si="0"/>
        <v/>
      </c>
    </row>
    <row r="22" spans="1:6" s="11" customFormat="1" ht="17.25" customHeight="1" x14ac:dyDescent="0.2">
      <c r="A22" s="88"/>
      <c r="B22" s="101"/>
      <c r="C22" s="97"/>
      <c r="D22" s="97"/>
      <c r="E22" s="36"/>
      <c r="F22" s="292" t="str">
        <f t="shared" si="0"/>
        <v/>
      </c>
    </row>
    <row r="23" spans="1:6" s="11" customFormat="1" ht="17.25" customHeight="1" x14ac:dyDescent="0.2">
      <c r="A23" s="88"/>
      <c r="B23" s="101"/>
      <c r="C23" s="97"/>
      <c r="D23" s="97"/>
      <c r="E23" s="36"/>
      <c r="F23" s="292" t="str">
        <f t="shared" si="0"/>
        <v/>
      </c>
    </row>
    <row r="24" spans="1:6" s="11" customFormat="1" ht="17.25" customHeight="1" x14ac:dyDescent="0.2">
      <c r="A24" s="88"/>
      <c r="B24" s="101"/>
      <c r="C24" s="97"/>
      <c r="D24" s="97"/>
      <c r="E24" s="36"/>
      <c r="F24" s="292" t="str">
        <f t="shared" si="0"/>
        <v/>
      </c>
    </row>
    <row r="25" spans="1:6" s="11" customFormat="1" ht="17.25" customHeight="1" thickBot="1" x14ac:dyDescent="0.25">
      <c r="A25" s="219"/>
      <c r="B25" s="220"/>
      <c r="C25" s="221"/>
      <c r="D25" s="221"/>
      <c r="E25" s="198"/>
      <c r="F25" s="294" t="str">
        <f t="shared" si="0"/>
        <v/>
      </c>
    </row>
    <row r="26" spans="1:6" ht="17.25" customHeight="1" thickTop="1" thickBot="1" x14ac:dyDescent="0.25">
      <c r="A26" s="457" t="s">
        <v>162</v>
      </c>
      <c r="B26" s="458"/>
      <c r="C26" s="458"/>
      <c r="D26" s="458"/>
      <c r="E26" s="458"/>
      <c r="F26" s="218">
        <f>SUM(F5:F25)</f>
        <v>1098000</v>
      </c>
    </row>
    <row r="27" spans="1:6" ht="17.25" customHeight="1" x14ac:dyDescent="0.2">
      <c r="A27" s="7" t="s">
        <v>163</v>
      </c>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sheetData>
  <sheetProtection algorithmName="SHA-512" hashValue="L6jj3buIwXSWONgR8rv2K8VmWS8R1Fi21zLLOHCc6JzXttfClIuez63tmBeIC6uoOexxFM/hjD/4ZfvCz8sXIw==" saltValue="CNPqEStHAGpaWiVgq7xiCg==" spinCount="100000" sheet="1" formatCells="0" formatColumns="0" formatRows="0"/>
  <protectedRanges>
    <protectedRange sqref="A6:E6" name="範囲1_1_1"/>
  </protectedRanges>
  <mergeCells count="5">
    <mergeCell ref="A26:E26"/>
    <mergeCell ref="C3:E3"/>
    <mergeCell ref="A3:A4"/>
    <mergeCell ref="B3:B4"/>
    <mergeCell ref="F3:F4"/>
  </mergeCells>
  <phoneticPr fontId="17"/>
  <dataValidations count="2">
    <dataValidation type="list" allowBlank="1" showInputMessage="1" showErrorMessage="1" sqref="E5 E7:E25" xr:uid="{00000000-0002-0000-0A00-000000000000}">
      <formula1>"選択してください,個,点,式,件,ヶ月"</formula1>
    </dataValidation>
    <dataValidation type="list" allowBlank="1" showInputMessage="1" showErrorMessage="1" sqref="E6" xr:uid="{01871D9E-BF5F-46C1-BA79-E0347652F9E6}">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A9145-B255-4C6E-981B-7A6526200585}">
  <sheetPr>
    <tabColor rgb="FF66FFFF"/>
    <pageSetUpPr fitToPage="1"/>
  </sheetPr>
  <dimension ref="A2:T57"/>
  <sheetViews>
    <sheetView zoomScale="70" zoomScaleNormal="70" workbookViewId="0">
      <selection activeCell="P64" sqref="P64"/>
    </sheetView>
  </sheetViews>
  <sheetFormatPr defaultColWidth="9" defaultRowHeight="18" customHeight="1" x14ac:dyDescent="0.2"/>
  <cols>
    <col min="1" max="1" width="4.109375" style="373" customWidth="1"/>
    <col min="2" max="2" width="9.109375" style="319" customWidth="1"/>
    <col min="3" max="3" width="13.6640625" style="319" customWidth="1"/>
    <col min="4" max="4" width="31.21875" style="319" customWidth="1"/>
    <col min="5" max="5" width="22.77734375" style="319" customWidth="1"/>
    <col min="6" max="6" width="12.77734375" style="319" customWidth="1"/>
    <col min="7" max="7" width="15.5546875" style="319" customWidth="1"/>
    <col min="8" max="11" width="14.44140625" style="341" customWidth="1"/>
    <col min="12" max="14" width="13.109375" style="320" customWidth="1"/>
    <col min="15" max="15" width="12.77734375" style="320" customWidth="1"/>
    <col min="16" max="16" width="14.44140625" style="320" customWidth="1"/>
    <col min="17" max="17" width="5.44140625" style="342" customWidth="1"/>
    <col min="18" max="18" width="13.109375" style="343" customWidth="1"/>
    <col min="19" max="19" width="16.33203125" style="320" customWidth="1"/>
    <col min="20" max="20" width="8.109375" style="319" bestFit="1" customWidth="1"/>
    <col min="21" max="16384" width="9" style="319"/>
  </cols>
  <sheetData>
    <row r="2" spans="1:20" ht="18" customHeight="1" thickBot="1" x14ac:dyDescent="0.25">
      <c r="A2" s="319" t="s">
        <v>266</v>
      </c>
      <c r="S2" s="323" t="s">
        <v>149</v>
      </c>
    </row>
    <row r="3" spans="1:20" ht="24" customHeight="1" x14ac:dyDescent="0.2">
      <c r="A3" s="504" t="s">
        <v>267</v>
      </c>
      <c r="B3" s="506" t="s">
        <v>354</v>
      </c>
      <c r="C3" s="510" t="s">
        <v>353</v>
      </c>
      <c r="D3" s="508" t="s">
        <v>268</v>
      </c>
      <c r="E3" s="508" t="s">
        <v>269</v>
      </c>
      <c r="F3" s="508" t="s">
        <v>270</v>
      </c>
      <c r="G3" s="508" t="s">
        <v>271</v>
      </c>
      <c r="H3" s="515" t="s">
        <v>272</v>
      </c>
      <c r="I3" s="515" t="s">
        <v>273</v>
      </c>
      <c r="J3" s="515" t="s">
        <v>274</v>
      </c>
      <c r="K3" s="515" t="s">
        <v>275</v>
      </c>
      <c r="L3" s="517" t="s">
        <v>153</v>
      </c>
      <c r="M3" s="517"/>
      <c r="N3" s="517"/>
      <c r="O3" s="517"/>
      <c r="P3" s="517"/>
      <c r="Q3" s="517"/>
      <c r="R3" s="517"/>
      <c r="S3" s="502" t="s">
        <v>166</v>
      </c>
    </row>
    <row r="4" spans="1:20" s="321" customFormat="1" ht="24" customHeight="1" thickBot="1" x14ac:dyDescent="0.25">
      <c r="A4" s="505"/>
      <c r="B4" s="507"/>
      <c r="C4" s="511"/>
      <c r="D4" s="509"/>
      <c r="E4" s="509"/>
      <c r="F4" s="509"/>
      <c r="G4" s="509"/>
      <c r="H4" s="516"/>
      <c r="I4" s="516"/>
      <c r="J4" s="516"/>
      <c r="K4" s="516"/>
      <c r="L4" s="344" t="s">
        <v>49</v>
      </c>
      <c r="M4" s="344" t="s">
        <v>50</v>
      </c>
      <c r="N4" s="344" t="s">
        <v>51</v>
      </c>
      <c r="O4" s="344" t="s">
        <v>52</v>
      </c>
      <c r="P4" s="344" t="s">
        <v>53</v>
      </c>
      <c r="Q4" s="345" t="s">
        <v>276</v>
      </c>
      <c r="R4" s="346" t="s">
        <v>277</v>
      </c>
      <c r="S4" s="503"/>
      <c r="T4" s="322"/>
    </row>
    <row r="5" spans="1:20" ht="18" customHeight="1" x14ac:dyDescent="0.2">
      <c r="A5" s="347">
        <v>1</v>
      </c>
      <c r="B5" s="377" t="s">
        <v>278</v>
      </c>
      <c r="C5" s="377" t="s">
        <v>278</v>
      </c>
      <c r="D5" s="378" t="s">
        <v>355</v>
      </c>
      <c r="E5" s="378" t="s">
        <v>356</v>
      </c>
      <c r="F5" s="379" t="s">
        <v>357</v>
      </c>
      <c r="G5" s="378" t="s">
        <v>358</v>
      </c>
      <c r="H5" s="380">
        <v>45566</v>
      </c>
      <c r="I5" s="380">
        <v>45566</v>
      </c>
      <c r="J5" s="380">
        <v>45747</v>
      </c>
      <c r="K5" s="380">
        <v>47208</v>
      </c>
      <c r="L5" s="381">
        <v>5000000</v>
      </c>
      <c r="M5" s="381">
        <v>200000</v>
      </c>
      <c r="N5" s="381">
        <v>5000000</v>
      </c>
      <c r="O5" s="381">
        <v>5000000</v>
      </c>
      <c r="P5" s="399">
        <v>15200000</v>
      </c>
      <c r="Q5" s="392">
        <v>0.1</v>
      </c>
      <c r="R5" s="381">
        <v>1520000</v>
      </c>
      <c r="S5" s="395">
        <f>SUM(R5,P5)</f>
        <v>16720000</v>
      </c>
    </row>
    <row r="6" spans="1:20" ht="18" customHeight="1" x14ac:dyDescent="0.2">
      <c r="A6" s="348">
        <v>2</v>
      </c>
      <c r="B6" s="382" t="s">
        <v>279</v>
      </c>
      <c r="C6" s="382" t="s">
        <v>263</v>
      </c>
      <c r="D6" s="382"/>
      <c r="E6" s="383"/>
      <c r="F6" s="384">
        <v>0</v>
      </c>
      <c r="G6" s="383"/>
      <c r="H6" s="385">
        <v>45566</v>
      </c>
      <c r="I6" s="385">
        <v>45566</v>
      </c>
      <c r="J6" s="385">
        <v>45747</v>
      </c>
      <c r="K6" s="385">
        <v>47208</v>
      </c>
      <c r="L6" s="386">
        <v>10000000</v>
      </c>
      <c r="M6" s="386">
        <v>0</v>
      </c>
      <c r="N6" s="386">
        <v>0</v>
      </c>
      <c r="O6" s="386">
        <v>0</v>
      </c>
      <c r="P6" s="386">
        <v>10000000</v>
      </c>
      <c r="Q6" s="393">
        <v>0.1</v>
      </c>
      <c r="R6" s="401">
        <v>1000000</v>
      </c>
      <c r="S6" s="395">
        <f t="shared" ref="S6:S14" si="0">SUM(R6,P6)</f>
        <v>11000000</v>
      </c>
    </row>
    <row r="7" spans="1:20" ht="18" customHeight="1" x14ac:dyDescent="0.2">
      <c r="A7" s="348">
        <v>3</v>
      </c>
      <c r="B7" s="382" t="s">
        <v>279</v>
      </c>
      <c r="C7" s="382" t="s">
        <v>263</v>
      </c>
      <c r="D7" s="382"/>
      <c r="E7" s="383"/>
      <c r="F7" s="384">
        <v>0</v>
      </c>
      <c r="G7" s="383"/>
      <c r="H7" s="385">
        <v>45566</v>
      </c>
      <c r="I7" s="385">
        <v>45566</v>
      </c>
      <c r="J7" s="385">
        <v>45747</v>
      </c>
      <c r="K7" s="385">
        <v>47208</v>
      </c>
      <c r="L7" s="386">
        <v>9000000</v>
      </c>
      <c r="M7" s="386">
        <v>0</v>
      </c>
      <c r="N7" s="386">
        <v>0</v>
      </c>
      <c r="O7" s="386">
        <v>0</v>
      </c>
      <c r="P7" s="386">
        <v>9000000</v>
      </c>
      <c r="Q7" s="393">
        <v>0.1</v>
      </c>
      <c r="R7" s="401">
        <v>900000</v>
      </c>
      <c r="S7" s="395">
        <f t="shared" si="0"/>
        <v>9900000</v>
      </c>
    </row>
    <row r="8" spans="1:20" ht="18" customHeight="1" x14ac:dyDescent="0.2">
      <c r="A8" s="348">
        <v>4</v>
      </c>
      <c r="B8" s="382" t="s">
        <v>279</v>
      </c>
      <c r="C8" s="382" t="s">
        <v>263</v>
      </c>
      <c r="D8" s="382"/>
      <c r="E8" s="383"/>
      <c r="F8" s="384">
        <v>0</v>
      </c>
      <c r="G8" s="383"/>
      <c r="H8" s="385">
        <v>45566</v>
      </c>
      <c r="I8" s="385">
        <v>45566</v>
      </c>
      <c r="J8" s="385">
        <v>45747</v>
      </c>
      <c r="K8" s="385">
        <v>47208</v>
      </c>
      <c r="L8" s="386">
        <v>10000000</v>
      </c>
      <c r="M8" s="386">
        <v>0</v>
      </c>
      <c r="N8" s="386">
        <v>0</v>
      </c>
      <c r="O8" s="386">
        <v>0</v>
      </c>
      <c r="P8" s="386">
        <v>10000000</v>
      </c>
      <c r="Q8" s="393">
        <v>0.1</v>
      </c>
      <c r="R8" s="401">
        <v>1000000</v>
      </c>
      <c r="S8" s="395">
        <f t="shared" si="0"/>
        <v>11000000</v>
      </c>
    </row>
    <row r="9" spans="1:20" ht="18" customHeight="1" x14ac:dyDescent="0.2">
      <c r="A9" s="348">
        <v>5</v>
      </c>
      <c r="B9" s="382" t="s">
        <v>279</v>
      </c>
      <c r="C9" s="382" t="s">
        <v>264</v>
      </c>
      <c r="D9" s="382"/>
      <c r="E9" s="383"/>
      <c r="F9" s="384">
        <v>0</v>
      </c>
      <c r="G9" s="383"/>
      <c r="H9" s="385">
        <v>45566</v>
      </c>
      <c r="I9" s="385">
        <v>45566</v>
      </c>
      <c r="J9" s="385">
        <v>45747</v>
      </c>
      <c r="K9" s="385">
        <v>47208</v>
      </c>
      <c r="L9" s="386">
        <v>30000000</v>
      </c>
      <c r="M9" s="386">
        <v>0</v>
      </c>
      <c r="N9" s="386">
        <v>0</v>
      </c>
      <c r="O9" s="386">
        <v>0</v>
      </c>
      <c r="P9" s="386">
        <v>30000000</v>
      </c>
      <c r="Q9" s="393">
        <v>0.1</v>
      </c>
      <c r="R9" s="401">
        <v>3000000</v>
      </c>
      <c r="S9" s="395">
        <f t="shared" si="0"/>
        <v>33000000</v>
      </c>
    </row>
    <row r="10" spans="1:20" ht="18" customHeight="1" x14ac:dyDescent="0.2">
      <c r="A10" s="348">
        <v>6</v>
      </c>
      <c r="B10" s="382" t="s">
        <v>279</v>
      </c>
      <c r="C10" s="382" t="s">
        <v>264</v>
      </c>
      <c r="D10" s="382"/>
      <c r="E10" s="383"/>
      <c r="F10" s="384">
        <v>0</v>
      </c>
      <c r="G10" s="383"/>
      <c r="H10" s="385">
        <v>45566</v>
      </c>
      <c r="I10" s="385">
        <v>45566</v>
      </c>
      <c r="J10" s="385">
        <v>45747</v>
      </c>
      <c r="K10" s="385">
        <v>47208</v>
      </c>
      <c r="L10" s="386">
        <v>30000000</v>
      </c>
      <c r="M10" s="386">
        <v>0</v>
      </c>
      <c r="N10" s="386">
        <v>0</v>
      </c>
      <c r="O10" s="386">
        <v>0</v>
      </c>
      <c r="P10" s="386">
        <v>30000000</v>
      </c>
      <c r="Q10" s="393">
        <v>0.1</v>
      </c>
      <c r="R10" s="401">
        <v>3000000</v>
      </c>
      <c r="S10" s="395">
        <f t="shared" si="0"/>
        <v>33000000</v>
      </c>
    </row>
    <row r="11" spans="1:20" ht="18" customHeight="1" x14ac:dyDescent="0.2">
      <c r="A11" s="348">
        <v>7</v>
      </c>
      <c r="B11" s="382" t="s">
        <v>279</v>
      </c>
      <c r="C11" s="382" t="s">
        <v>265</v>
      </c>
      <c r="D11" s="382"/>
      <c r="E11" s="383"/>
      <c r="F11" s="384">
        <v>0</v>
      </c>
      <c r="G11" s="383"/>
      <c r="H11" s="385">
        <v>45566</v>
      </c>
      <c r="I11" s="385">
        <v>45566</v>
      </c>
      <c r="J11" s="385">
        <v>45747</v>
      </c>
      <c r="K11" s="385">
        <v>47208</v>
      </c>
      <c r="L11" s="386">
        <v>150000000</v>
      </c>
      <c r="M11" s="386">
        <v>0</v>
      </c>
      <c r="N11" s="386">
        <v>0</v>
      </c>
      <c r="O11" s="386">
        <v>0</v>
      </c>
      <c r="P11" s="386">
        <v>150000000</v>
      </c>
      <c r="Q11" s="393">
        <v>0.1</v>
      </c>
      <c r="R11" s="401">
        <v>15000000</v>
      </c>
      <c r="S11" s="395">
        <f t="shared" si="0"/>
        <v>165000000</v>
      </c>
    </row>
    <row r="12" spans="1:20" ht="18" customHeight="1" x14ac:dyDescent="0.2">
      <c r="A12" s="348">
        <v>8</v>
      </c>
      <c r="B12" s="387">
        <v>0</v>
      </c>
      <c r="C12" s="387"/>
      <c r="D12" s="388"/>
      <c r="E12" s="388"/>
      <c r="F12" s="389">
        <v>0</v>
      </c>
      <c r="G12" s="388"/>
      <c r="H12" s="390">
        <v>0</v>
      </c>
      <c r="I12" s="390">
        <v>0</v>
      </c>
      <c r="J12" s="390">
        <v>0</v>
      </c>
      <c r="K12" s="390">
        <v>0</v>
      </c>
      <c r="L12" s="391">
        <v>0</v>
      </c>
      <c r="M12" s="391">
        <v>0</v>
      </c>
      <c r="N12" s="391">
        <v>0</v>
      </c>
      <c r="O12" s="391">
        <v>0</v>
      </c>
      <c r="P12" s="400"/>
      <c r="Q12" s="394">
        <v>0</v>
      </c>
      <c r="R12" s="402"/>
      <c r="S12" s="396">
        <f t="shared" si="0"/>
        <v>0</v>
      </c>
    </row>
    <row r="13" spans="1:20" ht="18" customHeight="1" x14ac:dyDescent="0.2">
      <c r="A13" s="348">
        <v>9</v>
      </c>
      <c r="B13" s="387">
        <v>0</v>
      </c>
      <c r="C13" s="387"/>
      <c r="D13" s="388"/>
      <c r="E13" s="388"/>
      <c r="F13" s="389">
        <v>0</v>
      </c>
      <c r="G13" s="388"/>
      <c r="H13" s="390">
        <v>0</v>
      </c>
      <c r="I13" s="390">
        <v>0</v>
      </c>
      <c r="J13" s="390">
        <v>0</v>
      </c>
      <c r="K13" s="390">
        <v>0</v>
      </c>
      <c r="L13" s="391">
        <v>0</v>
      </c>
      <c r="M13" s="391">
        <v>0</v>
      </c>
      <c r="N13" s="391">
        <v>0</v>
      </c>
      <c r="O13" s="391">
        <v>0</v>
      </c>
      <c r="P13" s="400"/>
      <c r="Q13" s="394">
        <v>0</v>
      </c>
      <c r="R13" s="402"/>
      <c r="S13" s="396">
        <f t="shared" si="0"/>
        <v>0</v>
      </c>
    </row>
    <row r="14" spans="1:20" ht="18" customHeight="1" thickBot="1" x14ac:dyDescent="0.25">
      <c r="A14" s="348">
        <v>10</v>
      </c>
      <c r="B14" s="387">
        <v>0</v>
      </c>
      <c r="C14" s="387"/>
      <c r="D14" s="388"/>
      <c r="E14" s="388"/>
      <c r="F14" s="389">
        <v>0</v>
      </c>
      <c r="G14" s="388"/>
      <c r="H14" s="390">
        <v>0</v>
      </c>
      <c r="I14" s="390">
        <v>0</v>
      </c>
      <c r="J14" s="390">
        <v>0</v>
      </c>
      <c r="K14" s="390">
        <v>0</v>
      </c>
      <c r="L14" s="391">
        <v>0</v>
      </c>
      <c r="M14" s="391">
        <v>0</v>
      </c>
      <c r="N14" s="391">
        <v>0</v>
      </c>
      <c r="O14" s="391">
        <v>0</v>
      </c>
      <c r="P14" s="400"/>
      <c r="Q14" s="394">
        <v>0</v>
      </c>
      <c r="R14" s="402"/>
      <c r="S14" s="396">
        <f t="shared" si="0"/>
        <v>0</v>
      </c>
    </row>
    <row r="15" spans="1:20" ht="18" hidden="1" customHeight="1" x14ac:dyDescent="0.2">
      <c r="A15" s="348">
        <v>11</v>
      </c>
      <c r="B15" s="349">
        <v>0</v>
      </c>
      <c r="C15" s="349"/>
      <c r="D15" s="350">
        <v>0</v>
      </c>
      <c r="E15" s="350">
        <v>0</v>
      </c>
      <c r="F15" s="351">
        <v>0</v>
      </c>
      <c r="G15" s="350">
        <v>0</v>
      </c>
      <c r="H15" s="352">
        <v>0</v>
      </c>
      <c r="I15" s="352">
        <v>0</v>
      </c>
      <c r="J15" s="352">
        <v>0</v>
      </c>
      <c r="K15" s="352">
        <v>0</v>
      </c>
      <c r="L15" s="353">
        <v>0</v>
      </c>
      <c r="M15" s="353">
        <v>0</v>
      </c>
      <c r="N15" s="353">
        <v>0</v>
      </c>
      <c r="O15" s="353">
        <v>0</v>
      </c>
      <c r="P15" s="354">
        <v>0</v>
      </c>
      <c r="Q15" s="355">
        <v>0</v>
      </c>
      <c r="R15" s="356">
        <v>0</v>
      </c>
      <c r="S15" s="396">
        <v>0</v>
      </c>
    </row>
    <row r="16" spans="1:20" ht="18" hidden="1" customHeight="1" x14ac:dyDescent="0.2">
      <c r="A16" s="348">
        <v>12</v>
      </c>
      <c r="B16" s="349">
        <v>0</v>
      </c>
      <c r="C16" s="349"/>
      <c r="D16" s="350">
        <v>0</v>
      </c>
      <c r="E16" s="350">
        <v>0</v>
      </c>
      <c r="F16" s="351">
        <v>0</v>
      </c>
      <c r="G16" s="350">
        <v>0</v>
      </c>
      <c r="H16" s="352">
        <v>0</v>
      </c>
      <c r="I16" s="352">
        <v>0</v>
      </c>
      <c r="J16" s="352">
        <v>0</v>
      </c>
      <c r="K16" s="352">
        <v>0</v>
      </c>
      <c r="L16" s="353">
        <v>0</v>
      </c>
      <c r="M16" s="353">
        <v>0</v>
      </c>
      <c r="N16" s="353">
        <v>0</v>
      </c>
      <c r="O16" s="353">
        <v>0</v>
      </c>
      <c r="P16" s="354">
        <v>0</v>
      </c>
      <c r="Q16" s="355">
        <v>0</v>
      </c>
      <c r="R16" s="356">
        <v>0</v>
      </c>
      <c r="S16" s="396">
        <v>0</v>
      </c>
    </row>
    <row r="17" spans="1:19" ht="18" hidden="1" customHeight="1" x14ac:dyDescent="0.2">
      <c r="A17" s="348">
        <v>13</v>
      </c>
      <c r="B17" s="349">
        <v>0</v>
      </c>
      <c r="C17" s="349"/>
      <c r="D17" s="350">
        <v>0</v>
      </c>
      <c r="E17" s="350">
        <v>0</v>
      </c>
      <c r="F17" s="351">
        <v>0</v>
      </c>
      <c r="G17" s="350">
        <v>0</v>
      </c>
      <c r="H17" s="352">
        <v>0</v>
      </c>
      <c r="I17" s="352">
        <v>0</v>
      </c>
      <c r="J17" s="352">
        <v>0</v>
      </c>
      <c r="K17" s="352">
        <v>0</v>
      </c>
      <c r="L17" s="353">
        <v>0</v>
      </c>
      <c r="M17" s="353">
        <v>0</v>
      </c>
      <c r="N17" s="353">
        <v>0</v>
      </c>
      <c r="O17" s="353">
        <v>0</v>
      </c>
      <c r="P17" s="354">
        <v>0</v>
      </c>
      <c r="Q17" s="355">
        <v>0</v>
      </c>
      <c r="R17" s="356">
        <v>0</v>
      </c>
      <c r="S17" s="396">
        <v>0</v>
      </c>
    </row>
    <row r="18" spans="1:19" ht="18" hidden="1" customHeight="1" x14ac:dyDescent="0.2">
      <c r="A18" s="348">
        <v>14</v>
      </c>
      <c r="B18" s="349">
        <v>0</v>
      </c>
      <c r="C18" s="349"/>
      <c r="D18" s="350">
        <v>0</v>
      </c>
      <c r="E18" s="350">
        <v>0</v>
      </c>
      <c r="F18" s="351">
        <v>0</v>
      </c>
      <c r="G18" s="350">
        <v>0</v>
      </c>
      <c r="H18" s="352">
        <v>0</v>
      </c>
      <c r="I18" s="352">
        <v>0</v>
      </c>
      <c r="J18" s="352">
        <v>0</v>
      </c>
      <c r="K18" s="352">
        <v>0</v>
      </c>
      <c r="L18" s="353">
        <v>0</v>
      </c>
      <c r="M18" s="353">
        <v>0</v>
      </c>
      <c r="N18" s="353">
        <v>0</v>
      </c>
      <c r="O18" s="353">
        <v>0</v>
      </c>
      <c r="P18" s="354">
        <v>0</v>
      </c>
      <c r="Q18" s="355">
        <v>0</v>
      </c>
      <c r="R18" s="356">
        <v>0</v>
      </c>
      <c r="S18" s="396">
        <v>0</v>
      </c>
    </row>
    <row r="19" spans="1:19" ht="18" hidden="1" customHeight="1" x14ac:dyDescent="0.2">
      <c r="A19" s="348">
        <v>15</v>
      </c>
      <c r="B19" s="349">
        <v>0</v>
      </c>
      <c r="C19" s="349"/>
      <c r="D19" s="350">
        <v>0</v>
      </c>
      <c r="E19" s="350">
        <v>0</v>
      </c>
      <c r="F19" s="351">
        <v>0</v>
      </c>
      <c r="G19" s="350">
        <v>0</v>
      </c>
      <c r="H19" s="352">
        <v>0</v>
      </c>
      <c r="I19" s="352">
        <v>0</v>
      </c>
      <c r="J19" s="352">
        <v>0</v>
      </c>
      <c r="K19" s="352">
        <v>0</v>
      </c>
      <c r="L19" s="353">
        <v>0</v>
      </c>
      <c r="M19" s="353">
        <v>0</v>
      </c>
      <c r="N19" s="353">
        <v>0</v>
      </c>
      <c r="O19" s="353">
        <v>0</v>
      </c>
      <c r="P19" s="354">
        <v>0</v>
      </c>
      <c r="Q19" s="355">
        <v>0</v>
      </c>
      <c r="R19" s="356">
        <v>0</v>
      </c>
      <c r="S19" s="396">
        <v>0</v>
      </c>
    </row>
    <row r="20" spans="1:19" ht="18" hidden="1" customHeight="1" x14ac:dyDescent="0.2">
      <c r="A20" s="348">
        <v>16</v>
      </c>
      <c r="B20" s="349">
        <v>0</v>
      </c>
      <c r="C20" s="349"/>
      <c r="D20" s="350">
        <v>0</v>
      </c>
      <c r="E20" s="350">
        <v>0</v>
      </c>
      <c r="F20" s="351">
        <v>0</v>
      </c>
      <c r="G20" s="350">
        <v>0</v>
      </c>
      <c r="H20" s="352">
        <v>0</v>
      </c>
      <c r="I20" s="352">
        <v>0</v>
      </c>
      <c r="J20" s="352">
        <v>0</v>
      </c>
      <c r="K20" s="352">
        <v>0</v>
      </c>
      <c r="L20" s="353">
        <v>0</v>
      </c>
      <c r="M20" s="353">
        <v>0</v>
      </c>
      <c r="N20" s="353">
        <v>0</v>
      </c>
      <c r="O20" s="353">
        <v>0</v>
      </c>
      <c r="P20" s="354">
        <v>0</v>
      </c>
      <c r="Q20" s="355">
        <v>0</v>
      </c>
      <c r="R20" s="356">
        <v>0</v>
      </c>
      <c r="S20" s="396">
        <v>0</v>
      </c>
    </row>
    <row r="21" spans="1:19" ht="18" hidden="1" customHeight="1" x14ac:dyDescent="0.2">
      <c r="A21" s="348">
        <v>17</v>
      </c>
      <c r="B21" s="349">
        <v>0</v>
      </c>
      <c r="C21" s="349"/>
      <c r="D21" s="350">
        <v>0</v>
      </c>
      <c r="E21" s="350">
        <v>0</v>
      </c>
      <c r="F21" s="351">
        <v>0</v>
      </c>
      <c r="G21" s="350">
        <v>0</v>
      </c>
      <c r="H21" s="352">
        <v>0</v>
      </c>
      <c r="I21" s="352">
        <v>0</v>
      </c>
      <c r="J21" s="352">
        <v>0</v>
      </c>
      <c r="K21" s="352">
        <v>0</v>
      </c>
      <c r="L21" s="353">
        <v>0</v>
      </c>
      <c r="M21" s="353">
        <v>0</v>
      </c>
      <c r="N21" s="353">
        <v>0</v>
      </c>
      <c r="O21" s="353">
        <v>0</v>
      </c>
      <c r="P21" s="354">
        <v>0</v>
      </c>
      <c r="Q21" s="355">
        <v>0</v>
      </c>
      <c r="R21" s="356">
        <v>0</v>
      </c>
      <c r="S21" s="396">
        <v>0</v>
      </c>
    </row>
    <row r="22" spans="1:19" ht="18" hidden="1" customHeight="1" x14ac:dyDescent="0.2">
      <c r="A22" s="348">
        <v>18</v>
      </c>
      <c r="B22" s="349">
        <v>0</v>
      </c>
      <c r="C22" s="349"/>
      <c r="D22" s="350">
        <v>0</v>
      </c>
      <c r="E22" s="350">
        <v>0</v>
      </c>
      <c r="F22" s="351">
        <v>0</v>
      </c>
      <c r="G22" s="350">
        <v>0</v>
      </c>
      <c r="H22" s="352">
        <v>0</v>
      </c>
      <c r="I22" s="352">
        <v>0</v>
      </c>
      <c r="J22" s="352">
        <v>0</v>
      </c>
      <c r="K22" s="352">
        <v>0</v>
      </c>
      <c r="L22" s="353">
        <v>0</v>
      </c>
      <c r="M22" s="353">
        <v>0</v>
      </c>
      <c r="N22" s="353">
        <v>0</v>
      </c>
      <c r="O22" s="353">
        <v>0</v>
      </c>
      <c r="P22" s="354">
        <v>0</v>
      </c>
      <c r="Q22" s="355">
        <v>0</v>
      </c>
      <c r="R22" s="356">
        <v>0</v>
      </c>
      <c r="S22" s="396">
        <v>0</v>
      </c>
    </row>
    <row r="23" spans="1:19" ht="18" hidden="1" customHeight="1" x14ac:dyDescent="0.2">
      <c r="A23" s="348">
        <v>19</v>
      </c>
      <c r="B23" s="349">
        <v>0</v>
      </c>
      <c r="C23" s="349"/>
      <c r="D23" s="350">
        <v>0</v>
      </c>
      <c r="E23" s="350">
        <v>0</v>
      </c>
      <c r="F23" s="351">
        <v>0</v>
      </c>
      <c r="G23" s="350">
        <v>0</v>
      </c>
      <c r="H23" s="352">
        <v>0</v>
      </c>
      <c r="I23" s="352">
        <v>0</v>
      </c>
      <c r="J23" s="352">
        <v>0</v>
      </c>
      <c r="K23" s="352">
        <v>0</v>
      </c>
      <c r="L23" s="353">
        <v>0</v>
      </c>
      <c r="M23" s="353">
        <v>0</v>
      </c>
      <c r="N23" s="353">
        <v>0</v>
      </c>
      <c r="O23" s="353">
        <v>0</v>
      </c>
      <c r="P23" s="354">
        <v>0</v>
      </c>
      <c r="Q23" s="355">
        <v>0</v>
      </c>
      <c r="R23" s="356">
        <v>0</v>
      </c>
      <c r="S23" s="396">
        <v>0</v>
      </c>
    </row>
    <row r="24" spans="1:19" ht="18" hidden="1" customHeight="1" x14ac:dyDescent="0.2">
      <c r="A24" s="348">
        <v>20</v>
      </c>
      <c r="B24" s="349">
        <v>0</v>
      </c>
      <c r="C24" s="349"/>
      <c r="D24" s="350">
        <v>0</v>
      </c>
      <c r="E24" s="350">
        <v>0</v>
      </c>
      <c r="F24" s="351">
        <v>0</v>
      </c>
      <c r="G24" s="350">
        <v>0</v>
      </c>
      <c r="H24" s="352">
        <v>0</v>
      </c>
      <c r="I24" s="352">
        <v>0</v>
      </c>
      <c r="J24" s="352">
        <v>0</v>
      </c>
      <c r="K24" s="352">
        <v>0</v>
      </c>
      <c r="L24" s="353">
        <v>0</v>
      </c>
      <c r="M24" s="353">
        <v>0</v>
      </c>
      <c r="N24" s="353">
        <v>0</v>
      </c>
      <c r="O24" s="353">
        <v>0</v>
      </c>
      <c r="P24" s="354">
        <v>0</v>
      </c>
      <c r="Q24" s="355">
        <v>0</v>
      </c>
      <c r="R24" s="356">
        <v>0</v>
      </c>
      <c r="S24" s="396">
        <v>0</v>
      </c>
    </row>
    <row r="25" spans="1:19" ht="18" hidden="1" customHeight="1" x14ac:dyDescent="0.2">
      <c r="A25" s="348">
        <v>21</v>
      </c>
      <c r="B25" s="349">
        <v>0</v>
      </c>
      <c r="C25" s="349"/>
      <c r="D25" s="350">
        <v>0</v>
      </c>
      <c r="E25" s="350">
        <v>0</v>
      </c>
      <c r="F25" s="351">
        <v>0</v>
      </c>
      <c r="G25" s="350">
        <v>0</v>
      </c>
      <c r="H25" s="352">
        <v>0</v>
      </c>
      <c r="I25" s="352">
        <v>0</v>
      </c>
      <c r="J25" s="352">
        <v>0</v>
      </c>
      <c r="K25" s="352">
        <v>0</v>
      </c>
      <c r="L25" s="353">
        <v>0</v>
      </c>
      <c r="M25" s="353">
        <v>0</v>
      </c>
      <c r="N25" s="353">
        <v>0</v>
      </c>
      <c r="O25" s="353">
        <v>0</v>
      </c>
      <c r="P25" s="354">
        <v>0</v>
      </c>
      <c r="Q25" s="355">
        <v>0</v>
      </c>
      <c r="R25" s="356">
        <v>0</v>
      </c>
      <c r="S25" s="396">
        <v>0</v>
      </c>
    </row>
    <row r="26" spans="1:19" ht="18" hidden="1" customHeight="1" x14ac:dyDescent="0.2">
      <c r="A26" s="348">
        <v>22</v>
      </c>
      <c r="B26" s="349">
        <v>0</v>
      </c>
      <c r="C26" s="349"/>
      <c r="D26" s="350">
        <v>0</v>
      </c>
      <c r="E26" s="350">
        <v>0</v>
      </c>
      <c r="F26" s="351">
        <v>0</v>
      </c>
      <c r="G26" s="350">
        <v>0</v>
      </c>
      <c r="H26" s="352">
        <v>0</v>
      </c>
      <c r="I26" s="352">
        <v>0</v>
      </c>
      <c r="J26" s="352">
        <v>0</v>
      </c>
      <c r="K26" s="352">
        <v>0</v>
      </c>
      <c r="L26" s="353">
        <v>0</v>
      </c>
      <c r="M26" s="353">
        <v>0</v>
      </c>
      <c r="N26" s="353">
        <v>0</v>
      </c>
      <c r="O26" s="353">
        <v>0</v>
      </c>
      <c r="P26" s="354">
        <v>0</v>
      </c>
      <c r="Q26" s="355">
        <v>0</v>
      </c>
      <c r="R26" s="356">
        <v>0</v>
      </c>
      <c r="S26" s="396">
        <v>0</v>
      </c>
    </row>
    <row r="27" spans="1:19" ht="18" hidden="1" customHeight="1" x14ac:dyDescent="0.2">
      <c r="A27" s="348">
        <v>23</v>
      </c>
      <c r="B27" s="349">
        <v>0</v>
      </c>
      <c r="C27" s="349"/>
      <c r="D27" s="350">
        <v>0</v>
      </c>
      <c r="E27" s="350">
        <v>0</v>
      </c>
      <c r="F27" s="351">
        <v>0</v>
      </c>
      <c r="G27" s="350">
        <v>0</v>
      </c>
      <c r="H27" s="352">
        <v>0</v>
      </c>
      <c r="I27" s="352">
        <v>0</v>
      </c>
      <c r="J27" s="352">
        <v>0</v>
      </c>
      <c r="K27" s="352">
        <v>0</v>
      </c>
      <c r="L27" s="353">
        <v>0</v>
      </c>
      <c r="M27" s="353">
        <v>0</v>
      </c>
      <c r="N27" s="353">
        <v>0</v>
      </c>
      <c r="O27" s="353">
        <v>0</v>
      </c>
      <c r="P27" s="354">
        <v>0</v>
      </c>
      <c r="Q27" s="355">
        <v>0</v>
      </c>
      <c r="R27" s="356">
        <v>0</v>
      </c>
      <c r="S27" s="396">
        <v>0</v>
      </c>
    </row>
    <row r="28" spans="1:19" ht="18" hidden="1" customHeight="1" x14ac:dyDescent="0.2">
      <c r="A28" s="348">
        <v>24</v>
      </c>
      <c r="B28" s="349">
        <v>0</v>
      </c>
      <c r="C28" s="349"/>
      <c r="D28" s="350">
        <v>0</v>
      </c>
      <c r="E28" s="350">
        <v>0</v>
      </c>
      <c r="F28" s="351">
        <v>0</v>
      </c>
      <c r="G28" s="350">
        <v>0</v>
      </c>
      <c r="H28" s="352">
        <v>0</v>
      </c>
      <c r="I28" s="352">
        <v>0</v>
      </c>
      <c r="J28" s="352">
        <v>0</v>
      </c>
      <c r="K28" s="352">
        <v>0</v>
      </c>
      <c r="L28" s="353">
        <v>0</v>
      </c>
      <c r="M28" s="353">
        <v>0</v>
      </c>
      <c r="N28" s="353">
        <v>0</v>
      </c>
      <c r="O28" s="353">
        <v>0</v>
      </c>
      <c r="P28" s="354">
        <v>0</v>
      </c>
      <c r="Q28" s="355">
        <v>0</v>
      </c>
      <c r="R28" s="356">
        <v>0</v>
      </c>
      <c r="S28" s="396">
        <v>0</v>
      </c>
    </row>
    <row r="29" spans="1:19" ht="18" hidden="1" customHeight="1" x14ac:dyDescent="0.2">
      <c r="A29" s="348">
        <v>25</v>
      </c>
      <c r="B29" s="349">
        <v>0</v>
      </c>
      <c r="C29" s="349"/>
      <c r="D29" s="350">
        <v>0</v>
      </c>
      <c r="E29" s="350">
        <v>0</v>
      </c>
      <c r="F29" s="351">
        <v>0</v>
      </c>
      <c r="G29" s="350">
        <v>0</v>
      </c>
      <c r="H29" s="352">
        <v>0</v>
      </c>
      <c r="I29" s="352">
        <v>0</v>
      </c>
      <c r="J29" s="352">
        <v>0</v>
      </c>
      <c r="K29" s="352">
        <v>0</v>
      </c>
      <c r="L29" s="353">
        <v>0</v>
      </c>
      <c r="M29" s="353">
        <v>0</v>
      </c>
      <c r="N29" s="353">
        <v>0</v>
      </c>
      <c r="O29" s="353">
        <v>0</v>
      </c>
      <c r="P29" s="354">
        <v>0</v>
      </c>
      <c r="Q29" s="355">
        <v>0</v>
      </c>
      <c r="R29" s="356">
        <v>0</v>
      </c>
      <c r="S29" s="396">
        <v>0</v>
      </c>
    </row>
    <row r="30" spans="1:19" ht="18" hidden="1" customHeight="1" x14ac:dyDescent="0.2">
      <c r="A30" s="348">
        <v>26</v>
      </c>
      <c r="B30" s="349">
        <v>0</v>
      </c>
      <c r="C30" s="349"/>
      <c r="D30" s="350">
        <v>0</v>
      </c>
      <c r="E30" s="350">
        <v>0</v>
      </c>
      <c r="F30" s="351">
        <v>0</v>
      </c>
      <c r="G30" s="350">
        <v>0</v>
      </c>
      <c r="H30" s="352">
        <v>0</v>
      </c>
      <c r="I30" s="352">
        <v>0</v>
      </c>
      <c r="J30" s="352">
        <v>0</v>
      </c>
      <c r="K30" s="352">
        <v>0</v>
      </c>
      <c r="L30" s="353">
        <v>0</v>
      </c>
      <c r="M30" s="353">
        <v>0</v>
      </c>
      <c r="N30" s="353">
        <v>0</v>
      </c>
      <c r="O30" s="353">
        <v>0</v>
      </c>
      <c r="P30" s="354">
        <v>0</v>
      </c>
      <c r="Q30" s="355">
        <v>0</v>
      </c>
      <c r="R30" s="356">
        <v>0</v>
      </c>
      <c r="S30" s="396">
        <v>0</v>
      </c>
    </row>
    <row r="31" spans="1:19" ht="18" hidden="1" customHeight="1" x14ac:dyDescent="0.2">
      <c r="A31" s="348">
        <v>27</v>
      </c>
      <c r="B31" s="349">
        <v>0</v>
      </c>
      <c r="C31" s="349"/>
      <c r="D31" s="350">
        <v>0</v>
      </c>
      <c r="E31" s="350">
        <v>0</v>
      </c>
      <c r="F31" s="351">
        <v>0</v>
      </c>
      <c r="G31" s="350">
        <v>0</v>
      </c>
      <c r="H31" s="352">
        <v>0</v>
      </c>
      <c r="I31" s="352">
        <v>0</v>
      </c>
      <c r="J31" s="352">
        <v>0</v>
      </c>
      <c r="K31" s="352">
        <v>0</v>
      </c>
      <c r="L31" s="353">
        <v>0</v>
      </c>
      <c r="M31" s="353">
        <v>0</v>
      </c>
      <c r="N31" s="353">
        <v>0</v>
      </c>
      <c r="O31" s="353">
        <v>0</v>
      </c>
      <c r="P31" s="354">
        <v>0</v>
      </c>
      <c r="Q31" s="355">
        <v>0</v>
      </c>
      <c r="R31" s="356">
        <v>0</v>
      </c>
      <c r="S31" s="396">
        <v>0</v>
      </c>
    </row>
    <row r="32" spans="1:19" ht="18" hidden="1" customHeight="1" x14ac:dyDescent="0.2">
      <c r="A32" s="348">
        <v>28</v>
      </c>
      <c r="B32" s="349">
        <v>0</v>
      </c>
      <c r="C32" s="349"/>
      <c r="D32" s="350">
        <v>0</v>
      </c>
      <c r="E32" s="350">
        <v>0</v>
      </c>
      <c r="F32" s="351">
        <v>0</v>
      </c>
      <c r="G32" s="350">
        <v>0</v>
      </c>
      <c r="H32" s="352">
        <v>0</v>
      </c>
      <c r="I32" s="352">
        <v>0</v>
      </c>
      <c r="J32" s="352">
        <v>0</v>
      </c>
      <c r="K32" s="352">
        <v>0</v>
      </c>
      <c r="L32" s="353">
        <v>0</v>
      </c>
      <c r="M32" s="353">
        <v>0</v>
      </c>
      <c r="N32" s="353">
        <v>0</v>
      </c>
      <c r="O32" s="353">
        <v>0</v>
      </c>
      <c r="P32" s="354">
        <v>0</v>
      </c>
      <c r="Q32" s="355">
        <v>0</v>
      </c>
      <c r="R32" s="356">
        <v>0</v>
      </c>
      <c r="S32" s="396">
        <v>0</v>
      </c>
    </row>
    <row r="33" spans="1:19" ht="18" hidden="1" customHeight="1" x14ac:dyDescent="0.2">
      <c r="A33" s="348">
        <v>29</v>
      </c>
      <c r="B33" s="349">
        <v>0</v>
      </c>
      <c r="C33" s="349"/>
      <c r="D33" s="350">
        <v>0</v>
      </c>
      <c r="E33" s="350">
        <v>0</v>
      </c>
      <c r="F33" s="351">
        <v>0</v>
      </c>
      <c r="G33" s="350">
        <v>0</v>
      </c>
      <c r="H33" s="352">
        <v>0</v>
      </c>
      <c r="I33" s="352">
        <v>0</v>
      </c>
      <c r="J33" s="352">
        <v>0</v>
      </c>
      <c r="K33" s="352">
        <v>0</v>
      </c>
      <c r="L33" s="353">
        <v>0</v>
      </c>
      <c r="M33" s="353">
        <v>0</v>
      </c>
      <c r="N33" s="353">
        <v>0</v>
      </c>
      <c r="O33" s="353">
        <v>0</v>
      </c>
      <c r="P33" s="354">
        <v>0</v>
      </c>
      <c r="Q33" s="355">
        <v>0</v>
      </c>
      <c r="R33" s="356">
        <v>0</v>
      </c>
      <c r="S33" s="396">
        <v>0</v>
      </c>
    </row>
    <row r="34" spans="1:19" ht="18" hidden="1" customHeight="1" x14ac:dyDescent="0.2">
      <c r="A34" s="348">
        <v>30</v>
      </c>
      <c r="B34" s="349">
        <v>0</v>
      </c>
      <c r="C34" s="349"/>
      <c r="D34" s="350">
        <v>0</v>
      </c>
      <c r="E34" s="350">
        <v>0</v>
      </c>
      <c r="F34" s="351">
        <v>0</v>
      </c>
      <c r="G34" s="350">
        <v>0</v>
      </c>
      <c r="H34" s="352">
        <v>0</v>
      </c>
      <c r="I34" s="352">
        <v>0</v>
      </c>
      <c r="J34" s="352">
        <v>0</v>
      </c>
      <c r="K34" s="352">
        <v>0</v>
      </c>
      <c r="L34" s="353">
        <v>0</v>
      </c>
      <c r="M34" s="353">
        <v>0</v>
      </c>
      <c r="N34" s="353">
        <v>0</v>
      </c>
      <c r="O34" s="353">
        <v>0</v>
      </c>
      <c r="P34" s="354">
        <v>0</v>
      </c>
      <c r="Q34" s="355">
        <v>0</v>
      </c>
      <c r="R34" s="356">
        <v>0</v>
      </c>
      <c r="S34" s="396">
        <v>0</v>
      </c>
    </row>
    <row r="35" spans="1:19" ht="18" hidden="1" customHeight="1" x14ac:dyDescent="0.2">
      <c r="A35" s="348">
        <v>31</v>
      </c>
      <c r="B35" s="349">
        <v>0</v>
      </c>
      <c r="C35" s="349"/>
      <c r="D35" s="350">
        <v>0</v>
      </c>
      <c r="E35" s="350">
        <v>0</v>
      </c>
      <c r="F35" s="351">
        <v>0</v>
      </c>
      <c r="G35" s="350">
        <v>0</v>
      </c>
      <c r="H35" s="352">
        <v>0</v>
      </c>
      <c r="I35" s="352">
        <v>0</v>
      </c>
      <c r="J35" s="352">
        <v>0</v>
      </c>
      <c r="K35" s="352">
        <v>0</v>
      </c>
      <c r="L35" s="353">
        <v>0</v>
      </c>
      <c r="M35" s="353">
        <v>0</v>
      </c>
      <c r="N35" s="353">
        <v>0</v>
      </c>
      <c r="O35" s="353">
        <v>0</v>
      </c>
      <c r="P35" s="354">
        <v>0</v>
      </c>
      <c r="Q35" s="355">
        <v>0</v>
      </c>
      <c r="R35" s="356">
        <v>0</v>
      </c>
      <c r="S35" s="396">
        <v>0</v>
      </c>
    </row>
    <row r="36" spans="1:19" ht="18" hidden="1" customHeight="1" x14ac:dyDescent="0.2">
      <c r="A36" s="348">
        <v>32</v>
      </c>
      <c r="B36" s="349">
        <v>0</v>
      </c>
      <c r="C36" s="349"/>
      <c r="D36" s="350">
        <v>0</v>
      </c>
      <c r="E36" s="350">
        <v>0</v>
      </c>
      <c r="F36" s="351">
        <v>0</v>
      </c>
      <c r="G36" s="350">
        <v>0</v>
      </c>
      <c r="H36" s="352">
        <v>0</v>
      </c>
      <c r="I36" s="352">
        <v>0</v>
      </c>
      <c r="J36" s="352">
        <v>0</v>
      </c>
      <c r="K36" s="352">
        <v>0</v>
      </c>
      <c r="L36" s="353">
        <v>0</v>
      </c>
      <c r="M36" s="353">
        <v>0</v>
      </c>
      <c r="N36" s="353">
        <v>0</v>
      </c>
      <c r="O36" s="353">
        <v>0</v>
      </c>
      <c r="P36" s="354">
        <v>0</v>
      </c>
      <c r="Q36" s="355">
        <v>0</v>
      </c>
      <c r="R36" s="356">
        <v>0</v>
      </c>
      <c r="S36" s="396">
        <v>0</v>
      </c>
    </row>
    <row r="37" spans="1:19" ht="18" hidden="1" customHeight="1" x14ac:dyDescent="0.2">
      <c r="A37" s="348">
        <v>33</v>
      </c>
      <c r="B37" s="349">
        <v>0</v>
      </c>
      <c r="C37" s="349"/>
      <c r="D37" s="350">
        <v>0</v>
      </c>
      <c r="E37" s="350">
        <v>0</v>
      </c>
      <c r="F37" s="351">
        <v>0</v>
      </c>
      <c r="G37" s="350">
        <v>0</v>
      </c>
      <c r="H37" s="352">
        <v>0</v>
      </c>
      <c r="I37" s="352">
        <v>0</v>
      </c>
      <c r="J37" s="352">
        <v>0</v>
      </c>
      <c r="K37" s="352">
        <v>0</v>
      </c>
      <c r="L37" s="353">
        <v>0</v>
      </c>
      <c r="M37" s="353">
        <v>0</v>
      </c>
      <c r="N37" s="353">
        <v>0</v>
      </c>
      <c r="O37" s="353">
        <v>0</v>
      </c>
      <c r="P37" s="354">
        <v>0</v>
      </c>
      <c r="Q37" s="355">
        <v>0</v>
      </c>
      <c r="R37" s="356">
        <v>0</v>
      </c>
      <c r="S37" s="396">
        <v>0</v>
      </c>
    </row>
    <row r="38" spans="1:19" ht="18" hidden="1" customHeight="1" x14ac:dyDescent="0.2">
      <c r="A38" s="348">
        <v>34</v>
      </c>
      <c r="B38" s="349">
        <v>0</v>
      </c>
      <c r="C38" s="349"/>
      <c r="D38" s="350">
        <v>0</v>
      </c>
      <c r="E38" s="350">
        <v>0</v>
      </c>
      <c r="F38" s="351">
        <v>0</v>
      </c>
      <c r="G38" s="350">
        <v>0</v>
      </c>
      <c r="H38" s="352">
        <v>0</v>
      </c>
      <c r="I38" s="352">
        <v>0</v>
      </c>
      <c r="J38" s="352">
        <v>0</v>
      </c>
      <c r="K38" s="352">
        <v>0</v>
      </c>
      <c r="L38" s="353">
        <v>0</v>
      </c>
      <c r="M38" s="353">
        <v>0</v>
      </c>
      <c r="N38" s="353">
        <v>0</v>
      </c>
      <c r="O38" s="353">
        <v>0</v>
      </c>
      <c r="P38" s="354">
        <v>0</v>
      </c>
      <c r="Q38" s="355">
        <v>0</v>
      </c>
      <c r="R38" s="356">
        <v>0</v>
      </c>
      <c r="S38" s="396">
        <v>0</v>
      </c>
    </row>
    <row r="39" spans="1:19" ht="18" hidden="1" customHeight="1" x14ac:dyDescent="0.2">
      <c r="A39" s="348">
        <v>35</v>
      </c>
      <c r="B39" s="349">
        <v>0</v>
      </c>
      <c r="C39" s="349"/>
      <c r="D39" s="350">
        <v>0</v>
      </c>
      <c r="E39" s="350">
        <v>0</v>
      </c>
      <c r="F39" s="351">
        <v>0</v>
      </c>
      <c r="G39" s="350">
        <v>0</v>
      </c>
      <c r="H39" s="352">
        <v>0</v>
      </c>
      <c r="I39" s="352">
        <v>0</v>
      </c>
      <c r="J39" s="352">
        <v>0</v>
      </c>
      <c r="K39" s="352">
        <v>0</v>
      </c>
      <c r="L39" s="353">
        <v>0</v>
      </c>
      <c r="M39" s="353">
        <v>0</v>
      </c>
      <c r="N39" s="353">
        <v>0</v>
      </c>
      <c r="O39" s="353">
        <v>0</v>
      </c>
      <c r="P39" s="354">
        <v>0</v>
      </c>
      <c r="Q39" s="355">
        <v>0</v>
      </c>
      <c r="R39" s="356">
        <v>0</v>
      </c>
      <c r="S39" s="396">
        <v>0</v>
      </c>
    </row>
    <row r="40" spans="1:19" ht="18" hidden="1" customHeight="1" x14ac:dyDescent="0.2">
      <c r="A40" s="348">
        <v>36</v>
      </c>
      <c r="B40" s="349">
        <v>0</v>
      </c>
      <c r="C40" s="349"/>
      <c r="D40" s="350">
        <v>0</v>
      </c>
      <c r="E40" s="350">
        <v>0</v>
      </c>
      <c r="F40" s="351">
        <v>0</v>
      </c>
      <c r="G40" s="350">
        <v>0</v>
      </c>
      <c r="H40" s="352">
        <v>0</v>
      </c>
      <c r="I40" s="352">
        <v>0</v>
      </c>
      <c r="J40" s="352">
        <v>0</v>
      </c>
      <c r="K40" s="352">
        <v>0</v>
      </c>
      <c r="L40" s="353">
        <v>0</v>
      </c>
      <c r="M40" s="353">
        <v>0</v>
      </c>
      <c r="N40" s="353">
        <v>0</v>
      </c>
      <c r="O40" s="353">
        <v>0</v>
      </c>
      <c r="P40" s="354">
        <v>0</v>
      </c>
      <c r="Q40" s="355">
        <v>0</v>
      </c>
      <c r="R40" s="356">
        <v>0</v>
      </c>
      <c r="S40" s="396">
        <v>0</v>
      </c>
    </row>
    <row r="41" spans="1:19" ht="18" hidden="1" customHeight="1" x14ac:dyDescent="0.2">
      <c r="A41" s="348">
        <v>37</v>
      </c>
      <c r="B41" s="349">
        <v>0</v>
      </c>
      <c r="C41" s="349"/>
      <c r="D41" s="350">
        <v>0</v>
      </c>
      <c r="E41" s="350">
        <v>0</v>
      </c>
      <c r="F41" s="351">
        <v>0</v>
      </c>
      <c r="G41" s="350">
        <v>0</v>
      </c>
      <c r="H41" s="352">
        <v>0</v>
      </c>
      <c r="I41" s="352">
        <v>0</v>
      </c>
      <c r="J41" s="352">
        <v>0</v>
      </c>
      <c r="K41" s="352">
        <v>0</v>
      </c>
      <c r="L41" s="353">
        <v>0</v>
      </c>
      <c r="M41" s="353">
        <v>0</v>
      </c>
      <c r="N41" s="353">
        <v>0</v>
      </c>
      <c r="O41" s="353">
        <v>0</v>
      </c>
      <c r="P41" s="354">
        <v>0</v>
      </c>
      <c r="Q41" s="355">
        <v>0</v>
      </c>
      <c r="R41" s="356">
        <v>0</v>
      </c>
      <c r="S41" s="396">
        <v>0</v>
      </c>
    </row>
    <row r="42" spans="1:19" ht="18" hidden="1" customHeight="1" x14ac:dyDescent="0.2">
      <c r="A42" s="348">
        <v>38</v>
      </c>
      <c r="B42" s="349">
        <v>0</v>
      </c>
      <c r="C42" s="349"/>
      <c r="D42" s="350">
        <v>0</v>
      </c>
      <c r="E42" s="350">
        <v>0</v>
      </c>
      <c r="F42" s="351">
        <v>0</v>
      </c>
      <c r="G42" s="350">
        <v>0</v>
      </c>
      <c r="H42" s="352">
        <v>0</v>
      </c>
      <c r="I42" s="352">
        <v>0</v>
      </c>
      <c r="J42" s="352">
        <v>0</v>
      </c>
      <c r="K42" s="352">
        <v>0</v>
      </c>
      <c r="L42" s="353">
        <v>0</v>
      </c>
      <c r="M42" s="353">
        <v>0</v>
      </c>
      <c r="N42" s="353">
        <v>0</v>
      </c>
      <c r="O42" s="353">
        <v>0</v>
      </c>
      <c r="P42" s="354">
        <v>0</v>
      </c>
      <c r="Q42" s="355">
        <v>0</v>
      </c>
      <c r="R42" s="356">
        <v>0</v>
      </c>
      <c r="S42" s="396">
        <v>0</v>
      </c>
    </row>
    <row r="43" spans="1:19" ht="18" hidden="1" customHeight="1" x14ac:dyDescent="0.2">
      <c r="A43" s="348">
        <v>39</v>
      </c>
      <c r="B43" s="349">
        <v>0</v>
      </c>
      <c r="C43" s="349"/>
      <c r="D43" s="350">
        <v>0</v>
      </c>
      <c r="E43" s="350">
        <v>0</v>
      </c>
      <c r="F43" s="351">
        <v>0</v>
      </c>
      <c r="G43" s="350">
        <v>0</v>
      </c>
      <c r="H43" s="352">
        <v>0</v>
      </c>
      <c r="I43" s="352">
        <v>0</v>
      </c>
      <c r="J43" s="352">
        <v>0</v>
      </c>
      <c r="K43" s="352">
        <v>0</v>
      </c>
      <c r="L43" s="353">
        <v>0</v>
      </c>
      <c r="M43" s="353">
        <v>0</v>
      </c>
      <c r="N43" s="353">
        <v>0</v>
      </c>
      <c r="O43" s="353">
        <v>0</v>
      </c>
      <c r="P43" s="354">
        <v>0</v>
      </c>
      <c r="Q43" s="355">
        <v>0</v>
      </c>
      <c r="R43" s="356">
        <v>0</v>
      </c>
      <c r="S43" s="396">
        <v>0</v>
      </c>
    </row>
    <row r="44" spans="1:19" ht="18" hidden="1" customHeight="1" x14ac:dyDescent="0.2">
      <c r="A44" s="348">
        <v>40</v>
      </c>
      <c r="B44" s="349">
        <v>0</v>
      </c>
      <c r="C44" s="349"/>
      <c r="D44" s="350">
        <v>0</v>
      </c>
      <c r="E44" s="350">
        <v>0</v>
      </c>
      <c r="F44" s="351">
        <v>0</v>
      </c>
      <c r="G44" s="350">
        <v>0</v>
      </c>
      <c r="H44" s="352">
        <v>0</v>
      </c>
      <c r="I44" s="352">
        <v>0</v>
      </c>
      <c r="J44" s="352">
        <v>0</v>
      </c>
      <c r="K44" s="352">
        <v>0</v>
      </c>
      <c r="L44" s="353">
        <v>0</v>
      </c>
      <c r="M44" s="353">
        <v>0</v>
      </c>
      <c r="N44" s="353">
        <v>0</v>
      </c>
      <c r="O44" s="353">
        <v>0</v>
      </c>
      <c r="P44" s="354">
        <v>0</v>
      </c>
      <c r="Q44" s="355">
        <v>0</v>
      </c>
      <c r="R44" s="356">
        <v>0</v>
      </c>
      <c r="S44" s="396">
        <v>0</v>
      </c>
    </row>
    <row r="45" spans="1:19" ht="18" hidden="1" customHeight="1" x14ac:dyDescent="0.2">
      <c r="A45" s="348">
        <v>41</v>
      </c>
      <c r="B45" s="349">
        <v>0</v>
      </c>
      <c r="C45" s="349"/>
      <c r="D45" s="350">
        <v>0</v>
      </c>
      <c r="E45" s="350">
        <v>0</v>
      </c>
      <c r="F45" s="351">
        <v>0</v>
      </c>
      <c r="G45" s="350">
        <v>0</v>
      </c>
      <c r="H45" s="352">
        <v>0</v>
      </c>
      <c r="I45" s="352">
        <v>0</v>
      </c>
      <c r="J45" s="352">
        <v>0</v>
      </c>
      <c r="K45" s="352">
        <v>0</v>
      </c>
      <c r="L45" s="353">
        <v>0</v>
      </c>
      <c r="M45" s="353">
        <v>0</v>
      </c>
      <c r="N45" s="353">
        <v>0</v>
      </c>
      <c r="O45" s="353">
        <v>0</v>
      </c>
      <c r="P45" s="354">
        <v>0</v>
      </c>
      <c r="Q45" s="355">
        <v>0</v>
      </c>
      <c r="R45" s="356">
        <v>0</v>
      </c>
      <c r="S45" s="396">
        <v>0</v>
      </c>
    </row>
    <row r="46" spans="1:19" ht="18" hidden="1" customHeight="1" x14ac:dyDescent="0.2">
      <c r="A46" s="348">
        <v>42</v>
      </c>
      <c r="B46" s="349">
        <v>0</v>
      </c>
      <c r="C46" s="349"/>
      <c r="D46" s="350">
        <v>0</v>
      </c>
      <c r="E46" s="350">
        <v>0</v>
      </c>
      <c r="F46" s="351">
        <v>0</v>
      </c>
      <c r="G46" s="350">
        <v>0</v>
      </c>
      <c r="H46" s="352">
        <v>0</v>
      </c>
      <c r="I46" s="352">
        <v>0</v>
      </c>
      <c r="J46" s="352">
        <v>0</v>
      </c>
      <c r="K46" s="352">
        <v>0</v>
      </c>
      <c r="L46" s="353">
        <v>0</v>
      </c>
      <c r="M46" s="353">
        <v>0</v>
      </c>
      <c r="N46" s="353">
        <v>0</v>
      </c>
      <c r="O46" s="353">
        <v>0</v>
      </c>
      <c r="P46" s="354">
        <v>0</v>
      </c>
      <c r="Q46" s="355">
        <v>0</v>
      </c>
      <c r="R46" s="356">
        <v>0</v>
      </c>
      <c r="S46" s="396">
        <v>0</v>
      </c>
    </row>
    <row r="47" spans="1:19" ht="18" hidden="1" customHeight="1" x14ac:dyDescent="0.2">
      <c r="A47" s="348">
        <v>43</v>
      </c>
      <c r="B47" s="349">
        <v>0</v>
      </c>
      <c r="C47" s="349"/>
      <c r="D47" s="350">
        <v>0</v>
      </c>
      <c r="E47" s="350">
        <v>0</v>
      </c>
      <c r="F47" s="351">
        <v>0</v>
      </c>
      <c r="G47" s="350">
        <v>0</v>
      </c>
      <c r="H47" s="352">
        <v>0</v>
      </c>
      <c r="I47" s="352">
        <v>0</v>
      </c>
      <c r="J47" s="352">
        <v>0</v>
      </c>
      <c r="K47" s="352">
        <v>0</v>
      </c>
      <c r="L47" s="353">
        <v>0</v>
      </c>
      <c r="M47" s="353">
        <v>0</v>
      </c>
      <c r="N47" s="353">
        <v>0</v>
      </c>
      <c r="O47" s="353">
        <v>0</v>
      </c>
      <c r="P47" s="354">
        <v>0</v>
      </c>
      <c r="Q47" s="355">
        <v>0</v>
      </c>
      <c r="R47" s="356">
        <v>0</v>
      </c>
      <c r="S47" s="396">
        <v>0</v>
      </c>
    </row>
    <row r="48" spans="1:19" ht="18" hidden="1" customHeight="1" x14ac:dyDescent="0.2">
      <c r="A48" s="348">
        <v>44</v>
      </c>
      <c r="B48" s="349">
        <v>0</v>
      </c>
      <c r="C48" s="349"/>
      <c r="D48" s="350">
        <v>0</v>
      </c>
      <c r="E48" s="350">
        <v>0</v>
      </c>
      <c r="F48" s="351">
        <v>0</v>
      </c>
      <c r="G48" s="350">
        <v>0</v>
      </c>
      <c r="H48" s="352">
        <v>0</v>
      </c>
      <c r="I48" s="352">
        <v>0</v>
      </c>
      <c r="J48" s="352">
        <v>0</v>
      </c>
      <c r="K48" s="352">
        <v>0</v>
      </c>
      <c r="L48" s="353">
        <v>0</v>
      </c>
      <c r="M48" s="353">
        <v>0</v>
      </c>
      <c r="N48" s="353">
        <v>0</v>
      </c>
      <c r="O48" s="353">
        <v>0</v>
      </c>
      <c r="P48" s="354">
        <v>0</v>
      </c>
      <c r="Q48" s="355">
        <v>0</v>
      </c>
      <c r="R48" s="356">
        <v>0</v>
      </c>
      <c r="S48" s="396">
        <v>0</v>
      </c>
    </row>
    <row r="49" spans="1:19" ht="18" hidden="1" customHeight="1" x14ac:dyDescent="0.2">
      <c r="A49" s="348">
        <v>45</v>
      </c>
      <c r="B49" s="349">
        <v>0</v>
      </c>
      <c r="C49" s="349"/>
      <c r="D49" s="350">
        <v>0</v>
      </c>
      <c r="E49" s="350">
        <v>0</v>
      </c>
      <c r="F49" s="351">
        <v>0</v>
      </c>
      <c r="G49" s="350">
        <v>0</v>
      </c>
      <c r="H49" s="352">
        <v>0</v>
      </c>
      <c r="I49" s="352">
        <v>0</v>
      </c>
      <c r="J49" s="352">
        <v>0</v>
      </c>
      <c r="K49" s="352">
        <v>0</v>
      </c>
      <c r="L49" s="353">
        <v>0</v>
      </c>
      <c r="M49" s="353">
        <v>0</v>
      </c>
      <c r="N49" s="353">
        <v>0</v>
      </c>
      <c r="O49" s="353">
        <v>0</v>
      </c>
      <c r="P49" s="354">
        <v>0</v>
      </c>
      <c r="Q49" s="355">
        <v>0</v>
      </c>
      <c r="R49" s="356">
        <v>0</v>
      </c>
      <c r="S49" s="396">
        <v>0</v>
      </c>
    </row>
    <row r="50" spans="1:19" ht="18" hidden="1" customHeight="1" x14ac:dyDescent="0.2">
      <c r="A50" s="348">
        <v>46</v>
      </c>
      <c r="B50" s="349">
        <v>0</v>
      </c>
      <c r="C50" s="349"/>
      <c r="D50" s="350">
        <v>0</v>
      </c>
      <c r="E50" s="350">
        <v>0</v>
      </c>
      <c r="F50" s="351">
        <v>0</v>
      </c>
      <c r="G50" s="350">
        <v>0</v>
      </c>
      <c r="H50" s="352">
        <v>0</v>
      </c>
      <c r="I50" s="352">
        <v>0</v>
      </c>
      <c r="J50" s="352">
        <v>0</v>
      </c>
      <c r="K50" s="352">
        <v>0</v>
      </c>
      <c r="L50" s="353">
        <v>0</v>
      </c>
      <c r="M50" s="353">
        <v>0</v>
      </c>
      <c r="N50" s="353">
        <v>0</v>
      </c>
      <c r="O50" s="353">
        <v>0</v>
      </c>
      <c r="P50" s="354">
        <v>0</v>
      </c>
      <c r="Q50" s="355">
        <v>0</v>
      </c>
      <c r="R50" s="356">
        <v>0</v>
      </c>
      <c r="S50" s="396">
        <v>0</v>
      </c>
    </row>
    <row r="51" spans="1:19" ht="18" hidden="1" customHeight="1" x14ac:dyDescent="0.2">
      <c r="A51" s="348">
        <v>47</v>
      </c>
      <c r="B51" s="349">
        <v>0</v>
      </c>
      <c r="C51" s="349"/>
      <c r="D51" s="350">
        <v>0</v>
      </c>
      <c r="E51" s="350">
        <v>0</v>
      </c>
      <c r="F51" s="351">
        <v>0</v>
      </c>
      <c r="G51" s="350">
        <v>0</v>
      </c>
      <c r="H51" s="352">
        <v>0</v>
      </c>
      <c r="I51" s="352">
        <v>0</v>
      </c>
      <c r="J51" s="352">
        <v>0</v>
      </c>
      <c r="K51" s="352">
        <v>0</v>
      </c>
      <c r="L51" s="353">
        <v>0</v>
      </c>
      <c r="M51" s="353">
        <v>0</v>
      </c>
      <c r="N51" s="353">
        <v>0</v>
      </c>
      <c r="O51" s="353">
        <v>0</v>
      </c>
      <c r="P51" s="354">
        <v>0</v>
      </c>
      <c r="Q51" s="355">
        <v>0</v>
      </c>
      <c r="R51" s="356">
        <v>0</v>
      </c>
      <c r="S51" s="396">
        <v>0</v>
      </c>
    </row>
    <row r="52" spans="1:19" ht="18" hidden="1" customHeight="1" x14ac:dyDescent="0.2">
      <c r="A52" s="348">
        <v>48</v>
      </c>
      <c r="B52" s="349">
        <v>0</v>
      </c>
      <c r="C52" s="349"/>
      <c r="D52" s="350">
        <v>0</v>
      </c>
      <c r="E52" s="350">
        <v>0</v>
      </c>
      <c r="F52" s="351">
        <v>0</v>
      </c>
      <c r="G52" s="350">
        <v>0</v>
      </c>
      <c r="H52" s="352">
        <v>0</v>
      </c>
      <c r="I52" s="352">
        <v>0</v>
      </c>
      <c r="J52" s="352">
        <v>0</v>
      </c>
      <c r="K52" s="352">
        <v>0</v>
      </c>
      <c r="L52" s="353">
        <v>0</v>
      </c>
      <c r="M52" s="353">
        <v>0</v>
      </c>
      <c r="N52" s="353">
        <v>0</v>
      </c>
      <c r="O52" s="353">
        <v>0</v>
      </c>
      <c r="P52" s="354">
        <v>0</v>
      </c>
      <c r="Q52" s="355">
        <v>0</v>
      </c>
      <c r="R52" s="356">
        <v>0</v>
      </c>
      <c r="S52" s="396">
        <v>0</v>
      </c>
    </row>
    <row r="53" spans="1:19" ht="18" hidden="1" customHeight="1" x14ac:dyDescent="0.2">
      <c r="A53" s="348">
        <v>49</v>
      </c>
      <c r="B53" s="349">
        <v>0</v>
      </c>
      <c r="C53" s="349"/>
      <c r="D53" s="350">
        <v>0</v>
      </c>
      <c r="E53" s="350">
        <v>0</v>
      </c>
      <c r="F53" s="351">
        <v>0</v>
      </c>
      <c r="G53" s="350">
        <v>0</v>
      </c>
      <c r="H53" s="352">
        <v>0</v>
      </c>
      <c r="I53" s="352">
        <v>0</v>
      </c>
      <c r="J53" s="352">
        <v>0</v>
      </c>
      <c r="K53" s="352">
        <v>0</v>
      </c>
      <c r="L53" s="353">
        <v>0</v>
      </c>
      <c r="M53" s="353">
        <v>0</v>
      </c>
      <c r="N53" s="353">
        <v>0</v>
      </c>
      <c r="O53" s="353">
        <v>0</v>
      </c>
      <c r="P53" s="354">
        <v>0</v>
      </c>
      <c r="Q53" s="355">
        <v>0</v>
      </c>
      <c r="R53" s="356">
        <v>0</v>
      </c>
      <c r="S53" s="396">
        <v>0</v>
      </c>
    </row>
    <row r="54" spans="1:19" ht="18" hidden="1" customHeight="1" thickBot="1" x14ac:dyDescent="0.25">
      <c r="A54" s="357">
        <v>50</v>
      </c>
      <c r="B54" s="358">
        <v>0</v>
      </c>
      <c r="C54" s="358"/>
      <c r="D54" s="359">
        <v>0</v>
      </c>
      <c r="E54" s="359">
        <v>0</v>
      </c>
      <c r="F54" s="360">
        <v>0</v>
      </c>
      <c r="G54" s="359">
        <v>0</v>
      </c>
      <c r="H54" s="361">
        <v>0</v>
      </c>
      <c r="I54" s="361">
        <v>0</v>
      </c>
      <c r="J54" s="361">
        <v>0</v>
      </c>
      <c r="K54" s="361">
        <v>0</v>
      </c>
      <c r="L54" s="362">
        <v>0</v>
      </c>
      <c r="M54" s="362">
        <v>0</v>
      </c>
      <c r="N54" s="362">
        <v>0</v>
      </c>
      <c r="O54" s="362">
        <v>0</v>
      </c>
      <c r="P54" s="363">
        <v>0</v>
      </c>
      <c r="Q54" s="364">
        <v>0</v>
      </c>
      <c r="R54" s="365">
        <v>0</v>
      </c>
      <c r="S54" s="397">
        <v>0</v>
      </c>
    </row>
    <row r="55" spans="1:19" ht="18" customHeight="1" thickTop="1" thickBot="1" x14ac:dyDescent="0.25">
      <c r="A55" s="512" t="s">
        <v>162</v>
      </c>
      <c r="B55" s="513"/>
      <c r="C55" s="513"/>
      <c r="D55" s="513"/>
      <c r="E55" s="513"/>
      <c r="F55" s="513"/>
      <c r="G55" s="513"/>
      <c r="H55" s="513"/>
      <c r="I55" s="513"/>
      <c r="J55" s="513"/>
      <c r="K55" s="513"/>
      <c r="L55" s="513"/>
      <c r="M55" s="513"/>
      <c r="N55" s="513"/>
      <c r="O55" s="513"/>
      <c r="P55" s="513"/>
      <c r="Q55" s="513"/>
      <c r="R55" s="514"/>
      <c r="S55" s="398">
        <f>SUM(S5:S54)</f>
        <v>279620000</v>
      </c>
    </row>
    <row r="56" spans="1:19" ht="18" customHeight="1" x14ac:dyDescent="0.2">
      <c r="A56" s="366"/>
      <c r="B56" s="366"/>
      <c r="C56" s="366"/>
      <c r="D56" s="366"/>
      <c r="E56" s="366"/>
      <c r="F56" s="366"/>
      <c r="G56" s="366"/>
      <c r="H56" s="367"/>
      <c r="I56" s="367"/>
      <c r="J56" s="367"/>
      <c r="K56" s="367"/>
      <c r="L56" s="343"/>
      <c r="M56" s="343"/>
      <c r="N56" s="343"/>
      <c r="O56" s="343"/>
      <c r="P56" s="343"/>
      <c r="S56" s="368"/>
    </row>
    <row r="57" spans="1:19" ht="18" customHeight="1" x14ac:dyDescent="0.2">
      <c r="A57" s="369"/>
      <c r="B57" s="321"/>
      <c r="C57" s="321"/>
      <c r="P57" s="370"/>
      <c r="Q57" s="371"/>
      <c r="R57" s="372"/>
    </row>
  </sheetData>
  <sheetProtection algorithmName="SHA-512" hashValue="oRJS11el9zGRyT/nERInzmW8I6AojVYLwJK6c0r00kRE00J9UlKor3Tni645bEzgRAFvqJVavDxiYiflIfYQ3A==" saltValue="tBl0P16tnRdrFHqC3uBhEA==" spinCount="100000" sheet="1" formatCells="0" formatColumns="0" formatRows="0" sort="0"/>
  <mergeCells count="14">
    <mergeCell ref="A55:R55"/>
    <mergeCell ref="H3:H4"/>
    <mergeCell ref="I3:I4"/>
    <mergeCell ref="J3:J4"/>
    <mergeCell ref="K3:K4"/>
    <mergeCell ref="L3:R3"/>
    <mergeCell ref="S3:S4"/>
    <mergeCell ref="A3:A4"/>
    <mergeCell ref="B3:B4"/>
    <mergeCell ref="D3:D4"/>
    <mergeCell ref="E3:E4"/>
    <mergeCell ref="F3:F4"/>
    <mergeCell ref="G3:G4"/>
    <mergeCell ref="C3:C4"/>
  </mergeCells>
  <phoneticPr fontId="17"/>
  <dataValidations count="1">
    <dataValidation type="list" allowBlank="1" showInputMessage="1" showErrorMessage="1" sqref="F5:F54" xr:uid="{1BF8F104-8780-417D-86CB-A55CE4EDBD50}">
      <formula1>"代表,分担"</formula1>
    </dataValidation>
  </dataValidations>
  <printOptions horizontalCentered="1"/>
  <pageMargins left="0.70866141732283472" right="0.70866141732283472" top="0.74803149606299213" bottom="0.74803149606299213" header="0.31496062992125984" footer="0.31496062992125984"/>
  <pageSetup paperSize="9" scale="48" orientation="landscape"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263BA-5E16-4E47-ABB2-707148C015DF}">
  <dimension ref="A1:I25"/>
  <sheetViews>
    <sheetView workbookViewId="0">
      <selection activeCell="I4" sqref="I4"/>
    </sheetView>
  </sheetViews>
  <sheetFormatPr defaultColWidth="9" defaultRowHeight="13.2" x14ac:dyDescent="0.2"/>
  <cols>
    <col min="1" max="1" width="27.88671875" style="174" customWidth="1"/>
    <col min="2" max="2" width="23.44140625" style="174" customWidth="1"/>
    <col min="3" max="3" width="19.6640625" style="174" customWidth="1"/>
    <col min="4" max="4" width="17.33203125" style="174" customWidth="1"/>
    <col min="5" max="5" width="14" style="174" customWidth="1"/>
    <col min="6" max="6" width="15.109375" style="174" customWidth="1"/>
    <col min="7" max="7" width="19.109375" style="174" customWidth="1"/>
    <col min="8" max="8" width="21.33203125" customWidth="1"/>
  </cols>
  <sheetData>
    <row r="1" spans="1:9" x14ac:dyDescent="0.2">
      <c r="A1" s="174" t="s">
        <v>280</v>
      </c>
      <c r="B1" s="174" t="s">
        <v>281</v>
      </c>
      <c r="C1" s="174" t="s">
        <v>282</v>
      </c>
      <c r="D1" s="174" t="s">
        <v>283</v>
      </c>
      <c r="E1" s="174" t="s">
        <v>284</v>
      </c>
      <c r="F1" s="174" t="s">
        <v>285</v>
      </c>
      <c r="G1" s="174" t="s">
        <v>286</v>
      </c>
      <c r="H1" s="174" t="s">
        <v>287</v>
      </c>
      <c r="I1" s="174" t="s">
        <v>288</v>
      </c>
    </row>
    <row r="2" spans="1:9" ht="47.1" customHeight="1" x14ac:dyDescent="0.2">
      <c r="A2" s="175" t="s">
        <v>289</v>
      </c>
      <c r="B2" s="174" t="s">
        <v>290</v>
      </c>
      <c r="C2" s="174" t="s">
        <v>291</v>
      </c>
      <c r="D2" s="174" t="s">
        <v>292</v>
      </c>
      <c r="E2" s="174" t="s">
        <v>293</v>
      </c>
      <c r="F2" s="174" t="s">
        <v>294</v>
      </c>
      <c r="G2" s="174" t="s">
        <v>295</v>
      </c>
      <c r="H2" s="174" t="s">
        <v>296</v>
      </c>
      <c r="I2" s="174" t="s">
        <v>297</v>
      </c>
    </row>
    <row r="3" spans="1:9" x14ac:dyDescent="0.2">
      <c r="A3" s="174" t="s">
        <v>298</v>
      </c>
      <c r="B3" s="174" t="s">
        <v>299</v>
      </c>
      <c r="C3" s="174" t="s">
        <v>300</v>
      </c>
      <c r="D3" s="174" t="s">
        <v>301</v>
      </c>
      <c r="E3" s="174" t="s">
        <v>302</v>
      </c>
      <c r="F3" s="174" t="s">
        <v>303</v>
      </c>
      <c r="G3" s="174" t="s">
        <v>304</v>
      </c>
      <c r="H3" s="174" t="s">
        <v>305</v>
      </c>
      <c r="I3" s="174" t="s">
        <v>306</v>
      </c>
    </row>
    <row r="4" spans="1:9" x14ac:dyDescent="0.2">
      <c r="A4" s="174" t="s">
        <v>307</v>
      </c>
      <c r="B4" s="174" t="s">
        <v>308</v>
      </c>
      <c r="D4" s="174" t="s">
        <v>309</v>
      </c>
      <c r="E4" s="174" t="s">
        <v>310</v>
      </c>
      <c r="F4" s="174" t="s">
        <v>311</v>
      </c>
      <c r="G4" s="174" t="s">
        <v>312</v>
      </c>
      <c r="H4" s="174" t="s">
        <v>313</v>
      </c>
      <c r="I4" s="174" t="s">
        <v>300</v>
      </c>
    </row>
    <row r="5" spans="1:9" x14ac:dyDescent="0.2">
      <c r="A5" s="174" t="s">
        <v>314</v>
      </c>
      <c r="B5" s="174" t="s">
        <v>315</v>
      </c>
      <c r="D5" s="174" t="s">
        <v>316</v>
      </c>
      <c r="E5" s="174" t="s">
        <v>317</v>
      </c>
      <c r="F5" s="174" t="s">
        <v>318</v>
      </c>
      <c r="G5" s="174" t="s">
        <v>319</v>
      </c>
    </row>
    <row r="6" spans="1:9" x14ac:dyDescent="0.2">
      <c r="A6" s="174" t="s">
        <v>320</v>
      </c>
      <c r="B6" s="174" t="s">
        <v>321</v>
      </c>
      <c r="D6" s="174" t="s">
        <v>322</v>
      </c>
      <c r="E6" s="174" t="s">
        <v>323</v>
      </c>
      <c r="F6" s="174" t="s">
        <v>324</v>
      </c>
      <c r="G6" s="174" t="s">
        <v>325</v>
      </c>
    </row>
    <row r="7" spans="1:9" x14ac:dyDescent="0.2">
      <c r="A7" s="174" t="s">
        <v>326</v>
      </c>
      <c r="B7" s="174" t="s">
        <v>327</v>
      </c>
      <c r="D7" s="174" t="s">
        <v>328</v>
      </c>
      <c r="F7" s="174" t="s">
        <v>329</v>
      </c>
      <c r="G7" s="174" t="s">
        <v>330</v>
      </c>
    </row>
    <row r="8" spans="1:9" x14ac:dyDescent="0.2">
      <c r="A8" s="174" t="s">
        <v>331</v>
      </c>
      <c r="B8" s="174" t="s">
        <v>332</v>
      </c>
      <c r="D8" s="174" t="s">
        <v>333</v>
      </c>
      <c r="G8" s="174" t="s">
        <v>313</v>
      </c>
    </row>
    <row r="9" spans="1:9" x14ac:dyDescent="0.2">
      <c r="A9" s="174" t="s">
        <v>334</v>
      </c>
      <c r="B9" s="174" t="s">
        <v>335</v>
      </c>
      <c r="D9" s="174" t="s">
        <v>336</v>
      </c>
    </row>
    <row r="10" spans="1:9" x14ac:dyDescent="0.2">
      <c r="A10" s="174" t="s">
        <v>337</v>
      </c>
      <c r="B10" s="174" t="s">
        <v>338</v>
      </c>
    </row>
    <row r="11" spans="1:9" x14ac:dyDescent="0.2">
      <c r="B11" s="174" t="s">
        <v>339</v>
      </c>
    </row>
    <row r="12" spans="1:9" x14ac:dyDescent="0.2">
      <c r="B12" s="174" t="s">
        <v>340</v>
      </c>
    </row>
    <row r="13" spans="1:9" x14ac:dyDescent="0.2">
      <c r="B13" s="174" t="s">
        <v>341</v>
      </c>
    </row>
    <row r="14" spans="1:9" x14ac:dyDescent="0.2">
      <c r="B14" s="174" t="s">
        <v>342</v>
      </c>
    </row>
    <row r="15" spans="1:9" x14ac:dyDescent="0.2">
      <c r="B15" s="174" t="s">
        <v>343</v>
      </c>
    </row>
    <row r="16" spans="1:9" x14ac:dyDescent="0.2">
      <c r="B16" s="174" t="s">
        <v>344</v>
      </c>
    </row>
    <row r="17" spans="2:2" x14ac:dyDescent="0.2">
      <c r="B17" s="174" t="s">
        <v>345</v>
      </c>
    </row>
    <row r="18" spans="2:2" x14ac:dyDescent="0.2">
      <c r="B18" s="174" t="s">
        <v>346</v>
      </c>
    </row>
    <row r="19" spans="2:2" x14ac:dyDescent="0.2">
      <c r="B19" s="174" t="s">
        <v>347</v>
      </c>
    </row>
    <row r="20" spans="2:2" x14ac:dyDescent="0.2">
      <c r="B20" s="174" t="s">
        <v>348</v>
      </c>
    </row>
    <row r="21" spans="2:2" x14ac:dyDescent="0.2">
      <c r="B21" s="174" t="s">
        <v>349</v>
      </c>
    </row>
    <row r="22" spans="2:2" x14ac:dyDescent="0.2">
      <c r="B22" s="174" t="s">
        <v>350</v>
      </c>
    </row>
    <row r="23" spans="2:2" x14ac:dyDescent="0.2">
      <c r="B23" s="174" t="s">
        <v>351</v>
      </c>
    </row>
    <row r="24" spans="2:2" x14ac:dyDescent="0.2">
      <c r="B24" s="174" t="s">
        <v>352</v>
      </c>
    </row>
    <row r="25" spans="2:2" x14ac:dyDescent="0.2">
      <c r="B25" s="174" t="s">
        <v>337</v>
      </c>
    </row>
  </sheetData>
  <phoneticPr fontId="1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BT3"/>
  <sheetViews>
    <sheetView zoomScale="60" zoomScaleNormal="60" workbookViewId="0">
      <selection activeCell="J30" sqref="J30"/>
    </sheetView>
  </sheetViews>
  <sheetFormatPr defaultColWidth="9" defaultRowHeight="13.2" x14ac:dyDescent="0.2"/>
  <cols>
    <col min="1" max="1" width="5.44140625" style="14" customWidth="1"/>
    <col min="2" max="4" width="9" style="14"/>
    <col min="5" max="5" width="9.109375" style="14" customWidth="1"/>
    <col min="6" max="6" width="20.21875" style="14" customWidth="1"/>
    <col min="7" max="7" width="15.109375" style="14" customWidth="1"/>
    <col min="8" max="8" width="13.109375" style="14" customWidth="1"/>
    <col min="9" max="10" width="15.77734375" style="14" customWidth="1"/>
    <col min="11" max="11" width="23" style="14" customWidth="1"/>
    <col min="12" max="13" width="42.88671875" style="14" customWidth="1"/>
    <col min="14" max="14" width="20.77734375" style="14" customWidth="1"/>
    <col min="15" max="15" width="29.21875" style="14" customWidth="1"/>
    <col min="16" max="16" width="18.33203125" style="14" customWidth="1"/>
    <col min="17" max="17" width="22" style="14" customWidth="1"/>
    <col min="18" max="18" width="20.6640625" style="14" customWidth="1"/>
    <col min="19" max="19" width="25.44140625" style="14" customWidth="1"/>
    <col min="20" max="21" width="20.77734375" style="14" customWidth="1"/>
    <col min="22" max="23" width="22.21875" style="14" customWidth="1"/>
    <col min="24" max="24" width="17" style="14" customWidth="1"/>
    <col min="25" max="25" width="24.21875" style="14" customWidth="1"/>
    <col min="26" max="26" width="22" style="14" customWidth="1"/>
    <col min="27" max="27" width="26.21875" style="14" customWidth="1"/>
    <col min="28" max="28" width="35.109375" style="14" customWidth="1"/>
    <col min="29" max="30" width="16.88671875" style="14" customWidth="1"/>
    <col min="31" max="31" width="22.109375" style="14" customWidth="1"/>
    <col min="32" max="32" width="15.44140625" style="14" customWidth="1"/>
    <col min="33" max="40" width="20.21875" style="14" customWidth="1"/>
    <col min="41" max="41" width="73.77734375" style="14" customWidth="1"/>
    <col min="42" max="42" width="15.44140625" style="14" customWidth="1"/>
    <col min="43" max="43" width="12.33203125" style="14" customWidth="1"/>
    <col min="44" max="44" width="36.44140625" style="14" customWidth="1"/>
    <col min="45" max="45" width="16.33203125" style="14" customWidth="1"/>
    <col min="46" max="46" width="17.21875" style="14" customWidth="1"/>
    <col min="47" max="47" width="17.44140625" style="14" customWidth="1"/>
    <col min="48" max="48" width="17.21875" style="14" customWidth="1"/>
    <col min="49" max="49" width="26.33203125" style="14" customWidth="1"/>
    <col min="50" max="50" width="14.109375" style="14" customWidth="1"/>
    <col min="51" max="51" width="33.6640625" style="14" customWidth="1"/>
    <col min="52" max="52" width="20.77734375" style="14" customWidth="1"/>
    <col min="53" max="53" width="21" style="14" customWidth="1"/>
    <col min="54" max="54" width="20.33203125" style="14" customWidth="1"/>
    <col min="55" max="55" width="16.109375" style="14" customWidth="1"/>
    <col min="56" max="56" width="23.109375" style="14" customWidth="1"/>
    <col min="57" max="57" width="28.33203125" style="14" customWidth="1"/>
    <col min="58" max="58" width="19.6640625" style="14" customWidth="1"/>
    <col min="59" max="59" width="17.21875" style="14" customWidth="1"/>
    <col min="60" max="60" width="16.33203125" style="14" customWidth="1"/>
    <col min="61" max="61" width="20.109375" style="14" customWidth="1"/>
    <col min="62" max="62" width="20.77734375" style="14" customWidth="1"/>
    <col min="63" max="63" width="21" style="14" customWidth="1"/>
    <col min="64" max="64" width="20.33203125" style="14" customWidth="1"/>
    <col min="65" max="65" width="16.109375" style="14" customWidth="1"/>
    <col min="66" max="66" width="23.109375" style="14" customWidth="1"/>
    <col min="67" max="67" width="28.33203125" style="14" customWidth="1"/>
    <col min="68" max="68" width="19.6640625" style="14" customWidth="1"/>
    <col min="69" max="69" width="17.21875" style="14" customWidth="1"/>
    <col min="70" max="70" width="16.33203125" style="14" customWidth="1"/>
    <col min="71" max="71" width="20.109375" style="14" customWidth="1"/>
    <col min="72" max="72" width="22.88671875" style="14" customWidth="1"/>
    <col min="73" max="73" width="3.77734375" style="14" customWidth="1"/>
    <col min="74" max="16384" width="9" style="14"/>
  </cols>
  <sheetData>
    <row r="1" spans="1:72" s="125" customFormat="1" ht="39" customHeight="1" thickTop="1" x14ac:dyDescent="0.2">
      <c r="A1" s="374" t="s">
        <v>20</v>
      </c>
      <c r="B1" s="177" t="s">
        <v>21</v>
      </c>
      <c r="C1" s="178" t="s">
        <v>22</v>
      </c>
      <c r="D1" s="178" t="s">
        <v>23</v>
      </c>
      <c r="E1" s="178" t="s">
        <v>23</v>
      </c>
      <c r="F1" s="103" t="s">
        <v>24</v>
      </c>
      <c r="G1" s="104" t="s">
        <v>25</v>
      </c>
      <c r="H1" s="105" t="s">
        <v>26</v>
      </c>
      <c r="I1" s="106" t="s">
        <v>27</v>
      </c>
      <c r="J1" s="110" t="s">
        <v>28</v>
      </c>
      <c r="K1" s="107" t="s">
        <v>29</v>
      </c>
      <c r="L1" s="108" t="s">
        <v>30</v>
      </c>
      <c r="M1" s="109" t="s">
        <v>31</v>
      </c>
      <c r="N1" s="110" t="s">
        <v>28</v>
      </c>
      <c r="O1" s="111" t="s">
        <v>32</v>
      </c>
      <c r="P1" s="111" t="s">
        <v>33</v>
      </c>
      <c r="Q1" s="172" t="s">
        <v>34</v>
      </c>
      <c r="R1" s="172" t="s">
        <v>35</v>
      </c>
      <c r="S1" s="172" t="s">
        <v>36</v>
      </c>
      <c r="T1" s="172" t="s">
        <v>37</v>
      </c>
      <c r="U1" s="172" t="s">
        <v>38</v>
      </c>
      <c r="V1" s="172" t="s">
        <v>39</v>
      </c>
      <c r="W1" s="111" t="s">
        <v>40</v>
      </c>
      <c r="X1" s="108" t="s">
        <v>41</v>
      </c>
      <c r="Y1" s="108" t="s">
        <v>42</v>
      </c>
      <c r="Z1" s="108" t="s">
        <v>43</v>
      </c>
      <c r="AA1" s="108" t="s">
        <v>44</v>
      </c>
      <c r="AB1" s="172" t="s">
        <v>45</v>
      </c>
      <c r="AC1" s="173" t="s">
        <v>46</v>
      </c>
      <c r="AD1" s="173" t="s">
        <v>47</v>
      </c>
      <c r="AE1" s="108" t="s">
        <v>48</v>
      </c>
      <c r="AF1" s="112" t="s">
        <v>28</v>
      </c>
      <c r="AG1" s="107" t="s">
        <v>49</v>
      </c>
      <c r="AH1" s="111" t="s">
        <v>50</v>
      </c>
      <c r="AI1" s="111" t="s">
        <v>51</v>
      </c>
      <c r="AJ1" s="111" t="s">
        <v>52</v>
      </c>
      <c r="AK1" s="111" t="s">
        <v>53</v>
      </c>
      <c r="AL1" s="108" t="s">
        <v>54</v>
      </c>
      <c r="AM1" s="108" t="s">
        <v>55</v>
      </c>
      <c r="AN1" s="108" t="s">
        <v>56</v>
      </c>
      <c r="AO1" s="108" t="s">
        <v>57</v>
      </c>
      <c r="AP1" s="112" t="s">
        <v>28</v>
      </c>
      <c r="AQ1" s="113" t="s">
        <v>58</v>
      </c>
      <c r="AR1" s="114" t="s">
        <v>59</v>
      </c>
      <c r="AS1" s="114" t="s">
        <v>60</v>
      </c>
      <c r="AT1" s="115" t="s">
        <v>61</v>
      </c>
      <c r="AU1" s="115" t="s">
        <v>62</v>
      </c>
      <c r="AV1" s="115" t="s">
        <v>63</v>
      </c>
      <c r="AW1" s="115" t="s">
        <v>64</v>
      </c>
      <c r="AX1" s="116" t="s">
        <v>65</v>
      </c>
      <c r="AY1" s="117" t="s">
        <v>66</v>
      </c>
      <c r="AZ1" s="117" t="s">
        <v>67</v>
      </c>
      <c r="BA1" s="118" t="s">
        <v>68</v>
      </c>
      <c r="BB1" s="118" t="s">
        <v>62</v>
      </c>
      <c r="BC1" s="118" t="s">
        <v>63</v>
      </c>
      <c r="BD1" s="118" t="s">
        <v>69</v>
      </c>
      <c r="BE1" s="126" t="s">
        <v>70</v>
      </c>
      <c r="BF1" s="119" t="s">
        <v>71</v>
      </c>
      <c r="BG1" s="119" t="s">
        <v>62</v>
      </c>
      <c r="BH1" s="119" t="s">
        <v>63</v>
      </c>
      <c r="BI1" s="119" t="s">
        <v>72</v>
      </c>
      <c r="BJ1" s="120" t="s">
        <v>73</v>
      </c>
      <c r="BK1" s="120" t="s">
        <v>74</v>
      </c>
      <c r="BL1" s="121" t="s">
        <v>62</v>
      </c>
      <c r="BM1" s="121" t="s">
        <v>63</v>
      </c>
      <c r="BN1" s="121" t="s">
        <v>75</v>
      </c>
      <c r="BO1" s="122" t="s">
        <v>76</v>
      </c>
      <c r="BP1" s="122" t="s">
        <v>77</v>
      </c>
      <c r="BQ1" s="123" t="s">
        <v>62</v>
      </c>
      <c r="BR1" s="123" t="s">
        <v>63</v>
      </c>
      <c r="BS1" s="122" t="s">
        <v>78</v>
      </c>
      <c r="BT1" s="124" t="s">
        <v>79</v>
      </c>
    </row>
    <row r="2" spans="1:72" s="339" customFormat="1" ht="36.6" customHeight="1" x14ac:dyDescent="0.2">
      <c r="A2" s="324">
        <v>1</v>
      </c>
      <c r="B2" s="325" t="s">
        <v>80</v>
      </c>
      <c r="C2" s="325" t="s">
        <v>80</v>
      </c>
      <c r="D2" s="325" t="s">
        <v>80</v>
      </c>
      <c r="E2" s="325" t="s">
        <v>80</v>
      </c>
      <c r="F2" s="326" t="str">
        <f>'3.【鑑】経費等内訳書'!F1</f>
        <v>AMED記入</v>
      </c>
      <c r="G2" s="327" t="s">
        <v>81</v>
      </c>
      <c r="H2" s="328" t="s">
        <v>81</v>
      </c>
      <c r="I2" s="329" t="s">
        <v>81</v>
      </c>
      <c r="J2" s="330"/>
      <c r="K2" s="330" t="str">
        <f>IF('3.【鑑】経費等内訳書'!B3="","",'3.【鑑】経費等内訳書'!B3)</f>
        <v/>
      </c>
      <c r="L2" s="331" t="str">
        <f>IF('3.【鑑】経費等内訳書'!B7="","",'3.【鑑】経費等内訳書'!B7)</f>
        <v>橋渡し研究プログラム</v>
      </c>
      <c r="M2" s="330" t="str">
        <f>IF('3.【鑑】経費等内訳書'!B8="","",'3.【鑑】経費等内訳書'!B8)</f>
        <v>大学発医療系スタートアップ支援プログラム</v>
      </c>
      <c r="N2" s="330"/>
      <c r="O2" s="331" t="str">
        <f>IF('3.【鑑】経費等内訳書'!B9="","",'3.【鑑】経費等内訳書'!B9)</f>
        <v/>
      </c>
      <c r="P2" s="331" t="str">
        <f>IF('3.【鑑】経費等内訳書'!B16="","",'3.【鑑】経費等内訳書'!B16)</f>
        <v/>
      </c>
      <c r="Q2" s="331" t="str">
        <f>IF('3.【鑑】経費等内訳書'!B14="","",'3.【鑑】経費等内訳書'!B14)</f>
        <v/>
      </c>
      <c r="R2" s="331" t="str">
        <f>IF('3.【鑑】経費等内訳書'!F14="","",'3.【鑑】経費等内訳書'!F14)</f>
        <v/>
      </c>
      <c r="S2" s="331" t="str">
        <f>IF('3.【鑑】経費等内訳書'!B13="","",'3.【鑑】経費等内訳書'!B13)</f>
        <v/>
      </c>
      <c r="T2" s="332" t="str">
        <f>IF('3.【鑑】経費等内訳書'!B15="","",'3.【鑑】経費等内訳書'!B15)</f>
        <v/>
      </c>
      <c r="U2" s="332" t="str">
        <f>IF('3.【鑑】経費等内訳書'!F16="","",'3.【鑑】経費等内訳書'!F16)</f>
        <v/>
      </c>
      <c r="V2" s="332" t="str">
        <f>IF('3.【鑑】経費等内訳書'!F15="","",'3.【鑑】経費等内訳書'!F15)</f>
        <v/>
      </c>
      <c r="W2" s="333" t="str">
        <f>IF('3.【鑑】経費等内訳書'!B10="","",'3.【鑑】経費等内訳書'!B10)</f>
        <v/>
      </c>
      <c r="X2" s="333" t="str">
        <f>IF('3.【鑑】経費等内訳書'!B11="","",'3.【鑑】経費等内訳書'!B11)</f>
        <v/>
      </c>
      <c r="Y2" s="333" t="str">
        <f>IF('3.【鑑】経費等内訳書'!B12="","",'3.【鑑】経費等内訳書'!B12)</f>
        <v/>
      </c>
      <c r="Z2" s="333" t="str">
        <f>IF('3.【鑑】経費等内訳書'!E12="","",'3.【鑑】経費等内訳書'!E12)</f>
        <v/>
      </c>
      <c r="AA2" s="333" t="str">
        <f>IF('3.【鑑】経費等内訳書'!E11="","",'3.【鑑】経費等内訳書'!E11)</f>
        <v/>
      </c>
      <c r="AB2" s="334" t="str">
        <f>IF('3.【鑑】経費等内訳書'!B4="","",'3.【鑑】経費等内訳書'!B4)</f>
        <v/>
      </c>
      <c r="AC2" s="335" t="str">
        <f>IF('3.【鑑】経費等内訳書'!B5="","",'3.【鑑】経費等内訳書'!B5)</f>
        <v/>
      </c>
      <c r="AD2" s="335" t="str">
        <f>IF('3.【鑑】経費等内訳書'!B6="","",'3.【鑑】経費等内訳書'!B6)</f>
        <v/>
      </c>
      <c r="AE2" s="334">
        <f>SUM(AG2:AJ2,AM2,AN2)</f>
        <v>306020000</v>
      </c>
      <c r="AF2" s="334"/>
      <c r="AG2" s="336">
        <f>IF('3.【鑑】経費等内訳書'!G22="","",'3.【鑑】経費等内訳書'!G22)</f>
        <v>3658806</v>
      </c>
      <c r="AH2" s="336">
        <f>IF('3.【鑑】経費等内訳書'!G24="","",'3.【鑑】経費等内訳書'!G24)</f>
        <v>410000</v>
      </c>
      <c r="AI2" s="336">
        <f>IF('3.【鑑】経費等内訳書'!G25="","",'3.【鑑】経費等内訳書'!G25)</f>
        <v>18833194</v>
      </c>
      <c r="AJ2" s="336">
        <f>IF('3.【鑑】経費等内訳書'!G27="","",'3.【鑑】経費等内訳書'!G27)</f>
        <v>1098000</v>
      </c>
      <c r="AK2" s="336">
        <f>IF('3.【鑑】経費等内訳書'!G28="","",'3.【鑑】経費等内訳書'!G28)</f>
        <v>24000000</v>
      </c>
      <c r="AL2" s="336">
        <f>IF('3.【鑑】経費等内訳書'!C29="","",'3.【鑑】経費等内訳書'!C29)</f>
        <v>10</v>
      </c>
      <c r="AM2" s="334">
        <f>IF('3.【鑑】経費等内訳書'!G29="","",'3.【鑑】経費等内訳書'!G29)</f>
        <v>2400000</v>
      </c>
      <c r="AN2" s="334">
        <f>IF('3.【鑑】経費等内訳書'!G30="","",'3.【鑑】経費等内訳書'!G30)</f>
        <v>279620000</v>
      </c>
      <c r="AO2" s="334" t="str">
        <f>IF('3.【鑑】経費等内訳書'!B17="","",'3.【鑑】経費等内訳書'!B17)</f>
        <v/>
      </c>
      <c r="AP2" s="334"/>
      <c r="AQ2" s="337" t="str">
        <f>IF('3.【鑑】経費等内訳書'!E35="","",'3.【鑑】経費等内訳書'!E35)</f>
        <v/>
      </c>
      <c r="AR2" s="331" t="str">
        <f>IF('3.【鑑】経費等内訳書'!F35="","",'3.【鑑】経費等内訳書'!F35)</f>
        <v/>
      </c>
      <c r="AS2" s="338" t="str">
        <f>IF('3.【鑑】経費等内訳書'!B35="","",'3.【鑑】経費等内訳書'!B35)</f>
        <v/>
      </c>
      <c r="AT2" s="338" t="str">
        <f>IF('3.【鑑】経費等内訳書'!A35="","",'3.【鑑】経費等内訳書'!A35)</f>
        <v/>
      </c>
      <c r="AU2" s="338" t="str">
        <f>IF('3.【鑑】経費等内訳書'!A37="","",'3.【鑑】経費等内訳書'!A37)</f>
        <v/>
      </c>
      <c r="AV2" s="338" t="str">
        <f>IF('3.【鑑】経費等内訳書'!B37="","",'3.【鑑】経費等内訳書'!B37)</f>
        <v/>
      </c>
      <c r="AW2" s="332" t="str">
        <f>IF('3.【鑑】経費等内訳書'!E37="","",'3.【鑑】経費等内訳書'!E37)</f>
        <v/>
      </c>
      <c r="AX2" s="331" t="str">
        <f>IF('3.【鑑】経費等内訳書'!E41="","",'3.【鑑】経費等内訳書'!E41)</f>
        <v/>
      </c>
      <c r="AY2" s="331" t="str">
        <f>IF('3.【鑑】経費等内訳書'!F41="","",'3.【鑑】経費等内訳書'!F41)</f>
        <v/>
      </c>
      <c r="AZ2" s="338" t="str">
        <f>IF('3.【鑑】経費等内訳書'!B41="","",'3.【鑑】経費等内訳書'!B41)</f>
        <v/>
      </c>
      <c r="BA2" s="338" t="str">
        <f>IF('3.【鑑】経費等内訳書'!A41="","",'3.【鑑】経費等内訳書'!A41)</f>
        <v/>
      </c>
      <c r="BB2" s="338" t="str">
        <f>IF('3.【鑑】経費等内訳書'!A43="","",'3.【鑑】経費等内訳書'!A43)</f>
        <v/>
      </c>
      <c r="BC2" s="332" t="str">
        <f>IF('3.【鑑】経費等内訳書'!B43="","",'3.【鑑】経費等内訳書'!B43)</f>
        <v/>
      </c>
      <c r="BD2" s="331" t="str">
        <f>IF('3.【鑑】経費等内訳書'!E43="","",'3.【鑑】経費等内訳書'!E43)</f>
        <v/>
      </c>
      <c r="BE2" s="338" t="str">
        <f>IF('3.【鑑】経費等内訳書'!B47="","",'3.【鑑】経費等内訳書'!B47)</f>
        <v/>
      </c>
      <c r="BF2" s="338" t="str">
        <f>IF('3.【鑑】経費等内訳書'!A47="","",'3.【鑑】経費等内訳書'!A47)</f>
        <v/>
      </c>
      <c r="BG2" s="338" t="str">
        <f>IF('3.【鑑】経費等内訳書'!A49="","",'3.【鑑】経費等内訳書'!A49)</f>
        <v/>
      </c>
      <c r="BH2" s="338" t="str">
        <f>IF('3.【鑑】経費等内訳書'!B49="","",'3.【鑑】経費等内訳書'!B49)</f>
        <v/>
      </c>
      <c r="BI2" s="331" t="str">
        <f>IF('3.【鑑】経費等内訳書'!E49="","",'3.【鑑】経費等内訳書'!E49)</f>
        <v/>
      </c>
      <c r="BJ2" s="338" t="str">
        <f>IF('3.【鑑】経費等内訳書'!B53="","",'3.【鑑】経費等内訳書'!B53)</f>
        <v/>
      </c>
      <c r="BK2" s="338" t="str">
        <f>IF('3.【鑑】経費等内訳書'!A53="","",'3.【鑑】経費等内訳書'!A53)</f>
        <v/>
      </c>
      <c r="BL2" s="338" t="str">
        <f>IF('3.【鑑】経費等内訳書'!A55="","",'3.【鑑】経費等内訳書'!A55)</f>
        <v/>
      </c>
      <c r="BM2" s="332" t="str">
        <f>IF('3.【鑑】経費等内訳書'!B55="","",'3.【鑑】経費等内訳書'!B55)</f>
        <v/>
      </c>
      <c r="BN2" s="331" t="str">
        <f>IF('3.【鑑】経費等内訳書'!E55="","",'3.【鑑】経費等内訳書'!E55)</f>
        <v/>
      </c>
      <c r="BO2" s="338" t="str">
        <f>IF('3.【鑑】経費等内訳書'!B59="","",'3.【鑑】経費等内訳書'!B59)</f>
        <v/>
      </c>
      <c r="BP2" s="338" t="str">
        <f>IF('3.【鑑】経費等内訳書'!A59="","",'3.【鑑】経費等内訳書'!A59)</f>
        <v/>
      </c>
      <c r="BQ2" s="338" t="str">
        <f>IF('3.【鑑】経費等内訳書'!A61="","",'3.【鑑】経費等内訳書'!A61)</f>
        <v/>
      </c>
      <c r="BR2" s="338" t="str">
        <f>IF('3.【鑑】経費等内訳書'!B61="","",'3.【鑑】経費等内訳書'!B61)</f>
        <v/>
      </c>
      <c r="BS2" s="331" t="str">
        <f>IF('3.【鑑】経費等内訳書'!E61="","",'3.【鑑】経費等内訳書'!E61)</f>
        <v/>
      </c>
      <c r="BT2" s="329"/>
    </row>
    <row r="3" spans="1:72" ht="17.25" customHeight="1" x14ac:dyDescent="0.2">
      <c r="U3" s="375"/>
      <c r="V3" s="375"/>
      <c r="AE3" s="375"/>
      <c r="AF3" s="375"/>
      <c r="AP3" s="375"/>
    </row>
  </sheetData>
  <sheetProtection algorithmName="SHA-512" hashValue="tXkcD7BF1CbTDw681kjO5+MhYBxY1v6ptXuwxblGH3wZnmJbQsrNXaQDCeYxHkKXV/BwX1jfJMKCYI8kyuv/Ww==" saltValue="aeff/N2RrOugTLM0r49OBg==" spinCount="100000" sheet="1" objects="1" scenarios="1"/>
  <phoneticPr fontId="28"/>
  <pageMargins left="0.31496062992125984" right="0" top="0.74803149606299213" bottom="0.74803149606299213" header="0.31496062992125984" footer="0.31496062992125984"/>
  <pageSetup paperSize="8" scale="31" fitToWidth="2" fitToHeight="0" orientation="landscape" cellComments="asDisplayed" r:id="rId1"/>
  <headerFooter>
    <oddHeader>&amp;L【機密性○（取扱制限）】</oddHeader>
    <oddFooter>&amp;R&amp;K00-024Ver.20240401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66FFFF"/>
    <pageSetUpPr fitToPage="1"/>
  </sheetPr>
  <dimension ref="A1:H64"/>
  <sheetViews>
    <sheetView view="pageBreakPreview" zoomScale="80" zoomScaleNormal="100" zoomScaleSheetLayoutView="80" workbookViewId="0">
      <selection activeCell="G15" sqref="G15"/>
    </sheetView>
  </sheetViews>
  <sheetFormatPr defaultColWidth="9.33203125" defaultRowHeight="18" customHeight="1" x14ac:dyDescent="0.2"/>
  <cols>
    <col min="1" max="1" width="32.6640625" style="223" customWidth="1"/>
    <col min="2" max="2" width="17.21875" style="223" customWidth="1"/>
    <col min="3" max="3" width="6.33203125" style="223" customWidth="1"/>
    <col min="4" max="4" width="3.109375" style="223" customWidth="1"/>
    <col min="5" max="5" width="25.6640625" style="223" customWidth="1"/>
    <col min="6" max="6" width="26.6640625" style="223" customWidth="1"/>
    <col min="7" max="7" width="17.21875" style="223" customWidth="1"/>
    <col min="8" max="16" width="9.33203125" style="223"/>
    <col min="17" max="17" width="10.21875" style="223" customWidth="1"/>
    <col min="18" max="18" width="9.44140625" style="223" customWidth="1"/>
    <col min="19" max="16384" width="9.33203125" style="223"/>
  </cols>
  <sheetData>
    <row r="1" spans="1:7" ht="18" customHeight="1" x14ac:dyDescent="0.2">
      <c r="A1" s="222" t="s">
        <v>82</v>
      </c>
      <c r="B1" s="307"/>
      <c r="E1" s="222" t="s">
        <v>83</v>
      </c>
      <c r="F1" s="278" t="s">
        <v>84</v>
      </c>
      <c r="G1" s="224"/>
    </row>
    <row r="2" spans="1:7" ht="18" customHeight="1" x14ac:dyDescent="0.2">
      <c r="A2" s="318" t="s">
        <v>85</v>
      </c>
      <c r="B2" s="317"/>
      <c r="E2" s="222" t="s">
        <v>86</v>
      </c>
      <c r="F2" s="316" t="s">
        <v>87</v>
      </c>
    </row>
    <row r="3" spans="1:7" ht="18" customHeight="1" x14ac:dyDescent="0.2">
      <c r="A3" s="302" t="s">
        <v>88</v>
      </c>
      <c r="B3" s="411"/>
      <c r="C3" s="411"/>
      <c r="D3" s="411"/>
      <c r="E3" s="411"/>
      <c r="F3" s="412"/>
      <c r="G3" s="225"/>
    </row>
    <row r="4" spans="1:7" ht="18" customHeight="1" x14ac:dyDescent="0.2">
      <c r="A4" s="302" t="s">
        <v>89</v>
      </c>
      <c r="B4" s="413"/>
      <c r="C4" s="414"/>
      <c r="D4" s="414"/>
      <c r="E4" s="414"/>
      <c r="F4" s="415"/>
      <c r="G4" s="225"/>
    </row>
    <row r="5" spans="1:7" ht="18" customHeight="1" x14ac:dyDescent="0.2">
      <c r="A5" s="302" t="s">
        <v>90</v>
      </c>
      <c r="B5" s="416"/>
      <c r="C5" s="416"/>
      <c r="D5" s="416"/>
      <c r="E5" s="416"/>
      <c r="F5" s="416"/>
      <c r="G5" s="226"/>
    </row>
    <row r="6" spans="1:7" ht="18" customHeight="1" x14ac:dyDescent="0.2">
      <c r="A6" s="302" t="s">
        <v>91</v>
      </c>
      <c r="B6" s="416"/>
      <c r="C6" s="416"/>
      <c r="D6" s="416"/>
      <c r="E6" s="416"/>
      <c r="F6" s="416"/>
      <c r="G6" s="226"/>
    </row>
    <row r="7" spans="1:7" ht="18" customHeight="1" x14ac:dyDescent="0.2">
      <c r="A7" s="302" t="s">
        <v>92</v>
      </c>
      <c r="B7" s="416" t="s">
        <v>93</v>
      </c>
      <c r="C7" s="416"/>
      <c r="D7" s="416"/>
      <c r="E7" s="416"/>
      <c r="F7" s="416"/>
      <c r="G7" s="226"/>
    </row>
    <row r="8" spans="1:7" ht="18" customHeight="1" x14ac:dyDescent="0.2">
      <c r="A8" s="302" t="s">
        <v>94</v>
      </c>
      <c r="B8" s="416" t="s">
        <v>95</v>
      </c>
      <c r="C8" s="416"/>
      <c r="D8" s="416"/>
      <c r="E8" s="416"/>
      <c r="F8" s="416"/>
      <c r="G8" s="226"/>
    </row>
    <row r="9" spans="1:7" ht="18" customHeight="1" x14ac:dyDescent="0.2">
      <c r="A9" s="302" t="s">
        <v>96</v>
      </c>
      <c r="B9" s="416"/>
      <c r="C9" s="416"/>
      <c r="D9" s="416"/>
      <c r="E9" s="416"/>
      <c r="F9" s="416"/>
      <c r="G9" s="226"/>
    </row>
    <row r="10" spans="1:7" ht="18" customHeight="1" x14ac:dyDescent="0.2">
      <c r="A10" s="302" t="s">
        <v>97</v>
      </c>
      <c r="B10" s="307"/>
      <c r="C10" s="227"/>
      <c r="D10" s="228"/>
      <c r="E10" s="228"/>
      <c r="F10" s="300"/>
      <c r="G10" s="226"/>
    </row>
    <row r="11" spans="1:7" ht="18" customHeight="1" x14ac:dyDescent="0.2">
      <c r="A11" s="302" t="s">
        <v>98</v>
      </c>
      <c r="B11" s="419"/>
      <c r="C11" s="419"/>
      <c r="D11" s="229" t="s">
        <v>99</v>
      </c>
      <c r="E11" s="308"/>
      <c r="F11" s="230"/>
      <c r="G11" s="230"/>
    </row>
    <row r="12" spans="1:7" ht="18" customHeight="1" x14ac:dyDescent="0.2">
      <c r="A12" s="302" t="s">
        <v>100</v>
      </c>
      <c r="B12" s="419"/>
      <c r="C12" s="419"/>
      <c r="D12" s="229" t="s">
        <v>99</v>
      </c>
      <c r="E12" s="308"/>
      <c r="F12" s="230"/>
      <c r="G12" s="230"/>
    </row>
    <row r="13" spans="1:7" ht="18" customHeight="1" x14ac:dyDescent="0.2">
      <c r="A13" s="302" t="s">
        <v>101</v>
      </c>
      <c r="B13" s="420"/>
      <c r="C13" s="420"/>
      <c r="D13" s="420"/>
      <c r="E13" s="420"/>
      <c r="F13" s="420"/>
      <c r="G13" s="231"/>
    </row>
    <row r="14" spans="1:7" ht="18" customHeight="1" thickBot="1" x14ac:dyDescent="0.25">
      <c r="A14" s="302" t="s">
        <v>102</v>
      </c>
      <c r="B14" s="455"/>
      <c r="C14" s="456"/>
      <c r="D14" s="456"/>
      <c r="E14" s="305" t="s">
        <v>103</v>
      </c>
      <c r="F14" s="310"/>
      <c r="G14" s="232"/>
    </row>
    <row r="15" spans="1:7" ht="18" customHeight="1" thickTop="1" x14ac:dyDescent="0.2">
      <c r="A15" s="303" t="s">
        <v>104</v>
      </c>
      <c r="B15" s="446"/>
      <c r="C15" s="441"/>
      <c r="D15" s="441"/>
      <c r="E15" s="233" t="s">
        <v>105</v>
      </c>
      <c r="F15" s="309"/>
      <c r="G15" s="231"/>
    </row>
    <row r="16" spans="1:7" ht="18" customHeight="1" x14ac:dyDescent="0.2">
      <c r="A16" s="304" t="s">
        <v>106</v>
      </c>
      <c r="B16" s="417"/>
      <c r="C16" s="418"/>
      <c r="D16" s="418"/>
      <c r="E16" s="233" t="s">
        <v>107</v>
      </c>
      <c r="F16" s="311"/>
      <c r="G16" s="231"/>
    </row>
    <row r="17" spans="1:8" ht="96" customHeight="1" x14ac:dyDescent="0.2">
      <c r="A17" s="234" t="s">
        <v>108</v>
      </c>
      <c r="B17" s="454"/>
      <c r="C17" s="454"/>
      <c r="D17" s="454"/>
      <c r="E17" s="454"/>
      <c r="F17" s="454"/>
      <c r="G17" s="306"/>
    </row>
    <row r="18" spans="1:8" ht="18" customHeight="1" x14ac:dyDescent="0.2">
      <c r="A18" s="234"/>
      <c r="B18" s="234" t="s">
        <v>109</v>
      </c>
      <c r="C18" s="234"/>
      <c r="D18" s="234"/>
      <c r="E18" s="234"/>
      <c r="F18" s="234"/>
      <c r="G18" s="235"/>
    </row>
    <row r="19" spans="1:8" ht="18" customHeight="1" x14ac:dyDescent="0.2">
      <c r="A19" s="223" t="s">
        <v>110</v>
      </c>
      <c r="B19" s="225"/>
      <c r="C19" s="225"/>
      <c r="D19" s="225"/>
      <c r="E19" s="279"/>
      <c r="F19" s="279"/>
      <c r="G19" s="222"/>
    </row>
    <row r="20" spans="1:8" ht="18" customHeight="1" thickBot="1" x14ac:dyDescent="0.25">
      <c r="B20" s="236" t="s">
        <v>111</v>
      </c>
      <c r="C20" s="270">
        <v>1</v>
      </c>
      <c r="D20" s="223" t="s">
        <v>112</v>
      </c>
      <c r="E20" s="271">
        <v>1</v>
      </c>
      <c r="F20" s="222"/>
      <c r="G20" s="222" t="s">
        <v>113</v>
      </c>
    </row>
    <row r="21" spans="1:8" s="241" customFormat="1" ht="39" customHeight="1" thickBot="1" x14ac:dyDescent="0.25">
      <c r="A21" s="237" t="s">
        <v>114</v>
      </c>
      <c r="B21" s="423" t="s">
        <v>115</v>
      </c>
      <c r="C21" s="424"/>
      <c r="D21" s="425"/>
      <c r="E21" s="238" t="s">
        <v>116</v>
      </c>
      <c r="F21" s="239" t="s">
        <v>5</v>
      </c>
      <c r="G21" s="240" t="s">
        <v>117</v>
      </c>
      <c r="H21" s="13"/>
    </row>
    <row r="22" spans="1:8" ht="18" customHeight="1" x14ac:dyDescent="0.2">
      <c r="A22" s="242" t="s">
        <v>118</v>
      </c>
      <c r="B22" s="426" t="s">
        <v>119</v>
      </c>
      <c r="C22" s="427"/>
      <c r="D22" s="428"/>
      <c r="E22" s="243">
        <f>'4.設備備品費'!G30</f>
        <v>1500000</v>
      </c>
      <c r="F22" s="244">
        <f>SUM(E22:E23)</f>
        <v>3658806</v>
      </c>
      <c r="G22" s="244">
        <f>ROUNDDOWN(SUM(F22:F23)*C20/E20,0)</f>
        <v>3658806</v>
      </c>
    </row>
    <row r="23" spans="1:8" ht="18" customHeight="1" x14ac:dyDescent="0.2">
      <c r="A23" s="245"/>
      <c r="B23" s="429" t="s">
        <v>120</v>
      </c>
      <c r="C23" s="430"/>
      <c r="D23" s="431"/>
      <c r="E23" s="246">
        <f>'5.消耗品費'!F40</f>
        <v>2158806</v>
      </c>
      <c r="F23" s="247"/>
      <c r="G23" s="247"/>
    </row>
    <row r="24" spans="1:8" ht="18" customHeight="1" x14ac:dyDescent="0.2">
      <c r="A24" s="248" t="s">
        <v>121</v>
      </c>
      <c r="B24" s="429" t="s">
        <v>122</v>
      </c>
      <c r="C24" s="430"/>
      <c r="D24" s="431"/>
      <c r="E24" s="246">
        <f>'6.旅費'!L22</f>
        <v>410000</v>
      </c>
      <c r="F24" s="249">
        <f>E24</f>
        <v>410000</v>
      </c>
      <c r="G24" s="249">
        <f>ROUNDDOWN(F24*C20/E20,0)</f>
        <v>410000</v>
      </c>
    </row>
    <row r="25" spans="1:8" ht="18" customHeight="1" x14ac:dyDescent="0.2">
      <c r="A25" s="250" t="s">
        <v>123</v>
      </c>
      <c r="B25" s="429" t="s">
        <v>124</v>
      </c>
      <c r="C25" s="430"/>
      <c r="D25" s="431"/>
      <c r="E25" s="251">
        <f>'7.人件費 (実績単価)'!I26+'8.人件費（健保等級）'!I26</f>
        <v>18821194</v>
      </c>
      <c r="F25" s="252">
        <f>SUM(E25:E26)</f>
        <v>18833194</v>
      </c>
      <c r="G25" s="252">
        <f>ROUNDDOWN(SUM(F25:F26)*C20/E20,0)</f>
        <v>18833194</v>
      </c>
    </row>
    <row r="26" spans="1:8" ht="18" customHeight="1" x14ac:dyDescent="0.2">
      <c r="A26" s="245"/>
      <c r="B26" s="429" t="s">
        <v>125</v>
      </c>
      <c r="C26" s="430"/>
      <c r="D26" s="431"/>
      <c r="E26" s="251">
        <f>'9.謝金'!E29</f>
        <v>12000</v>
      </c>
      <c r="F26" s="247"/>
      <c r="G26" s="247"/>
    </row>
    <row r="27" spans="1:8" ht="18" customHeight="1" x14ac:dyDescent="0.2">
      <c r="A27" s="250" t="s">
        <v>15</v>
      </c>
      <c r="B27" s="429" t="s">
        <v>15</v>
      </c>
      <c r="C27" s="430"/>
      <c r="D27" s="431"/>
      <c r="E27" s="246">
        <f>'10.その他'!F26</f>
        <v>1098000</v>
      </c>
      <c r="F27" s="252">
        <f>E27</f>
        <v>1098000</v>
      </c>
      <c r="G27" s="252">
        <f>ROUNDDOWN(F27*C20/E20,0)</f>
        <v>1098000</v>
      </c>
    </row>
    <row r="28" spans="1:8" ht="18" customHeight="1" x14ac:dyDescent="0.2">
      <c r="A28" s="432" t="s">
        <v>126</v>
      </c>
      <c r="B28" s="433"/>
      <c r="C28" s="433"/>
      <c r="D28" s="434"/>
      <c r="E28" s="253">
        <f>SUM(E22:E27)</f>
        <v>24000000</v>
      </c>
      <c r="F28" s="249">
        <f>E28</f>
        <v>24000000</v>
      </c>
      <c r="G28" s="249">
        <f>G22+G24+G25+G27</f>
        <v>24000000</v>
      </c>
    </row>
    <row r="29" spans="1:8" ht="18" customHeight="1" thickBot="1" x14ac:dyDescent="0.25">
      <c r="A29" s="250" t="s">
        <v>127</v>
      </c>
      <c r="B29" s="254" t="s">
        <v>128</v>
      </c>
      <c r="C29" s="272">
        <v>10</v>
      </c>
      <c r="D29" s="255" t="s">
        <v>129</v>
      </c>
      <c r="E29" s="256"/>
      <c r="F29" s="257">
        <f>ROUNDDOWN(F28*C29/100,0)</f>
        <v>2400000</v>
      </c>
      <c r="G29" s="257">
        <f>ROUNDDOWN(G28*C29/100,0)</f>
        <v>2400000</v>
      </c>
    </row>
    <row r="30" spans="1:8" ht="18" customHeight="1" thickBot="1" x14ac:dyDescent="0.25">
      <c r="A30" s="282" t="s">
        <v>18</v>
      </c>
      <c r="B30" s="283"/>
      <c r="C30" s="284"/>
      <c r="D30" s="285"/>
      <c r="E30" s="340">
        <f>'11.委託費'!S55</f>
        <v>279620000</v>
      </c>
      <c r="F30" s="286">
        <f>E30</f>
        <v>279620000</v>
      </c>
      <c r="G30" s="287">
        <f>ROUNDDOWN(F30*C20/E20,0)</f>
        <v>279620000</v>
      </c>
    </row>
    <row r="31" spans="1:8" ht="18" customHeight="1" thickTop="1" thickBot="1" x14ac:dyDescent="0.25">
      <c r="A31" s="450" t="s">
        <v>130</v>
      </c>
      <c r="B31" s="451"/>
      <c r="C31" s="258"/>
      <c r="D31" s="258"/>
      <c r="E31" s="259"/>
      <c r="F31" s="260">
        <f>F28+F29+F30</f>
        <v>306020000</v>
      </c>
      <c r="G31" s="261">
        <f>G28+G29+G30</f>
        <v>306020000</v>
      </c>
    </row>
    <row r="32" spans="1:8" ht="18" customHeight="1" x14ac:dyDescent="0.2">
      <c r="A32" s="262"/>
      <c r="B32" s="262"/>
      <c r="C32" s="262"/>
      <c r="D32" s="262"/>
      <c r="E32" s="263" t="s">
        <v>131</v>
      </c>
      <c r="F32" s="376">
        <f>F29/F28</f>
        <v>0.1</v>
      </c>
      <c r="G32" s="264"/>
    </row>
    <row r="33" spans="1:7" ht="18" customHeight="1" x14ac:dyDescent="0.2">
      <c r="A33" s="230" t="s">
        <v>132</v>
      </c>
      <c r="B33" s="262"/>
      <c r="C33" s="262"/>
      <c r="D33" s="262"/>
      <c r="E33" s="225"/>
      <c r="F33" s="225"/>
      <c r="G33" s="225"/>
    </row>
    <row r="34" spans="1:7" ht="18" customHeight="1" x14ac:dyDescent="0.2">
      <c r="A34" s="265" t="s">
        <v>133</v>
      </c>
      <c r="B34" s="435" t="s">
        <v>134</v>
      </c>
      <c r="C34" s="436"/>
      <c r="D34" s="437"/>
      <c r="E34" s="266" t="s">
        <v>135</v>
      </c>
      <c r="F34" s="266" t="s">
        <v>136</v>
      </c>
      <c r="G34" s="241"/>
    </row>
    <row r="35" spans="1:7" ht="18" customHeight="1" x14ac:dyDescent="0.2">
      <c r="A35" s="312"/>
      <c r="B35" s="443"/>
      <c r="C35" s="444"/>
      <c r="D35" s="445"/>
      <c r="E35" s="313"/>
      <c r="F35" s="447"/>
      <c r="G35" s="235"/>
    </row>
    <row r="36" spans="1:7" ht="18" customHeight="1" x14ac:dyDescent="0.2">
      <c r="A36" s="267" t="s">
        <v>137</v>
      </c>
      <c r="B36" s="439" t="s">
        <v>138</v>
      </c>
      <c r="C36" s="439"/>
      <c r="D36" s="439"/>
      <c r="E36" s="267" t="s">
        <v>139</v>
      </c>
      <c r="F36" s="448"/>
      <c r="G36" s="235"/>
    </row>
    <row r="37" spans="1:7" ht="18" customHeight="1" x14ac:dyDescent="0.2">
      <c r="A37" s="314"/>
      <c r="B37" s="440"/>
      <c r="C37" s="441"/>
      <c r="D37" s="442"/>
      <c r="E37" s="315"/>
      <c r="F37" s="449"/>
      <c r="G37" s="235"/>
    </row>
    <row r="38" spans="1:7" ht="18" customHeight="1" x14ac:dyDescent="0.2">
      <c r="A38" s="262"/>
      <c r="B38" s="262"/>
      <c r="C38" s="262"/>
      <c r="D38" s="262"/>
      <c r="E38" s="225"/>
      <c r="F38" s="225"/>
      <c r="G38" s="225"/>
    </row>
    <row r="39" spans="1:7" ht="18" customHeight="1" x14ac:dyDescent="0.2">
      <c r="A39" s="230" t="s">
        <v>140</v>
      </c>
      <c r="B39" s="262"/>
      <c r="C39" s="262"/>
      <c r="D39" s="262"/>
      <c r="E39" s="225"/>
      <c r="F39" s="225"/>
      <c r="G39" s="225"/>
    </row>
    <row r="40" spans="1:7" ht="18" customHeight="1" x14ac:dyDescent="0.2">
      <c r="A40" s="265" t="s">
        <v>133</v>
      </c>
      <c r="B40" s="435" t="s">
        <v>134</v>
      </c>
      <c r="C40" s="436"/>
      <c r="D40" s="437"/>
      <c r="E40" s="266" t="s">
        <v>135</v>
      </c>
      <c r="F40" s="266" t="s">
        <v>136</v>
      </c>
      <c r="G40" s="241"/>
    </row>
    <row r="41" spans="1:7" ht="18" customHeight="1" x14ac:dyDescent="0.2">
      <c r="A41" s="312"/>
      <c r="B41" s="443"/>
      <c r="C41" s="444"/>
      <c r="D41" s="445"/>
      <c r="E41" s="313"/>
      <c r="F41" s="447"/>
      <c r="G41" s="235"/>
    </row>
    <row r="42" spans="1:7" ht="18" customHeight="1" x14ac:dyDescent="0.2">
      <c r="A42" s="267" t="s">
        <v>137</v>
      </c>
      <c r="B42" s="439" t="s">
        <v>138</v>
      </c>
      <c r="C42" s="439"/>
      <c r="D42" s="439"/>
      <c r="E42" s="267" t="s">
        <v>141</v>
      </c>
      <c r="F42" s="448"/>
      <c r="G42" s="235"/>
    </row>
    <row r="43" spans="1:7" ht="18" customHeight="1" x14ac:dyDescent="0.2">
      <c r="A43" s="314"/>
      <c r="B43" s="440"/>
      <c r="C43" s="441"/>
      <c r="D43" s="442"/>
      <c r="E43" s="315"/>
      <c r="F43" s="449"/>
      <c r="G43" s="235"/>
    </row>
    <row r="44" spans="1:7" ht="18" customHeight="1" x14ac:dyDescent="0.2">
      <c r="A44" s="262"/>
      <c r="B44" s="262"/>
      <c r="C44" s="262"/>
      <c r="D44" s="262"/>
      <c r="E44" s="225"/>
      <c r="F44" s="225"/>
      <c r="G44" s="225"/>
    </row>
    <row r="45" spans="1:7" ht="18" customHeight="1" x14ac:dyDescent="0.2">
      <c r="A45" s="230" t="s">
        <v>142</v>
      </c>
      <c r="B45" s="262"/>
      <c r="C45" s="262"/>
      <c r="D45" s="262"/>
      <c r="E45" s="225"/>
      <c r="F45" s="225"/>
      <c r="G45" s="225"/>
    </row>
    <row r="46" spans="1:7" ht="18" customHeight="1" x14ac:dyDescent="0.2">
      <c r="A46" s="265" t="s">
        <v>133</v>
      </c>
      <c r="B46" s="435" t="s">
        <v>134</v>
      </c>
      <c r="C46" s="436"/>
      <c r="D46" s="437"/>
      <c r="E46" s="268"/>
      <c r="F46" s="241"/>
      <c r="G46" s="241"/>
    </row>
    <row r="47" spans="1:7" ht="18" customHeight="1" x14ac:dyDescent="0.2">
      <c r="A47" s="312"/>
      <c r="B47" s="443"/>
      <c r="C47" s="444"/>
      <c r="D47" s="445"/>
      <c r="E47" s="269"/>
      <c r="F47" s="452"/>
      <c r="G47" s="235"/>
    </row>
    <row r="48" spans="1:7" ht="18" customHeight="1" x14ac:dyDescent="0.2">
      <c r="A48" s="267" t="s">
        <v>137</v>
      </c>
      <c r="B48" s="439" t="s">
        <v>138</v>
      </c>
      <c r="C48" s="439"/>
      <c r="D48" s="439"/>
      <c r="E48" s="267" t="s">
        <v>141</v>
      </c>
      <c r="F48" s="453"/>
      <c r="G48" s="235"/>
    </row>
    <row r="49" spans="1:7" ht="18" customHeight="1" x14ac:dyDescent="0.2">
      <c r="A49" s="314"/>
      <c r="B49" s="440"/>
      <c r="C49" s="441"/>
      <c r="D49" s="442"/>
      <c r="E49" s="315"/>
      <c r="F49" s="453"/>
      <c r="G49" s="235"/>
    </row>
    <row r="50" spans="1:7" ht="18" customHeight="1" x14ac:dyDescent="0.2">
      <c r="A50" s="262"/>
      <c r="B50" s="262"/>
      <c r="C50" s="262"/>
      <c r="D50" s="262"/>
      <c r="E50" s="225"/>
      <c r="F50" s="225"/>
      <c r="G50" s="225"/>
    </row>
    <row r="51" spans="1:7" ht="18" customHeight="1" x14ac:dyDescent="0.2">
      <c r="A51" s="230" t="s">
        <v>143</v>
      </c>
      <c r="B51" s="262"/>
      <c r="C51" s="262"/>
      <c r="D51" s="262"/>
      <c r="E51" s="225"/>
      <c r="F51" s="225"/>
      <c r="G51" s="225"/>
    </row>
    <row r="52" spans="1:7" ht="18" customHeight="1" x14ac:dyDescent="0.2">
      <c r="A52" s="265" t="s">
        <v>133</v>
      </c>
      <c r="B52" s="435" t="s">
        <v>134</v>
      </c>
      <c r="C52" s="436"/>
      <c r="D52" s="437"/>
      <c r="E52" s="280" t="s">
        <v>144</v>
      </c>
      <c r="F52" s="241"/>
      <c r="G52" s="241"/>
    </row>
    <row r="53" spans="1:7" ht="18" customHeight="1" x14ac:dyDescent="0.2">
      <c r="A53" s="312"/>
      <c r="B53" s="443"/>
      <c r="C53" s="444"/>
      <c r="D53" s="445"/>
      <c r="E53" s="269"/>
      <c r="F53" s="452"/>
      <c r="G53" s="235"/>
    </row>
    <row r="54" spans="1:7" ht="18" customHeight="1" x14ac:dyDescent="0.2">
      <c r="A54" s="267" t="s">
        <v>137</v>
      </c>
      <c r="B54" s="439" t="s">
        <v>138</v>
      </c>
      <c r="C54" s="439"/>
      <c r="D54" s="439"/>
      <c r="E54" s="267" t="s">
        <v>139</v>
      </c>
      <c r="F54" s="453"/>
      <c r="G54" s="235"/>
    </row>
    <row r="55" spans="1:7" ht="18" customHeight="1" x14ac:dyDescent="0.2">
      <c r="A55" s="314"/>
      <c r="B55" s="440"/>
      <c r="C55" s="441"/>
      <c r="D55" s="442"/>
      <c r="E55" s="315"/>
      <c r="F55" s="453"/>
      <c r="G55" s="235"/>
    </row>
    <row r="56" spans="1:7" ht="18" customHeight="1" x14ac:dyDescent="0.2">
      <c r="A56" s="262"/>
      <c r="B56" s="262"/>
      <c r="C56" s="262"/>
      <c r="D56" s="262"/>
      <c r="E56" s="225"/>
      <c r="F56" s="225"/>
      <c r="G56" s="225"/>
    </row>
    <row r="57" spans="1:7" ht="18" customHeight="1" x14ac:dyDescent="0.2">
      <c r="A57" s="230" t="s">
        <v>145</v>
      </c>
      <c r="B57" s="262"/>
      <c r="C57" s="262"/>
      <c r="D57" s="262"/>
      <c r="E57" s="225"/>
      <c r="F57" s="225"/>
      <c r="G57" s="225"/>
    </row>
    <row r="58" spans="1:7" ht="18" customHeight="1" x14ac:dyDescent="0.2">
      <c r="A58" s="265" t="s">
        <v>133</v>
      </c>
      <c r="B58" s="435" t="s">
        <v>134</v>
      </c>
      <c r="C58" s="436"/>
      <c r="D58" s="437"/>
      <c r="E58" s="281" t="s">
        <v>146</v>
      </c>
      <c r="F58" s="241"/>
      <c r="G58" s="241"/>
    </row>
    <row r="59" spans="1:7" ht="18" customHeight="1" x14ac:dyDescent="0.2">
      <c r="A59" s="312"/>
      <c r="B59" s="443"/>
      <c r="C59" s="444"/>
      <c r="D59" s="445"/>
      <c r="E59" s="269"/>
      <c r="F59" s="452"/>
      <c r="G59" s="235"/>
    </row>
    <row r="60" spans="1:7" ht="18" customHeight="1" x14ac:dyDescent="0.2">
      <c r="A60" s="267" t="s">
        <v>137</v>
      </c>
      <c r="B60" s="439" t="s">
        <v>138</v>
      </c>
      <c r="C60" s="439"/>
      <c r="D60" s="439"/>
      <c r="E60" s="267" t="s">
        <v>141</v>
      </c>
      <c r="F60" s="453"/>
      <c r="G60" s="235"/>
    </row>
    <row r="61" spans="1:7" ht="18" customHeight="1" x14ac:dyDescent="0.2">
      <c r="A61" s="314"/>
      <c r="B61" s="440"/>
      <c r="C61" s="441"/>
      <c r="D61" s="442"/>
      <c r="E61" s="315"/>
      <c r="F61" s="453"/>
      <c r="G61" s="235"/>
    </row>
    <row r="62" spans="1:7" ht="18" customHeight="1" x14ac:dyDescent="0.2">
      <c r="A62" s="262"/>
      <c r="B62" s="262"/>
      <c r="C62" s="262"/>
      <c r="D62" s="262"/>
      <c r="E62" s="225"/>
      <c r="F62" s="225"/>
      <c r="G62" s="301"/>
    </row>
    <row r="63" spans="1:7" ht="18" customHeight="1" x14ac:dyDescent="0.2">
      <c r="A63" s="438"/>
      <c r="B63" s="438"/>
      <c r="C63" s="438"/>
      <c r="D63" s="438"/>
      <c r="E63" s="438"/>
      <c r="F63" s="225"/>
      <c r="G63" s="225"/>
    </row>
    <row r="64" spans="1:7" ht="18" customHeight="1" x14ac:dyDescent="0.2">
      <c r="A64" s="421"/>
      <c r="B64" s="422"/>
      <c r="C64" s="422"/>
      <c r="D64" s="422"/>
      <c r="E64" s="422"/>
    </row>
  </sheetData>
  <sheetProtection algorithmName="SHA-512" hashValue="TeWkRI7NqcGwe3NdloPeWo4654Oyr+DTV4ACouYKHsHDeno5kiEIjSuYKh1R/rPS1ntwEgnYbtAjx+DOwqZtFQ==" saltValue="Zjes9/15QbfWSSlaJqDWdA==" spinCount="100000" sheet="1" formatCells="0" formatColumns="0" formatRows="0"/>
  <protectedRanges>
    <protectedRange sqref="C20:E20" name="範囲1"/>
    <protectedRange sqref="C29:C30" name="範囲2"/>
  </protectedRanges>
  <mergeCells count="50">
    <mergeCell ref="B52:D52"/>
    <mergeCell ref="F53:F55"/>
    <mergeCell ref="B58:D58"/>
    <mergeCell ref="F59:F61"/>
    <mergeCell ref="B59:D59"/>
    <mergeCell ref="B60:D60"/>
    <mergeCell ref="B61:D61"/>
    <mergeCell ref="B53:D53"/>
    <mergeCell ref="B54:D54"/>
    <mergeCell ref="B55:D55"/>
    <mergeCell ref="B47:D47"/>
    <mergeCell ref="B36:D36"/>
    <mergeCell ref="B7:F7"/>
    <mergeCell ref="B9:F9"/>
    <mergeCell ref="B15:D15"/>
    <mergeCell ref="B35:D35"/>
    <mergeCell ref="F35:F37"/>
    <mergeCell ref="A31:B31"/>
    <mergeCell ref="F47:F49"/>
    <mergeCell ref="B41:D41"/>
    <mergeCell ref="F41:F43"/>
    <mergeCell ref="B42:D42"/>
    <mergeCell ref="B43:D43"/>
    <mergeCell ref="B17:F17"/>
    <mergeCell ref="B14:D14"/>
    <mergeCell ref="A64:E64"/>
    <mergeCell ref="B21:D21"/>
    <mergeCell ref="B22:D22"/>
    <mergeCell ref="B23:D23"/>
    <mergeCell ref="B24:D24"/>
    <mergeCell ref="B25:D25"/>
    <mergeCell ref="B26:D26"/>
    <mergeCell ref="B27:D27"/>
    <mergeCell ref="A28:D28"/>
    <mergeCell ref="B46:D46"/>
    <mergeCell ref="B40:D40"/>
    <mergeCell ref="A63:E63"/>
    <mergeCell ref="B48:D48"/>
    <mergeCell ref="B34:D34"/>
    <mergeCell ref="B49:D49"/>
    <mergeCell ref="B37:D37"/>
    <mergeCell ref="B3:F3"/>
    <mergeCell ref="B4:F4"/>
    <mergeCell ref="B5:F5"/>
    <mergeCell ref="B6:F6"/>
    <mergeCell ref="B16:D16"/>
    <mergeCell ref="B8:F8"/>
    <mergeCell ref="B11:C11"/>
    <mergeCell ref="B12:C12"/>
    <mergeCell ref="B13:F13"/>
  </mergeCells>
  <phoneticPr fontId="17"/>
  <dataValidations count="1">
    <dataValidation type="list" allowBlank="1" showInputMessage="1" showErrorMessage="1" sqref="F2" xr:uid="{9DB4F24C-9D22-40BF-B53D-D0F0002AA8D5}">
      <formula1>"AMED記入,当初予算,調整費(春),調整費(秋),調整費(冬),一次補正,二次補正,三次補正"</formula1>
    </dataValidation>
  </dataValidations>
  <printOptions horizontalCentered="1"/>
  <pageMargins left="0.70866141732283472" right="0.70866141732283472" top="0.74803149606299213" bottom="0.74803149606299213" header="0.31496062992125984" footer="0.31496062992125984"/>
  <pageSetup paperSize="9" scale="64" orientation="portrait" blackAndWhite="1" cellComments="asDisplayed" r:id="rId1"/>
  <headerFooter alignWithMargins="0">
    <oddFooter>&amp;R&amp;12&amp;K00-024Ver.20240401</oddFooter>
  </headerFooter>
  <ignoredErrors>
    <ignoredError sqref="D12 F11 F12"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H34"/>
  <sheetViews>
    <sheetView zoomScale="80" zoomScaleNormal="80" workbookViewId="0">
      <selection activeCell="D12" sqref="D12"/>
    </sheetView>
  </sheetViews>
  <sheetFormatPr defaultColWidth="9" defaultRowHeight="14.4" x14ac:dyDescent="0.2"/>
  <cols>
    <col min="1" max="1" width="25.6640625" style="1" customWidth="1"/>
    <col min="2" max="2" width="40.44140625" style="1" customWidth="1"/>
    <col min="3" max="3" width="16.6640625" style="4" customWidth="1"/>
    <col min="4" max="4" width="16.21875" style="1" customWidth="1"/>
    <col min="5" max="5" width="5.88671875" style="1" customWidth="1"/>
    <col min="6" max="6" width="5" style="1" customWidth="1"/>
    <col min="7" max="7" width="17.77734375" style="2" customWidth="1"/>
    <col min="8" max="8" width="9" style="1"/>
    <col min="9" max="10" width="14.77734375" style="1" customWidth="1"/>
    <col min="11" max="16384" width="9" style="1"/>
  </cols>
  <sheetData>
    <row r="1" spans="1:8" x14ac:dyDescent="0.2">
      <c r="A1" s="1" t="s">
        <v>147</v>
      </c>
    </row>
    <row r="2" spans="1:8" ht="17.25" customHeight="1" thickBot="1" x14ac:dyDescent="0.25">
      <c r="A2" s="1" t="s">
        <v>148</v>
      </c>
      <c r="G2" s="3" t="s">
        <v>149</v>
      </c>
    </row>
    <row r="3" spans="1:8" ht="16.5" customHeight="1" x14ac:dyDescent="0.2">
      <c r="A3" s="461" t="s">
        <v>150</v>
      </c>
      <c r="B3" s="463" t="s">
        <v>151</v>
      </c>
      <c r="C3" s="465" t="s">
        <v>152</v>
      </c>
      <c r="D3" s="468" t="s">
        <v>153</v>
      </c>
      <c r="E3" s="468"/>
      <c r="F3" s="468"/>
      <c r="G3" s="459" t="s">
        <v>154</v>
      </c>
    </row>
    <row r="4" spans="1:8" ht="16.5" customHeight="1" thickBot="1" x14ac:dyDescent="0.25">
      <c r="A4" s="462"/>
      <c r="B4" s="464"/>
      <c r="C4" s="466"/>
      <c r="D4" s="16" t="s">
        <v>155</v>
      </c>
      <c r="E4" s="467" t="s">
        <v>156</v>
      </c>
      <c r="F4" s="467"/>
      <c r="G4" s="460"/>
    </row>
    <row r="5" spans="1:8" s="7" customFormat="1" ht="17.25" customHeight="1" x14ac:dyDescent="0.2">
      <c r="A5" s="25" t="s">
        <v>157</v>
      </c>
      <c r="B5" s="26" t="s">
        <v>158</v>
      </c>
      <c r="C5" s="27" t="s">
        <v>159</v>
      </c>
      <c r="D5" s="28">
        <v>1500000</v>
      </c>
      <c r="E5" s="192">
        <v>1</v>
      </c>
      <c r="F5" s="99" t="s">
        <v>160</v>
      </c>
      <c r="G5" s="292">
        <f>IF(A5="","",ROUNDDOWN(D5*E5,0))</f>
        <v>1500000</v>
      </c>
      <c r="H5" s="13" t="s">
        <v>161</v>
      </c>
    </row>
    <row r="6" spans="1:8" ht="16.95" customHeight="1" x14ac:dyDescent="0.2">
      <c r="A6" s="25"/>
      <c r="B6" s="26"/>
      <c r="C6" s="27"/>
      <c r="D6" s="31"/>
      <c r="E6" s="29"/>
      <c r="F6" s="30"/>
      <c r="G6" s="292" t="str">
        <f>IF(A6="","",ROUNDDOWN(D6*E6,0))</f>
        <v/>
      </c>
    </row>
    <row r="7" spans="1:8" ht="17.25" customHeight="1" x14ac:dyDescent="0.2">
      <c r="A7" s="32"/>
      <c r="B7" s="33"/>
      <c r="C7" s="27"/>
      <c r="D7" s="34"/>
      <c r="E7" s="35"/>
      <c r="F7" s="36"/>
      <c r="G7" s="292" t="str">
        <f t="shared" ref="G7:G29" si="0">IF(A7="","",ROUNDDOWN(D7*E7,0))</f>
        <v/>
      </c>
    </row>
    <row r="8" spans="1:8" ht="17.25" customHeight="1" x14ac:dyDescent="0.2">
      <c r="A8" s="32"/>
      <c r="B8" s="33"/>
      <c r="C8" s="27"/>
      <c r="D8" s="34"/>
      <c r="E8" s="35"/>
      <c r="F8" s="36"/>
      <c r="G8" s="292" t="str">
        <f t="shared" si="0"/>
        <v/>
      </c>
    </row>
    <row r="9" spans="1:8" ht="17.25" customHeight="1" x14ac:dyDescent="0.2">
      <c r="A9" s="32"/>
      <c r="B9" s="33"/>
      <c r="C9" s="27"/>
      <c r="D9" s="34"/>
      <c r="E9" s="35"/>
      <c r="F9" s="36"/>
      <c r="G9" s="292" t="str">
        <f t="shared" si="0"/>
        <v/>
      </c>
    </row>
    <row r="10" spans="1:8" ht="17.25" customHeight="1" x14ac:dyDescent="0.2">
      <c r="A10" s="32"/>
      <c r="B10" s="33"/>
      <c r="C10" s="27"/>
      <c r="D10" s="34"/>
      <c r="E10" s="35"/>
      <c r="F10" s="36"/>
      <c r="G10" s="292" t="str">
        <f t="shared" si="0"/>
        <v/>
      </c>
    </row>
    <row r="11" spans="1:8" ht="17.25" customHeight="1" x14ac:dyDescent="0.2">
      <c r="A11" s="32"/>
      <c r="B11" s="33"/>
      <c r="C11" s="27"/>
      <c r="D11" s="34"/>
      <c r="E11" s="35"/>
      <c r="F11" s="36"/>
      <c r="G11" s="292" t="str">
        <f t="shared" si="0"/>
        <v/>
      </c>
    </row>
    <row r="12" spans="1:8" ht="17.25" customHeight="1" x14ac:dyDescent="0.2">
      <c r="A12" s="32"/>
      <c r="B12" s="33"/>
      <c r="C12" s="27"/>
      <c r="D12" s="34"/>
      <c r="E12" s="35"/>
      <c r="F12" s="36"/>
      <c r="G12" s="292" t="str">
        <f t="shared" si="0"/>
        <v/>
      </c>
    </row>
    <row r="13" spans="1:8" ht="17.25" customHeight="1" x14ac:dyDescent="0.2">
      <c r="A13" s="32"/>
      <c r="B13" s="33"/>
      <c r="C13" s="27"/>
      <c r="D13" s="34"/>
      <c r="E13" s="35"/>
      <c r="F13" s="36"/>
      <c r="G13" s="292" t="str">
        <f t="shared" si="0"/>
        <v/>
      </c>
    </row>
    <row r="14" spans="1:8" ht="17.25" customHeight="1" x14ac:dyDescent="0.2">
      <c r="A14" s="32"/>
      <c r="B14" s="33"/>
      <c r="C14" s="27"/>
      <c r="D14" s="34"/>
      <c r="E14" s="35"/>
      <c r="F14" s="36"/>
      <c r="G14" s="292" t="str">
        <f t="shared" si="0"/>
        <v/>
      </c>
    </row>
    <row r="15" spans="1:8" ht="17.25" customHeight="1" x14ac:dyDescent="0.2">
      <c r="A15" s="32"/>
      <c r="B15" s="33"/>
      <c r="C15" s="27"/>
      <c r="D15" s="34"/>
      <c r="E15" s="35"/>
      <c r="F15" s="36"/>
      <c r="G15" s="292" t="str">
        <f t="shared" si="0"/>
        <v/>
      </c>
    </row>
    <row r="16" spans="1:8" ht="17.25" customHeight="1" x14ac:dyDescent="0.2">
      <c r="A16" s="32"/>
      <c r="B16" s="33"/>
      <c r="C16" s="27"/>
      <c r="D16" s="34"/>
      <c r="E16" s="35"/>
      <c r="F16" s="36"/>
      <c r="G16" s="292" t="str">
        <f t="shared" si="0"/>
        <v/>
      </c>
    </row>
    <row r="17" spans="1:8" ht="17.25" customHeight="1" x14ac:dyDescent="0.2">
      <c r="A17" s="32"/>
      <c r="B17" s="33"/>
      <c r="C17" s="27"/>
      <c r="D17" s="34"/>
      <c r="E17" s="35"/>
      <c r="F17" s="36"/>
      <c r="G17" s="292" t="str">
        <f t="shared" si="0"/>
        <v/>
      </c>
    </row>
    <row r="18" spans="1:8" ht="17.25" customHeight="1" x14ac:dyDescent="0.2">
      <c r="A18" s="32"/>
      <c r="B18" s="33"/>
      <c r="C18" s="27"/>
      <c r="D18" s="34"/>
      <c r="E18" s="35"/>
      <c r="F18" s="36"/>
      <c r="G18" s="292" t="str">
        <f t="shared" si="0"/>
        <v/>
      </c>
    </row>
    <row r="19" spans="1:8" ht="17.25" customHeight="1" x14ac:dyDescent="0.2">
      <c r="A19" s="32"/>
      <c r="B19" s="33"/>
      <c r="C19" s="27"/>
      <c r="D19" s="34"/>
      <c r="E19" s="35"/>
      <c r="F19" s="36"/>
      <c r="G19" s="292" t="str">
        <f t="shared" si="0"/>
        <v/>
      </c>
    </row>
    <row r="20" spans="1:8" ht="17.25" customHeight="1" x14ac:dyDescent="0.2">
      <c r="A20" s="32"/>
      <c r="B20" s="33"/>
      <c r="C20" s="27"/>
      <c r="D20" s="34"/>
      <c r="E20" s="35"/>
      <c r="F20" s="36"/>
      <c r="G20" s="292" t="str">
        <f t="shared" si="0"/>
        <v/>
      </c>
    </row>
    <row r="21" spans="1:8" ht="17.25" customHeight="1" x14ac:dyDescent="0.2">
      <c r="A21" s="32"/>
      <c r="B21" s="33"/>
      <c r="C21" s="27"/>
      <c r="D21" s="34"/>
      <c r="E21" s="35"/>
      <c r="F21" s="36"/>
      <c r="G21" s="292" t="str">
        <f t="shared" si="0"/>
        <v/>
      </c>
    </row>
    <row r="22" spans="1:8" ht="17.25" customHeight="1" x14ac:dyDescent="0.2">
      <c r="A22" s="32"/>
      <c r="B22" s="33"/>
      <c r="C22" s="27"/>
      <c r="D22" s="34"/>
      <c r="E22" s="35"/>
      <c r="F22" s="36"/>
      <c r="G22" s="292" t="str">
        <f t="shared" si="0"/>
        <v/>
      </c>
    </row>
    <row r="23" spans="1:8" ht="17.25" customHeight="1" x14ac:dyDescent="0.2">
      <c r="A23" s="32"/>
      <c r="B23" s="33"/>
      <c r="C23" s="27"/>
      <c r="D23" s="34"/>
      <c r="E23" s="35"/>
      <c r="F23" s="36"/>
      <c r="G23" s="292" t="str">
        <f t="shared" si="0"/>
        <v/>
      </c>
    </row>
    <row r="24" spans="1:8" ht="17.25" customHeight="1" x14ac:dyDescent="0.2">
      <c r="A24" s="32"/>
      <c r="B24" s="33"/>
      <c r="C24" s="27"/>
      <c r="D24" s="34"/>
      <c r="E24" s="35"/>
      <c r="F24" s="36"/>
      <c r="G24" s="292" t="str">
        <f t="shared" si="0"/>
        <v/>
      </c>
    </row>
    <row r="25" spans="1:8" ht="17.25" customHeight="1" x14ac:dyDescent="0.2">
      <c r="A25" s="32"/>
      <c r="B25" s="33"/>
      <c r="C25" s="27"/>
      <c r="D25" s="34"/>
      <c r="E25" s="35"/>
      <c r="F25" s="36"/>
      <c r="G25" s="292" t="str">
        <f t="shared" si="0"/>
        <v/>
      </c>
    </row>
    <row r="26" spans="1:8" ht="17.25" customHeight="1" x14ac:dyDescent="0.2">
      <c r="A26" s="32"/>
      <c r="B26" s="33"/>
      <c r="C26" s="27"/>
      <c r="D26" s="34"/>
      <c r="E26" s="35"/>
      <c r="F26" s="36"/>
      <c r="G26" s="292" t="str">
        <f t="shared" si="0"/>
        <v/>
      </c>
    </row>
    <row r="27" spans="1:8" ht="17.25" customHeight="1" x14ac:dyDescent="0.2">
      <c r="A27" s="32"/>
      <c r="B27" s="37"/>
      <c r="C27" s="27"/>
      <c r="D27" s="34"/>
      <c r="E27" s="35"/>
      <c r="F27" s="36"/>
      <c r="G27" s="292" t="str">
        <f t="shared" si="0"/>
        <v/>
      </c>
    </row>
    <row r="28" spans="1:8" ht="17.25" customHeight="1" x14ac:dyDescent="0.2">
      <c r="A28" s="38"/>
      <c r="B28" s="39"/>
      <c r="C28" s="27"/>
      <c r="D28" s="34"/>
      <c r="E28" s="35"/>
      <c r="F28" s="36"/>
      <c r="G28" s="292" t="str">
        <f t="shared" si="0"/>
        <v/>
      </c>
    </row>
    <row r="29" spans="1:8" ht="17.25" customHeight="1" thickBot="1" x14ac:dyDescent="0.25">
      <c r="A29" s="193"/>
      <c r="B29" s="194"/>
      <c r="C29" s="195"/>
      <c r="D29" s="196"/>
      <c r="E29" s="197"/>
      <c r="F29" s="198"/>
      <c r="G29" s="292" t="str">
        <f t="shared" si="0"/>
        <v/>
      </c>
    </row>
    <row r="30" spans="1:8" ht="17.25" customHeight="1" thickTop="1" thickBot="1" x14ac:dyDescent="0.25">
      <c r="A30" s="457" t="s">
        <v>162</v>
      </c>
      <c r="B30" s="458"/>
      <c r="C30" s="458"/>
      <c r="D30" s="458"/>
      <c r="E30" s="458"/>
      <c r="F30" s="458"/>
      <c r="G30" s="199">
        <f>SUM(G5:G29)</f>
        <v>1500000</v>
      </c>
    </row>
    <row r="31" spans="1:8" s="7" customFormat="1" ht="17.25" customHeight="1" x14ac:dyDescent="0.2">
      <c r="A31" s="7" t="s">
        <v>163</v>
      </c>
      <c r="C31" s="9"/>
      <c r="E31" s="1"/>
      <c r="F31" s="1"/>
      <c r="G31" s="1"/>
      <c r="H31" s="1"/>
    </row>
    <row r="32" spans="1:8" ht="17.25" customHeight="1" x14ac:dyDescent="0.2">
      <c r="G32" s="1"/>
    </row>
    <row r="33" spans="7:7" ht="17.25" customHeight="1" x14ac:dyDescent="0.2">
      <c r="G33" s="1"/>
    </row>
    <row r="34" spans="7:7" ht="17.25" customHeight="1" x14ac:dyDescent="0.2">
      <c r="G34" s="1"/>
    </row>
  </sheetData>
  <sheetProtection algorithmName="SHA-512" hashValue="2iA2kd58CV2S/iJR+uI8hcPTuJXtBHVYWbIiDPgG/qqPJCmexOW3ddJk8hX3Hj0w9V2x6huiML9HiOFjKpFz9w==" saltValue="QSODxIqdMKJued07Qk8srg==" spinCount="100000" sheet="1" formatCells="0" formatColumns="0" formatRows="0"/>
  <mergeCells count="7">
    <mergeCell ref="A30:F30"/>
    <mergeCell ref="G3:G4"/>
    <mergeCell ref="A3:A4"/>
    <mergeCell ref="B3:B4"/>
    <mergeCell ref="C3:C4"/>
    <mergeCell ref="E4:F4"/>
    <mergeCell ref="D3:F3"/>
  </mergeCells>
  <phoneticPr fontId="17"/>
  <dataValidations count="2">
    <dataValidation type="list" allowBlank="1" showInputMessage="1" showErrorMessage="1" sqref="C5:C29" xr:uid="{00000000-0002-0000-0300-000000000000}">
      <formula1>"選択してください,第1四半期,第2四半期,第3四半期,第4四半期,"</formula1>
    </dataValidation>
    <dataValidation type="list" allowBlank="1" showInputMessage="1" showErrorMessage="1" sqref="F5:F29" xr:uid="{00000000-0002-0000-0300-000001000000}">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11"/>
  <sheetViews>
    <sheetView zoomScale="80" zoomScaleNormal="80" workbookViewId="0">
      <selection activeCell="K24" sqref="K24"/>
    </sheetView>
  </sheetViews>
  <sheetFormatPr defaultColWidth="9" defaultRowHeight="19.5" customHeight="1" x14ac:dyDescent="0.2"/>
  <cols>
    <col min="1" max="1" width="33.109375" style="22" customWidth="1"/>
    <col min="2" max="2" width="40.88671875" style="22" customWidth="1"/>
    <col min="3" max="3" width="14.6640625" style="1" customWidth="1"/>
    <col min="4" max="4" width="7.88671875" style="1" customWidth="1"/>
    <col min="5" max="5" width="6.77734375" style="1" customWidth="1"/>
    <col min="6" max="6" width="17.44140625" style="2" customWidth="1"/>
    <col min="7" max="7" width="9" style="7"/>
    <col min="8" max="16384" width="9" style="1"/>
  </cols>
  <sheetData>
    <row r="1" spans="1:7" ht="19.5" customHeight="1" x14ac:dyDescent="0.2">
      <c r="A1" s="22" t="s">
        <v>164</v>
      </c>
    </row>
    <row r="2" spans="1:7" ht="19.5" customHeight="1" thickBot="1" x14ac:dyDescent="0.25">
      <c r="A2" s="22" t="s">
        <v>165</v>
      </c>
      <c r="D2" s="4"/>
      <c r="E2" s="4"/>
      <c r="F2" s="3" t="s">
        <v>149</v>
      </c>
    </row>
    <row r="3" spans="1:7" ht="13.5" customHeight="1" x14ac:dyDescent="0.2">
      <c r="A3" s="471" t="s">
        <v>150</v>
      </c>
      <c r="B3" s="469" t="s">
        <v>151</v>
      </c>
      <c r="C3" s="473" t="s">
        <v>153</v>
      </c>
      <c r="D3" s="474"/>
      <c r="E3" s="475"/>
      <c r="F3" s="459" t="s">
        <v>166</v>
      </c>
    </row>
    <row r="4" spans="1:7" ht="13.5" customHeight="1" thickBot="1" x14ac:dyDescent="0.25">
      <c r="A4" s="472"/>
      <c r="B4" s="470"/>
      <c r="C4" s="15" t="s">
        <v>155</v>
      </c>
      <c r="D4" s="16" t="s">
        <v>156</v>
      </c>
      <c r="E4" s="16" t="s">
        <v>167</v>
      </c>
      <c r="F4" s="460"/>
    </row>
    <row r="5" spans="1:7" s="7" customFormat="1" ht="17.25" customHeight="1" x14ac:dyDescent="0.2">
      <c r="A5" s="40" t="s">
        <v>168</v>
      </c>
      <c r="B5" s="41" t="s">
        <v>158</v>
      </c>
      <c r="C5" s="42">
        <v>25000</v>
      </c>
      <c r="D5" s="43">
        <v>5</v>
      </c>
      <c r="E5" s="44" t="s">
        <v>169</v>
      </c>
      <c r="F5" s="293">
        <f>IF(A5="","",ROUNDDOWN(C5*D5,0))</f>
        <v>125000</v>
      </c>
      <c r="G5" s="13" t="s">
        <v>161</v>
      </c>
    </row>
    <row r="6" spans="1:7" ht="17.25" customHeight="1" x14ac:dyDescent="0.2">
      <c r="A6" s="40" t="s">
        <v>170</v>
      </c>
      <c r="B6" s="41" t="s">
        <v>171</v>
      </c>
      <c r="C6" s="42">
        <v>25000</v>
      </c>
      <c r="D6" s="43">
        <v>5</v>
      </c>
      <c r="E6" s="44" t="s">
        <v>169</v>
      </c>
      <c r="F6" s="293">
        <f t="shared" ref="F6:F39" si="0">IF(A6="","",ROUNDDOWN(C6*D6,0))</f>
        <v>125000</v>
      </c>
    </row>
    <row r="7" spans="1:7" ht="17.25" customHeight="1" x14ac:dyDescent="0.2">
      <c r="A7" s="40" t="s">
        <v>172</v>
      </c>
      <c r="B7" s="41" t="s">
        <v>173</v>
      </c>
      <c r="C7" s="42">
        <v>60000</v>
      </c>
      <c r="D7" s="43">
        <v>1</v>
      </c>
      <c r="E7" s="44" t="s">
        <v>174</v>
      </c>
      <c r="F7" s="293">
        <f t="shared" si="0"/>
        <v>60000</v>
      </c>
    </row>
    <row r="8" spans="1:7" ht="17.25" customHeight="1" x14ac:dyDescent="0.2">
      <c r="A8" s="40" t="s">
        <v>175</v>
      </c>
      <c r="B8" s="41" t="s">
        <v>176</v>
      </c>
      <c r="C8" s="42">
        <v>70000</v>
      </c>
      <c r="D8" s="43">
        <v>1</v>
      </c>
      <c r="E8" s="44" t="s">
        <v>174</v>
      </c>
      <c r="F8" s="293">
        <f t="shared" si="0"/>
        <v>70000</v>
      </c>
    </row>
    <row r="9" spans="1:7" ht="17.25" customHeight="1" x14ac:dyDescent="0.2">
      <c r="A9" s="40" t="s">
        <v>177</v>
      </c>
      <c r="B9" s="41" t="s">
        <v>173</v>
      </c>
      <c r="C9" s="42">
        <v>80000</v>
      </c>
      <c r="D9" s="43">
        <v>1</v>
      </c>
      <c r="E9" s="44" t="s">
        <v>174</v>
      </c>
      <c r="F9" s="293">
        <f t="shared" si="0"/>
        <v>80000</v>
      </c>
    </row>
    <row r="10" spans="1:7" ht="17.25" customHeight="1" x14ac:dyDescent="0.2">
      <c r="A10" s="45" t="s">
        <v>178</v>
      </c>
      <c r="B10" s="46" t="s">
        <v>179</v>
      </c>
      <c r="C10" s="42">
        <v>14000</v>
      </c>
      <c r="D10" s="43">
        <v>1</v>
      </c>
      <c r="E10" s="44" t="s">
        <v>180</v>
      </c>
      <c r="F10" s="293">
        <f t="shared" si="0"/>
        <v>14000</v>
      </c>
    </row>
    <row r="11" spans="1:7" ht="17.25" customHeight="1" x14ac:dyDescent="0.2">
      <c r="A11" s="40" t="s">
        <v>181</v>
      </c>
      <c r="B11" s="41" t="s">
        <v>182</v>
      </c>
      <c r="C11" s="42">
        <v>5000</v>
      </c>
      <c r="D11" s="43">
        <v>100</v>
      </c>
      <c r="E11" s="44" t="s">
        <v>183</v>
      </c>
      <c r="F11" s="293">
        <f t="shared" si="0"/>
        <v>500000</v>
      </c>
    </row>
    <row r="12" spans="1:7" ht="17.25" customHeight="1" x14ac:dyDescent="0.2">
      <c r="A12" s="40" t="s">
        <v>184</v>
      </c>
      <c r="B12" s="41" t="s">
        <v>185</v>
      </c>
      <c r="C12" s="42">
        <v>150000</v>
      </c>
      <c r="D12" s="43">
        <v>1</v>
      </c>
      <c r="E12" s="44" t="s">
        <v>174</v>
      </c>
      <c r="F12" s="293">
        <f t="shared" si="0"/>
        <v>150000</v>
      </c>
    </row>
    <row r="13" spans="1:7" ht="17.25" customHeight="1" x14ac:dyDescent="0.2">
      <c r="A13" s="40" t="s">
        <v>186</v>
      </c>
      <c r="B13" s="41" t="s">
        <v>187</v>
      </c>
      <c r="C13" s="42">
        <v>150000</v>
      </c>
      <c r="D13" s="43">
        <v>1</v>
      </c>
      <c r="E13" s="44" t="s">
        <v>174</v>
      </c>
      <c r="F13" s="293">
        <f t="shared" si="0"/>
        <v>150000</v>
      </c>
    </row>
    <row r="14" spans="1:7" ht="17.25" customHeight="1" x14ac:dyDescent="0.2">
      <c r="A14" s="40" t="s">
        <v>186</v>
      </c>
      <c r="B14" s="41" t="s">
        <v>188</v>
      </c>
      <c r="C14" s="42">
        <v>134806</v>
      </c>
      <c r="D14" s="43">
        <v>1</v>
      </c>
      <c r="E14" s="44" t="s">
        <v>174</v>
      </c>
      <c r="F14" s="293">
        <f t="shared" si="0"/>
        <v>134806</v>
      </c>
    </row>
    <row r="15" spans="1:7" ht="17.25" customHeight="1" x14ac:dyDescent="0.2">
      <c r="A15" s="40" t="s">
        <v>189</v>
      </c>
      <c r="B15" s="41" t="s">
        <v>190</v>
      </c>
      <c r="C15" s="42">
        <v>750000</v>
      </c>
      <c r="D15" s="43">
        <v>1</v>
      </c>
      <c r="E15" s="44" t="s">
        <v>180</v>
      </c>
      <c r="F15" s="293">
        <f t="shared" si="0"/>
        <v>750000</v>
      </c>
    </row>
    <row r="16" spans="1:7" ht="17.25" customHeight="1" x14ac:dyDescent="0.2">
      <c r="A16" s="40"/>
      <c r="B16" s="41"/>
      <c r="C16" s="42"/>
      <c r="D16" s="43"/>
      <c r="E16" s="44"/>
      <c r="F16" s="293" t="str">
        <f t="shared" si="0"/>
        <v/>
      </c>
    </row>
    <row r="17" spans="1:6" ht="17.25" customHeight="1" x14ac:dyDescent="0.2">
      <c r="A17" s="40"/>
      <c r="B17" s="41"/>
      <c r="C17" s="42"/>
      <c r="D17" s="43"/>
      <c r="E17" s="44"/>
      <c r="F17" s="293" t="str">
        <f t="shared" si="0"/>
        <v/>
      </c>
    </row>
    <row r="18" spans="1:6" ht="17.25" customHeight="1" x14ac:dyDescent="0.2">
      <c r="A18" s="40"/>
      <c r="B18" s="41"/>
      <c r="C18" s="42"/>
      <c r="D18" s="43"/>
      <c r="E18" s="44"/>
      <c r="F18" s="293" t="str">
        <f t="shared" si="0"/>
        <v/>
      </c>
    </row>
    <row r="19" spans="1:6" ht="17.25" customHeight="1" x14ac:dyDescent="0.2">
      <c r="A19" s="40"/>
      <c r="B19" s="41"/>
      <c r="C19" s="42"/>
      <c r="D19" s="43"/>
      <c r="E19" s="44"/>
      <c r="F19" s="293" t="str">
        <f t="shared" si="0"/>
        <v/>
      </c>
    </row>
    <row r="20" spans="1:6" ht="17.25" customHeight="1" x14ac:dyDescent="0.2">
      <c r="A20" s="47"/>
      <c r="B20" s="48"/>
      <c r="C20" s="49"/>
      <c r="D20" s="50"/>
      <c r="E20" s="44"/>
      <c r="F20" s="293" t="str">
        <f t="shared" si="0"/>
        <v/>
      </c>
    </row>
    <row r="21" spans="1:6" ht="17.25" customHeight="1" x14ac:dyDescent="0.2">
      <c r="A21" s="47"/>
      <c r="B21" s="48"/>
      <c r="C21" s="49"/>
      <c r="D21" s="50"/>
      <c r="E21" s="44"/>
      <c r="F21" s="293" t="str">
        <f t="shared" si="0"/>
        <v/>
      </c>
    </row>
    <row r="22" spans="1:6" ht="17.25" customHeight="1" x14ac:dyDescent="0.2">
      <c r="A22" s="47"/>
      <c r="B22" s="48"/>
      <c r="C22" s="49"/>
      <c r="D22" s="50"/>
      <c r="E22" s="44"/>
      <c r="F22" s="293" t="str">
        <f t="shared" si="0"/>
        <v/>
      </c>
    </row>
    <row r="23" spans="1:6" ht="17.25" customHeight="1" x14ac:dyDescent="0.2">
      <c r="A23" s="47"/>
      <c r="B23" s="48"/>
      <c r="C23" s="49"/>
      <c r="D23" s="50"/>
      <c r="E23" s="44"/>
      <c r="F23" s="293" t="str">
        <f t="shared" si="0"/>
        <v/>
      </c>
    </row>
    <row r="24" spans="1:6" ht="17.25" customHeight="1" x14ac:dyDescent="0.2">
      <c r="A24" s="47"/>
      <c r="B24" s="48"/>
      <c r="C24" s="49"/>
      <c r="D24" s="50"/>
      <c r="E24" s="44"/>
      <c r="F24" s="293" t="str">
        <f t="shared" si="0"/>
        <v/>
      </c>
    </row>
    <row r="25" spans="1:6" ht="17.25" customHeight="1" x14ac:dyDescent="0.2">
      <c r="A25" s="47"/>
      <c r="B25" s="48"/>
      <c r="C25" s="49"/>
      <c r="D25" s="50"/>
      <c r="E25" s="44"/>
      <c r="F25" s="293" t="str">
        <f t="shared" si="0"/>
        <v/>
      </c>
    </row>
    <row r="26" spans="1:6" ht="17.25" customHeight="1" x14ac:dyDescent="0.2">
      <c r="A26" s="47"/>
      <c r="B26" s="48"/>
      <c r="C26" s="49"/>
      <c r="D26" s="50"/>
      <c r="E26" s="44"/>
      <c r="F26" s="293" t="str">
        <f t="shared" si="0"/>
        <v/>
      </c>
    </row>
    <row r="27" spans="1:6" ht="17.25" customHeight="1" x14ac:dyDescent="0.2">
      <c r="A27" s="47"/>
      <c r="B27" s="48"/>
      <c r="C27" s="49"/>
      <c r="D27" s="50"/>
      <c r="E27" s="44"/>
      <c r="F27" s="293" t="str">
        <f t="shared" si="0"/>
        <v/>
      </c>
    </row>
    <row r="28" spans="1:6" ht="17.25" customHeight="1" x14ac:dyDescent="0.2">
      <c r="A28" s="47"/>
      <c r="B28" s="48"/>
      <c r="C28" s="49"/>
      <c r="D28" s="50"/>
      <c r="E28" s="44"/>
      <c r="F28" s="293" t="str">
        <f t="shared" si="0"/>
        <v/>
      </c>
    </row>
    <row r="29" spans="1:6" ht="17.25" customHeight="1" x14ac:dyDescent="0.2">
      <c r="A29" s="47"/>
      <c r="B29" s="48"/>
      <c r="C29" s="49"/>
      <c r="D29" s="50"/>
      <c r="E29" s="44"/>
      <c r="F29" s="293" t="str">
        <f t="shared" si="0"/>
        <v/>
      </c>
    </row>
    <row r="30" spans="1:6" ht="17.25" customHeight="1" x14ac:dyDescent="0.2">
      <c r="A30" s="47"/>
      <c r="B30" s="48"/>
      <c r="C30" s="49"/>
      <c r="D30" s="50"/>
      <c r="E30" s="44"/>
      <c r="F30" s="293" t="str">
        <f t="shared" si="0"/>
        <v/>
      </c>
    </row>
    <row r="31" spans="1:6" ht="17.25" customHeight="1" x14ac:dyDescent="0.2">
      <c r="A31" s="47"/>
      <c r="B31" s="48"/>
      <c r="C31" s="49"/>
      <c r="D31" s="50"/>
      <c r="E31" s="44"/>
      <c r="F31" s="293" t="str">
        <f t="shared" si="0"/>
        <v/>
      </c>
    </row>
    <row r="32" spans="1:6" ht="17.25" customHeight="1" x14ac:dyDescent="0.2">
      <c r="A32" s="47"/>
      <c r="B32" s="48"/>
      <c r="C32" s="49"/>
      <c r="D32" s="50"/>
      <c r="E32" s="44"/>
      <c r="F32" s="293" t="str">
        <f t="shared" si="0"/>
        <v/>
      </c>
    </row>
    <row r="33" spans="1:7" ht="17.25" customHeight="1" x14ac:dyDescent="0.2">
      <c r="A33" s="47"/>
      <c r="B33" s="48"/>
      <c r="C33" s="49"/>
      <c r="D33" s="50"/>
      <c r="E33" s="44"/>
      <c r="F33" s="293" t="str">
        <f t="shared" si="0"/>
        <v/>
      </c>
    </row>
    <row r="34" spans="1:7" ht="17.25" customHeight="1" x14ac:dyDescent="0.2">
      <c r="A34" s="47"/>
      <c r="B34" s="48"/>
      <c r="C34" s="49"/>
      <c r="D34" s="50"/>
      <c r="E34" s="44"/>
      <c r="F34" s="293" t="str">
        <f t="shared" si="0"/>
        <v/>
      </c>
    </row>
    <row r="35" spans="1:7" ht="17.25" customHeight="1" x14ac:dyDescent="0.2">
      <c r="A35" s="47"/>
      <c r="B35" s="48"/>
      <c r="C35" s="49"/>
      <c r="D35" s="50"/>
      <c r="E35" s="44"/>
      <c r="F35" s="293" t="str">
        <f t="shared" si="0"/>
        <v/>
      </c>
    </row>
    <row r="36" spans="1:7" s="5" customFormat="1" ht="17.25" customHeight="1" x14ac:dyDescent="0.2">
      <c r="A36" s="51"/>
      <c r="B36" s="52"/>
      <c r="C36" s="53"/>
      <c r="D36" s="54"/>
      <c r="E36" s="44"/>
      <c r="F36" s="293" t="str">
        <f t="shared" si="0"/>
        <v/>
      </c>
      <c r="G36" s="7"/>
    </row>
    <row r="37" spans="1:7" s="5" customFormat="1" ht="17.25" customHeight="1" x14ac:dyDescent="0.2">
      <c r="A37" s="55"/>
      <c r="B37" s="52"/>
      <c r="C37" s="53"/>
      <c r="D37" s="54"/>
      <c r="E37" s="44"/>
      <c r="F37" s="293" t="str">
        <f t="shared" si="0"/>
        <v/>
      </c>
      <c r="G37" s="7"/>
    </row>
    <row r="38" spans="1:7" s="5" customFormat="1" ht="17.25" customHeight="1" x14ac:dyDescent="0.2">
      <c r="A38" s="55"/>
      <c r="B38" s="52"/>
      <c r="C38" s="53"/>
      <c r="D38" s="54"/>
      <c r="E38" s="44"/>
      <c r="F38" s="293" t="str">
        <f t="shared" si="0"/>
        <v/>
      </c>
      <c r="G38" s="7"/>
    </row>
    <row r="39" spans="1:7" s="5" customFormat="1" ht="17.25" customHeight="1" thickBot="1" x14ac:dyDescent="0.25">
      <c r="A39" s="201"/>
      <c r="B39" s="202"/>
      <c r="C39" s="203"/>
      <c r="D39" s="204"/>
      <c r="E39" s="205"/>
      <c r="F39" s="299" t="str">
        <f t="shared" si="0"/>
        <v/>
      </c>
      <c r="G39" s="7"/>
    </row>
    <row r="40" spans="1:7" ht="17.25" customHeight="1" thickTop="1" thickBot="1" x14ac:dyDescent="0.25">
      <c r="A40" s="457" t="s">
        <v>162</v>
      </c>
      <c r="B40" s="458"/>
      <c r="C40" s="458"/>
      <c r="D40" s="458"/>
      <c r="E40" s="191"/>
      <c r="F40" s="200">
        <f>SUM(F5:F39)</f>
        <v>2158806</v>
      </c>
    </row>
    <row r="41" spans="1:7" s="7" customFormat="1" ht="17.25" customHeight="1" x14ac:dyDescent="0.2">
      <c r="A41" s="7" t="s">
        <v>163</v>
      </c>
      <c r="B41" s="23"/>
      <c r="F41" s="10"/>
    </row>
    <row r="42" spans="1:7" s="7" customFormat="1" ht="17.25" customHeight="1" x14ac:dyDescent="0.2">
      <c r="A42" s="23"/>
      <c r="B42" s="23"/>
      <c r="F42" s="8"/>
    </row>
    <row r="43" spans="1:7" ht="17.25" customHeight="1" x14ac:dyDescent="0.2"/>
    <row r="44" spans="1:7" ht="17.25" customHeight="1" x14ac:dyDescent="0.2"/>
    <row r="45" spans="1:7" ht="17.25" customHeight="1" x14ac:dyDescent="0.2"/>
    <row r="46" spans="1:7" s="5" customFormat="1" ht="17.25" customHeight="1" x14ac:dyDescent="0.2">
      <c r="A46" s="22"/>
      <c r="B46" s="22"/>
      <c r="C46" s="1"/>
      <c r="D46" s="1"/>
      <c r="E46" s="1"/>
      <c r="F46" s="2"/>
      <c r="G46" s="7"/>
    </row>
    <row r="47" spans="1:7" s="5" customFormat="1" ht="17.25" customHeight="1" x14ac:dyDescent="0.2">
      <c r="A47" s="22"/>
      <c r="B47" s="22"/>
      <c r="C47" s="1"/>
      <c r="D47" s="1"/>
      <c r="E47" s="1"/>
      <c r="F47" s="2"/>
      <c r="G47" s="7"/>
    </row>
    <row r="48" spans="1:7" s="5" customFormat="1" ht="17.25" customHeight="1" x14ac:dyDescent="0.2">
      <c r="A48" s="22"/>
      <c r="B48" s="22"/>
      <c r="C48" s="1"/>
      <c r="D48" s="1"/>
      <c r="E48" s="1"/>
      <c r="F48" s="2"/>
      <c r="G48" s="7"/>
    </row>
    <row r="49" spans="1:7" s="5" customFormat="1" ht="17.25" customHeight="1" x14ac:dyDescent="0.2">
      <c r="A49" s="22"/>
      <c r="B49" s="22"/>
      <c r="C49" s="1"/>
      <c r="D49" s="1"/>
      <c r="E49" s="1"/>
      <c r="F49" s="2"/>
      <c r="G49" s="7"/>
    </row>
    <row r="50" spans="1:7" ht="17.25" customHeight="1" x14ac:dyDescent="0.2"/>
    <row r="51" spans="1:7" ht="17.25" customHeight="1" x14ac:dyDescent="0.2"/>
    <row r="52" spans="1:7" ht="17.25" customHeight="1" x14ac:dyDescent="0.2"/>
    <row r="53" spans="1:7" ht="17.25" customHeight="1" x14ac:dyDescent="0.2"/>
    <row r="54" spans="1:7" ht="17.25" customHeight="1" x14ac:dyDescent="0.2"/>
    <row r="55" spans="1:7" ht="17.25" customHeight="1" x14ac:dyDescent="0.2"/>
    <row r="56" spans="1:7" ht="17.25" customHeight="1" x14ac:dyDescent="0.2"/>
    <row r="57" spans="1:7" ht="17.25" customHeight="1" x14ac:dyDescent="0.2"/>
    <row r="58" spans="1:7" ht="17.25" customHeight="1" x14ac:dyDescent="0.2"/>
    <row r="59" spans="1:7" ht="17.25" customHeight="1" x14ac:dyDescent="0.2"/>
    <row r="60" spans="1:7" ht="17.25" customHeight="1" x14ac:dyDescent="0.2"/>
    <row r="61" spans="1:7" ht="17.25" customHeight="1" x14ac:dyDescent="0.2"/>
    <row r="62" spans="1:7" ht="17.25" customHeight="1" x14ac:dyDescent="0.2"/>
    <row r="63" spans="1:7" ht="17.25" customHeight="1" x14ac:dyDescent="0.2"/>
    <row r="64" spans="1:7" ht="17.25" customHeight="1" x14ac:dyDescent="0.2"/>
    <row r="65" ht="17.2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sheetData>
  <sheetProtection algorithmName="SHA-512" hashValue="XbRez/CM9S8VB7j02UdFRhtHqDQssKuGauEUYA7StKz+6w2BQZgYzcgbAV+Dbb9W/6O7ClE3gJeH/EIfbC/Ehg==" saltValue="XUtNRKfaqnRyXT6XZZVSsw==" spinCount="100000" sheet="1" formatCells="0" formatColumns="0" formatRows="0"/>
  <protectedRanges>
    <protectedRange sqref="A5:E9 A11:E14" name="範囲1_1"/>
    <protectedRange sqref="A10:E10" name="範囲1_2_1"/>
  </protectedRanges>
  <mergeCells count="5">
    <mergeCell ref="A40:D40"/>
    <mergeCell ref="F3:F4"/>
    <mergeCell ref="B3:B4"/>
    <mergeCell ref="A3:A4"/>
    <mergeCell ref="C3:E3"/>
  </mergeCells>
  <phoneticPr fontId="17"/>
  <dataValidations count="1">
    <dataValidation type="list" allowBlank="1" showInputMessage="1" showErrorMessage="1" sqref="E5:E3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4" orientation="landscape" blackAndWhite="1" r:id="rId1"/>
  <headerFooter alignWithMargins="0">
    <oddFooter>&amp;R&amp;12&amp;K00-024Ver.20240401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zoomScale="80" zoomScaleNormal="80" workbookViewId="0">
      <selection activeCell="L4" sqref="L4"/>
    </sheetView>
  </sheetViews>
  <sheetFormatPr defaultColWidth="9" defaultRowHeight="14.4" x14ac:dyDescent="0.2"/>
  <cols>
    <col min="1" max="1" width="11.6640625" style="1" customWidth="1"/>
    <col min="2" max="2" width="19.6640625" style="1" customWidth="1"/>
    <col min="3" max="3" width="31.21875" style="1" customWidth="1"/>
    <col min="4" max="4" width="3.109375" style="4" customWidth="1"/>
    <col min="5" max="5" width="3.109375" style="19" customWidth="1"/>
    <col min="6" max="6" width="3.109375" style="4" customWidth="1"/>
    <col min="7" max="7" width="3.109375" style="19" customWidth="1"/>
    <col min="8" max="8" width="33.6640625" style="1" customWidth="1"/>
    <col min="9" max="9" width="10.109375" style="1" customWidth="1"/>
    <col min="10" max="10" width="4" style="1" customWidth="1"/>
    <col min="11" max="11" width="6.109375" style="1" customWidth="1"/>
    <col min="12" max="12" width="19.109375" style="1" customWidth="1"/>
    <col min="13" max="13" width="9" style="7"/>
    <col min="14" max="16384" width="9" style="1"/>
  </cols>
  <sheetData>
    <row r="1" spans="1:13" ht="17.25" customHeight="1" thickBot="1" x14ac:dyDescent="0.25">
      <c r="A1" s="1" t="s">
        <v>191</v>
      </c>
      <c r="L1" s="3" t="s">
        <v>149</v>
      </c>
    </row>
    <row r="2" spans="1:13" ht="16.5" customHeight="1" x14ac:dyDescent="0.2">
      <c r="A2" s="478" t="s">
        <v>192</v>
      </c>
      <c r="B2" s="468" t="s">
        <v>193</v>
      </c>
      <c r="C2" s="480" t="s">
        <v>194</v>
      </c>
      <c r="D2" s="482" t="s">
        <v>195</v>
      </c>
      <c r="E2" s="483"/>
      <c r="F2" s="483"/>
      <c r="G2" s="484"/>
      <c r="H2" s="480" t="s">
        <v>196</v>
      </c>
      <c r="I2" s="468" t="s">
        <v>153</v>
      </c>
      <c r="J2" s="468"/>
      <c r="K2" s="468"/>
      <c r="L2" s="476" t="s">
        <v>166</v>
      </c>
    </row>
    <row r="3" spans="1:13" ht="16.5" customHeight="1" thickBot="1" x14ac:dyDescent="0.25">
      <c r="A3" s="479"/>
      <c r="B3" s="467"/>
      <c r="C3" s="481"/>
      <c r="D3" s="485"/>
      <c r="E3" s="458"/>
      <c r="F3" s="458"/>
      <c r="G3" s="486"/>
      <c r="H3" s="481"/>
      <c r="I3" s="24" t="s">
        <v>197</v>
      </c>
      <c r="J3" s="15" t="s">
        <v>198</v>
      </c>
      <c r="K3" s="16" t="s">
        <v>199</v>
      </c>
      <c r="L3" s="477"/>
    </row>
    <row r="4" spans="1:13" s="12" customFormat="1" ht="21" customHeight="1" x14ac:dyDescent="0.2">
      <c r="A4" s="56" t="s">
        <v>200</v>
      </c>
      <c r="B4" s="57" t="s">
        <v>201</v>
      </c>
      <c r="C4" s="58" t="s">
        <v>202</v>
      </c>
      <c r="D4" s="27">
        <v>1</v>
      </c>
      <c r="E4" s="59" t="s">
        <v>203</v>
      </c>
      <c r="F4" s="60">
        <v>2</v>
      </c>
      <c r="G4" s="61" t="s">
        <v>204</v>
      </c>
      <c r="H4" s="62" t="s">
        <v>205</v>
      </c>
      <c r="I4" s="63">
        <v>5000</v>
      </c>
      <c r="J4" s="64">
        <v>2</v>
      </c>
      <c r="K4" s="65">
        <v>2</v>
      </c>
      <c r="L4" s="297">
        <f>IF(B4="","",ROUNDDOWN(I4*J4*K4,0))</f>
        <v>20000</v>
      </c>
      <c r="M4" s="13" t="s">
        <v>161</v>
      </c>
    </row>
    <row r="5" spans="1:13" s="11" customFormat="1" ht="21" customHeight="1" x14ac:dyDescent="0.2">
      <c r="A5" s="66" t="s">
        <v>200</v>
      </c>
      <c r="B5" s="67" t="s">
        <v>206</v>
      </c>
      <c r="C5" s="68" t="s">
        <v>207</v>
      </c>
      <c r="D5" s="69">
        <v>0</v>
      </c>
      <c r="E5" s="70" t="s">
        <v>203</v>
      </c>
      <c r="F5" s="71">
        <v>1</v>
      </c>
      <c r="G5" s="72" t="s">
        <v>204</v>
      </c>
      <c r="H5" s="73" t="s">
        <v>208</v>
      </c>
      <c r="I5" s="74">
        <v>30000</v>
      </c>
      <c r="J5" s="74">
        <v>4</v>
      </c>
      <c r="K5" s="75">
        <v>1</v>
      </c>
      <c r="L5" s="297">
        <f t="shared" ref="L5:L21" si="0">IF(B5="","",ROUNDDOWN(I5*J5*K5,0))</f>
        <v>120000</v>
      </c>
      <c r="M5" s="12"/>
    </row>
    <row r="6" spans="1:13" s="11" customFormat="1" ht="21" customHeight="1" x14ac:dyDescent="0.2">
      <c r="A6" s="66" t="s">
        <v>209</v>
      </c>
      <c r="B6" s="67" t="s">
        <v>210</v>
      </c>
      <c r="C6" s="68" t="s">
        <v>211</v>
      </c>
      <c r="D6" s="69">
        <v>4</v>
      </c>
      <c r="E6" s="70" t="s">
        <v>203</v>
      </c>
      <c r="F6" s="71">
        <v>5</v>
      </c>
      <c r="G6" s="72" t="s">
        <v>204</v>
      </c>
      <c r="H6" s="73" t="s">
        <v>212</v>
      </c>
      <c r="I6" s="74">
        <v>250000</v>
      </c>
      <c r="J6" s="74">
        <v>1</v>
      </c>
      <c r="K6" s="75">
        <v>1</v>
      </c>
      <c r="L6" s="297">
        <f t="shared" si="0"/>
        <v>250000</v>
      </c>
      <c r="M6" s="12"/>
    </row>
    <row r="7" spans="1:13" s="11" customFormat="1" ht="21" customHeight="1" x14ac:dyDescent="0.2">
      <c r="A7" s="66" t="s">
        <v>209</v>
      </c>
      <c r="B7" s="67" t="s">
        <v>210</v>
      </c>
      <c r="C7" s="68" t="s">
        <v>211</v>
      </c>
      <c r="D7" s="69">
        <v>4</v>
      </c>
      <c r="E7" s="70" t="s">
        <v>203</v>
      </c>
      <c r="F7" s="71">
        <v>5</v>
      </c>
      <c r="G7" s="72" t="s">
        <v>204</v>
      </c>
      <c r="H7" s="73" t="s">
        <v>212</v>
      </c>
      <c r="I7" s="74">
        <v>20000</v>
      </c>
      <c r="J7" s="74">
        <v>1</v>
      </c>
      <c r="K7" s="75">
        <v>1</v>
      </c>
      <c r="L7" s="297">
        <f t="shared" si="0"/>
        <v>20000</v>
      </c>
      <c r="M7" s="12"/>
    </row>
    <row r="8" spans="1:13" s="21" customFormat="1" ht="21" customHeight="1" x14ac:dyDescent="0.2">
      <c r="A8" s="76"/>
      <c r="B8" s="77"/>
      <c r="C8" s="78"/>
      <c r="D8" s="79"/>
      <c r="E8" s="80"/>
      <c r="F8" s="81"/>
      <c r="G8" s="82"/>
      <c r="H8" s="83"/>
      <c r="I8" s="84"/>
      <c r="J8" s="84"/>
      <c r="K8" s="53"/>
      <c r="L8" s="297" t="str">
        <f>IF(B8="","",ROUNDDOWN(I8*J8*K8,0))</f>
        <v/>
      </c>
    </row>
    <row r="9" spans="1:13" s="21" customFormat="1" ht="21" customHeight="1" x14ac:dyDescent="0.2">
      <c r="A9" s="76"/>
      <c r="B9" s="77"/>
      <c r="C9" s="78"/>
      <c r="D9" s="79"/>
      <c r="E9" s="80"/>
      <c r="F9" s="81"/>
      <c r="G9" s="82"/>
      <c r="H9" s="83"/>
      <c r="I9" s="84"/>
      <c r="J9" s="84"/>
      <c r="K9" s="53"/>
      <c r="L9" s="297" t="str">
        <f t="shared" si="0"/>
        <v/>
      </c>
    </row>
    <row r="10" spans="1:13" s="21" customFormat="1" ht="21" customHeight="1" x14ac:dyDescent="0.2">
      <c r="A10" s="76"/>
      <c r="B10" s="77"/>
      <c r="C10" s="78"/>
      <c r="D10" s="79"/>
      <c r="E10" s="80"/>
      <c r="F10" s="81"/>
      <c r="G10" s="82"/>
      <c r="H10" s="83"/>
      <c r="I10" s="84"/>
      <c r="J10" s="84"/>
      <c r="K10" s="53"/>
      <c r="L10" s="297" t="str">
        <f t="shared" si="0"/>
        <v/>
      </c>
    </row>
    <row r="11" spans="1:13" s="21" customFormat="1" ht="21" customHeight="1" x14ac:dyDescent="0.2">
      <c r="A11" s="76"/>
      <c r="B11" s="77"/>
      <c r="C11" s="78"/>
      <c r="D11" s="79"/>
      <c r="E11" s="80"/>
      <c r="F11" s="81"/>
      <c r="G11" s="82"/>
      <c r="H11" s="83"/>
      <c r="I11" s="84"/>
      <c r="J11" s="84"/>
      <c r="K11" s="53"/>
      <c r="L11" s="297" t="str">
        <f t="shared" si="0"/>
        <v/>
      </c>
    </row>
    <row r="12" spans="1:13" s="21" customFormat="1" ht="21" customHeight="1" x14ac:dyDescent="0.2">
      <c r="A12" s="76"/>
      <c r="B12" s="77"/>
      <c r="C12" s="78"/>
      <c r="D12" s="79"/>
      <c r="E12" s="80"/>
      <c r="F12" s="81"/>
      <c r="G12" s="82"/>
      <c r="H12" s="83"/>
      <c r="I12" s="84"/>
      <c r="J12" s="84"/>
      <c r="K12" s="53"/>
      <c r="L12" s="297" t="str">
        <f t="shared" si="0"/>
        <v/>
      </c>
    </row>
    <row r="13" spans="1:13" s="21" customFormat="1" ht="21" customHeight="1" x14ac:dyDescent="0.2">
      <c r="A13" s="76"/>
      <c r="B13" s="77"/>
      <c r="C13" s="78"/>
      <c r="D13" s="79"/>
      <c r="E13" s="80"/>
      <c r="F13" s="81"/>
      <c r="G13" s="82"/>
      <c r="H13" s="83"/>
      <c r="I13" s="84"/>
      <c r="J13" s="84"/>
      <c r="K13" s="53"/>
      <c r="L13" s="297" t="str">
        <f t="shared" si="0"/>
        <v/>
      </c>
    </row>
    <row r="14" spans="1:13" s="21" customFormat="1" ht="21" customHeight="1" x14ac:dyDescent="0.2">
      <c r="A14" s="76"/>
      <c r="B14" s="77"/>
      <c r="C14" s="78"/>
      <c r="D14" s="79"/>
      <c r="E14" s="80"/>
      <c r="F14" s="81"/>
      <c r="G14" s="82"/>
      <c r="H14" s="83"/>
      <c r="I14" s="84"/>
      <c r="J14" s="84"/>
      <c r="K14" s="53"/>
      <c r="L14" s="297" t="str">
        <f t="shared" si="0"/>
        <v/>
      </c>
    </row>
    <row r="15" spans="1:13" s="21" customFormat="1" ht="21" customHeight="1" x14ac:dyDescent="0.2">
      <c r="A15" s="76"/>
      <c r="B15" s="77"/>
      <c r="C15" s="78"/>
      <c r="D15" s="79"/>
      <c r="E15" s="80"/>
      <c r="F15" s="81"/>
      <c r="G15" s="82"/>
      <c r="H15" s="83"/>
      <c r="I15" s="84"/>
      <c r="J15" s="84"/>
      <c r="K15" s="53"/>
      <c r="L15" s="297" t="str">
        <f t="shared" si="0"/>
        <v/>
      </c>
    </row>
    <row r="16" spans="1:13" s="21" customFormat="1" ht="21" customHeight="1" x14ac:dyDescent="0.2">
      <c r="A16" s="76"/>
      <c r="B16" s="77"/>
      <c r="C16" s="78"/>
      <c r="D16" s="79"/>
      <c r="E16" s="80"/>
      <c r="F16" s="81"/>
      <c r="G16" s="82"/>
      <c r="H16" s="83"/>
      <c r="I16" s="84"/>
      <c r="J16" s="84"/>
      <c r="K16" s="53"/>
      <c r="L16" s="297" t="str">
        <f t="shared" si="0"/>
        <v/>
      </c>
    </row>
    <row r="17" spans="1:12" s="21" customFormat="1" ht="21" customHeight="1" x14ac:dyDescent="0.2">
      <c r="A17" s="76"/>
      <c r="B17" s="77"/>
      <c r="C17" s="78"/>
      <c r="D17" s="79"/>
      <c r="E17" s="80"/>
      <c r="F17" s="81"/>
      <c r="G17" s="82"/>
      <c r="H17" s="83"/>
      <c r="I17" s="84"/>
      <c r="J17" s="84"/>
      <c r="K17" s="53"/>
      <c r="L17" s="297" t="str">
        <f t="shared" si="0"/>
        <v/>
      </c>
    </row>
    <row r="18" spans="1:12" s="21" customFormat="1" ht="21" customHeight="1" x14ac:dyDescent="0.2">
      <c r="A18" s="76"/>
      <c r="B18" s="77"/>
      <c r="C18" s="78"/>
      <c r="D18" s="79"/>
      <c r="E18" s="80"/>
      <c r="F18" s="81"/>
      <c r="G18" s="82"/>
      <c r="H18" s="83"/>
      <c r="I18" s="84"/>
      <c r="J18" s="84"/>
      <c r="K18" s="53"/>
      <c r="L18" s="297" t="str">
        <f t="shared" si="0"/>
        <v/>
      </c>
    </row>
    <row r="19" spans="1:12" s="21" customFormat="1" ht="21" customHeight="1" x14ac:dyDescent="0.2">
      <c r="A19" s="76"/>
      <c r="B19" s="77"/>
      <c r="C19" s="78"/>
      <c r="D19" s="79"/>
      <c r="E19" s="80"/>
      <c r="F19" s="81"/>
      <c r="G19" s="82"/>
      <c r="H19" s="83"/>
      <c r="I19" s="84"/>
      <c r="J19" s="84"/>
      <c r="K19" s="53"/>
      <c r="L19" s="297" t="str">
        <f t="shared" si="0"/>
        <v/>
      </c>
    </row>
    <row r="20" spans="1:12" s="21" customFormat="1" ht="21" customHeight="1" x14ac:dyDescent="0.2">
      <c r="A20" s="76"/>
      <c r="B20" s="77"/>
      <c r="C20" s="78"/>
      <c r="D20" s="79"/>
      <c r="E20" s="80"/>
      <c r="F20" s="81"/>
      <c r="G20" s="82"/>
      <c r="H20" s="83"/>
      <c r="I20" s="84"/>
      <c r="J20" s="84"/>
      <c r="K20" s="53"/>
      <c r="L20" s="297" t="str">
        <f t="shared" si="0"/>
        <v/>
      </c>
    </row>
    <row r="21" spans="1:12" s="21" customFormat="1" ht="21" customHeight="1" thickBot="1" x14ac:dyDescent="0.25">
      <c r="A21" s="206"/>
      <c r="B21" s="207"/>
      <c r="C21" s="208"/>
      <c r="D21" s="209"/>
      <c r="E21" s="210"/>
      <c r="F21" s="211"/>
      <c r="G21" s="212"/>
      <c r="H21" s="213"/>
      <c r="I21" s="214"/>
      <c r="J21" s="214"/>
      <c r="K21" s="203"/>
      <c r="L21" s="298" t="str">
        <f t="shared" si="0"/>
        <v/>
      </c>
    </row>
    <row r="22" spans="1:12" ht="17.25" customHeight="1" thickTop="1" thickBot="1" x14ac:dyDescent="0.25">
      <c r="A22" s="457" t="s">
        <v>162</v>
      </c>
      <c r="B22" s="458"/>
      <c r="C22" s="458"/>
      <c r="D22" s="458"/>
      <c r="E22" s="458"/>
      <c r="F22" s="458"/>
      <c r="G22" s="458"/>
      <c r="H22" s="458"/>
      <c r="I22" s="458"/>
      <c r="J22" s="458"/>
      <c r="K22" s="458"/>
      <c r="L22" s="215">
        <f>SUM(L4:L21)</f>
        <v>410000</v>
      </c>
    </row>
    <row r="23" spans="1:12" s="7" customFormat="1" ht="17.25" customHeight="1" x14ac:dyDescent="0.2">
      <c r="A23" s="7" t="s">
        <v>163</v>
      </c>
      <c r="D23" s="9"/>
      <c r="E23" s="20"/>
      <c r="F23" s="9"/>
      <c r="G23" s="20"/>
    </row>
    <row r="24" spans="1:12" s="7" customFormat="1" ht="17.25" customHeight="1" x14ac:dyDescent="0.2">
      <c r="D24" s="9"/>
      <c r="E24" s="20"/>
      <c r="F24" s="9"/>
      <c r="G24" s="20"/>
    </row>
    <row r="25" spans="1:12" s="7" customFormat="1" x14ac:dyDescent="0.2">
      <c r="D25" s="9"/>
      <c r="E25" s="20"/>
      <c r="F25" s="9"/>
      <c r="G25" s="20"/>
    </row>
    <row r="26" spans="1:12" s="7" customFormat="1" ht="17.25" customHeight="1" x14ac:dyDescent="0.2">
      <c r="D26" s="9"/>
      <c r="E26" s="20"/>
      <c r="F26" s="9"/>
      <c r="G26" s="20"/>
    </row>
  </sheetData>
  <sheetProtection algorithmName="SHA-512" hashValue="2B4OaxXtcQCn7uDOfN2yrhaKMHtXAgy7p60/fKjWLzj01W9yG3nSRfwoRXUVyCEiW3WhQ1Cwoy/AHe4WQNKmPQ==" saltValue="h46b0++P+HiYtFoQW6EXUg==" spinCount="100000" sheet="1" formatCells="0" formatColumns="0" formatRows="0"/>
  <mergeCells count="8">
    <mergeCell ref="L2:L3"/>
    <mergeCell ref="A22:K22"/>
    <mergeCell ref="I2:K2"/>
    <mergeCell ref="A2:A3"/>
    <mergeCell ref="B2:B3"/>
    <mergeCell ref="C2:C3"/>
    <mergeCell ref="H2:H3"/>
    <mergeCell ref="D2:G3"/>
  </mergeCells>
  <phoneticPr fontId="17"/>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9" orientation="landscape" blackAndWhite="1" r:id="rId1"/>
  <headerFooter alignWithMargins="0">
    <oddFooter>&amp;R&amp;12&amp;K00-024Ver.20240401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0A3E1-8BBA-4543-B21D-1BBE4EBEAD39}">
  <sheetPr>
    <tabColor rgb="FF66FFFF"/>
    <pageSetUpPr fitToPage="1"/>
  </sheetPr>
  <dimension ref="A1:J37"/>
  <sheetViews>
    <sheetView topLeftCell="A3" zoomScale="80" zoomScaleNormal="80" workbookViewId="0">
      <selection activeCell="A13" sqref="A13:XFD13"/>
    </sheetView>
  </sheetViews>
  <sheetFormatPr defaultColWidth="9" defaultRowHeight="14.4" x14ac:dyDescent="0.2"/>
  <cols>
    <col min="1" max="1" width="25.109375" style="1" customWidth="1"/>
    <col min="2" max="2" width="19.109375" style="1" customWidth="1"/>
    <col min="3" max="3" width="10.109375" style="1" customWidth="1"/>
    <col min="4" max="4" width="8.77734375" style="1" customWidth="1"/>
    <col min="5" max="6" width="10.109375" style="1" customWidth="1"/>
    <col min="7" max="7" width="6" style="1" customWidth="1"/>
    <col min="8" max="8" width="6" style="4" customWidth="1"/>
    <col min="9" max="9" width="14.21875" style="2" customWidth="1"/>
    <col min="10" max="10" width="12.6640625" style="1" customWidth="1"/>
    <col min="11" max="16384" width="9" style="1"/>
  </cols>
  <sheetData>
    <row r="1" spans="1:10" x14ac:dyDescent="0.2">
      <c r="A1" s="1" t="s">
        <v>213</v>
      </c>
    </row>
    <row r="2" spans="1:10" ht="17.25" customHeight="1" thickBot="1" x14ac:dyDescent="0.25">
      <c r="A2" s="1" t="s">
        <v>214</v>
      </c>
      <c r="B2" s="4"/>
      <c r="C2" s="4"/>
      <c r="D2" s="4"/>
      <c r="E2" s="4"/>
      <c r="F2" s="4"/>
      <c r="G2" s="4"/>
      <c r="I2" s="3" t="s">
        <v>149</v>
      </c>
    </row>
    <row r="3" spans="1:10" ht="17.25" customHeight="1" x14ac:dyDescent="0.2">
      <c r="A3" s="491" t="s">
        <v>215</v>
      </c>
      <c r="B3" s="480" t="s">
        <v>216</v>
      </c>
      <c r="C3" s="468" t="s">
        <v>153</v>
      </c>
      <c r="D3" s="468"/>
      <c r="E3" s="468"/>
      <c r="F3" s="468"/>
      <c r="G3" s="468"/>
      <c r="H3" s="493" t="s">
        <v>217</v>
      </c>
      <c r="I3" s="495" t="s">
        <v>218</v>
      </c>
      <c r="J3" s="487" t="s">
        <v>219</v>
      </c>
    </row>
    <row r="4" spans="1:10" ht="35.25" customHeight="1" thickBot="1" x14ac:dyDescent="0.25">
      <c r="A4" s="492"/>
      <c r="B4" s="481"/>
      <c r="C4" s="288" t="s">
        <v>220</v>
      </c>
      <c r="D4" s="288" t="s">
        <v>221</v>
      </c>
      <c r="E4" s="176" t="s">
        <v>222</v>
      </c>
      <c r="F4" s="183" t="s">
        <v>223</v>
      </c>
      <c r="G4" s="171" t="s">
        <v>224</v>
      </c>
      <c r="H4" s="494"/>
      <c r="I4" s="496"/>
      <c r="J4" s="488"/>
    </row>
    <row r="5" spans="1:10" ht="17.25" customHeight="1" x14ac:dyDescent="0.2">
      <c r="A5" s="56" t="s">
        <v>225</v>
      </c>
      <c r="B5" s="57" t="s">
        <v>226</v>
      </c>
      <c r="C5" s="179">
        <v>310286</v>
      </c>
      <c r="D5" s="179">
        <v>9</v>
      </c>
      <c r="E5" s="179">
        <v>75000</v>
      </c>
      <c r="F5" s="179">
        <v>450000</v>
      </c>
      <c r="G5" s="179">
        <v>100</v>
      </c>
      <c r="H5" s="180" t="s">
        <v>227</v>
      </c>
      <c r="I5" s="295">
        <f>IF(B5="","",ROUNDDOWN((C5*D5+E5+F5)*G5%,0))</f>
        <v>3317574</v>
      </c>
      <c r="J5" s="289"/>
    </row>
    <row r="6" spans="1:10" s="12" customFormat="1" ht="17.25" customHeight="1" x14ac:dyDescent="0.2">
      <c r="A6" s="86" t="s">
        <v>225</v>
      </c>
      <c r="B6" s="67" t="s">
        <v>228</v>
      </c>
      <c r="C6" s="181">
        <v>295600</v>
      </c>
      <c r="D6" s="181">
        <v>12</v>
      </c>
      <c r="E6" s="181">
        <v>30000</v>
      </c>
      <c r="F6" s="181">
        <v>0</v>
      </c>
      <c r="G6" s="181">
        <v>50</v>
      </c>
      <c r="H6" s="182" t="s">
        <v>227</v>
      </c>
      <c r="I6" s="295">
        <f t="shared" ref="I6:I25" si="0">IF(B6="","",ROUNDDOWN((C6*D6+E6+F6)*G6%,0))</f>
        <v>1788600</v>
      </c>
      <c r="J6" s="290"/>
    </row>
    <row r="7" spans="1:10" s="11" customFormat="1" ht="17.25" customHeight="1" x14ac:dyDescent="0.2">
      <c r="A7" s="66" t="s">
        <v>229</v>
      </c>
      <c r="B7" s="67" t="s">
        <v>230</v>
      </c>
      <c r="C7" s="181">
        <v>250000</v>
      </c>
      <c r="D7" s="181">
        <v>12</v>
      </c>
      <c r="E7" s="181">
        <v>0</v>
      </c>
      <c r="F7" s="181">
        <v>0</v>
      </c>
      <c r="G7" s="181">
        <v>100</v>
      </c>
      <c r="H7" s="182" t="s">
        <v>231</v>
      </c>
      <c r="I7" s="295">
        <f t="shared" si="0"/>
        <v>3000000</v>
      </c>
      <c r="J7" s="290"/>
    </row>
    <row r="8" spans="1:10" s="11" customFormat="1" ht="17.25" customHeight="1" x14ac:dyDescent="0.2">
      <c r="A8" s="66" t="s">
        <v>229</v>
      </c>
      <c r="B8" s="67" t="s">
        <v>232</v>
      </c>
      <c r="C8" s="181">
        <v>150000</v>
      </c>
      <c r="D8" s="181">
        <v>12</v>
      </c>
      <c r="E8" s="181">
        <v>110000</v>
      </c>
      <c r="F8" s="181">
        <v>0</v>
      </c>
      <c r="G8" s="181">
        <v>30</v>
      </c>
      <c r="H8" s="182" t="s">
        <v>231</v>
      </c>
      <c r="I8" s="295">
        <f t="shared" si="0"/>
        <v>573000</v>
      </c>
      <c r="J8" s="290"/>
    </row>
    <row r="9" spans="1:10" s="11" customFormat="1" ht="17.25" customHeight="1" x14ac:dyDescent="0.2">
      <c r="A9" s="66" t="s">
        <v>229</v>
      </c>
      <c r="B9" s="67" t="s">
        <v>233</v>
      </c>
      <c r="C9" s="181">
        <v>1660</v>
      </c>
      <c r="D9" s="181">
        <v>1200</v>
      </c>
      <c r="E9" s="181">
        <v>0</v>
      </c>
      <c r="F9" s="181">
        <v>0</v>
      </c>
      <c r="G9" s="181">
        <v>100</v>
      </c>
      <c r="H9" s="182" t="s">
        <v>227</v>
      </c>
      <c r="I9" s="295">
        <f t="shared" si="0"/>
        <v>1992000</v>
      </c>
      <c r="J9" s="290"/>
    </row>
    <row r="10" spans="1:10" s="11" customFormat="1" ht="17.25" customHeight="1" x14ac:dyDescent="0.2">
      <c r="A10" s="66" t="s">
        <v>229</v>
      </c>
      <c r="B10" s="67" t="s">
        <v>234</v>
      </c>
      <c r="C10" s="181">
        <v>1430</v>
      </c>
      <c r="D10" s="181">
        <v>900</v>
      </c>
      <c r="E10" s="181">
        <v>0</v>
      </c>
      <c r="F10" s="181">
        <v>0</v>
      </c>
      <c r="G10" s="181">
        <v>100</v>
      </c>
      <c r="H10" s="182" t="s">
        <v>227</v>
      </c>
      <c r="I10" s="295">
        <f t="shared" si="0"/>
        <v>1287000</v>
      </c>
      <c r="J10" s="290"/>
    </row>
    <row r="11" spans="1:10" s="11" customFormat="1" ht="17.25" customHeight="1" x14ac:dyDescent="0.2">
      <c r="A11" s="66"/>
      <c r="B11" s="67"/>
      <c r="C11" s="181"/>
      <c r="D11" s="181"/>
      <c r="E11" s="181"/>
      <c r="F11" s="181"/>
      <c r="G11" s="181"/>
      <c r="H11" s="182"/>
      <c r="I11" s="295" t="str">
        <f t="shared" si="0"/>
        <v/>
      </c>
      <c r="J11" s="290"/>
    </row>
    <row r="12" spans="1:10" s="11" customFormat="1" ht="17.25" customHeight="1" x14ac:dyDescent="0.2">
      <c r="A12" s="66"/>
      <c r="B12" s="67"/>
      <c r="C12" s="181"/>
      <c r="D12" s="181"/>
      <c r="E12" s="181"/>
      <c r="F12" s="181"/>
      <c r="G12" s="181"/>
      <c r="H12" s="182"/>
      <c r="I12" s="295" t="str">
        <f t="shared" si="0"/>
        <v/>
      </c>
      <c r="J12" s="290"/>
    </row>
    <row r="13" spans="1:10" s="11" customFormat="1" ht="17.25" customHeight="1" x14ac:dyDescent="0.2">
      <c r="A13" s="88"/>
      <c r="B13" s="89"/>
      <c r="C13" s="184"/>
      <c r="D13" s="184"/>
      <c r="E13" s="184"/>
      <c r="F13" s="184"/>
      <c r="G13" s="184"/>
      <c r="H13" s="185"/>
      <c r="I13" s="295" t="str">
        <f>IF(B13="","",ROUNDDOWN((C13*D13+E13+F13)*G13%,0))</f>
        <v/>
      </c>
      <c r="J13" s="290"/>
    </row>
    <row r="14" spans="1:10" s="11" customFormat="1" ht="17.25" customHeight="1" x14ac:dyDescent="0.2">
      <c r="A14" s="88"/>
      <c r="B14" s="89"/>
      <c r="C14" s="184"/>
      <c r="D14" s="184"/>
      <c r="E14" s="184"/>
      <c r="F14" s="184"/>
      <c r="G14" s="184"/>
      <c r="H14" s="185"/>
      <c r="I14" s="295" t="str">
        <f t="shared" si="0"/>
        <v/>
      </c>
      <c r="J14" s="290"/>
    </row>
    <row r="15" spans="1:10" s="11" customFormat="1" ht="17.25" customHeight="1" x14ac:dyDescent="0.2">
      <c r="A15" s="88"/>
      <c r="B15" s="89"/>
      <c r="C15" s="184"/>
      <c r="D15" s="184"/>
      <c r="E15" s="184"/>
      <c r="F15" s="184"/>
      <c r="G15" s="184"/>
      <c r="H15" s="185"/>
      <c r="I15" s="295" t="str">
        <f t="shared" si="0"/>
        <v/>
      </c>
      <c r="J15" s="290"/>
    </row>
    <row r="16" spans="1:10" s="11" customFormat="1" ht="17.25" customHeight="1" x14ac:dyDescent="0.2">
      <c r="A16" s="66"/>
      <c r="B16" s="67"/>
      <c r="C16" s="181"/>
      <c r="D16" s="181"/>
      <c r="E16" s="181"/>
      <c r="F16" s="181"/>
      <c r="G16" s="181"/>
      <c r="H16" s="182"/>
      <c r="I16" s="295" t="str">
        <f t="shared" si="0"/>
        <v/>
      </c>
      <c r="J16" s="290"/>
    </row>
    <row r="17" spans="1:10" s="11" customFormat="1" ht="17.25" customHeight="1" x14ac:dyDescent="0.2">
      <c r="A17" s="66"/>
      <c r="B17" s="67"/>
      <c r="C17" s="181"/>
      <c r="D17" s="181"/>
      <c r="E17" s="181"/>
      <c r="F17" s="181"/>
      <c r="G17" s="181"/>
      <c r="H17" s="182"/>
      <c r="I17" s="295" t="str">
        <f t="shared" si="0"/>
        <v/>
      </c>
      <c r="J17" s="290"/>
    </row>
    <row r="18" spans="1:10" s="11" customFormat="1" ht="17.25" customHeight="1" x14ac:dyDescent="0.2">
      <c r="A18" s="66"/>
      <c r="B18" s="67"/>
      <c r="C18" s="181"/>
      <c r="D18" s="181"/>
      <c r="E18" s="181"/>
      <c r="F18" s="181"/>
      <c r="G18" s="181"/>
      <c r="H18" s="182"/>
      <c r="I18" s="295" t="str">
        <f t="shared" si="0"/>
        <v/>
      </c>
      <c r="J18" s="290"/>
    </row>
    <row r="19" spans="1:10" s="11" customFormat="1" ht="17.25" customHeight="1" x14ac:dyDescent="0.2">
      <c r="A19" s="66"/>
      <c r="B19" s="67"/>
      <c r="C19" s="181"/>
      <c r="D19" s="181"/>
      <c r="E19" s="181"/>
      <c r="F19" s="181"/>
      <c r="G19" s="181"/>
      <c r="H19" s="182"/>
      <c r="I19" s="295" t="str">
        <f t="shared" si="0"/>
        <v/>
      </c>
      <c r="J19" s="290"/>
    </row>
    <row r="20" spans="1:10" s="11" customFormat="1" ht="17.25" customHeight="1" x14ac:dyDescent="0.2">
      <c r="A20" s="66"/>
      <c r="B20" s="67"/>
      <c r="C20" s="181"/>
      <c r="D20" s="181"/>
      <c r="E20" s="181"/>
      <c r="F20" s="181"/>
      <c r="G20" s="181"/>
      <c r="H20" s="182"/>
      <c r="I20" s="295" t="str">
        <f t="shared" si="0"/>
        <v/>
      </c>
      <c r="J20" s="290"/>
    </row>
    <row r="21" spans="1:10" s="11" customFormat="1" ht="17.25" customHeight="1" x14ac:dyDescent="0.2">
      <c r="A21" s="66"/>
      <c r="B21" s="67"/>
      <c r="C21" s="181"/>
      <c r="D21" s="181"/>
      <c r="E21" s="181"/>
      <c r="F21" s="181"/>
      <c r="G21" s="181"/>
      <c r="H21" s="182"/>
      <c r="I21" s="295" t="str">
        <f t="shared" si="0"/>
        <v/>
      </c>
      <c r="J21" s="290"/>
    </row>
    <row r="22" spans="1:10" s="11" customFormat="1" ht="17.25" customHeight="1" x14ac:dyDescent="0.2">
      <c r="A22" s="88"/>
      <c r="B22" s="89"/>
      <c r="C22" s="184"/>
      <c r="D22" s="184"/>
      <c r="E22" s="184"/>
      <c r="F22" s="184"/>
      <c r="G22" s="184"/>
      <c r="H22" s="185"/>
      <c r="I22" s="295" t="str">
        <f t="shared" si="0"/>
        <v/>
      </c>
      <c r="J22" s="290"/>
    </row>
    <row r="23" spans="1:10" s="11" customFormat="1" ht="17.25" customHeight="1" x14ac:dyDescent="0.2">
      <c r="A23" s="88"/>
      <c r="B23" s="89"/>
      <c r="C23" s="184"/>
      <c r="D23" s="184"/>
      <c r="E23" s="184"/>
      <c r="F23" s="184"/>
      <c r="G23" s="184"/>
      <c r="H23" s="185"/>
      <c r="I23" s="295" t="str">
        <f t="shared" si="0"/>
        <v/>
      </c>
      <c r="J23" s="290"/>
    </row>
    <row r="24" spans="1:10" s="11" customFormat="1" ht="17.25" customHeight="1" x14ac:dyDescent="0.2">
      <c r="A24" s="88"/>
      <c r="B24" s="89"/>
      <c r="C24" s="184"/>
      <c r="D24" s="184"/>
      <c r="E24" s="184"/>
      <c r="F24" s="184"/>
      <c r="G24" s="184"/>
      <c r="H24" s="185"/>
      <c r="I24" s="295" t="str">
        <f t="shared" si="0"/>
        <v/>
      </c>
      <c r="J24" s="290"/>
    </row>
    <row r="25" spans="1:10" s="11" customFormat="1" ht="17.25" customHeight="1" thickBot="1" x14ac:dyDescent="0.25">
      <c r="A25" s="91"/>
      <c r="B25" s="92"/>
      <c r="C25" s="186"/>
      <c r="D25" s="186"/>
      <c r="E25" s="186"/>
      <c r="F25" s="186"/>
      <c r="G25" s="186"/>
      <c r="H25" s="187"/>
      <c r="I25" s="296" t="str">
        <f t="shared" si="0"/>
        <v/>
      </c>
      <c r="J25" s="291"/>
    </row>
    <row r="26" spans="1:10" ht="17.25" customHeight="1" thickTop="1" thickBot="1" x14ac:dyDescent="0.25">
      <c r="A26" s="489" t="s">
        <v>235</v>
      </c>
      <c r="B26" s="490"/>
      <c r="C26" s="490"/>
      <c r="D26" s="490"/>
      <c r="E26" s="490"/>
      <c r="F26" s="490"/>
      <c r="G26" s="490"/>
      <c r="H26" s="490"/>
      <c r="I26" s="216">
        <f>SUM(I5:I25)</f>
        <v>11958174</v>
      </c>
      <c r="J26" s="277"/>
    </row>
    <row r="27" spans="1:10" s="7" customFormat="1" ht="16.5" customHeight="1" x14ac:dyDescent="0.2">
      <c r="A27" s="7" t="s">
        <v>163</v>
      </c>
      <c r="H27" s="9"/>
      <c r="I27" s="8"/>
    </row>
    <row r="28" spans="1:10" s="7" customFormat="1" ht="16.5" customHeight="1" x14ac:dyDescent="0.2">
      <c r="H28" s="9"/>
      <c r="I28" s="8"/>
    </row>
    <row r="29" spans="1:10" s="7" customFormat="1" ht="17.25" customHeight="1" x14ac:dyDescent="0.2">
      <c r="H29" s="8"/>
    </row>
    <row r="30" spans="1:10" ht="16.5" customHeight="1" x14ac:dyDescent="0.2"/>
    <row r="31" spans="1:10" ht="16.5" customHeight="1" x14ac:dyDescent="0.2"/>
    <row r="32" spans="1:10" ht="16.5" customHeight="1" x14ac:dyDescent="0.2"/>
    <row r="33" spans="1:1" ht="16.5" customHeight="1" x14ac:dyDescent="0.2"/>
    <row r="34" spans="1:1" ht="16.5" customHeight="1" x14ac:dyDescent="0.2">
      <c r="A34" s="6"/>
    </row>
    <row r="35" spans="1:1" ht="16.5" customHeight="1" x14ac:dyDescent="0.2">
      <c r="A35" s="6"/>
    </row>
    <row r="36" spans="1:1" ht="16.5" customHeight="1" x14ac:dyDescent="0.2">
      <c r="A36" s="6"/>
    </row>
    <row r="37" spans="1:1" ht="16.5" customHeight="1" x14ac:dyDescent="0.2">
      <c r="A37" s="6"/>
    </row>
  </sheetData>
  <sheetProtection algorithmName="SHA-512" hashValue="PEKUf4qhYGJwQPLxwnr7Zhoj51h2kLUVpvUHPm8Qb46O4P0tlGwedeaoBH9YLHTDu35qCaxpRUuijYzkN3AEUg==" saltValue="uBP7dHkUPkjrqWBzDG/mpw==" spinCount="100000" sheet="1" formatCells="0" formatColumns="0" formatRows="0"/>
  <protectedRanges>
    <protectedRange sqref="A5:H25" name="範囲1"/>
  </protectedRanges>
  <dataConsolidate/>
  <mergeCells count="7">
    <mergeCell ref="J3:J4"/>
    <mergeCell ref="A26:H26"/>
    <mergeCell ref="A3:A4"/>
    <mergeCell ref="B3:B4"/>
    <mergeCell ref="C3:G3"/>
    <mergeCell ref="H3:H4"/>
    <mergeCell ref="I3:I4"/>
  </mergeCells>
  <phoneticPr fontId="17"/>
  <dataValidations count="1">
    <dataValidation type="list" allowBlank="1" showInputMessage="1" showErrorMessage="1" sqref="H5:H25" xr:uid="{A69CAE38-356F-4BF2-8099-6FAE35FC9D39}">
      <formula1>"直雇用,派遣"</formula1>
    </dataValidation>
  </dataValidations>
  <pageMargins left="0.31496062992125984" right="0.31496062992125984" top="0.74803149606299213" bottom="0.74803149606299213" header="0.31496062992125984" footer="0.31496062992125984"/>
  <pageSetup paperSize="9" fitToHeight="0" orientation="landscape" blackAndWhite="1" r:id="rId1"/>
  <headerFooter alignWithMargins="0">
    <oddFooter>&amp;R&amp;12&amp;K00-024Ver.20240401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tabColor rgb="FF66FFFF"/>
    <pageSetUpPr fitToPage="1"/>
  </sheetPr>
  <dimension ref="A1:L40"/>
  <sheetViews>
    <sheetView zoomScale="80" zoomScaleNormal="80" workbookViewId="0">
      <selection activeCell="H14" sqref="H14"/>
    </sheetView>
  </sheetViews>
  <sheetFormatPr defaultColWidth="9" defaultRowHeight="14.4" x14ac:dyDescent="0.2"/>
  <cols>
    <col min="1" max="1" width="25.109375" style="1" customWidth="1"/>
    <col min="2" max="2" width="19.21875" style="1" customWidth="1"/>
    <col min="3" max="6" width="10.21875" style="1" customWidth="1"/>
    <col min="7" max="7" width="10.21875" style="1" hidden="1" customWidth="1"/>
    <col min="8" max="8" width="8.88671875" style="4" customWidth="1"/>
    <col min="9" max="9" width="20" style="2" customWidth="1"/>
    <col min="10" max="10" width="12.6640625" style="2" customWidth="1"/>
    <col min="11" max="11" width="9" style="7"/>
    <col min="12" max="13" width="34" style="1" customWidth="1"/>
    <col min="14" max="16384" width="9" style="1"/>
  </cols>
  <sheetData>
    <row r="1" spans="1:11" x14ac:dyDescent="0.2">
      <c r="A1" s="1" t="s">
        <v>213</v>
      </c>
    </row>
    <row r="2" spans="1:11" ht="17.25" customHeight="1" thickBot="1" x14ac:dyDescent="0.25">
      <c r="A2" s="1" t="s">
        <v>214</v>
      </c>
      <c r="B2" s="4"/>
      <c r="C2" s="4"/>
      <c r="D2" s="4"/>
      <c r="E2" s="4"/>
      <c r="F2" s="4"/>
      <c r="G2" s="4"/>
      <c r="I2" s="3" t="s">
        <v>149</v>
      </c>
      <c r="J2" s="3"/>
    </row>
    <row r="3" spans="1:11" ht="17.25" customHeight="1" x14ac:dyDescent="0.2">
      <c r="A3" s="491" t="s">
        <v>215</v>
      </c>
      <c r="B3" s="480" t="s">
        <v>216</v>
      </c>
      <c r="C3" s="468" t="s">
        <v>153</v>
      </c>
      <c r="D3" s="468"/>
      <c r="E3" s="468"/>
      <c r="F3" s="468"/>
      <c r="G3" s="468"/>
      <c r="H3" s="493" t="s">
        <v>236</v>
      </c>
      <c r="I3" s="476" t="s">
        <v>218</v>
      </c>
      <c r="J3" s="497" t="s">
        <v>219</v>
      </c>
    </row>
    <row r="4" spans="1:11" ht="17.25" customHeight="1" thickBot="1" x14ac:dyDescent="0.25">
      <c r="A4" s="492"/>
      <c r="B4" s="481"/>
      <c r="C4" s="131" t="s">
        <v>237</v>
      </c>
      <c r="D4" s="132" t="s">
        <v>238</v>
      </c>
      <c r="E4" s="131" t="s">
        <v>239</v>
      </c>
      <c r="F4" s="132" t="s">
        <v>240</v>
      </c>
      <c r="G4" s="133"/>
      <c r="H4" s="494"/>
      <c r="I4" s="477"/>
      <c r="J4" s="498"/>
    </row>
    <row r="5" spans="1:11" ht="17.25" customHeight="1" x14ac:dyDescent="0.2">
      <c r="A5" s="56" t="s">
        <v>241</v>
      </c>
      <c r="B5" s="67" t="s">
        <v>226</v>
      </c>
      <c r="C5" s="134">
        <v>4300</v>
      </c>
      <c r="D5" s="135">
        <v>500</v>
      </c>
      <c r="E5" s="160"/>
      <c r="F5" s="161"/>
      <c r="G5" s="162"/>
      <c r="H5" s="85" t="s">
        <v>227</v>
      </c>
      <c r="I5" s="292">
        <f>IF(B5="","",ROUNDDOWN((C5*D5)+(E5*F5),0))</f>
        <v>2150000</v>
      </c>
      <c r="J5" s="273"/>
    </row>
    <row r="6" spans="1:11" s="12" customFormat="1" ht="17.25" customHeight="1" x14ac:dyDescent="0.2">
      <c r="A6" s="66" t="s">
        <v>229</v>
      </c>
      <c r="B6" s="67" t="s">
        <v>230</v>
      </c>
      <c r="C6" s="136">
        <v>1660</v>
      </c>
      <c r="D6" s="137">
        <v>200</v>
      </c>
      <c r="E6" s="136"/>
      <c r="F6" s="137"/>
      <c r="G6" s="163"/>
      <c r="H6" s="87" t="s">
        <v>227</v>
      </c>
      <c r="I6" s="292">
        <f t="shared" ref="I6:I25" si="0">IF(B6="","",ROUNDDOWN((C6*D6)+(E6*F6),0))</f>
        <v>332000</v>
      </c>
      <c r="J6" s="274"/>
      <c r="K6" s="13"/>
    </row>
    <row r="7" spans="1:11" s="11" customFormat="1" ht="17.25" customHeight="1" x14ac:dyDescent="0.2">
      <c r="A7" s="86" t="s">
        <v>241</v>
      </c>
      <c r="B7" s="67" t="s">
        <v>228</v>
      </c>
      <c r="C7" s="136"/>
      <c r="D7" s="137"/>
      <c r="E7" s="136">
        <v>301340</v>
      </c>
      <c r="F7" s="137">
        <v>12</v>
      </c>
      <c r="G7" s="163"/>
      <c r="H7" s="87" t="s">
        <v>227</v>
      </c>
      <c r="I7" s="292">
        <f t="shared" si="0"/>
        <v>3616080</v>
      </c>
      <c r="J7" s="274"/>
      <c r="K7" s="12"/>
    </row>
    <row r="8" spans="1:11" s="11" customFormat="1" ht="17.25" customHeight="1" x14ac:dyDescent="0.2">
      <c r="A8" s="66" t="s">
        <v>229</v>
      </c>
      <c r="B8" s="67" t="s">
        <v>232</v>
      </c>
      <c r="C8" s="136"/>
      <c r="D8" s="137"/>
      <c r="E8" s="167">
        <v>254980</v>
      </c>
      <c r="F8" s="168">
        <v>3</v>
      </c>
      <c r="G8" s="163"/>
      <c r="H8" s="87" t="s">
        <v>227</v>
      </c>
      <c r="I8" s="292">
        <f>IF(B8="","",ROUNDDOWN((C8*D8)+(E8*F8),0))</f>
        <v>764940</v>
      </c>
      <c r="J8" s="274"/>
      <c r="K8" s="12"/>
    </row>
    <row r="9" spans="1:11" s="11" customFormat="1" ht="17.25" customHeight="1" x14ac:dyDescent="0.2">
      <c r="A9" s="56"/>
      <c r="B9" s="67"/>
      <c r="C9" s="134"/>
      <c r="D9" s="135"/>
      <c r="E9" s="136"/>
      <c r="F9" s="137"/>
      <c r="G9" s="163"/>
      <c r="H9" s="85"/>
      <c r="I9" s="292" t="str">
        <f t="shared" si="0"/>
        <v/>
      </c>
      <c r="J9" s="274"/>
      <c r="K9" s="12"/>
    </row>
    <row r="10" spans="1:11" s="11" customFormat="1" ht="17.25" customHeight="1" x14ac:dyDescent="0.2">
      <c r="A10" s="66"/>
      <c r="B10" s="67"/>
      <c r="C10" s="136"/>
      <c r="D10" s="137"/>
      <c r="E10" s="136"/>
      <c r="F10" s="137"/>
      <c r="G10" s="163"/>
      <c r="H10" s="87"/>
      <c r="I10" s="292" t="str">
        <f t="shared" si="0"/>
        <v/>
      </c>
      <c r="J10" s="274"/>
      <c r="K10" s="12"/>
    </row>
    <row r="11" spans="1:11" s="11" customFormat="1" ht="17.25" customHeight="1" x14ac:dyDescent="0.2">
      <c r="A11" s="86"/>
      <c r="B11" s="67"/>
      <c r="C11" s="136"/>
      <c r="D11" s="137"/>
      <c r="E11" s="136"/>
      <c r="F11" s="137"/>
      <c r="G11" s="163"/>
      <c r="H11" s="87"/>
      <c r="I11" s="292" t="str">
        <f t="shared" si="0"/>
        <v/>
      </c>
      <c r="J11" s="274"/>
      <c r="K11" s="12"/>
    </row>
    <row r="12" spans="1:11" s="11" customFormat="1" ht="17.25" customHeight="1" x14ac:dyDescent="0.2">
      <c r="A12" s="66"/>
      <c r="B12" s="67"/>
      <c r="C12" s="136"/>
      <c r="D12" s="137"/>
      <c r="E12" s="136"/>
      <c r="F12" s="137"/>
      <c r="G12" s="163"/>
      <c r="H12" s="87"/>
      <c r="I12" s="292" t="str">
        <f t="shared" si="0"/>
        <v/>
      </c>
      <c r="J12" s="274"/>
      <c r="K12" s="12"/>
    </row>
    <row r="13" spans="1:11" s="11" customFormat="1" ht="17.25" customHeight="1" x14ac:dyDescent="0.2">
      <c r="A13" s="56"/>
      <c r="B13" s="67"/>
      <c r="C13" s="134"/>
      <c r="D13" s="135"/>
      <c r="E13" s="136"/>
      <c r="F13" s="137"/>
      <c r="G13" s="163"/>
      <c r="H13" s="85"/>
      <c r="I13" s="292" t="str">
        <f t="shared" si="0"/>
        <v/>
      </c>
      <c r="J13" s="274"/>
      <c r="K13" s="12"/>
    </row>
    <row r="14" spans="1:11" s="11" customFormat="1" ht="17.25" customHeight="1" x14ac:dyDescent="0.2">
      <c r="A14" s="66"/>
      <c r="B14" s="67"/>
      <c r="C14" s="136"/>
      <c r="D14" s="137"/>
      <c r="E14" s="136"/>
      <c r="F14" s="137"/>
      <c r="G14" s="163"/>
      <c r="H14" s="87"/>
      <c r="I14" s="292" t="str">
        <f t="shared" si="0"/>
        <v/>
      </c>
      <c r="J14" s="274"/>
      <c r="K14" s="12"/>
    </row>
    <row r="15" spans="1:11" s="11" customFormat="1" ht="17.25" customHeight="1" x14ac:dyDescent="0.2">
      <c r="A15" s="86"/>
      <c r="B15" s="67"/>
      <c r="C15" s="136"/>
      <c r="D15" s="137"/>
      <c r="E15" s="136"/>
      <c r="F15" s="137"/>
      <c r="G15" s="163"/>
      <c r="H15" s="87"/>
      <c r="I15" s="292" t="str">
        <f t="shared" si="0"/>
        <v/>
      </c>
      <c r="J15" s="274"/>
      <c r="K15" s="12"/>
    </row>
    <row r="16" spans="1:11" s="11" customFormat="1" ht="17.25" customHeight="1" x14ac:dyDescent="0.2">
      <c r="A16" s="66"/>
      <c r="B16" s="67"/>
      <c r="C16" s="136"/>
      <c r="D16" s="137"/>
      <c r="E16" s="136"/>
      <c r="F16" s="137"/>
      <c r="G16" s="163"/>
      <c r="H16" s="87"/>
      <c r="I16" s="292" t="str">
        <f t="shared" si="0"/>
        <v/>
      </c>
      <c r="J16" s="274"/>
      <c r="K16" s="12"/>
    </row>
    <row r="17" spans="1:12" s="11" customFormat="1" ht="17.25" customHeight="1" x14ac:dyDescent="0.2">
      <c r="A17" s="56"/>
      <c r="B17" s="67"/>
      <c r="C17" s="134"/>
      <c r="D17" s="135"/>
      <c r="E17" s="134"/>
      <c r="F17" s="135"/>
      <c r="G17" s="163"/>
      <c r="H17" s="85"/>
      <c r="I17" s="292" t="str">
        <f t="shared" si="0"/>
        <v/>
      </c>
      <c r="J17" s="274"/>
      <c r="K17" s="12"/>
    </row>
    <row r="18" spans="1:12" s="11" customFormat="1" ht="17.25" customHeight="1" x14ac:dyDescent="0.2">
      <c r="A18" s="66"/>
      <c r="B18" s="67"/>
      <c r="C18" s="136"/>
      <c r="D18" s="137"/>
      <c r="E18" s="136"/>
      <c r="F18" s="137"/>
      <c r="G18" s="163"/>
      <c r="H18" s="87"/>
      <c r="I18" s="292" t="str">
        <f t="shared" si="0"/>
        <v/>
      </c>
      <c r="J18" s="274"/>
      <c r="K18" s="12"/>
    </row>
    <row r="19" spans="1:12" s="11" customFormat="1" ht="17.25" customHeight="1" x14ac:dyDescent="0.2">
      <c r="A19" s="86"/>
      <c r="B19" s="67"/>
      <c r="C19" s="136"/>
      <c r="D19" s="137"/>
      <c r="E19" s="136"/>
      <c r="F19" s="137"/>
      <c r="G19" s="163"/>
      <c r="H19" s="87"/>
      <c r="I19" s="292" t="str">
        <f t="shared" si="0"/>
        <v/>
      </c>
      <c r="J19" s="274"/>
      <c r="K19" s="12"/>
    </row>
    <row r="20" spans="1:12" s="11" customFormat="1" ht="17.25" customHeight="1" x14ac:dyDescent="0.2">
      <c r="A20" s="66"/>
      <c r="B20" s="67"/>
      <c r="C20" s="136"/>
      <c r="D20" s="137"/>
      <c r="E20" s="136"/>
      <c r="F20" s="137"/>
      <c r="G20" s="163"/>
      <c r="H20" s="87"/>
      <c r="I20" s="292" t="str">
        <f t="shared" si="0"/>
        <v/>
      </c>
      <c r="J20" s="274"/>
      <c r="K20" s="12"/>
    </row>
    <row r="21" spans="1:12" s="11" customFormat="1" ht="17.25" customHeight="1" x14ac:dyDescent="0.2">
      <c r="A21" s="88"/>
      <c r="B21" s="89"/>
      <c r="C21" s="138"/>
      <c r="D21" s="139"/>
      <c r="E21" s="138"/>
      <c r="F21" s="139"/>
      <c r="G21" s="164"/>
      <c r="H21" s="90"/>
      <c r="I21" s="292" t="str">
        <f t="shared" si="0"/>
        <v/>
      </c>
      <c r="J21" s="274"/>
      <c r="K21" s="12"/>
    </row>
    <row r="22" spans="1:12" s="11" customFormat="1" ht="17.25" customHeight="1" x14ac:dyDescent="0.2">
      <c r="A22" s="88"/>
      <c r="B22" s="89"/>
      <c r="C22" s="138"/>
      <c r="D22" s="139"/>
      <c r="E22" s="138"/>
      <c r="F22" s="139"/>
      <c r="G22" s="164"/>
      <c r="H22" s="90"/>
      <c r="I22" s="292" t="str">
        <f t="shared" si="0"/>
        <v/>
      </c>
      <c r="J22" s="274"/>
      <c r="K22" s="12"/>
    </row>
    <row r="23" spans="1:12" s="11" customFormat="1" ht="17.25" customHeight="1" x14ac:dyDescent="0.2">
      <c r="A23" s="88"/>
      <c r="B23" s="89"/>
      <c r="C23" s="138"/>
      <c r="D23" s="139"/>
      <c r="E23" s="138"/>
      <c r="F23" s="139"/>
      <c r="G23" s="164"/>
      <c r="H23" s="90"/>
      <c r="I23" s="292" t="str">
        <f t="shared" si="0"/>
        <v/>
      </c>
      <c r="J23" s="274"/>
      <c r="K23" s="12"/>
    </row>
    <row r="24" spans="1:12" s="11" customFormat="1" ht="17.25" customHeight="1" x14ac:dyDescent="0.2">
      <c r="A24" s="88"/>
      <c r="B24" s="89"/>
      <c r="C24" s="138"/>
      <c r="D24" s="139"/>
      <c r="E24" s="138"/>
      <c r="F24" s="139"/>
      <c r="G24" s="164"/>
      <c r="H24" s="90"/>
      <c r="I24" s="292" t="str">
        <f t="shared" si="0"/>
        <v/>
      </c>
      <c r="J24" s="274"/>
      <c r="K24" s="12"/>
    </row>
    <row r="25" spans="1:12" s="11" customFormat="1" ht="17.25" customHeight="1" thickBot="1" x14ac:dyDescent="0.25">
      <c r="A25" s="91"/>
      <c r="B25" s="92"/>
      <c r="C25" s="140"/>
      <c r="D25" s="141"/>
      <c r="E25" s="140"/>
      <c r="F25" s="165"/>
      <c r="G25" s="166"/>
      <c r="H25" s="93"/>
      <c r="I25" s="292" t="str">
        <f t="shared" si="0"/>
        <v/>
      </c>
      <c r="J25" s="275"/>
      <c r="K25" s="12"/>
    </row>
    <row r="26" spans="1:12" ht="17.25" customHeight="1" thickBot="1" x14ac:dyDescent="0.25">
      <c r="A26" s="499" t="s">
        <v>162</v>
      </c>
      <c r="B26" s="500"/>
      <c r="C26" s="500"/>
      <c r="D26" s="500"/>
      <c r="E26" s="500"/>
      <c r="F26" s="500"/>
      <c r="G26" s="500"/>
      <c r="H26" s="500"/>
      <c r="I26" s="17">
        <f>SUM(I5:I25)</f>
        <v>6863020</v>
      </c>
      <c r="J26" s="276"/>
    </row>
    <row r="27" spans="1:12" s="7" customFormat="1" ht="16.5" customHeight="1" x14ac:dyDescent="0.2">
      <c r="A27" s="7" t="s">
        <v>163</v>
      </c>
      <c r="H27" s="9"/>
      <c r="I27" s="2"/>
      <c r="J27" s="2"/>
    </row>
    <row r="28" spans="1:12" s="7" customFormat="1" ht="16.5" customHeight="1" x14ac:dyDescent="0.2">
      <c r="F28" s="18"/>
      <c r="G28" s="142"/>
      <c r="H28" s="18"/>
      <c r="I28" s="143"/>
      <c r="J28" s="143"/>
    </row>
    <row r="29" spans="1:12" s="7" customFormat="1" ht="16.5" customHeight="1" x14ac:dyDescent="0.2">
      <c r="H29" s="9"/>
      <c r="I29" s="8"/>
      <c r="J29" s="8"/>
    </row>
    <row r="30" spans="1:12" s="7" customFormat="1" ht="16.5" customHeight="1" x14ac:dyDescent="0.2">
      <c r="H30" s="9"/>
      <c r="I30" s="8"/>
      <c r="J30" s="8"/>
    </row>
    <row r="31" spans="1:12" s="7" customFormat="1" ht="17.25" customHeight="1" x14ac:dyDescent="0.2">
      <c r="H31" s="8"/>
    </row>
    <row r="32" spans="1:12" s="2" customFormat="1" ht="16.5" customHeight="1" x14ac:dyDescent="0.2">
      <c r="A32" s="1"/>
      <c r="B32" s="1"/>
      <c r="C32" s="1"/>
      <c r="D32" s="1"/>
      <c r="E32" s="1"/>
      <c r="F32" s="1"/>
      <c r="G32" s="1"/>
      <c r="H32" s="4"/>
      <c r="K32" s="7"/>
      <c r="L32" s="1"/>
    </row>
    <row r="33" spans="1:12" s="2" customFormat="1" ht="16.5" customHeight="1" x14ac:dyDescent="0.2">
      <c r="A33" s="1"/>
      <c r="B33" s="1"/>
      <c r="C33" s="1"/>
      <c r="D33" s="1"/>
      <c r="E33" s="1"/>
      <c r="F33" s="1"/>
      <c r="G33" s="1"/>
      <c r="H33" s="4"/>
      <c r="K33" s="7"/>
      <c r="L33" s="1"/>
    </row>
    <row r="34" spans="1:12" s="2" customFormat="1" ht="16.5" customHeight="1" x14ac:dyDescent="0.2">
      <c r="A34" s="1"/>
      <c r="B34" s="1"/>
      <c r="C34" s="1"/>
      <c r="D34" s="1"/>
      <c r="E34" s="1"/>
      <c r="F34" s="1"/>
      <c r="G34" s="1"/>
      <c r="H34" s="4"/>
      <c r="K34" s="7"/>
      <c r="L34" s="1"/>
    </row>
    <row r="35" spans="1:12" s="2" customFormat="1" ht="16.5" customHeight="1" x14ac:dyDescent="0.2">
      <c r="A35" s="1"/>
      <c r="B35" s="1"/>
      <c r="C35" s="1"/>
      <c r="D35" s="1"/>
      <c r="E35" s="1"/>
      <c r="F35" s="1"/>
      <c r="G35" s="1"/>
      <c r="H35" s="4"/>
      <c r="K35" s="7"/>
      <c r="L35" s="1"/>
    </row>
    <row r="36" spans="1:12" s="2" customFormat="1" ht="16.5" customHeight="1" x14ac:dyDescent="0.2">
      <c r="A36" s="6"/>
      <c r="B36" s="1"/>
      <c r="C36" s="1"/>
      <c r="D36" s="1"/>
      <c r="E36" s="1"/>
      <c r="F36" s="1"/>
      <c r="G36" s="1"/>
      <c r="H36" s="4"/>
      <c r="K36" s="7"/>
      <c r="L36" s="1"/>
    </row>
    <row r="37" spans="1:12" s="2" customFormat="1" ht="16.5" customHeight="1" x14ac:dyDescent="0.2">
      <c r="A37" s="6"/>
      <c r="B37" s="1"/>
      <c r="C37" s="1"/>
      <c r="D37" s="1"/>
      <c r="E37" s="1"/>
      <c r="F37" s="1"/>
      <c r="G37" s="1"/>
      <c r="H37" s="4"/>
      <c r="K37" s="7"/>
      <c r="L37" s="1"/>
    </row>
    <row r="38" spans="1:12" s="2" customFormat="1" ht="16.5" customHeight="1" x14ac:dyDescent="0.2">
      <c r="A38" s="6"/>
      <c r="B38" s="1"/>
      <c r="C38" s="1"/>
      <c r="D38" s="1"/>
      <c r="E38" s="1"/>
      <c r="F38" s="1"/>
      <c r="G38" s="1"/>
      <c r="H38" s="4"/>
      <c r="K38" s="7"/>
      <c r="L38" s="1"/>
    </row>
    <row r="39" spans="1:12" s="2" customFormat="1" ht="16.5" customHeight="1" x14ac:dyDescent="0.2">
      <c r="A39" s="6"/>
      <c r="B39" s="1"/>
      <c r="C39" s="1"/>
      <c r="D39" s="1"/>
      <c r="E39" s="1"/>
      <c r="F39" s="1"/>
      <c r="G39" s="1"/>
      <c r="H39" s="4"/>
      <c r="K39" s="7"/>
      <c r="L39" s="1"/>
    </row>
    <row r="40" spans="1:12" s="2" customFormat="1" x14ac:dyDescent="0.2">
      <c r="A40" s="1"/>
      <c r="B40" s="1"/>
      <c r="C40" s="1"/>
      <c r="D40" s="1"/>
      <c r="E40" s="1"/>
      <c r="F40" s="1"/>
      <c r="G40" s="1"/>
      <c r="H40" s="4"/>
      <c r="K40" s="7"/>
      <c r="L40" s="1"/>
    </row>
  </sheetData>
  <sheetProtection algorithmName="SHA-512" hashValue="yEMuxmbYa0SXss/pHCP1784hl5NT7EyHrhWAKnIQqKQPFLhV6Ldxh4gHjMuZVDFs988E7ekc7ZS7TIcIeGgCVQ==" saltValue="k22+DA2ACeRzPOTNSsENUQ==" spinCount="100000" sheet="1" formatCells="0" formatColumns="0" formatRows="0"/>
  <protectedRanges>
    <protectedRange sqref="H5:H25" name="範囲2"/>
    <protectedRange sqref="A5:D25" name="範囲1"/>
  </protectedRanges>
  <mergeCells count="7">
    <mergeCell ref="J3:J4"/>
    <mergeCell ref="I3:I4"/>
    <mergeCell ref="A26:H26"/>
    <mergeCell ref="A3:A4"/>
    <mergeCell ref="B3:B4"/>
    <mergeCell ref="C3:G3"/>
    <mergeCell ref="H3:H4"/>
  </mergeCells>
  <phoneticPr fontId="17"/>
  <dataValidations count="1">
    <dataValidation type="list" allowBlank="1" showInputMessage="1" showErrorMessage="1" sqref="H5:H25" xr:uid="{00000000-0002-0000-0700-000000000000}">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66FFFF"/>
    <pageSetUpPr fitToPage="1"/>
  </sheetPr>
  <dimension ref="A1:G37"/>
  <sheetViews>
    <sheetView zoomScale="80" zoomScaleNormal="80" workbookViewId="0">
      <selection activeCell="A2" sqref="A2"/>
    </sheetView>
  </sheetViews>
  <sheetFormatPr defaultColWidth="9" defaultRowHeight="14.4" x14ac:dyDescent="0.2"/>
  <cols>
    <col min="1" max="1" width="15.6640625" style="1" customWidth="1"/>
    <col min="2" max="2" width="48.44140625" style="1" customWidth="1"/>
    <col min="3" max="3" width="14.44140625" style="1" customWidth="1"/>
    <col min="4" max="4" width="8.88671875" style="1" customWidth="1"/>
    <col min="5" max="5" width="17" style="2" customWidth="1"/>
    <col min="6" max="16384" width="9" style="1"/>
  </cols>
  <sheetData>
    <row r="1" spans="1:7" ht="19.5" customHeight="1" x14ac:dyDescent="0.2">
      <c r="A1" s="22" t="s">
        <v>242</v>
      </c>
      <c r="B1" s="22"/>
      <c r="E1" s="1"/>
      <c r="F1" s="2"/>
      <c r="G1" s="7"/>
    </row>
    <row r="2" spans="1:7" ht="17.25" customHeight="1" thickBot="1" x14ac:dyDescent="0.25">
      <c r="A2" s="1" t="s">
        <v>243</v>
      </c>
      <c r="E2" s="3" t="s">
        <v>149</v>
      </c>
    </row>
    <row r="3" spans="1:7" ht="14.25" customHeight="1" x14ac:dyDescent="0.2">
      <c r="A3" s="501" t="s">
        <v>216</v>
      </c>
      <c r="B3" s="480" t="s">
        <v>244</v>
      </c>
      <c r="C3" s="468" t="s">
        <v>245</v>
      </c>
      <c r="D3" s="468"/>
      <c r="E3" s="476" t="s">
        <v>166</v>
      </c>
    </row>
    <row r="4" spans="1:7" ht="14.25" customHeight="1" thickBot="1" x14ac:dyDescent="0.25">
      <c r="A4" s="492"/>
      <c r="B4" s="481"/>
      <c r="C4" s="15" t="s">
        <v>155</v>
      </c>
      <c r="D4" s="15" t="s">
        <v>198</v>
      </c>
      <c r="E4" s="477"/>
    </row>
    <row r="5" spans="1:7" s="7" customFormat="1" ht="17.25" customHeight="1" x14ac:dyDescent="0.2">
      <c r="A5" s="94" t="s">
        <v>246</v>
      </c>
      <c r="B5" s="102" t="s">
        <v>247</v>
      </c>
      <c r="C5" s="102">
        <v>12000</v>
      </c>
      <c r="D5" s="102">
        <v>1</v>
      </c>
      <c r="E5" s="292">
        <f>IF(B5="","",ROUNDDOWN(C5*D5,0))</f>
        <v>12000</v>
      </c>
      <c r="F5" s="13"/>
    </row>
    <row r="6" spans="1:7" ht="17.25" customHeight="1" x14ac:dyDescent="0.2">
      <c r="A6" s="94"/>
      <c r="B6" s="102"/>
      <c r="C6" s="102"/>
      <c r="D6" s="102"/>
      <c r="E6" s="292" t="str">
        <f t="shared" ref="E6:E28" si="0">IF(B6="","",ROUNDDOWN(C6*D6,0))</f>
        <v/>
      </c>
    </row>
    <row r="7" spans="1:7" ht="17.25" customHeight="1" x14ac:dyDescent="0.2">
      <c r="A7" s="32"/>
      <c r="B7" s="95"/>
      <c r="C7" s="95"/>
      <c r="D7" s="95"/>
      <c r="E7" s="292" t="str">
        <f t="shared" si="0"/>
        <v/>
      </c>
    </row>
    <row r="8" spans="1:7" ht="17.25" customHeight="1" x14ac:dyDescent="0.2">
      <c r="A8" s="32"/>
      <c r="B8" s="95"/>
      <c r="C8" s="95"/>
      <c r="D8" s="95"/>
      <c r="E8" s="292" t="str">
        <f t="shared" si="0"/>
        <v/>
      </c>
    </row>
    <row r="9" spans="1:7" ht="17.25" customHeight="1" x14ac:dyDescent="0.2">
      <c r="A9" s="32"/>
      <c r="B9" s="95"/>
      <c r="C9" s="95"/>
      <c r="D9" s="95"/>
      <c r="E9" s="292" t="str">
        <f t="shared" si="0"/>
        <v/>
      </c>
    </row>
    <row r="10" spans="1:7" ht="17.25" customHeight="1" x14ac:dyDescent="0.2">
      <c r="A10" s="32"/>
      <c r="B10" s="95"/>
      <c r="C10" s="95"/>
      <c r="D10" s="95"/>
      <c r="E10" s="292" t="str">
        <f t="shared" si="0"/>
        <v/>
      </c>
    </row>
    <row r="11" spans="1:7" ht="17.25" customHeight="1" x14ac:dyDescent="0.2">
      <c r="A11" s="32"/>
      <c r="B11" s="95"/>
      <c r="C11" s="95"/>
      <c r="D11" s="95"/>
      <c r="E11" s="292" t="str">
        <f t="shared" si="0"/>
        <v/>
      </c>
    </row>
    <row r="12" spans="1:7" ht="17.25" customHeight="1" x14ac:dyDescent="0.2">
      <c r="A12" s="32"/>
      <c r="B12" s="95"/>
      <c r="C12" s="95"/>
      <c r="D12" s="95"/>
      <c r="E12" s="292" t="str">
        <f t="shared" si="0"/>
        <v/>
      </c>
    </row>
    <row r="13" spans="1:7" ht="17.25" customHeight="1" x14ac:dyDescent="0.2">
      <c r="A13" s="32"/>
      <c r="B13" s="95"/>
      <c r="C13" s="95"/>
      <c r="D13" s="95"/>
      <c r="E13" s="292" t="str">
        <f t="shared" si="0"/>
        <v/>
      </c>
    </row>
    <row r="14" spans="1:7" ht="17.25" customHeight="1" x14ac:dyDescent="0.2">
      <c r="A14" s="32"/>
      <c r="B14" s="95"/>
      <c r="C14" s="95"/>
      <c r="D14" s="95"/>
      <c r="E14" s="292" t="str">
        <f t="shared" si="0"/>
        <v/>
      </c>
    </row>
    <row r="15" spans="1:7" ht="17.25" customHeight="1" x14ac:dyDescent="0.2">
      <c r="A15" s="32"/>
      <c r="B15" s="95"/>
      <c r="C15" s="95"/>
      <c r="D15" s="95"/>
      <c r="E15" s="292" t="str">
        <f t="shared" si="0"/>
        <v/>
      </c>
    </row>
    <row r="16" spans="1:7" ht="17.25" customHeight="1" x14ac:dyDescent="0.2">
      <c r="A16" s="32"/>
      <c r="B16" s="95"/>
      <c r="C16" s="95"/>
      <c r="D16" s="95"/>
      <c r="E16" s="292" t="str">
        <f t="shared" si="0"/>
        <v/>
      </c>
    </row>
    <row r="17" spans="1:5" ht="17.25" customHeight="1" x14ac:dyDescent="0.2">
      <c r="A17" s="32"/>
      <c r="B17" s="95"/>
      <c r="C17" s="95"/>
      <c r="D17" s="95"/>
      <c r="E17" s="292" t="str">
        <f t="shared" si="0"/>
        <v/>
      </c>
    </row>
    <row r="18" spans="1:5" ht="17.25" customHeight="1" x14ac:dyDescent="0.2">
      <c r="A18" s="32"/>
      <c r="B18" s="95"/>
      <c r="C18" s="95"/>
      <c r="D18" s="95"/>
      <c r="E18" s="292" t="str">
        <f t="shared" si="0"/>
        <v/>
      </c>
    </row>
    <row r="19" spans="1:5" ht="17.25" customHeight="1" x14ac:dyDescent="0.2">
      <c r="A19" s="32"/>
      <c r="B19" s="95"/>
      <c r="C19" s="95"/>
      <c r="D19" s="95"/>
      <c r="E19" s="292" t="str">
        <f t="shared" si="0"/>
        <v/>
      </c>
    </row>
    <row r="20" spans="1:5" ht="17.25" customHeight="1" x14ac:dyDescent="0.2">
      <c r="A20" s="32"/>
      <c r="B20" s="95"/>
      <c r="C20" s="95"/>
      <c r="D20" s="95"/>
      <c r="E20" s="292" t="str">
        <f t="shared" si="0"/>
        <v/>
      </c>
    </row>
    <row r="21" spans="1:5" ht="17.25" customHeight="1" x14ac:dyDescent="0.2">
      <c r="A21" s="32"/>
      <c r="B21" s="95"/>
      <c r="C21" s="95"/>
      <c r="D21" s="95"/>
      <c r="E21" s="292" t="str">
        <f t="shared" si="0"/>
        <v/>
      </c>
    </row>
    <row r="22" spans="1:5" ht="17.25" customHeight="1" x14ac:dyDescent="0.2">
      <c r="A22" s="32"/>
      <c r="B22" s="95"/>
      <c r="C22" s="95"/>
      <c r="D22" s="95"/>
      <c r="E22" s="292" t="str">
        <f t="shared" si="0"/>
        <v/>
      </c>
    </row>
    <row r="23" spans="1:5" ht="17.25" customHeight="1" x14ac:dyDescent="0.2">
      <c r="A23" s="32"/>
      <c r="B23" s="95"/>
      <c r="C23" s="95"/>
      <c r="D23" s="95"/>
      <c r="E23" s="292" t="str">
        <f t="shared" si="0"/>
        <v/>
      </c>
    </row>
    <row r="24" spans="1:5" ht="17.25" customHeight="1" x14ac:dyDescent="0.2">
      <c r="A24" s="32"/>
      <c r="B24" s="95"/>
      <c r="C24" s="95"/>
      <c r="D24" s="95"/>
      <c r="E24" s="292" t="str">
        <f t="shared" si="0"/>
        <v/>
      </c>
    </row>
    <row r="25" spans="1:5" ht="17.25" customHeight="1" x14ac:dyDescent="0.2">
      <c r="A25" s="32"/>
      <c r="B25" s="95"/>
      <c r="C25" s="95"/>
      <c r="D25" s="95"/>
      <c r="E25" s="292" t="str">
        <f t="shared" si="0"/>
        <v/>
      </c>
    </row>
    <row r="26" spans="1:5" ht="17.25" customHeight="1" x14ac:dyDescent="0.2">
      <c r="A26" s="32"/>
      <c r="B26" s="95"/>
      <c r="C26" s="95"/>
      <c r="D26" s="95"/>
      <c r="E26" s="292" t="str">
        <f t="shared" si="0"/>
        <v/>
      </c>
    </row>
    <row r="27" spans="1:5" ht="17.25" customHeight="1" x14ac:dyDescent="0.2">
      <c r="A27" s="32"/>
      <c r="B27" s="95"/>
      <c r="C27" s="95"/>
      <c r="D27" s="95"/>
      <c r="E27" s="292" t="str">
        <f t="shared" si="0"/>
        <v/>
      </c>
    </row>
    <row r="28" spans="1:5" ht="17.25" customHeight="1" thickBot="1" x14ac:dyDescent="0.25">
      <c r="A28" s="193"/>
      <c r="B28" s="217"/>
      <c r="C28" s="217"/>
      <c r="D28" s="217"/>
      <c r="E28" s="294" t="str">
        <f t="shared" si="0"/>
        <v/>
      </c>
    </row>
    <row r="29" spans="1:5" ht="17.25" customHeight="1" thickTop="1" thickBot="1" x14ac:dyDescent="0.25">
      <c r="A29" s="457" t="s">
        <v>162</v>
      </c>
      <c r="B29" s="458"/>
      <c r="C29" s="191"/>
      <c r="D29" s="191"/>
      <c r="E29" s="200">
        <f>SUM(E5:E28)</f>
        <v>12000</v>
      </c>
    </row>
    <row r="30" spans="1:5" s="7" customFormat="1" ht="17.25" customHeight="1" x14ac:dyDescent="0.2">
      <c r="A30" s="7" t="s">
        <v>163</v>
      </c>
      <c r="E30" s="8"/>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algorithmName="SHA-512" hashValue="8yRbkygzfOndNJdav/NpZM9MMi3Qy/8IuEBeKHOD0wf0FiEfd8UGk3/hV9xcy+G9bvlfW1f5++gm7Pib7fCn2Q==" saltValue="2kUeoO9XFSiOA1Lgd48VqA==" spinCount="100000" sheet="1" formatCells="0" formatColumns="0" formatRows="0"/>
  <mergeCells count="5">
    <mergeCell ref="A29:B29"/>
    <mergeCell ref="C3:D3"/>
    <mergeCell ref="E3:E4"/>
    <mergeCell ref="A3:A4"/>
    <mergeCell ref="B3:B4"/>
  </mergeCells>
  <phoneticPr fontId="17"/>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22</vt:i4>
      </vt:variant>
    </vt:vector>
  </HeadingPairs>
  <TitlesOfParts>
    <vt:vector size="34" baseType="lpstr">
      <vt:lpstr>1.（入力不要）事業計画書経費欄【計画様式２別紙　貼り付け用】</vt:lpstr>
      <vt:lpstr>2.（入力不要）補助金項目シート </vt:lpstr>
      <vt:lpstr>3.【鑑】経費等内訳書</vt:lpstr>
      <vt:lpstr>4.設備備品費</vt:lpstr>
      <vt:lpstr>5.消耗品費</vt:lpstr>
      <vt:lpstr>6.旅費</vt:lpstr>
      <vt:lpstr>7.人件費 (実績単価)</vt:lpstr>
      <vt:lpstr>8.人件費（健保等級）</vt:lpstr>
      <vt:lpstr>9.謝金</vt:lpstr>
      <vt:lpstr>10.その他</vt:lpstr>
      <vt:lpstr>11.委託費</vt:lpstr>
      <vt:lpstr>プルダウン </vt:lpstr>
      <vt:lpstr>'1.（入力不要）事業計画書経費欄【計画様式２別紙　貼り付け用】'!Print_Area</vt:lpstr>
      <vt:lpstr>'10.その他'!Print_Area</vt:lpstr>
      <vt:lpstr>'11.委託費'!Print_Area</vt:lpstr>
      <vt:lpstr>'2.（入力不要）補助金項目シート '!Print_Area</vt:lpstr>
      <vt:lpstr>'3.【鑑】経費等内訳書'!Print_Area</vt:lpstr>
      <vt:lpstr>'4.設備備品費'!Print_Area</vt:lpstr>
      <vt:lpstr>'5.消耗品費'!Print_Area</vt:lpstr>
      <vt:lpstr>'6.旅費'!Print_Area</vt:lpstr>
      <vt:lpstr>'7.人件費 (実績単価)'!Print_Area</vt:lpstr>
      <vt:lpstr>'8.人件費（健保等級）'!Print_Area</vt:lpstr>
      <vt:lpstr>'9.謝金'!Print_Area</vt:lpstr>
      <vt:lpstr>タグ</vt:lpstr>
      <vt:lpstr>開発フェーズ</vt:lpstr>
      <vt:lpstr>研究の性格</vt:lpstr>
      <vt:lpstr>疾患領域１</vt:lpstr>
      <vt:lpstr>疾患領域２</vt:lpstr>
      <vt:lpstr>疾患領域タグ</vt:lpstr>
      <vt:lpstr>承認上の分類</vt:lpstr>
      <vt:lpstr>消費税区分</vt:lpstr>
      <vt:lpstr>消費税相当額の有無</vt:lpstr>
      <vt:lpstr>対象疾患</vt:lpstr>
      <vt:lpstr>統合プロジェクト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2024-12-13T22:17:15Z</dcterms:created>
  <dcterms:modified xsi:type="dcterms:W3CDTF">2024-12-13T22:19:28Z</dcterms:modified>
  <cp:category/>
  <cp:contentStatus/>
</cp:coreProperties>
</file>