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4_{82A44512-E06F-4F70-AC3B-8CDB9DF43F58}" xr6:coauthVersionLast="47" xr6:coauthVersionMax="47" xr10:uidLastSave="{00000000-0000-0000-0000-000000000000}"/>
  <bookViews>
    <workbookView xWindow="384" yWindow="384" windowWidth="21540" windowHeight="11892" tabRatio="897" xr2:uid="{1F7DFB93-A385-4B6E-A3F0-81809B1383D0}"/>
  </bookViews>
  <sheets>
    <sheet name="1.（入力不要）【計画様式２別紙】貼り付け用" sheetId="113" r:id="rId1"/>
    <sheet name="2.（入力不要）【事業計画書】貼り付け用" sheetId="106" r:id="rId2"/>
    <sheet name="3.【鑑】委託先情報" sheetId="56" r:id="rId3"/>
    <sheet name="【記入例】研究開発参加者リスト" sheetId="111" r:id="rId4"/>
    <sheet name="4.研究参加者リスト" sheetId="110" r:id="rId5"/>
    <sheet name="5.設備備品費" sheetId="35" r:id="rId6"/>
    <sheet name="6.消耗品費" sheetId="13" r:id="rId7"/>
    <sheet name="7.旅費" sheetId="4" r:id="rId8"/>
    <sheet name="8.人件費 (実績単価)" sheetId="51" r:id="rId9"/>
    <sheet name="9.人件費（健保等級）" sheetId="47" r:id="rId10"/>
    <sheet name="10.謝金" sheetId="14" r:id="rId11"/>
    <sheet name="11.外注" sheetId="109" r:id="rId12"/>
    <sheet name="12.その他" sheetId="37" r:id="rId13"/>
    <sheet name="13.（入力不要）その他（消費税）" sheetId="108" r:id="rId14"/>
    <sheet name="プルダウン " sheetId="54" state="hidden" r:id="rId15"/>
  </sheets>
  <externalReferences>
    <externalReference r:id="rId16"/>
  </externalReferences>
  <definedNames>
    <definedName name="_xlnm.Print_Area" localSheetId="10">'10.謝金'!$B$2:$H$187</definedName>
    <definedName name="_xlnm.Print_Area" localSheetId="12">'12.その他'!$B$3:$I$188</definedName>
    <definedName name="_xlnm.Print_Area" localSheetId="1">'2.（入力不要）【事業計画書】貼り付け用'!$A$1:$P$71</definedName>
    <definedName name="_xlnm.Print_Area" localSheetId="2">'3.【鑑】委託先情報'!$A$1:$C$23</definedName>
    <definedName name="_xlnm.Print_Area" localSheetId="4">'4.研究参加者リスト'!$A$1:$K$38</definedName>
    <definedName name="_xlnm.Print_Area" localSheetId="5">'5.設備備品費'!$B$2:$J$188</definedName>
    <definedName name="_xlnm.Print_Area" localSheetId="6">'6.消耗品費'!$A$1:$J$187</definedName>
    <definedName name="_xlnm.Print_Area" localSheetId="7">'7.旅費'!$A$1:$O$187</definedName>
    <definedName name="_xlnm.Print_Area" localSheetId="8">'8.人件費 (実績単価)'!$B$2:$L$188</definedName>
    <definedName name="_xlnm.Print_Area" localSheetId="9">'9.人件費（健保等級）'!$B$2:$N$63</definedName>
    <definedName name="タグ">'プルダウン '!$C$2:$C$3</definedName>
    <definedName name="開発フェーズ" localSheetId="2">[1]プルダウン!$D$2:$D$9</definedName>
    <definedName name="開発フェーズ">'プルダウン '!$D$2:$D$9</definedName>
    <definedName name="研究の性格" localSheetId="2">[1]プルダウン!$A$2:$A$10</definedName>
    <definedName name="研究の性格">'プルダウン '!$A$2:$A$10</definedName>
    <definedName name="疾患領域１">'プルダウン '!$G$2:$G$8</definedName>
    <definedName name="疾患領域２">'プルダウン '!$H$2:$H$5</definedName>
    <definedName name="疾患領域タグ" localSheetId="2">[1]プルダウン!$I$2:$I$4</definedName>
    <definedName name="疾患領域タグ">'プルダウン '!$I$2:$I$4</definedName>
    <definedName name="承認上の分類" localSheetId="2">[1]プルダウン!$E$2:$E$6</definedName>
    <definedName name="承認上の分類">'プルダウン '!$E$2:$E$6</definedName>
    <definedName name="消費税区分">'5.設備備品費'!$L$183:$L$183</definedName>
    <definedName name="消費税相当額の有無">'5.設備備品費'!$M$183:$M$183</definedName>
    <definedName name="対象疾患">'プルダウン '!$B$2:$B$25</definedName>
    <definedName name="統合プロジェクト">'プルダウン '!$F$2:$F$7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06" l="1"/>
  <c r="B14" i="106"/>
  <c r="M70" i="106"/>
  <c r="M56" i="106"/>
  <c r="M42" i="106"/>
  <c r="M28" i="106"/>
  <c r="M14" i="106"/>
  <c r="Q5" i="113" s="1"/>
  <c r="J9" i="113" l="1"/>
  <c r="J8" i="113"/>
  <c r="I9" i="113"/>
  <c r="I8" i="113"/>
  <c r="J7" i="113"/>
  <c r="I7" i="113"/>
  <c r="J6" i="113"/>
  <c r="I6" i="113"/>
  <c r="F9" i="113"/>
  <c r="F8" i="113"/>
  <c r="F7" i="113"/>
  <c r="F6" i="113"/>
  <c r="F5" i="113"/>
  <c r="I183" i="37" l="1"/>
  <c r="H183" i="37"/>
  <c r="I182" i="37"/>
  <c r="H182" i="37"/>
  <c r="I181" i="37"/>
  <c r="H181" i="37"/>
  <c r="I180" i="37"/>
  <c r="H180" i="37"/>
  <c r="I179" i="37"/>
  <c r="H179" i="37"/>
  <c r="I178" i="37"/>
  <c r="H178" i="37"/>
  <c r="I177" i="37"/>
  <c r="H177" i="37"/>
  <c r="I176" i="37"/>
  <c r="H176" i="37"/>
  <c r="I175" i="37"/>
  <c r="H175" i="37"/>
  <c r="I174" i="37"/>
  <c r="H174" i="37"/>
  <c r="I173" i="37"/>
  <c r="H173" i="37"/>
  <c r="I172" i="37"/>
  <c r="H172" i="37"/>
  <c r="I171" i="37"/>
  <c r="H171" i="37"/>
  <c r="I170" i="37"/>
  <c r="H170" i="37"/>
  <c r="I169" i="37"/>
  <c r="H169" i="37"/>
  <c r="I168" i="37"/>
  <c r="H168" i="37"/>
  <c r="I167" i="37"/>
  <c r="H167" i="37"/>
  <c r="I166" i="37"/>
  <c r="H166" i="37"/>
  <c r="I165" i="37"/>
  <c r="H165" i="37"/>
  <c r="I164" i="37"/>
  <c r="H164" i="37"/>
  <c r="I163" i="37"/>
  <c r="H163" i="37"/>
  <c r="I162" i="37"/>
  <c r="H162" i="37"/>
  <c r="I161" i="37"/>
  <c r="H161" i="37"/>
  <c r="I160" i="37"/>
  <c r="H160" i="37"/>
  <c r="I159" i="37"/>
  <c r="H159" i="37"/>
  <c r="I158" i="37"/>
  <c r="H158" i="37"/>
  <c r="I157" i="37"/>
  <c r="H157" i="37"/>
  <c r="I156" i="37"/>
  <c r="H156" i="37"/>
  <c r="I155" i="37"/>
  <c r="H155" i="37"/>
  <c r="I154" i="37"/>
  <c r="H154" i="37"/>
  <c r="I146" i="37"/>
  <c r="H146" i="37"/>
  <c r="I145" i="37"/>
  <c r="H145" i="37"/>
  <c r="I144" i="37"/>
  <c r="H144" i="37"/>
  <c r="I143" i="37"/>
  <c r="H143" i="37"/>
  <c r="I142" i="37"/>
  <c r="H142" i="37"/>
  <c r="I141" i="37"/>
  <c r="H141" i="37"/>
  <c r="I140" i="37"/>
  <c r="H140" i="37"/>
  <c r="I139" i="37"/>
  <c r="H139" i="37"/>
  <c r="I138" i="37"/>
  <c r="H138" i="37"/>
  <c r="I137" i="37"/>
  <c r="H137" i="37"/>
  <c r="I136" i="37"/>
  <c r="H136" i="37"/>
  <c r="I135" i="37"/>
  <c r="H135" i="37"/>
  <c r="I134" i="37"/>
  <c r="H134" i="37"/>
  <c r="I133" i="37"/>
  <c r="H133" i="37"/>
  <c r="I132" i="37"/>
  <c r="H132" i="37"/>
  <c r="I131" i="37"/>
  <c r="H131" i="37"/>
  <c r="I130" i="37"/>
  <c r="H130" i="37"/>
  <c r="I129" i="37"/>
  <c r="H129" i="37"/>
  <c r="I128" i="37"/>
  <c r="H128" i="37"/>
  <c r="I127" i="37"/>
  <c r="H127" i="37"/>
  <c r="I126" i="37"/>
  <c r="H126" i="37"/>
  <c r="I125" i="37"/>
  <c r="H125" i="37"/>
  <c r="I124" i="37"/>
  <c r="H124" i="37"/>
  <c r="I123" i="37"/>
  <c r="H123" i="37"/>
  <c r="I122" i="37"/>
  <c r="H122" i="37"/>
  <c r="I121" i="37"/>
  <c r="H121" i="37"/>
  <c r="I120" i="37"/>
  <c r="H120" i="37"/>
  <c r="I119" i="37"/>
  <c r="H119" i="37"/>
  <c r="I118" i="37"/>
  <c r="H118" i="37"/>
  <c r="I117" i="37"/>
  <c r="H117" i="37"/>
  <c r="I109" i="37"/>
  <c r="H109" i="37"/>
  <c r="I108" i="37"/>
  <c r="H108" i="37"/>
  <c r="I107" i="37"/>
  <c r="H107" i="37"/>
  <c r="I106" i="37"/>
  <c r="H106" i="37"/>
  <c r="I105" i="37"/>
  <c r="H105" i="37"/>
  <c r="I104" i="37"/>
  <c r="H104" i="37"/>
  <c r="I103" i="37"/>
  <c r="H103" i="37"/>
  <c r="I102" i="37"/>
  <c r="H102" i="37"/>
  <c r="I101" i="37"/>
  <c r="H101" i="37"/>
  <c r="I100" i="37"/>
  <c r="H100" i="37"/>
  <c r="I99" i="37"/>
  <c r="H99" i="37"/>
  <c r="I98" i="37"/>
  <c r="H98" i="37"/>
  <c r="I97" i="37"/>
  <c r="H97" i="37"/>
  <c r="I96" i="37"/>
  <c r="H96" i="37"/>
  <c r="I95" i="37"/>
  <c r="H95" i="37"/>
  <c r="I94" i="37"/>
  <c r="H94" i="37"/>
  <c r="I93" i="37"/>
  <c r="H93" i="37"/>
  <c r="I92" i="37"/>
  <c r="H92" i="37"/>
  <c r="I91" i="37"/>
  <c r="H91" i="37"/>
  <c r="I90" i="37"/>
  <c r="H90" i="37"/>
  <c r="I89" i="37"/>
  <c r="H89" i="37"/>
  <c r="I88" i="37"/>
  <c r="H88" i="37"/>
  <c r="I87" i="37"/>
  <c r="H87" i="37"/>
  <c r="I86" i="37"/>
  <c r="H86" i="37"/>
  <c r="I85" i="37"/>
  <c r="H85" i="37"/>
  <c r="I84" i="37"/>
  <c r="H84" i="37"/>
  <c r="I72" i="37"/>
  <c r="H72" i="37"/>
  <c r="I71" i="37"/>
  <c r="H71" i="37"/>
  <c r="I70" i="37"/>
  <c r="H70" i="37"/>
  <c r="I69" i="37"/>
  <c r="H69" i="37"/>
  <c r="I68" i="37"/>
  <c r="H68" i="37"/>
  <c r="I67" i="37"/>
  <c r="H67" i="37"/>
  <c r="I66" i="37"/>
  <c r="H66" i="37"/>
  <c r="I65" i="37"/>
  <c r="H65" i="37"/>
  <c r="I64" i="37"/>
  <c r="H64" i="37"/>
  <c r="I63" i="37"/>
  <c r="H63" i="37"/>
  <c r="I62" i="37"/>
  <c r="H62" i="37"/>
  <c r="I61" i="37"/>
  <c r="H61" i="37"/>
  <c r="I60" i="37"/>
  <c r="H60" i="37"/>
  <c r="I59" i="37"/>
  <c r="H59" i="37"/>
  <c r="I58" i="37"/>
  <c r="H58" i="37"/>
  <c r="I57" i="37"/>
  <c r="H57" i="37"/>
  <c r="I56" i="37"/>
  <c r="H56" i="37"/>
  <c r="I55" i="37"/>
  <c r="H55" i="37"/>
  <c r="I54" i="37"/>
  <c r="H54" i="37"/>
  <c r="I53" i="37"/>
  <c r="H53" i="37"/>
  <c r="I52" i="37"/>
  <c r="H52" i="37"/>
  <c r="I51" i="37"/>
  <c r="H51" i="37"/>
  <c r="I50" i="37"/>
  <c r="H50" i="37"/>
  <c r="I49" i="37"/>
  <c r="H49" i="37"/>
  <c r="I48" i="37"/>
  <c r="H48" i="37"/>
  <c r="I47" i="37"/>
  <c r="H47" i="37"/>
  <c r="I35" i="37"/>
  <c r="H35" i="37"/>
  <c r="I34" i="37"/>
  <c r="H34" i="37"/>
  <c r="I33" i="37"/>
  <c r="H33" i="37"/>
  <c r="I32" i="37"/>
  <c r="H32" i="37"/>
  <c r="I31" i="37"/>
  <c r="H31" i="37"/>
  <c r="I30" i="37"/>
  <c r="H30" i="37"/>
  <c r="I29" i="37"/>
  <c r="H29" i="37"/>
  <c r="I28" i="37"/>
  <c r="H28" i="37"/>
  <c r="I27" i="37"/>
  <c r="H27" i="37"/>
  <c r="I26" i="37"/>
  <c r="H26" i="37"/>
  <c r="I25" i="37"/>
  <c r="H25" i="37"/>
  <c r="I24" i="37"/>
  <c r="H24" i="37"/>
  <c r="I23" i="37"/>
  <c r="H23" i="37"/>
  <c r="I22" i="37"/>
  <c r="H22" i="37"/>
  <c r="I21" i="37"/>
  <c r="H21" i="37"/>
  <c r="I20" i="37"/>
  <c r="H20" i="37"/>
  <c r="I19" i="37"/>
  <c r="H19" i="37"/>
  <c r="I18" i="37"/>
  <c r="H18" i="37"/>
  <c r="I17" i="37"/>
  <c r="H17" i="37"/>
  <c r="I16" i="37"/>
  <c r="H16" i="37"/>
  <c r="I15" i="37"/>
  <c r="H15" i="37"/>
  <c r="I14" i="37"/>
  <c r="H14" i="37"/>
  <c r="I13" i="37"/>
  <c r="H13" i="37"/>
  <c r="I12" i="37"/>
  <c r="H12" i="37"/>
  <c r="I11" i="37"/>
  <c r="H11" i="37"/>
  <c r="I183" i="109"/>
  <c r="H183" i="109"/>
  <c r="I182" i="109"/>
  <c r="H182" i="109"/>
  <c r="I181" i="109"/>
  <c r="H181" i="109"/>
  <c r="I180" i="109"/>
  <c r="H180" i="109"/>
  <c r="I179" i="109"/>
  <c r="H179" i="109"/>
  <c r="I178" i="109"/>
  <c r="H178" i="109"/>
  <c r="I177" i="109"/>
  <c r="H177" i="109"/>
  <c r="I176" i="109"/>
  <c r="H176" i="109"/>
  <c r="I175" i="109"/>
  <c r="H175" i="109"/>
  <c r="I174" i="109"/>
  <c r="H174" i="109"/>
  <c r="I173" i="109"/>
  <c r="H173" i="109"/>
  <c r="I172" i="109"/>
  <c r="H172" i="109"/>
  <c r="I171" i="109"/>
  <c r="H171" i="109"/>
  <c r="I170" i="109"/>
  <c r="H170" i="109"/>
  <c r="I169" i="109"/>
  <c r="H169" i="109"/>
  <c r="I168" i="109"/>
  <c r="H168" i="109"/>
  <c r="I167" i="109"/>
  <c r="H167" i="109"/>
  <c r="I166" i="109"/>
  <c r="H166" i="109"/>
  <c r="I165" i="109"/>
  <c r="H165" i="109"/>
  <c r="I164" i="109"/>
  <c r="H164" i="109"/>
  <c r="I163" i="109"/>
  <c r="H163" i="109"/>
  <c r="I162" i="109"/>
  <c r="H162" i="109"/>
  <c r="I161" i="109"/>
  <c r="H161" i="109"/>
  <c r="I160" i="109"/>
  <c r="H160" i="109"/>
  <c r="I159" i="109"/>
  <c r="H159" i="109"/>
  <c r="I158" i="109"/>
  <c r="H158" i="109"/>
  <c r="I157" i="109"/>
  <c r="H157" i="109"/>
  <c r="I156" i="109"/>
  <c r="H156" i="109"/>
  <c r="I155" i="109"/>
  <c r="H155" i="109"/>
  <c r="I154" i="109"/>
  <c r="H154" i="109"/>
  <c r="I146" i="109"/>
  <c r="H146" i="109"/>
  <c r="I145" i="109"/>
  <c r="H145" i="109"/>
  <c r="I144" i="109"/>
  <c r="H144" i="109"/>
  <c r="I143" i="109"/>
  <c r="H143" i="109"/>
  <c r="I142" i="109"/>
  <c r="H142" i="109"/>
  <c r="I141" i="109"/>
  <c r="H141" i="109"/>
  <c r="I140" i="109"/>
  <c r="H140" i="109"/>
  <c r="I139" i="109"/>
  <c r="H139" i="109"/>
  <c r="I138" i="109"/>
  <c r="H138" i="109"/>
  <c r="I137" i="109"/>
  <c r="H137" i="109"/>
  <c r="I136" i="109"/>
  <c r="H136" i="109"/>
  <c r="I135" i="109"/>
  <c r="H135" i="109"/>
  <c r="I134" i="109"/>
  <c r="H134" i="109"/>
  <c r="I133" i="109"/>
  <c r="H133" i="109"/>
  <c r="I132" i="109"/>
  <c r="H132" i="109"/>
  <c r="I131" i="109"/>
  <c r="H131" i="109"/>
  <c r="I130" i="109"/>
  <c r="H130" i="109"/>
  <c r="I129" i="109"/>
  <c r="H129" i="109"/>
  <c r="I128" i="109"/>
  <c r="H128" i="109"/>
  <c r="I127" i="109"/>
  <c r="H127" i="109"/>
  <c r="I126" i="109"/>
  <c r="H126" i="109"/>
  <c r="I125" i="109"/>
  <c r="H125" i="109"/>
  <c r="I124" i="109"/>
  <c r="H124" i="109"/>
  <c r="I123" i="109"/>
  <c r="H123" i="109"/>
  <c r="I122" i="109"/>
  <c r="H122" i="109"/>
  <c r="I121" i="109"/>
  <c r="H121" i="109"/>
  <c r="I120" i="109"/>
  <c r="H120" i="109"/>
  <c r="I119" i="109"/>
  <c r="H119" i="109"/>
  <c r="I118" i="109"/>
  <c r="H118" i="109"/>
  <c r="I117" i="109"/>
  <c r="H117" i="109"/>
  <c r="I109" i="109"/>
  <c r="H109" i="109"/>
  <c r="I108" i="109"/>
  <c r="H108" i="109"/>
  <c r="I107" i="109"/>
  <c r="H107" i="109"/>
  <c r="I106" i="109"/>
  <c r="H106" i="109"/>
  <c r="I105" i="109"/>
  <c r="H105" i="109"/>
  <c r="I104" i="109"/>
  <c r="H104" i="109"/>
  <c r="I103" i="109"/>
  <c r="H103" i="109"/>
  <c r="I102" i="109"/>
  <c r="H102" i="109"/>
  <c r="I101" i="109"/>
  <c r="H101" i="109"/>
  <c r="I100" i="109"/>
  <c r="H100" i="109"/>
  <c r="I99" i="109"/>
  <c r="H99" i="109"/>
  <c r="I98" i="109"/>
  <c r="H98" i="109"/>
  <c r="I97" i="109"/>
  <c r="H97" i="109"/>
  <c r="I96" i="109"/>
  <c r="H96" i="109"/>
  <c r="I95" i="109"/>
  <c r="H95" i="109"/>
  <c r="I94" i="109"/>
  <c r="H94" i="109"/>
  <c r="I93" i="109"/>
  <c r="H93" i="109"/>
  <c r="I92" i="109"/>
  <c r="H92" i="109"/>
  <c r="I91" i="109"/>
  <c r="H91" i="109"/>
  <c r="I90" i="109"/>
  <c r="H90" i="109"/>
  <c r="I89" i="109"/>
  <c r="H89" i="109"/>
  <c r="I88" i="109"/>
  <c r="H88" i="109"/>
  <c r="I87" i="109"/>
  <c r="H87" i="109"/>
  <c r="I86" i="109"/>
  <c r="H86" i="109"/>
  <c r="I85" i="109"/>
  <c r="H85" i="109"/>
  <c r="I84" i="109"/>
  <c r="H84" i="109"/>
  <c r="I72" i="109"/>
  <c r="H72" i="109"/>
  <c r="I71" i="109"/>
  <c r="H71" i="109"/>
  <c r="I70" i="109"/>
  <c r="H70" i="109"/>
  <c r="I69" i="109"/>
  <c r="H69" i="109"/>
  <c r="I68" i="109"/>
  <c r="H68" i="109"/>
  <c r="I67" i="109"/>
  <c r="H67" i="109"/>
  <c r="I66" i="109"/>
  <c r="H66" i="109"/>
  <c r="I65" i="109"/>
  <c r="H65" i="109"/>
  <c r="I64" i="109"/>
  <c r="H64" i="109"/>
  <c r="I63" i="109"/>
  <c r="H63" i="109"/>
  <c r="I62" i="109"/>
  <c r="H62" i="109"/>
  <c r="I61" i="109"/>
  <c r="H61" i="109"/>
  <c r="I60" i="109"/>
  <c r="H60" i="109"/>
  <c r="I59" i="109"/>
  <c r="H59" i="109"/>
  <c r="I58" i="109"/>
  <c r="H58" i="109"/>
  <c r="I57" i="109"/>
  <c r="H57" i="109"/>
  <c r="I56" i="109"/>
  <c r="H56" i="109"/>
  <c r="I55" i="109"/>
  <c r="H55" i="109"/>
  <c r="I54" i="109"/>
  <c r="H54" i="109"/>
  <c r="I53" i="109"/>
  <c r="H53" i="109"/>
  <c r="I52" i="109"/>
  <c r="H52" i="109"/>
  <c r="I51" i="109"/>
  <c r="H51" i="109"/>
  <c r="I50" i="109"/>
  <c r="H50" i="109"/>
  <c r="I49" i="109"/>
  <c r="H49" i="109"/>
  <c r="I48" i="109"/>
  <c r="H48" i="109"/>
  <c r="I47" i="109"/>
  <c r="H47" i="109"/>
  <c r="I35" i="109"/>
  <c r="H35" i="109"/>
  <c r="I34" i="109"/>
  <c r="H34" i="109"/>
  <c r="I33" i="109"/>
  <c r="H33" i="109"/>
  <c r="I32" i="109"/>
  <c r="H32" i="109"/>
  <c r="I31" i="109"/>
  <c r="H31" i="109"/>
  <c r="I30" i="109"/>
  <c r="H30" i="109"/>
  <c r="I29" i="109"/>
  <c r="H29" i="109"/>
  <c r="I28" i="109"/>
  <c r="H28" i="109"/>
  <c r="I27" i="109"/>
  <c r="H27" i="109"/>
  <c r="I26" i="109"/>
  <c r="H26" i="109"/>
  <c r="I25" i="109"/>
  <c r="H25" i="109"/>
  <c r="I24" i="109"/>
  <c r="H24" i="109"/>
  <c r="I23" i="109"/>
  <c r="H23" i="109"/>
  <c r="I22" i="109"/>
  <c r="H22" i="109"/>
  <c r="I21" i="109"/>
  <c r="H21" i="109"/>
  <c r="I20" i="109"/>
  <c r="H20" i="109"/>
  <c r="I19" i="109"/>
  <c r="H19" i="109"/>
  <c r="I18" i="109"/>
  <c r="H18" i="109"/>
  <c r="I17" i="109"/>
  <c r="H17" i="109"/>
  <c r="I16" i="109"/>
  <c r="H16" i="109"/>
  <c r="I15" i="109"/>
  <c r="H15" i="109"/>
  <c r="I14" i="109"/>
  <c r="H14" i="109"/>
  <c r="I13" i="109"/>
  <c r="H13" i="109"/>
  <c r="I12" i="109"/>
  <c r="H12" i="109"/>
  <c r="I11" i="109"/>
  <c r="H11" i="109"/>
  <c r="I10" i="109"/>
  <c r="H10" i="109"/>
  <c r="H182" i="14"/>
  <c r="G182" i="14"/>
  <c r="H181" i="14"/>
  <c r="G181" i="14"/>
  <c r="H180" i="14"/>
  <c r="G180" i="14"/>
  <c r="H179" i="14"/>
  <c r="G179" i="14"/>
  <c r="H178" i="14"/>
  <c r="G178" i="14"/>
  <c r="H177" i="14"/>
  <c r="G177" i="14"/>
  <c r="H176" i="14"/>
  <c r="G176" i="14"/>
  <c r="H175" i="14"/>
  <c r="G175" i="14"/>
  <c r="H174" i="14"/>
  <c r="G174" i="14"/>
  <c r="H173" i="14"/>
  <c r="G173" i="14"/>
  <c r="H172" i="14"/>
  <c r="G172" i="14"/>
  <c r="H171" i="14"/>
  <c r="G171" i="14"/>
  <c r="H170" i="14"/>
  <c r="G170" i="14"/>
  <c r="H169" i="14"/>
  <c r="G169" i="14"/>
  <c r="H168" i="14"/>
  <c r="G168" i="14"/>
  <c r="H167" i="14"/>
  <c r="G167" i="14"/>
  <c r="H166" i="14"/>
  <c r="G166" i="14"/>
  <c r="H165" i="14"/>
  <c r="G165" i="14"/>
  <c r="H164" i="14"/>
  <c r="G164" i="14"/>
  <c r="H163" i="14"/>
  <c r="G163" i="14"/>
  <c r="H162" i="14"/>
  <c r="G162" i="14"/>
  <c r="H161" i="14"/>
  <c r="G161" i="14"/>
  <c r="H160" i="14"/>
  <c r="G160" i="14"/>
  <c r="H159" i="14"/>
  <c r="G159" i="14"/>
  <c r="H158" i="14"/>
  <c r="G158" i="14"/>
  <c r="H157" i="14"/>
  <c r="G157" i="14"/>
  <c r="H156" i="14"/>
  <c r="G156" i="14"/>
  <c r="H155" i="14"/>
  <c r="G155" i="14"/>
  <c r="H154" i="14"/>
  <c r="G154" i="14"/>
  <c r="H153" i="14"/>
  <c r="G153" i="14"/>
  <c r="H146" i="14"/>
  <c r="G146" i="14"/>
  <c r="H145" i="14"/>
  <c r="G145" i="14"/>
  <c r="H144" i="14"/>
  <c r="G144" i="14"/>
  <c r="H143" i="14"/>
  <c r="G143" i="14"/>
  <c r="H142" i="14"/>
  <c r="G142" i="14"/>
  <c r="H141" i="14"/>
  <c r="G141" i="14"/>
  <c r="H140" i="14"/>
  <c r="G140" i="14"/>
  <c r="H139" i="14"/>
  <c r="G139" i="14"/>
  <c r="H138" i="14"/>
  <c r="G138" i="14"/>
  <c r="H137" i="14"/>
  <c r="G137" i="14"/>
  <c r="H136" i="14"/>
  <c r="G136" i="14"/>
  <c r="H135" i="14"/>
  <c r="G135" i="14"/>
  <c r="H134" i="14"/>
  <c r="G134" i="14"/>
  <c r="H133" i="14"/>
  <c r="G133" i="14"/>
  <c r="H132" i="14"/>
  <c r="G132" i="14"/>
  <c r="H131" i="14"/>
  <c r="G131" i="14"/>
  <c r="H130" i="14"/>
  <c r="G130" i="14"/>
  <c r="H129" i="14"/>
  <c r="G129" i="14"/>
  <c r="H128" i="14"/>
  <c r="G128" i="14"/>
  <c r="H127" i="14"/>
  <c r="G127" i="14"/>
  <c r="H126" i="14"/>
  <c r="G126" i="14"/>
  <c r="H125" i="14"/>
  <c r="G125" i="14"/>
  <c r="H124" i="14"/>
  <c r="G124" i="14"/>
  <c r="H123" i="14"/>
  <c r="G123" i="14"/>
  <c r="H122" i="14"/>
  <c r="G122" i="14"/>
  <c r="H121" i="14"/>
  <c r="G121" i="14"/>
  <c r="H120" i="14"/>
  <c r="G120" i="14"/>
  <c r="H119" i="14"/>
  <c r="G119" i="14"/>
  <c r="H118" i="14"/>
  <c r="G118" i="14"/>
  <c r="H117" i="14"/>
  <c r="G117" i="14"/>
  <c r="H109" i="14"/>
  <c r="G109" i="14"/>
  <c r="H108" i="14"/>
  <c r="G108" i="14"/>
  <c r="H107" i="14"/>
  <c r="G107" i="14"/>
  <c r="H106" i="14"/>
  <c r="G106" i="14"/>
  <c r="H105" i="14"/>
  <c r="G105" i="14"/>
  <c r="H104" i="14"/>
  <c r="G104" i="14"/>
  <c r="H103" i="14"/>
  <c r="G103" i="14"/>
  <c r="H102" i="14"/>
  <c r="G102" i="14"/>
  <c r="H101" i="14"/>
  <c r="G101" i="14"/>
  <c r="H100" i="14"/>
  <c r="G100" i="14"/>
  <c r="H99" i="14"/>
  <c r="G99" i="14"/>
  <c r="H98" i="14"/>
  <c r="G98" i="14"/>
  <c r="H97" i="14"/>
  <c r="G97" i="14"/>
  <c r="H96" i="14"/>
  <c r="G96" i="14"/>
  <c r="H95" i="14"/>
  <c r="G95" i="14"/>
  <c r="H94" i="14"/>
  <c r="G94" i="14"/>
  <c r="H93" i="14"/>
  <c r="G93" i="14"/>
  <c r="H92" i="14"/>
  <c r="G92" i="14"/>
  <c r="H91" i="14"/>
  <c r="G91" i="14"/>
  <c r="H90" i="14"/>
  <c r="G90" i="14"/>
  <c r="H89" i="14"/>
  <c r="G89" i="14"/>
  <c r="H88" i="14"/>
  <c r="G88" i="14"/>
  <c r="H87" i="14"/>
  <c r="G87" i="14"/>
  <c r="H86" i="14"/>
  <c r="G86" i="14"/>
  <c r="H85" i="14"/>
  <c r="G85" i="14"/>
  <c r="H84" i="14"/>
  <c r="G84" i="14"/>
  <c r="H83" i="14"/>
  <c r="G83" i="14"/>
  <c r="H72" i="14"/>
  <c r="G72" i="14"/>
  <c r="H71" i="14"/>
  <c r="G71" i="14"/>
  <c r="H70" i="14"/>
  <c r="G70" i="14"/>
  <c r="H69" i="14"/>
  <c r="G69" i="14"/>
  <c r="H68" i="14"/>
  <c r="G68" i="14"/>
  <c r="H67" i="14"/>
  <c r="G67" i="14"/>
  <c r="H66" i="14"/>
  <c r="G66" i="14"/>
  <c r="H65" i="14"/>
  <c r="G65" i="14"/>
  <c r="H64" i="14"/>
  <c r="G64" i="14"/>
  <c r="H63" i="14"/>
  <c r="G63" i="14"/>
  <c r="H62" i="14"/>
  <c r="G62" i="14"/>
  <c r="H61" i="14"/>
  <c r="G61" i="14"/>
  <c r="H60" i="14"/>
  <c r="G60" i="14"/>
  <c r="H59" i="14"/>
  <c r="G59" i="14"/>
  <c r="H58" i="14"/>
  <c r="G58" i="14"/>
  <c r="H57" i="14"/>
  <c r="G57" i="14"/>
  <c r="H56" i="14"/>
  <c r="G56" i="14"/>
  <c r="H55" i="14"/>
  <c r="G55" i="14"/>
  <c r="H54" i="14"/>
  <c r="G54" i="14"/>
  <c r="H53" i="14"/>
  <c r="G53" i="14"/>
  <c r="H52" i="14"/>
  <c r="G52" i="14"/>
  <c r="H51" i="14"/>
  <c r="G51" i="14"/>
  <c r="H50" i="14"/>
  <c r="G50" i="14"/>
  <c r="H49" i="14"/>
  <c r="G49" i="14"/>
  <c r="H48" i="14"/>
  <c r="G48" i="14"/>
  <c r="H47" i="14"/>
  <c r="G47" i="14"/>
  <c r="H46" i="14"/>
  <c r="G46" i="14"/>
  <c r="H45" i="14"/>
  <c r="G45" i="14"/>
  <c r="H35" i="14"/>
  <c r="G35" i="14"/>
  <c r="H34" i="14"/>
  <c r="G34" i="14"/>
  <c r="H33" i="14"/>
  <c r="G33" i="14"/>
  <c r="H32" i="14"/>
  <c r="G32" i="14"/>
  <c r="H31" i="14"/>
  <c r="G31" i="14"/>
  <c r="H30" i="14"/>
  <c r="G30" i="14"/>
  <c r="H29" i="14"/>
  <c r="G29" i="14"/>
  <c r="H28" i="14"/>
  <c r="G28" i="14"/>
  <c r="H27" i="14"/>
  <c r="G27" i="14"/>
  <c r="H26" i="14"/>
  <c r="G26" i="14"/>
  <c r="H25" i="14"/>
  <c r="G25" i="14"/>
  <c r="H24" i="14"/>
  <c r="G24" i="14"/>
  <c r="H23" i="14"/>
  <c r="G23" i="14"/>
  <c r="H22" i="14"/>
  <c r="G22" i="14"/>
  <c r="H21" i="14"/>
  <c r="G21" i="14"/>
  <c r="H20" i="14"/>
  <c r="G20" i="14"/>
  <c r="H19" i="14"/>
  <c r="G19" i="14"/>
  <c r="H18" i="14"/>
  <c r="G18" i="14"/>
  <c r="H17" i="14"/>
  <c r="G17" i="14"/>
  <c r="H16" i="14"/>
  <c r="G16" i="14"/>
  <c r="H15" i="14"/>
  <c r="G15" i="14"/>
  <c r="H14" i="14"/>
  <c r="G14" i="14"/>
  <c r="H13" i="14"/>
  <c r="G13" i="14"/>
  <c r="H12" i="14"/>
  <c r="G12" i="14"/>
  <c r="H11" i="14"/>
  <c r="G11" i="14"/>
  <c r="H10" i="14"/>
  <c r="G10" i="14"/>
  <c r="H9" i="14"/>
  <c r="G9" i="14"/>
  <c r="H8" i="14"/>
  <c r="G8" i="14"/>
  <c r="K191" i="47"/>
  <c r="J191" i="47"/>
  <c r="L191" i="47" s="1"/>
  <c r="K190" i="47"/>
  <c r="J190" i="47"/>
  <c r="L190" i="47" s="1"/>
  <c r="K189" i="47"/>
  <c r="J189" i="47"/>
  <c r="L189" i="47" s="1"/>
  <c r="L188" i="47"/>
  <c r="K188" i="47"/>
  <c r="J188" i="47"/>
  <c r="K187" i="47"/>
  <c r="J187" i="47"/>
  <c r="L187" i="47" s="1"/>
  <c r="K186" i="47"/>
  <c r="J186" i="47"/>
  <c r="L186" i="47" s="1"/>
  <c r="K185" i="47"/>
  <c r="J185" i="47"/>
  <c r="L185" i="47" s="1"/>
  <c r="K184" i="47"/>
  <c r="J184" i="47"/>
  <c r="L184" i="47" s="1"/>
  <c r="K183" i="47"/>
  <c r="J183" i="47"/>
  <c r="L183" i="47" s="1"/>
  <c r="K182" i="47"/>
  <c r="J182" i="47"/>
  <c r="L182" i="47" s="1"/>
  <c r="L181" i="47"/>
  <c r="K181" i="47"/>
  <c r="J181" i="47"/>
  <c r="L180" i="47"/>
  <c r="K180" i="47"/>
  <c r="J180" i="47"/>
  <c r="K179" i="47"/>
  <c r="J179" i="47"/>
  <c r="L179" i="47" s="1"/>
  <c r="L178" i="47"/>
  <c r="K178" i="47"/>
  <c r="J178" i="47"/>
  <c r="K177" i="47"/>
  <c r="J177" i="47"/>
  <c r="L177" i="47" s="1"/>
  <c r="K176" i="47"/>
  <c r="J176" i="47"/>
  <c r="L176" i="47" s="1"/>
  <c r="K175" i="47"/>
  <c r="J175" i="47"/>
  <c r="L175" i="47" s="1"/>
  <c r="K174" i="47"/>
  <c r="J174" i="47"/>
  <c r="L174" i="47" s="1"/>
  <c r="K173" i="47"/>
  <c r="J173" i="47"/>
  <c r="L173" i="47" s="1"/>
  <c r="K172" i="47"/>
  <c r="J172" i="47"/>
  <c r="L172" i="47" s="1"/>
  <c r="K171" i="47"/>
  <c r="J171" i="47"/>
  <c r="L171" i="47" s="1"/>
  <c r="K170" i="47"/>
  <c r="J170" i="47"/>
  <c r="L170" i="47" s="1"/>
  <c r="K169" i="47"/>
  <c r="J169" i="47"/>
  <c r="L169" i="47" s="1"/>
  <c r="K168" i="47"/>
  <c r="J168" i="47"/>
  <c r="L168" i="47" s="1"/>
  <c r="K167" i="47"/>
  <c r="J167" i="47"/>
  <c r="L167" i="47" s="1"/>
  <c r="K166" i="47"/>
  <c r="J166" i="47"/>
  <c r="L166" i="47" s="1"/>
  <c r="K165" i="47"/>
  <c r="J165" i="47"/>
  <c r="L165" i="47" s="1"/>
  <c r="L164" i="47"/>
  <c r="K164" i="47"/>
  <c r="J164" i="47"/>
  <c r="K163" i="47"/>
  <c r="J163" i="47"/>
  <c r="L163" i="47" s="1"/>
  <c r="K162" i="47"/>
  <c r="J162" i="47"/>
  <c r="L162" i="47" s="1"/>
  <c r="K152" i="47"/>
  <c r="J152" i="47"/>
  <c r="L152" i="47" s="1"/>
  <c r="K151" i="47"/>
  <c r="J151" i="47"/>
  <c r="L151" i="47" s="1"/>
  <c r="L150" i="47"/>
  <c r="K150" i="47"/>
  <c r="J150" i="47"/>
  <c r="K149" i="47"/>
  <c r="J149" i="47"/>
  <c r="L149" i="47" s="1"/>
  <c r="K148" i="47"/>
  <c r="J148" i="47"/>
  <c r="L148" i="47" s="1"/>
  <c r="L147" i="47"/>
  <c r="K147" i="47"/>
  <c r="J147" i="47"/>
  <c r="K146" i="47"/>
  <c r="J146" i="47"/>
  <c r="L146" i="47" s="1"/>
  <c r="K145" i="47"/>
  <c r="J145" i="47"/>
  <c r="L145" i="47" s="1"/>
  <c r="K144" i="47"/>
  <c r="J144" i="47"/>
  <c r="L144" i="47" s="1"/>
  <c r="K143" i="47"/>
  <c r="J143" i="47"/>
  <c r="L143" i="47" s="1"/>
  <c r="K142" i="47"/>
  <c r="J142" i="47"/>
  <c r="L142" i="47" s="1"/>
  <c r="K141" i="47"/>
  <c r="J141" i="47"/>
  <c r="L141" i="47" s="1"/>
  <c r="K140" i="47"/>
  <c r="J140" i="47"/>
  <c r="L140" i="47" s="1"/>
  <c r="K139" i="47"/>
  <c r="J139" i="47"/>
  <c r="L139" i="47" s="1"/>
  <c r="K138" i="47"/>
  <c r="J138" i="47"/>
  <c r="L138" i="47" s="1"/>
  <c r="K137" i="47"/>
  <c r="J137" i="47"/>
  <c r="L137" i="47" s="1"/>
  <c r="K136" i="47"/>
  <c r="J136" i="47"/>
  <c r="L136" i="47" s="1"/>
  <c r="K135" i="47"/>
  <c r="J135" i="47"/>
  <c r="L135" i="47" s="1"/>
  <c r="K134" i="47"/>
  <c r="J134" i="47"/>
  <c r="L134" i="47" s="1"/>
  <c r="K133" i="47"/>
  <c r="J133" i="47"/>
  <c r="L133" i="47" s="1"/>
  <c r="K132" i="47"/>
  <c r="J132" i="47"/>
  <c r="L132" i="47" s="1"/>
  <c r="L131" i="47"/>
  <c r="K131" i="47"/>
  <c r="J131" i="47"/>
  <c r="K130" i="47"/>
  <c r="J130" i="47"/>
  <c r="L130" i="47" s="1"/>
  <c r="K129" i="47"/>
  <c r="J129" i="47"/>
  <c r="L129" i="47" s="1"/>
  <c r="K128" i="47"/>
  <c r="J128" i="47"/>
  <c r="L128" i="47" s="1"/>
  <c r="K127" i="47"/>
  <c r="J127" i="47"/>
  <c r="L127" i="47" s="1"/>
  <c r="K126" i="47"/>
  <c r="J126" i="47"/>
  <c r="L126" i="47" s="1"/>
  <c r="K125" i="47"/>
  <c r="J125" i="47"/>
  <c r="L125" i="47" s="1"/>
  <c r="K124" i="47"/>
  <c r="J124" i="47"/>
  <c r="L124" i="47" s="1"/>
  <c r="K123" i="47"/>
  <c r="J123" i="47"/>
  <c r="L123" i="47" s="1"/>
  <c r="K113" i="47"/>
  <c r="J113" i="47"/>
  <c r="L113" i="47" s="1"/>
  <c r="K112" i="47"/>
  <c r="J112" i="47"/>
  <c r="L112" i="47" s="1"/>
  <c r="K111" i="47"/>
  <c r="J111" i="47"/>
  <c r="L111" i="47" s="1"/>
  <c r="K110" i="47"/>
  <c r="J110" i="47"/>
  <c r="L110" i="47" s="1"/>
  <c r="L109" i="47"/>
  <c r="K109" i="47"/>
  <c r="J109" i="47"/>
  <c r="K108" i="47"/>
  <c r="J108" i="47"/>
  <c r="L108" i="47" s="1"/>
  <c r="K107" i="47"/>
  <c r="J107" i="47"/>
  <c r="L107" i="47" s="1"/>
  <c r="L106" i="47"/>
  <c r="K106" i="47"/>
  <c r="J106" i="47"/>
  <c r="L105" i="47"/>
  <c r="K105" i="47"/>
  <c r="J105" i="47"/>
  <c r="K104" i="47"/>
  <c r="J104" i="47"/>
  <c r="L104" i="47" s="1"/>
  <c r="K103" i="47"/>
  <c r="J103" i="47"/>
  <c r="L103" i="47" s="1"/>
  <c r="K102" i="47"/>
  <c r="J102" i="47"/>
  <c r="L102" i="47" s="1"/>
  <c r="K101" i="47"/>
  <c r="J101" i="47"/>
  <c r="L101" i="47" s="1"/>
  <c r="L100" i="47"/>
  <c r="K100" i="47"/>
  <c r="J100" i="47"/>
  <c r="K99" i="47"/>
  <c r="J99" i="47"/>
  <c r="L99" i="47" s="1"/>
  <c r="K98" i="47"/>
  <c r="J98" i="47"/>
  <c r="L98" i="47" s="1"/>
  <c r="K97" i="47"/>
  <c r="J97" i="47"/>
  <c r="L97" i="47" s="1"/>
  <c r="K96" i="47"/>
  <c r="J96" i="47"/>
  <c r="L96" i="47" s="1"/>
  <c r="K95" i="47"/>
  <c r="J95" i="47"/>
  <c r="L95" i="47" s="1"/>
  <c r="K94" i="47"/>
  <c r="J94" i="47"/>
  <c r="L94" i="47" s="1"/>
  <c r="K93" i="47"/>
  <c r="J93" i="47"/>
  <c r="L93" i="47" s="1"/>
  <c r="K92" i="47"/>
  <c r="J92" i="47"/>
  <c r="L92" i="47" s="1"/>
  <c r="K91" i="47"/>
  <c r="J91" i="47"/>
  <c r="L91" i="47" s="1"/>
  <c r="K90" i="47"/>
  <c r="J90" i="47"/>
  <c r="L90" i="47" s="1"/>
  <c r="K89" i="47"/>
  <c r="J89" i="47"/>
  <c r="L89" i="47" s="1"/>
  <c r="K88" i="47"/>
  <c r="J88" i="47"/>
  <c r="L88" i="47" s="1"/>
  <c r="K74" i="47"/>
  <c r="J74" i="47"/>
  <c r="L74" i="47" s="1"/>
  <c r="K73" i="47"/>
  <c r="J73" i="47"/>
  <c r="L73" i="47" s="1"/>
  <c r="K72" i="47"/>
  <c r="J72" i="47"/>
  <c r="L72" i="47" s="1"/>
  <c r="K71" i="47"/>
  <c r="J71" i="47"/>
  <c r="L71" i="47" s="1"/>
  <c r="K70" i="47"/>
  <c r="J70" i="47"/>
  <c r="L70" i="47" s="1"/>
  <c r="K69" i="47"/>
  <c r="J69" i="47"/>
  <c r="L69" i="47" s="1"/>
  <c r="K68" i="47"/>
  <c r="J68" i="47"/>
  <c r="L68" i="47" s="1"/>
  <c r="K67" i="47"/>
  <c r="J67" i="47"/>
  <c r="L67" i="47" s="1"/>
  <c r="K66" i="47"/>
  <c r="J66" i="47"/>
  <c r="L66" i="47" s="1"/>
  <c r="K65" i="47"/>
  <c r="J65" i="47"/>
  <c r="L65" i="47" s="1"/>
  <c r="K64" i="47"/>
  <c r="J64" i="47"/>
  <c r="L64" i="47" s="1"/>
  <c r="L63" i="47"/>
  <c r="K63" i="47"/>
  <c r="J63" i="47"/>
  <c r="K62" i="47"/>
  <c r="J62" i="47"/>
  <c r="L62" i="47" s="1"/>
  <c r="K61" i="47"/>
  <c r="J61" i="47"/>
  <c r="L61" i="47" s="1"/>
  <c r="K60" i="47"/>
  <c r="J60" i="47"/>
  <c r="L60" i="47" s="1"/>
  <c r="K59" i="47"/>
  <c r="J59" i="47"/>
  <c r="L59" i="47" s="1"/>
  <c r="K58" i="47"/>
  <c r="J58" i="47"/>
  <c r="L58" i="47" s="1"/>
  <c r="K57" i="47"/>
  <c r="J57" i="47"/>
  <c r="L57" i="47" s="1"/>
  <c r="K56" i="47"/>
  <c r="J56" i="47"/>
  <c r="L56" i="47" s="1"/>
  <c r="K55" i="47"/>
  <c r="J55" i="47"/>
  <c r="L55" i="47" s="1"/>
  <c r="K54" i="47"/>
  <c r="J54" i="47"/>
  <c r="L54" i="47" s="1"/>
  <c r="K53" i="47"/>
  <c r="J53" i="47"/>
  <c r="L53" i="47" s="1"/>
  <c r="K52" i="47"/>
  <c r="J52" i="47"/>
  <c r="L52" i="47" s="1"/>
  <c r="K51" i="47"/>
  <c r="J51" i="47"/>
  <c r="L51" i="47" s="1"/>
  <c r="K50" i="47"/>
  <c r="J50" i="47"/>
  <c r="L50" i="47" s="1"/>
  <c r="K49" i="47"/>
  <c r="J49" i="47"/>
  <c r="L49" i="47" s="1"/>
  <c r="L35" i="47"/>
  <c r="K35" i="47"/>
  <c r="J35" i="47"/>
  <c r="K34" i="47"/>
  <c r="J34" i="47"/>
  <c r="L34" i="47" s="1"/>
  <c r="K33" i="47"/>
  <c r="J33" i="47"/>
  <c r="L33" i="47" s="1"/>
  <c r="K32" i="47"/>
  <c r="J32" i="47"/>
  <c r="L32" i="47" s="1"/>
  <c r="K31" i="47"/>
  <c r="J31" i="47"/>
  <c r="L31" i="47" s="1"/>
  <c r="L30" i="47"/>
  <c r="K30" i="47"/>
  <c r="J30" i="47"/>
  <c r="K29" i="47"/>
  <c r="J29" i="47"/>
  <c r="L29" i="47" s="1"/>
  <c r="K28" i="47"/>
  <c r="J28" i="47"/>
  <c r="L28" i="47" s="1"/>
  <c r="L27" i="47"/>
  <c r="K27" i="47"/>
  <c r="J27" i="47"/>
  <c r="K26" i="47"/>
  <c r="J26" i="47"/>
  <c r="L26" i="47" s="1"/>
  <c r="K25" i="47"/>
  <c r="J25" i="47"/>
  <c r="L25" i="47" s="1"/>
  <c r="K24" i="47"/>
  <c r="J24" i="47"/>
  <c r="L24" i="47" s="1"/>
  <c r="K23" i="47"/>
  <c r="J23" i="47"/>
  <c r="L23" i="47" s="1"/>
  <c r="K22" i="47"/>
  <c r="J22" i="47"/>
  <c r="L22" i="47" s="1"/>
  <c r="K21" i="47"/>
  <c r="J21" i="47"/>
  <c r="L21" i="47" s="1"/>
  <c r="K20" i="47"/>
  <c r="J20" i="47"/>
  <c r="L20" i="47" s="1"/>
  <c r="K19" i="47"/>
  <c r="J19" i="47"/>
  <c r="L19" i="47" s="1"/>
  <c r="K18" i="47"/>
  <c r="J18" i="47"/>
  <c r="L18" i="47" s="1"/>
  <c r="K17" i="47"/>
  <c r="J17" i="47"/>
  <c r="L17" i="47" s="1"/>
  <c r="K16" i="47"/>
  <c r="J16" i="47"/>
  <c r="L16" i="47" s="1"/>
  <c r="K15" i="47"/>
  <c r="J15" i="47"/>
  <c r="L15" i="47" s="1"/>
  <c r="L14" i="47"/>
  <c r="K14" i="47"/>
  <c r="J14" i="47"/>
  <c r="K13" i="47"/>
  <c r="J13" i="47"/>
  <c r="L13" i="47" s="1"/>
  <c r="K12" i="47"/>
  <c r="J12" i="47"/>
  <c r="L12" i="47" s="1"/>
  <c r="L11" i="47"/>
  <c r="K11" i="47"/>
  <c r="J11" i="47"/>
  <c r="K10" i="47"/>
  <c r="J10" i="47"/>
  <c r="L10" i="47" s="1"/>
  <c r="K183" i="51"/>
  <c r="J183" i="51"/>
  <c r="K182" i="51"/>
  <c r="J182" i="51"/>
  <c r="K181" i="51"/>
  <c r="J181" i="51"/>
  <c r="K180" i="51"/>
  <c r="J180" i="51"/>
  <c r="K179" i="51"/>
  <c r="J179" i="51"/>
  <c r="K178" i="51"/>
  <c r="J178" i="51"/>
  <c r="K177" i="51"/>
  <c r="J177" i="51"/>
  <c r="K176" i="51"/>
  <c r="J176" i="51"/>
  <c r="K175" i="51"/>
  <c r="J175" i="51"/>
  <c r="K174" i="51"/>
  <c r="J174" i="51"/>
  <c r="K173" i="51"/>
  <c r="J173" i="51"/>
  <c r="K172" i="51"/>
  <c r="J172" i="51"/>
  <c r="K171" i="51"/>
  <c r="J171" i="51"/>
  <c r="K170" i="51"/>
  <c r="J170" i="51"/>
  <c r="K169" i="51"/>
  <c r="J169" i="51"/>
  <c r="K168" i="51"/>
  <c r="J168" i="51"/>
  <c r="K167" i="51"/>
  <c r="J167" i="51"/>
  <c r="K166" i="51"/>
  <c r="J166" i="51"/>
  <c r="K165" i="51"/>
  <c r="J165" i="51"/>
  <c r="K164" i="51"/>
  <c r="J164" i="51"/>
  <c r="K163" i="51"/>
  <c r="J163" i="51"/>
  <c r="K162" i="51"/>
  <c r="J162" i="51"/>
  <c r="K161" i="51"/>
  <c r="J161" i="51"/>
  <c r="K160" i="51"/>
  <c r="J160" i="51"/>
  <c r="K159" i="51"/>
  <c r="J159" i="51"/>
  <c r="K158" i="51"/>
  <c r="J158" i="51"/>
  <c r="K157" i="51"/>
  <c r="J157" i="51"/>
  <c r="K156" i="51"/>
  <c r="J156" i="51"/>
  <c r="K155" i="51"/>
  <c r="J155" i="51"/>
  <c r="K154" i="51"/>
  <c r="J154" i="51"/>
  <c r="K146" i="51"/>
  <c r="J146" i="51"/>
  <c r="K145" i="51"/>
  <c r="J145" i="51"/>
  <c r="K144" i="51"/>
  <c r="J144" i="51"/>
  <c r="K143" i="51"/>
  <c r="J143" i="51"/>
  <c r="K142" i="51"/>
  <c r="J142" i="51"/>
  <c r="K141" i="51"/>
  <c r="J141" i="51"/>
  <c r="K140" i="51"/>
  <c r="J140" i="51"/>
  <c r="K139" i="51"/>
  <c r="J139" i="51"/>
  <c r="K138" i="51"/>
  <c r="J138" i="51"/>
  <c r="K137" i="51"/>
  <c r="J137" i="51"/>
  <c r="K136" i="51"/>
  <c r="J136" i="51"/>
  <c r="K135" i="51"/>
  <c r="J135" i="51"/>
  <c r="K134" i="51"/>
  <c r="J134" i="51"/>
  <c r="K133" i="51"/>
  <c r="J133" i="51"/>
  <c r="K132" i="51"/>
  <c r="J132" i="51"/>
  <c r="K131" i="51"/>
  <c r="J131" i="51"/>
  <c r="K130" i="51"/>
  <c r="J130" i="51"/>
  <c r="K129" i="51"/>
  <c r="J129" i="51"/>
  <c r="K128" i="51"/>
  <c r="J128" i="51"/>
  <c r="K127" i="51"/>
  <c r="J127" i="51"/>
  <c r="K126" i="51"/>
  <c r="J126" i="51"/>
  <c r="K125" i="51"/>
  <c r="J125" i="51"/>
  <c r="K124" i="51"/>
  <c r="J124" i="51"/>
  <c r="K123" i="51"/>
  <c r="J123" i="51"/>
  <c r="K122" i="51"/>
  <c r="J122" i="51"/>
  <c r="K121" i="51"/>
  <c r="J121" i="51"/>
  <c r="K120" i="51"/>
  <c r="J120" i="51"/>
  <c r="K119" i="51"/>
  <c r="J119" i="51"/>
  <c r="K118" i="51"/>
  <c r="J118" i="51"/>
  <c r="K117" i="51"/>
  <c r="J117" i="51"/>
  <c r="K109" i="51"/>
  <c r="J109" i="51"/>
  <c r="K108" i="51"/>
  <c r="J108" i="51"/>
  <c r="K107" i="51"/>
  <c r="J107" i="51"/>
  <c r="K106" i="51"/>
  <c r="J106" i="51"/>
  <c r="K105" i="51"/>
  <c r="J105" i="51"/>
  <c r="K104" i="51"/>
  <c r="J104" i="51"/>
  <c r="K103" i="51"/>
  <c r="J103" i="51"/>
  <c r="K102" i="51"/>
  <c r="J102" i="51"/>
  <c r="K101" i="51"/>
  <c r="J101" i="51"/>
  <c r="K100" i="51"/>
  <c r="J100" i="51"/>
  <c r="K99" i="51"/>
  <c r="J99" i="51"/>
  <c r="K98" i="51"/>
  <c r="J98" i="51"/>
  <c r="K97" i="51"/>
  <c r="J97" i="51"/>
  <c r="K96" i="51"/>
  <c r="J96" i="51"/>
  <c r="K95" i="51"/>
  <c r="J95" i="51"/>
  <c r="K94" i="51"/>
  <c r="J94" i="51"/>
  <c r="K93" i="51"/>
  <c r="J93" i="51"/>
  <c r="K92" i="51"/>
  <c r="J92" i="51"/>
  <c r="K91" i="51"/>
  <c r="J91" i="51"/>
  <c r="K90" i="51"/>
  <c r="J90" i="51"/>
  <c r="K89" i="51"/>
  <c r="J89" i="51"/>
  <c r="K88" i="51"/>
  <c r="J88" i="51"/>
  <c r="K87" i="51"/>
  <c r="J87" i="51"/>
  <c r="K86" i="51"/>
  <c r="J86" i="51"/>
  <c r="K85" i="51"/>
  <c r="J85" i="51"/>
  <c r="K84" i="51"/>
  <c r="J84" i="51"/>
  <c r="K72" i="51"/>
  <c r="J72" i="51"/>
  <c r="K71" i="51"/>
  <c r="J71" i="51"/>
  <c r="K70" i="51"/>
  <c r="J70" i="51"/>
  <c r="K69" i="51"/>
  <c r="J69" i="51"/>
  <c r="K68" i="51"/>
  <c r="J68" i="51"/>
  <c r="K67" i="51"/>
  <c r="J67" i="51"/>
  <c r="K66" i="51"/>
  <c r="J66" i="51"/>
  <c r="K65" i="51"/>
  <c r="J65" i="51"/>
  <c r="K64" i="51"/>
  <c r="J64" i="51"/>
  <c r="K63" i="51"/>
  <c r="J63" i="51"/>
  <c r="K62" i="51"/>
  <c r="J62" i="51"/>
  <c r="K61" i="51"/>
  <c r="J61" i="51"/>
  <c r="K60" i="51"/>
  <c r="J60" i="51"/>
  <c r="K59" i="51"/>
  <c r="J59" i="51"/>
  <c r="K58" i="51"/>
  <c r="J58" i="51"/>
  <c r="K57" i="51"/>
  <c r="J57" i="51"/>
  <c r="K56" i="51"/>
  <c r="J56" i="51"/>
  <c r="K55" i="51"/>
  <c r="J55" i="51"/>
  <c r="K54" i="51"/>
  <c r="J54" i="51"/>
  <c r="K53" i="51"/>
  <c r="J53" i="51"/>
  <c r="K52" i="51"/>
  <c r="J52" i="51"/>
  <c r="K51" i="51"/>
  <c r="J51" i="51"/>
  <c r="K50" i="51"/>
  <c r="J50" i="51"/>
  <c r="K49" i="51"/>
  <c r="J49" i="51"/>
  <c r="K35" i="51"/>
  <c r="J35" i="51"/>
  <c r="K34" i="51"/>
  <c r="J34" i="51"/>
  <c r="K33" i="51"/>
  <c r="J33" i="51"/>
  <c r="K32" i="51"/>
  <c r="J32" i="51"/>
  <c r="K31" i="51"/>
  <c r="J31" i="51"/>
  <c r="K30" i="51"/>
  <c r="J30" i="51"/>
  <c r="K29" i="51"/>
  <c r="J29" i="51"/>
  <c r="K28" i="51"/>
  <c r="J28" i="51"/>
  <c r="K27" i="51"/>
  <c r="J27" i="51"/>
  <c r="K26" i="51"/>
  <c r="J26" i="51"/>
  <c r="K25" i="51"/>
  <c r="J25" i="51"/>
  <c r="K24" i="51"/>
  <c r="J24" i="51"/>
  <c r="K23" i="51"/>
  <c r="J23" i="51"/>
  <c r="K22" i="51"/>
  <c r="J22" i="51"/>
  <c r="K21" i="51"/>
  <c r="J21" i="51"/>
  <c r="K20" i="51"/>
  <c r="J20" i="51"/>
  <c r="K19" i="51"/>
  <c r="J19" i="51"/>
  <c r="K18" i="51"/>
  <c r="J18" i="51"/>
  <c r="K17" i="51"/>
  <c r="J17" i="51"/>
  <c r="K16" i="51"/>
  <c r="J16" i="51"/>
  <c r="K15" i="51"/>
  <c r="J15" i="51"/>
  <c r="K14" i="51"/>
  <c r="J14" i="51"/>
  <c r="K13" i="51"/>
  <c r="J13" i="51"/>
  <c r="K12" i="51"/>
  <c r="J12" i="51"/>
  <c r="K11" i="51"/>
  <c r="J11" i="51"/>
  <c r="K10" i="51"/>
  <c r="J10" i="51"/>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71" i="4"/>
  <c r="N70" i="4"/>
  <c r="N69" i="4"/>
  <c r="N68" i="4"/>
  <c r="N67" i="4"/>
  <c r="N66" i="4"/>
  <c r="N65" i="4"/>
  <c r="N64" i="4"/>
  <c r="N63" i="4"/>
  <c r="N62" i="4"/>
  <c r="N61" i="4"/>
  <c r="N60" i="4"/>
  <c r="N59" i="4"/>
  <c r="N58" i="4"/>
  <c r="N57" i="4"/>
  <c r="N56" i="4"/>
  <c r="N55" i="4"/>
  <c r="N54" i="4"/>
  <c r="N53" i="4"/>
  <c r="N52" i="4"/>
  <c r="N51" i="4"/>
  <c r="N50" i="4"/>
  <c r="N49" i="4"/>
  <c r="N48" i="4"/>
  <c r="N47" i="4"/>
  <c r="N46" i="4"/>
  <c r="N34" i="4"/>
  <c r="N33" i="4"/>
  <c r="N32" i="4"/>
  <c r="N31" i="4"/>
  <c r="N30" i="4"/>
  <c r="N29" i="4"/>
  <c r="N28" i="4"/>
  <c r="N27" i="4"/>
  <c r="N26" i="4"/>
  <c r="N25" i="4"/>
  <c r="N24" i="4"/>
  <c r="N23" i="4"/>
  <c r="N22" i="4"/>
  <c r="N21" i="4"/>
  <c r="N20" i="4"/>
  <c r="N19" i="4"/>
  <c r="N18" i="4"/>
  <c r="N17" i="4"/>
  <c r="N16" i="4"/>
  <c r="N15" i="4"/>
  <c r="N14" i="4"/>
  <c r="N13" i="4"/>
  <c r="N12" i="4"/>
  <c r="N11" i="4"/>
  <c r="N10" i="4"/>
  <c r="N9" i="4"/>
  <c r="H183" i="13"/>
  <c r="H182" i="13"/>
  <c r="H181" i="13"/>
  <c r="H180" i="13"/>
  <c r="H179" i="13"/>
  <c r="H178" i="13"/>
  <c r="H177" i="13"/>
  <c r="H176" i="13"/>
  <c r="H175" i="13"/>
  <c r="H174" i="13"/>
  <c r="H173" i="13"/>
  <c r="H172" i="13"/>
  <c r="H171" i="13"/>
  <c r="H170" i="13"/>
  <c r="H169" i="13"/>
  <c r="H168" i="13"/>
  <c r="H167" i="13"/>
  <c r="H166" i="13"/>
  <c r="H165" i="13"/>
  <c r="H164" i="13"/>
  <c r="H163" i="13"/>
  <c r="H162" i="13"/>
  <c r="H161" i="13"/>
  <c r="H160" i="13"/>
  <c r="H159" i="13"/>
  <c r="H158" i="13"/>
  <c r="H157" i="13"/>
  <c r="H156" i="13"/>
  <c r="H155" i="13"/>
  <c r="H154" i="13"/>
  <c r="H117"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I155" i="35"/>
  <c r="I183" i="35"/>
  <c r="I182" i="35"/>
  <c r="I181" i="35"/>
  <c r="I180" i="35"/>
  <c r="I179" i="35"/>
  <c r="I178" i="35"/>
  <c r="I177" i="35"/>
  <c r="I176" i="35"/>
  <c r="I175" i="35"/>
  <c r="I174" i="35"/>
  <c r="I173" i="35"/>
  <c r="I172" i="35"/>
  <c r="I171" i="35"/>
  <c r="I170" i="35"/>
  <c r="I169" i="35"/>
  <c r="I168" i="35"/>
  <c r="I167" i="35"/>
  <c r="I166" i="35"/>
  <c r="I165" i="35"/>
  <c r="I164" i="35"/>
  <c r="I163" i="35"/>
  <c r="I162" i="35"/>
  <c r="I161" i="35"/>
  <c r="I160" i="35"/>
  <c r="I159" i="35"/>
  <c r="I158" i="35"/>
  <c r="I157" i="35"/>
  <c r="I156" i="35"/>
  <c r="I146" i="35"/>
  <c r="I145" i="35"/>
  <c r="I144" i="35"/>
  <c r="I143" i="35"/>
  <c r="I142"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3" i="35"/>
  <c r="I82"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35" i="35"/>
  <c r="I34" i="35"/>
  <c r="I33" i="35"/>
  <c r="I32" i="35"/>
  <c r="I31" i="35"/>
  <c r="I30" i="35"/>
  <c r="I29" i="35"/>
  <c r="I28" i="35"/>
  <c r="I27" i="35"/>
  <c r="I26" i="35"/>
  <c r="I25" i="35"/>
  <c r="I24" i="35"/>
  <c r="I23" i="35"/>
  <c r="I22" i="35"/>
  <c r="I21" i="35"/>
  <c r="I20" i="35"/>
  <c r="I19" i="35"/>
  <c r="I18" i="35"/>
  <c r="I17" i="35"/>
  <c r="I16" i="35"/>
  <c r="I15" i="35"/>
  <c r="I14" i="35"/>
  <c r="I13" i="35"/>
  <c r="I12" i="35"/>
  <c r="I11" i="35"/>
  <c r="I10" i="35"/>
  <c r="I9" i="35"/>
  <c r="I8" i="35"/>
  <c r="K9" i="113" l="1"/>
  <c r="H9" i="113"/>
  <c r="K8" i="113"/>
  <c r="H8" i="113"/>
  <c r="K7" i="113"/>
  <c r="H7" i="113"/>
  <c r="K6" i="113"/>
  <c r="H6" i="113"/>
  <c r="J5" i="113"/>
  <c r="K5" i="113"/>
  <c r="I5" i="113"/>
  <c r="H5" i="113"/>
  <c r="I185" i="37" l="1"/>
  <c r="I184" i="37"/>
  <c r="I148" i="37"/>
  <c r="I147" i="37"/>
  <c r="I185" i="109"/>
  <c r="I184" i="109"/>
  <c r="I148" i="109"/>
  <c r="I147" i="109"/>
  <c r="H184" i="14"/>
  <c r="H183" i="14"/>
  <c r="H148" i="14"/>
  <c r="H147" i="14"/>
  <c r="K193" i="47"/>
  <c r="K192" i="47"/>
  <c r="L192" i="47"/>
  <c r="K194" i="47" s="1"/>
  <c r="K154" i="47"/>
  <c r="K153" i="47"/>
  <c r="L153" i="47"/>
  <c r="K155" i="47" s="1"/>
  <c r="K185" i="51"/>
  <c r="K184" i="51"/>
  <c r="K148" i="51"/>
  <c r="K147" i="51"/>
  <c r="I185" i="13"/>
  <c r="O184"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45" i="4"/>
  <c r="O144" i="4"/>
  <c r="O143" i="4"/>
  <c r="O142"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34" i="4"/>
  <c r="O33" i="4"/>
  <c r="O32" i="4"/>
  <c r="O31" i="4"/>
  <c r="O30" i="4"/>
  <c r="O29" i="4"/>
  <c r="O28" i="4"/>
  <c r="O27" i="4"/>
  <c r="O26" i="4"/>
  <c r="O25" i="4"/>
  <c r="O24" i="4"/>
  <c r="O23" i="4"/>
  <c r="O22" i="4"/>
  <c r="O21" i="4"/>
  <c r="O20" i="4"/>
  <c r="O19" i="4"/>
  <c r="O18" i="4"/>
  <c r="O17" i="4"/>
  <c r="O16" i="4"/>
  <c r="O15" i="4"/>
  <c r="O14" i="4"/>
  <c r="O13" i="4"/>
  <c r="O12" i="4"/>
  <c r="O11" i="4"/>
  <c r="O10" i="4"/>
  <c r="O9" i="4"/>
  <c r="O8" i="4"/>
  <c r="I155" i="13"/>
  <c r="I183" i="13"/>
  <c r="I182" i="13"/>
  <c r="I181" i="13"/>
  <c r="I180" i="13"/>
  <c r="I179" i="13"/>
  <c r="I178" i="13"/>
  <c r="I177" i="13"/>
  <c r="I176" i="13"/>
  <c r="I175" i="13"/>
  <c r="I174" i="13"/>
  <c r="I173" i="13"/>
  <c r="I172" i="13"/>
  <c r="I171" i="13"/>
  <c r="I170" i="13"/>
  <c r="I169" i="13"/>
  <c r="I168" i="13"/>
  <c r="I167" i="13"/>
  <c r="I166" i="13"/>
  <c r="I165" i="13"/>
  <c r="I164" i="13"/>
  <c r="I163" i="13"/>
  <c r="I162" i="13"/>
  <c r="I161" i="13"/>
  <c r="I160" i="13"/>
  <c r="I159" i="13"/>
  <c r="I158" i="13"/>
  <c r="I157" i="13"/>
  <c r="I156" i="13"/>
  <c r="I154" i="13"/>
  <c r="I117" i="13"/>
  <c r="I146" i="13"/>
  <c r="I145" i="13"/>
  <c r="I144" i="13"/>
  <c r="I143" i="13"/>
  <c r="I142" i="13"/>
  <c r="I141" i="13"/>
  <c r="I140" i="13"/>
  <c r="I139" i="13"/>
  <c r="I138" i="13"/>
  <c r="I137" i="13"/>
  <c r="I136" i="13"/>
  <c r="I135" i="13"/>
  <c r="I134" i="13"/>
  <c r="I133" i="13"/>
  <c r="I132" i="13"/>
  <c r="I131" i="13"/>
  <c r="I130" i="13"/>
  <c r="I129" i="13"/>
  <c r="I128" i="13"/>
  <c r="I127" i="13"/>
  <c r="I126" i="13"/>
  <c r="I125" i="13"/>
  <c r="I124" i="13"/>
  <c r="I123" i="13"/>
  <c r="I122" i="13"/>
  <c r="I121" i="13"/>
  <c r="I120" i="13"/>
  <c r="I119" i="13"/>
  <c r="I118" i="13"/>
  <c r="I109" i="13"/>
  <c r="I108" i="13"/>
  <c r="I107" i="13"/>
  <c r="I106" i="13"/>
  <c r="I105" i="13"/>
  <c r="I104" i="13"/>
  <c r="I103" i="13"/>
  <c r="I102" i="13"/>
  <c r="I101" i="13"/>
  <c r="I100" i="13"/>
  <c r="I99" i="13"/>
  <c r="I98" i="13"/>
  <c r="I97" i="13"/>
  <c r="I96" i="13"/>
  <c r="I95" i="13"/>
  <c r="I94" i="13"/>
  <c r="I93" i="13"/>
  <c r="I92" i="13"/>
  <c r="I91" i="13"/>
  <c r="I90" i="13"/>
  <c r="I89" i="13"/>
  <c r="I88" i="13"/>
  <c r="I87" i="13"/>
  <c r="I86" i="13"/>
  <c r="I85" i="13"/>
  <c r="I84" i="13"/>
  <c r="I83" i="13"/>
  <c r="I72" i="13"/>
  <c r="I71" i="13"/>
  <c r="I70" i="13"/>
  <c r="I69" i="13"/>
  <c r="I68" i="13"/>
  <c r="I67" i="13"/>
  <c r="I66" i="13"/>
  <c r="I65" i="13"/>
  <c r="I64" i="13"/>
  <c r="I63" i="13"/>
  <c r="I62" i="13"/>
  <c r="I61" i="13"/>
  <c r="I60" i="13"/>
  <c r="I59" i="13"/>
  <c r="I58" i="13"/>
  <c r="I57" i="13"/>
  <c r="I56" i="13"/>
  <c r="I55" i="13"/>
  <c r="I54" i="13"/>
  <c r="I53" i="13"/>
  <c r="I52" i="13"/>
  <c r="I51" i="13"/>
  <c r="I50" i="13"/>
  <c r="I49" i="13"/>
  <c r="I48" i="13"/>
  <c r="I47" i="13"/>
  <c r="I46" i="13"/>
  <c r="I45" i="13"/>
  <c r="I35" i="13"/>
  <c r="I34" i="13"/>
  <c r="I33" i="13"/>
  <c r="I32" i="13"/>
  <c r="I31" i="13"/>
  <c r="I30" i="13"/>
  <c r="I29" i="13"/>
  <c r="I28" i="13"/>
  <c r="I27" i="13"/>
  <c r="I26" i="13"/>
  <c r="I25" i="13"/>
  <c r="I24" i="13"/>
  <c r="I23" i="13"/>
  <c r="I22" i="13"/>
  <c r="I21" i="13"/>
  <c r="I20" i="13"/>
  <c r="I19" i="13"/>
  <c r="I18" i="13"/>
  <c r="I17" i="13"/>
  <c r="I16" i="13"/>
  <c r="I15" i="13"/>
  <c r="I14" i="13"/>
  <c r="I13" i="13"/>
  <c r="I12" i="13"/>
  <c r="I11" i="13"/>
  <c r="I10" i="13"/>
  <c r="I9" i="13"/>
  <c r="J183" i="35"/>
  <c r="J182" i="35"/>
  <c r="J181" i="35"/>
  <c r="J180" i="35"/>
  <c r="J179" i="35"/>
  <c r="J178" i="35"/>
  <c r="J177" i="35"/>
  <c r="J176" i="35"/>
  <c r="J175" i="35"/>
  <c r="J174" i="35"/>
  <c r="J173" i="35"/>
  <c r="J172" i="35"/>
  <c r="J171" i="35"/>
  <c r="J170" i="35"/>
  <c r="J169" i="35"/>
  <c r="J168" i="35"/>
  <c r="J167" i="35"/>
  <c r="J166" i="35"/>
  <c r="J165" i="35"/>
  <c r="J164" i="35"/>
  <c r="J163" i="35"/>
  <c r="J162" i="35"/>
  <c r="J161" i="35"/>
  <c r="J160" i="35"/>
  <c r="J159" i="35"/>
  <c r="J158" i="35"/>
  <c r="J157" i="35"/>
  <c r="J156" i="35"/>
  <c r="J155" i="35"/>
  <c r="J146" i="35"/>
  <c r="J145" i="35"/>
  <c r="J144" i="35"/>
  <c r="J143" i="35"/>
  <c r="J142" i="35"/>
  <c r="J141" i="35"/>
  <c r="J140" i="35"/>
  <c r="J139" i="35"/>
  <c r="J138" i="35"/>
  <c r="J137" i="35"/>
  <c r="J136" i="35"/>
  <c r="J135" i="35"/>
  <c r="J134" i="35"/>
  <c r="J133" i="35"/>
  <c r="J132" i="35"/>
  <c r="J131" i="35"/>
  <c r="J130" i="35"/>
  <c r="J129" i="35"/>
  <c r="J128" i="35"/>
  <c r="J127" i="35"/>
  <c r="J126" i="35"/>
  <c r="J125" i="35"/>
  <c r="J124" i="35"/>
  <c r="J123" i="35"/>
  <c r="J122" i="35"/>
  <c r="J121" i="35"/>
  <c r="J120" i="35"/>
  <c r="J119" i="35"/>
  <c r="J118" i="35"/>
  <c r="J109" i="35"/>
  <c r="J108" i="35"/>
  <c r="J107" i="35"/>
  <c r="J106" i="35"/>
  <c r="J105" i="35"/>
  <c r="J104" i="35"/>
  <c r="J103" i="35"/>
  <c r="J102" i="35"/>
  <c r="J101" i="35"/>
  <c r="J100" i="35"/>
  <c r="J99" i="35"/>
  <c r="J98" i="35"/>
  <c r="J97" i="35"/>
  <c r="J96" i="35"/>
  <c r="J95" i="35"/>
  <c r="J94" i="35"/>
  <c r="J93" i="35"/>
  <c r="J92" i="35"/>
  <c r="J91" i="35"/>
  <c r="J90" i="35"/>
  <c r="J89" i="35"/>
  <c r="J88" i="35"/>
  <c r="J87" i="35"/>
  <c r="J86" i="35"/>
  <c r="J85" i="35"/>
  <c r="J84" i="35"/>
  <c r="J83" i="35"/>
  <c r="J82" i="35"/>
  <c r="J72" i="35"/>
  <c r="J71" i="35"/>
  <c r="J70" i="35"/>
  <c r="J69" i="35"/>
  <c r="J68" i="35"/>
  <c r="J67" i="35"/>
  <c r="J66" i="35"/>
  <c r="J65" i="35"/>
  <c r="J64" i="35"/>
  <c r="J63" i="35"/>
  <c r="J62" i="35"/>
  <c r="J61" i="35"/>
  <c r="J60" i="35"/>
  <c r="J59" i="35"/>
  <c r="J58" i="35"/>
  <c r="J57" i="35"/>
  <c r="J56" i="35"/>
  <c r="J55" i="35"/>
  <c r="J54" i="35"/>
  <c r="J53" i="35"/>
  <c r="J52" i="35"/>
  <c r="J51" i="35"/>
  <c r="J50" i="35"/>
  <c r="J49" i="35"/>
  <c r="J48" i="35"/>
  <c r="J47" i="35"/>
  <c r="J46" i="35"/>
  <c r="J45" i="35"/>
  <c r="J35" i="35"/>
  <c r="J34" i="35"/>
  <c r="J33" i="35"/>
  <c r="J32" i="35"/>
  <c r="J31" i="35"/>
  <c r="J30" i="35"/>
  <c r="J29" i="35"/>
  <c r="J28" i="35"/>
  <c r="J27" i="35"/>
  <c r="J26" i="35"/>
  <c r="J25" i="35"/>
  <c r="J24" i="35"/>
  <c r="J23" i="35"/>
  <c r="J22" i="35"/>
  <c r="J21" i="35"/>
  <c r="J20" i="35"/>
  <c r="J19" i="35"/>
  <c r="J18" i="35"/>
  <c r="J17" i="35"/>
  <c r="J16" i="35"/>
  <c r="J15" i="35"/>
  <c r="J14" i="35"/>
  <c r="J13" i="35"/>
  <c r="J12" i="35"/>
  <c r="J11" i="35"/>
  <c r="J10" i="35"/>
  <c r="J9" i="35"/>
  <c r="J8" i="35"/>
  <c r="B9" i="113"/>
  <c r="B8" i="113"/>
  <c r="B7" i="113"/>
  <c r="B6" i="113"/>
  <c r="B5" i="113"/>
  <c r="D5" i="113"/>
  <c r="Q9" i="113"/>
  <c r="Q8" i="113"/>
  <c r="G9" i="113"/>
  <c r="E9" i="113"/>
  <c r="D9" i="113"/>
  <c r="G8" i="113"/>
  <c r="E8" i="113"/>
  <c r="D8" i="113"/>
  <c r="G7" i="113"/>
  <c r="E7" i="113"/>
  <c r="D7" i="113"/>
  <c r="G6" i="113"/>
  <c r="E6" i="113"/>
  <c r="D6" i="113"/>
  <c r="E5" i="113"/>
  <c r="G5" i="113"/>
  <c r="C9" i="113"/>
  <c r="C8" i="113"/>
  <c r="C7" i="113"/>
  <c r="C6" i="113"/>
  <c r="C5" i="113"/>
  <c r="Q6" i="113"/>
  <c r="Q7" i="113"/>
  <c r="O147" i="4" l="1"/>
  <c r="I184" i="13"/>
  <c r="K156" i="47"/>
  <c r="K195" i="47"/>
  <c r="E58" i="108"/>
  <c r="E57" i="108"/>
  <c r="E56" i="108"/>
  <c r="E55" i="108"/>
  <c r="E54" i="108"/>
  <c r="E53" i="108"/>
  <c r="E52" i="108"/>
  <c r="E46" i="108"/>
  <c r="E45" i="108"/>
  <c r="E44" i="108"/>
  <c r="E43" i="108"/>
  <c r="E42" i="108"/>
  <c r="E41" i="108"/>
  <c r="E40" i="108"/>
  <c r="E34" i="108"/>
  <c r="E33" i="108"/>
  <c r="E32" i="108"/>
  <c r="E31" i="108"/>
  <c r="E30" i="108"/>
  <c r="E29" i="108"/>
  <c r="E28" i="108"/>
  <c r="E22" i="108"/>
  <c r="E21" i="108"/>
  <c r="E20" i="108"/>
  <c r="E19" i="108"/>
  <c r="E18" i="108"/>
  <c r="E17" i="108"/>
  <c r="E16" i="108"/>
  <c r="D58" i="108"/>
  <c r="D57" i="108"/>
  <c r="D56" i="108"/>
  <c r="D55" i="108"/>
  <c r="D46" i="108"/>
  <c r="D45" i="108"/>
  <c r="D44" i="108"/>
  <c r="E10" i="108"/>
  <c r="E9" i="108"/>
  <c r="E8" i="108"/>
  <c r="E7" i="108"/>
  <c r="E6" i="108"/>
  <c r="E5" i="108"/>
  <c r="E4" i="108"/>
  <c r="D43" i="108"/>
  <c r="J80" i="51"/>
  <c r="L37" i="110"/>
  <c r="L36" i="110"/>
  <c r="L35" i="110"/>
  <c r="L34" i="110"/>
  <c r="L33" i="110"/>
  <c r="L32" i="110"/>
  <c r="L31" i="110"/>
  <c r="L30" i="110"/>
  <c r="L29" i="110"/>
  <c r="L28" i="110"/>
  <c r="L27" i="110"/>
  <c r="L26" i="110"/>
  <c r="L25" i="110"/>
  <c r="L24" i="110"/>
  <c r="L23" i="110"/>
  <c r="L22" i="110"/>
  <c r="L21" i="110"/>
  <c r="L20" i="110"/>
  <c r="L7" i="110"/>
  <c r="M30" i="111"/>
  <c r="M29" i="111"/>
  <c r="M28" i="111"/>
  <c r="M27" i="111"/>
  <c r="M26" i="111"/>
  <c r="M25" i="111"/>
  <c r="M24" i="111"/>
  <c r="M23" i="111"/>
  <c r="M22" i="111"/>
  <c r="M21" i="111"/>
  <c r="M20" i="111"/>
  <c r="M19" i="111"/>
  <c r="M18" i="111"/>
  <c r="M17" i="111"/>
  <c r="M16" i="111"/>
  <c r="M15" i="111"/>
  <c r="M14" i="111"/>
  <c r="M13" i="111"/>
  <c r="M12" i="111"/>
  <c r="M9" i="111"/>
  <c r="I44" i="13" l="1"/>
  <c r="H44" i="13"/>
  <c r="H10" i="37"/>
  <c r="I10" i="37"/>
  <c r="I8" i="13" l="1"/>
  <c r="H8" i="13"/>
  <c r="I82" i="13"/>
  <c r="H82" i="13"/>
  <c r="H146" i="13"/>
  <c r="H145" i="13"/>
  <c r="H144" i="13"/>
  <c r="H143" i="13"/>
  <c r="H142" i="13"/>
  <c r="H141" i="13"/>
  <c r="H140" i="13"/>
  <c r="H119" i="13"/>
  <c r="K48" i="51"/>
  <c r="K47" i="51"/>
  <c r="F57" i="108" l="1"/>
  <c r="I83" i="109"/>
  <c r="H83" i="109"/>
  <c r="I82" i="109"/>
  <c r="H82" i="109"/>
  <c r="I81" i="109"/>
  <c r="H81" i="109"/>
  <c r="I80" i="109"/>
  <c r="H80" i="109"/>
  <c r="I46" i="109"/>
  <c r="H46" i="109"/>
  <c r="I45" i="109"/>
  <c r="H45" i="109"/>
  <c r="I44" i="109"/>
  <c r="H44" i="109"/>
  <c r="I43" i="109"/>
  <c r="H43" i="109"/>
  <c r="H83" i="37"/>
  <c r="H82" i="37"/>
  <c r="H81" i="37"/>
  <c r="H80" i="37"/>
  <c r="I111" i="37" s="1"/>
  <c r="D34" i="108" s="1"/>
  <c r="H46" i="37"/>
  <c r="H45" i="37"/>
  <c r="H44" i="37"/>
  <c r="H43" i="37"/>
  <c r="H9" i="37"/>
  <c r="H8" i="37"/>
  <c r="H7" i="37"/>
  <c r="H6" i="37"/>
  <c r="I37" i="37" s="1"/>
  <c r="D10" i="108" s="1"/>
  <c r="I9" i="109"/>
  <c r="H9" i="109"/>
  <c r="I8" i="109"/>
  <c r="H8" i="109"/>
  <c r="I7" i="109"/>
  <c r="H7" i="109"/>
  <c r="I37" i="109" s="1"/>
  <c r="D9" i="108" s="1"/>
  <c r="I6" i="109"/>
  <c r="H6" i="109"/>
  <c r="G82" i="14"/>
  <c r="G81" i="14"/>
  <c r="G80" i="14"/>
  <c r="H111" i="14" s="1"/>
  <c r="D32" i="108" s="1"/>
  <c r="G44" i="14"/>
  <c r="G43" i="14"/>
  <c r="G7" i="14"/>
  <c r="G6" i="14"/>
  <c r="H37" i="14" s="1"/>
  <c r="D8" i="108" s="1"/>
  <c r="K87" i="47"/>
  <c r="J87" i="47"/>
  <c r="L87" i="47" s="1"/>
  <c r="K86" i="47"/>
  <c r="J86" i="47"/>
  <c r="L86" i="47" s="1"/>
  <c r="K85" i="47"/>
  <c r="J85" i="47"/>
  <c r="L85" i="47" s="1"/>
  <c r="K84" i="47"/>
  <c r="J84" i="47"/>
  <c r="K48" i="47"/>
  <c r="J48" i="47"/>
  <c r="L48" i="47" s="1"/>
  <c r="K47" i="47"/>
  <c r="J47" i="47"/>
  <c r="L47" i="47" s="1"/>
  <c r="K46" i="47"/>
  <c r="J46" i="47"/>
  <c r="L46" i="47" s="1"/>
  <c r="K45" i="47"/>
  <c r="J45" i="47"/>
  <c r="K9" i="47"/>
  <c r="J9" i="47"/>
  <c r="L9" i="47" s="1"/>
  <c r="K8" i="47"/>
  <c r="J8" i="47"/>
  <c r="L8" i="47" s="1"/>
  <c r="K7" i="47"/>
  <c r="J7" i="47"/>
  <c r="L7" i="47" s="1"/>
  <c r="K6" i="47"/>
  <c r="J6" i="47"/>
  <c r="J83" i="51"/>
  <c r="J82" i="51"/>
  <c r="J81" i="51"/>
  <c r="J48" i="51"/>
  <c r="J47" i="51"/>
  <c r="J46" i="51"/>
  <c r="J45" i="51"/>
  <c r="J44" i="51"/>
  <c r="J43" i="51"/>
  <c r="J9" i="51"/>
  <c r="J8" i="51"/>
  <c r="J7" i="51"/>
  <c r="J6" i="51"/>
  <c r="O146" i="4"/>
  <c r="K36" i="47" l="1"/>
  <c r="H74" i="14"/>
  <c r="I111" i="109"/>
  <c r="D33" i="108" s="1"/>
  <c r="F33" i="108" s="1"/>
  <c r="I74" i="37"/>
  <c r="D22" i="108" s="1"/>
  <c r="I73" i="109"/>
  <c r="O24" i="106" s="1"/>
  <c r="E10" i="106" s="1"/>
  <c r="I74" i="109"/>
  <c r="D21" i="108" s="1"/>
  <c r="F21" i="108" s="1"/>
  <c r="I36" i="109"/>
  <c r="I110" i="109"/>
  <c r="D20" i="108"/>
  <c r="L84" i="47"/>
  <c r="L114" i="47" s="1"/>
  <c r="K116" i="47" s="1"/>
  <c r="K115" i="47"/>
  <c r="K117" i="47" s="1"/>
  <c r="K114" i="47"/>
  <c r="L45" i="47"/>
  <c r="L75" i="47" s="1"/>
  <c r="K77" i="47" s="1"/>
  <c r="K76" i="47"/>
  <c r="K78" i="47" s="1"/>
  <c r="K75" i="47"/>
  <c r="K197" i="47" s="1"/>
  <c r="L6" i="47"/>
  <c r="L36" i="47" s="1"/>
  <c r="K38" i="47" s="1"/>
  <c r="K37" i="47"/>
  <c r="F45" i="108"/>
  <c r="O66" i="106"/>
  <c r="H10" i="106" s="1"/>
  <c r="F9" i="108"/>
  <c r="O52" i="106"/>
  <c r="G10" i="106" s="1"/>
  <c r="O50" i="106"/>
  <c r="N80" i="4"/>
  <c r="N79" i="4"/>
  <c r="N45" i="4"/>
  <c r="N44" i="4"/>
  <c r="N43" i="4"/>
  <c r="N42" i="4"/>
  <c r="N8" i="4"/>
  <c r="N7" i="4"/>
  <c r="N6" i="4"/>
  <c r="N5" i="4"/>
  <c r="H118" i="13"/>
  <c r="I148" i="13" s="1"/>
  <c r="H81" i="13"/>
  <c r="H80" i="13"/>
  <c r="H43" i="13"/>
  <c r="I74" i="13" s="1"/>
  <c r="H7" i="13"/>
  <c r="H6" i="13"/>
  <c r="I154" i="35"/>
  <c r="J185" i="35" s="1"/>
  <c r="D52" i="108" s="1"/>
  <c r="F52" i="108" s="1"/>
  <c r="I117" i="35"/>
  <c r="J148" i="35" s="1"/>
  <c r="D40" i="108" s="1"/>
  <c r="I81" i="35"/>
  <c r="I80" i="35"/>
  <c r="J111" i="35" s="1"/>
  <c r="D28" i="108" s="1"/>
  <c r="I44" i="35"/>
  <c r="I43" i="35"/>
  <c r="I7" i="35"/>
  <c r="I6" i="35"/>
  <c r="J37" i="35" s="1"/>
  <c r="D4" i="108" s="1"/>
  <c r="F4" i="108" s="1"/>
  <c r="I187" i="109" l="1"/>
  <c r="K39" i="47"/>
  <c r="I111" i="13"/>
  <c r="O38" i="106"/>
  <c r="F10" i="106" s="1"/>
  <c r="D54" i="108"/>
  <c r="F54" i="108" s="1"/>
  <c r="D42" i="108"/>
  <c r="F42" i="108" s="1"/>
  <c r="D17" i="108"/>
  <c r="F17" i="108" s="1"/>
  <c r="O10" i="106"/>
  <c r="D10" i="106" s="1"/>
  <c r="F40" i="108"/>
  <c r="B1" i="106" l="1"/>
  <c r="A1" i="106"/>
  <c r="F55" i="108" l="1"/>
  <c r="H44" i="14"/>
  <c r="H43" i="14"/>
  <c r="H73" i="14" s="1"/>
  <c r="H7" i="14"/>
  <c r="H81" i="14"/>
  <c r="H80" i="14"/>
  <c r="F58" i="108"/>
  <c r="F46" i="108"/>
  <c r="I83" i="37"/>
  <c r="I82" i="37"/>
  <c r="I81" i="37"/>
  <c r="I80" i="37"/>
  <c r="I110" i="37" s="1"/>
  <c r="I46" i="37"/>
  <c r="I45" i="37"/>
  <c r="I44" i="37"/>
  <c r="I43" i="37"/>
  <c r="I73" i="37" s="1"/>
  <c r="F43" i="108"/>
  <c r="J44" i="35"/>
  <c r="J43" i="35"/>
  <c r="J7" i="35"/>
  <c r="J6" i="35"/>
  <c r="J154" i="35"/>
  <c r="F32" i="108" l="1"/>
  <c r="J74" i="35"/>
  <c r="D16" i="108" s="1"/>
  <c r="F16" i="108" s="1"/>
  <c r="F34" i="108"/>
  <c r="F22" i="108"/>
  <c r="O53" i="106"/>
  <c r="G11" i="106" s="1"/>
  <c r="O67" i="106"/>
  <c r="H11" i="106" s="1"/>
  <c r="O25" i="106"/>
  <c r="E11" i="106" s="1"/>
  <c r="O39" i="106"/>
  <c r="F11" i="106" s="1"/>
  <c r="O23" i="106"/>
  <c r="E9" i="106" s="1"/>
  <c r="F20" i="108"/>
  <c r="J73" i="35"/>
  <c r="O183" i="4"/>
  <c r="G8" i="106"/>
  <c r="O49" i="106"/>
  <c r="J117" i="35"/>
  <c r="F28" i="108"/>
  <c r="J81" i="35"/>
  <c r="J80" i="35"/>
  <c r="I6" i="13"/>
  <c r="O63" i="106" l="1"/>
  <c r="P63" i="106" s="1"/>
  <c r="M9" i="113" s="1"/>
  <c r="O64" i="106"/>
  <c r="H8" i="106" s="1"/>
  <c r="J184" i="35"/>
  <c r="O61" i="106" s="1"/>
  <c r="H5" i="106" s="1"/>
  <c r="J147" i="35"/>
  <c r="P49" i="106"/>
  <c r="M8" i="113" s="1"/>
  <c r="G7" i="106"/>
  <c r="O19" i="106"/>
  <c r="E5" i="106" s="1"/>
  <c r="J36" i="35"/>
  <c r="O5" i="106" s="1"/>
  <c r="J110" i="35"/>
  <c r="H7" i="106" l="1"/>
  <c r="O47" i="106"/>
  <c r="G5" i="106" s="1"/>
  <c r="J188" i="35"/>
  <c r="D5" i="106"/>
  <c r="O33" i="106"/>
  <c r="F5" i="106" l="1"/>
  <c r="I9" i="37" l="1"/>
  <c r="I8" i="37"/>
  <c r="I7" i="37"/>
  <c r="F10" i="108" s="1"/>
  <c r="I6" i="37"/>
  <c r="I36" i="37" s="1"/>
  <c r="F56" i="108"/>
  <c r="F44" i="108"/>
  <c r="H82" i="14"/>
  <c r="H110" i="14" s="1"/>
  <c r="H6" i="14"/>
  <c r="H36" i="14" s="1"/>
  <c r="K83" i="51"/>
  <c r="K82" i="51"/>
  <c r="K81" i="51"/>
  <c r="K80" i="51"/>
  <c r="K46" i="51"/>
  <c r="K45" i="51"/>
  <c r="K44" i="51"/>
  <c r="K43" i="51"/>
  <c r="K9" i="51"/>
  <c r="K8" i="51"/>
  <c r="K7" i="51"/>
  <c r="K6" i="51"/>
  <c r="O80" i="4"/>
  <c r="O79" i="4"/>
  <c r="O110" i="4" s="1"/>
  <c r="D30" i="108" s="1"/>
  <c r="F30" i="108" s="1"/>
  <c r="O43" i="4"/>
  <c r="O42" i="4"/>
  <c r="O73" i="4" s="1"/>
  <c r="D18" i="108" s="1"/>
  <c r="F18" i="108" s="1"/>
  <c r="O7" i="4"/>
  <c r="O6" i="4"/>
  <c r="O5" i="4"/>
  <c r="I81" i="13"/>
  <c r="I80" i="13"/>
  <c r="I43" i="13"/>
  <c r="I7" i="13"/>
  <c r="I37" i="13" s="1"/>
  <c r="O36" i="4" l="1"/>
  <c r="D6" i="108" s="1"/>
  <c r="F6" i="108" s="1"/>
  <c r="H186" i="14"/>
  <c r="K110" i="51"/>
  <c r="K111" i="51"/>
  <c r="D31" i="108" s="1"/>
  <c r="F31" i="108" s="1"/>
  <c r="K73" i="51"/>
  <c r="K74" i="51"/>
  <c r="D19" i="108" s="1"/>
  <c r="F19" i="108" s="1"/>
  <c r="F23" i="108" s="1"/>
  <c r="O26" i="106" s="1"/>
  <c r="K36" i="51"/>
  <c r="K37" i="51"/>
  <c r="D7" i="108" s="1"/>
  <c r="F7" i="108" s="1"/>
  <c r="D53" i="108"/>
  <c r="F53" i="108" s="1"/>
  <c r="F59" i="108" s="1"/>
  <c r="O68" i="106" s="1"/>
  <c r="P66" i="106" s="1"/>
  <c r="O9" i="113" s="1"/>
  <c r="D41" i="108"/>
  <c r="F41" i="108" s="1"/>
  <c r="F47" i="108" s="1"/>
  <c r="O54" i="106" s="1"/>
  <c r="P52" i="106" s="1"/>
  <c r="O8" i="113" s="1"/>
  <c r="D29" i="108"/>
  <c r="F29" i="108" s="1"/>
  <c r="D5" i="108"/>
  <c r="F5" i="108" s="1"/>
  <c r="O72" i="4"/>
  <c r="O21" i="106" s="1"/>
  <c r="O35" i="4"/>
  <c r="O11" i="106"/>
  <c r="D11" i="106" s="1"/>
  <c r="O9" i="106"/>
  <c r="F8" i="108"/>
  <c r="O51" i="106"/>
  <c r="I73" i="13"/>
  <c r="O20" i="106" s="1"/>
  <c r="E6" i="106" s="1"/>
  <c r="O62" i="106"/>
  <c r="H6" i="106" s="1"/>
  <c r="I147" i="13"/>
  <c r="I36" i="13"/>
  <c r="O22" i="106"/>
  <c r="O65" i="106"/>
  <c r="O109" i="4"/>
  <c r="O35" i="106" s="1"/>
  <c r="I110" i="13"/>
  <c r="O34" i="106" s="1"/>
  <c r="K187" i="51" l="1"/>
  <c r="O186" i="4"/>
  <c r="O48" i="106"/>
  <c r="O55" i="106" s="1"/>
  <c r="I187" i="13"/>
  <c r="F35" i="108"/>
  <c r="O40" i="106" s="1"/>
  <c r="P38" i="106" s="1"/>
  <c r="O7" i="113" s="1"/>
  <c r="F11" i="108"/>
  <c r="O12" i="106" s="1"/>
  <c r="P10" i="106" s="1"/>
  <c r="O5" i="113" s="1"/>
  <c r="E12" i="106"/>
  <c r="P24" i="106"/>
  <c r="O6" i="113" s="1"/>
  <c r="G9" i="106"/>
  <c r="P50" i="106"/>
  <c r="N8" i="113" s="1"/>
  <c r="G12" i="106"/>
  <c r="H12" i="106"/>
  <c r="D9" i="106"/>
  <c r="I187" i="37"/>
  <c r="H9" i="106"/>
  <c r="P64" i="106"/>
  <c r="N9" i="113" s="1"/>
  <c r="O37" i="106"/>
  <c r="F9" i="106" s="1"/>
  <c r="O36" i="106"/>
  <c r="P19" i="106"/>
  <c r="L6" i="113" s="1"/>
  <c r="P61" i="106"/>
  <c r="L9" i="113" s="1"/>
  <c r="O69" i="106"/>
  <c r="P69" i="106" s="1"/>
  <c r="G6" i="106"/>
  <c r="O6" i="106"/>
  <c r="F6" i="106"/>
  <c r="P33" i="106"/>
  <c r="L7" i="113" s="1"/>
  <c r="E8" i="106"/>
  <c r="P22" i="106"/>
  <c r="N6" i="113" s="1"/>
  <c r="O8" i="106"/>
  <c r="P8" i="106" s="1"/>
  <c r="N5" i="113" s="1"/>
  <c r="F7" i="106"/>
  <c r="P35" i="106"/>
  <c r="M7" i="113" s="1"/>
  <c r="E7" i="106"/>
  <c r="P21" i="106"/>
  <c r="M6" i="113" s="1"/>
  <c r="O27" i="106"/>
  <c r="O7" i="106"/>
  <c r="P47" i="106" l="1"/>
  <c r="L8" i="113" s="1"/>
  <c r="F12" i="106"/>
  <c r="H13" i="106"/>
  <c r="P9" i="113"/>
  <c r="D12" i="106"/>
  <c r="O13" i="106"/>
  <c r="O41" i="106"/>
  <c r="P41" i="106" s="1"/>
  <c r="P7" i="113" s="1"/>
  <c r="F8" i="106"/>
  <c r="P36" i="106"/>
  <c r="N7" i="113" s="1"/>
  <c r="P70" i="106"/>
  <c r="D6" i="106"/>
  <c r="I5" i="106" s="1"/>
  <c r="P5" i="106"/>
  <c r="L5" i="113" s="1"/>
  <c r="G13" i="106"/>
  <c r="P55" i="106"/>
  <c r="P8" i="113" s="1"/>
  <c r="P27" i="106"/>
  <c r="P6" i="113" s="1"/>
  <c r="D7" i="106"/>
  <c r="I7" i="106" s="1"/>
  <c r="P7" i="106"/>
  <c r="M5" i="113" s="1"/>
  <c r="D8" i="106"/>
  <c r="P71" i="106" l="1"/>
  <c r="S9" i="113"/>
  <c r="I8" i="106"/>
  <c r="H14" i="106"/>
  <c r="P56" i="106"/>
  <c r="P28" i="106"/>
  <c r="S6" i="113" s="1"/>
  <c r="E13" i="106"/>
  <c r="P42" i="106"/>
  <c r="S7" i="113" s="1"/>
  <c r="F13" i="106"/>
  <c r="P13" i="106"/>
  <c r="P5" i="113" l="1"/>
  <c r="P14" i="106"/>
  <c r="S5" i="113" s="1"/>
  <c r="H15" i="106"/>
  <c r="T9" i="113"/>
  <c r="P57" i="106"/>
  <c r="S8" i="113"/>
  <c r="G14" i="106"/>
  <c r="F14" i="106"/>
  <c r="P29" i="106"/>
  <c r="D13" i="106"/>
  <c r="P43" i="106"/>
  <c r="E14" i="106"/>
  <c r="G15" i="106" l="1"/>
  <c r="T8" i="113"/>
  <c r="F15" i="106"/>
  <c r="T7" i="113"/>
  <c r="E15" i="106"/>
  <c r="T6" i="113"/>
  <c r="I13" i="106"/>
  <c r="D14" i="106"/>
  <c r="I14" i="106" s="1"/>
  <c r="P15" i="106"/>
  <c r="D15" i="106" l="1"/>
  <c r="I15" i="106" s="1"/>
  <c r="T5" i="113"/>
  <c r="T10" i="1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tc={76EA333D-5650-4FD1-89A0-01E046504E94}</author>
    <author>tc={32101181-8FE4-403E-AE5F-D0D907E859D7}</author>
  </authors>
  <commentList>
    <comment ref="K2" authorId="0" shapeId="0" xr:uid="{76EA333D-5650-4FD1-89A0-01E046504E94}">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初年度分だけ？それとも5年分？
</t>
      </text>
    </comment>
    <comment ref="A20" authorId="1" shapeId="0" xr:uid="{32101181-8FE4-403E-AE5F-D0D907E859D7}">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初年度分だけ？それとも5年分？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90A52D28-4FE3-47A6-BD4B-D101DD67C7A5}">
      <text>
        <r>
          <rPr>
            <b/>
            <sz val="9"/>
            <color indexed="81"/>
            <rFont val="MS P ゴシック"/>
            <family val="3"/>
            <charset val="128"/>
          </rPr>
          <t>202*/**/**で入力していただくと和暦で表示されます。</t>
        </r>
        <r>
          <rPr>
            <sz val="9"/>
            <color indexed="81"/>
            <rFont val="MS P ゴシック"/>
            <family val="3"/>
            <charset val="128"/>
          </rPr>
          <t xml:space="preserve">
</t>
        </r>
      </text>
    </comment>
    <comment ref="B28" authorId="0" shapeId="0" xr:uid="{95ED1915-5D5D-4101-9C0E-7B7FD0D71A5C}">
      <text>
        <r>
          <rPr>
            <sz val="9"/>
            <color indexed="81"/>
            <rFont val="ＭＳ Ｐゴシック"/>
            <family val="3"/>
            <charset val="128"/>
          </rPr>
          <t>FAXについては、記入を省略いただいてもかまいません。</t>
        </r>
      </text>
    </comment>
    <comment ref="B34" authorId="0" shapeId="0" xr:uid="{DA751A50-00E4-43D1-8D47-D14356389DCB}">
      <text>
        <r>
          <rPr>
            <sz val="9"/>
            <color indexed="81"/>
            <rFont val="ＭＳ Ｐゴシック"/>
            <family val="3"/>
            <charset val="128"/>
          </rPr>
          <t>FAXについては、記入を省略いただいてもかまいません。</t>
        </r>
      </text>
    </comment>
    <comment ref="B40" authorId="0" shapeId="0" xr:uid="{20D54014-D309-4C72-988C-1CF23AAAFD20}">
      <text>
        <r>
          <rPr>
            <sz val="9"/>
            <color indexed="81"/>
            <rFont val="ＭＳ Ｐゴシック"/>
            <family val="3"/>
            <charset val="128"/>
          </rPr>
          <t>FAXについては、記入を省略いただいてもかまいません。</t>
        </r>
      </text>
    </comment>
    <comment ref="B46" authorId="0" shapeId="0" xr:uid="{3BE80656-0395-467C-83ED-F3CC666B3DDE}">
      <text>
        <r>
          <rPr>
            <sz val="9"/>
            <color indexed="81"/>
            <rFont val="ＭＳ Ｐゴシック"/>
            <family val="3"/>
            <charset val="128"/>
          </rPr>
          <t>FAXについては、記入を省略いただいてもかまいません。</t>
        </r>
      </text>
    </comment>
    <comment ref="B52" authorId="0" shapeId="0" xr:uid="{AD74D6FE-D63C-4CB1-BA29-D00945631E35}">
      <text>
        <r>
          <rPr>
            <sz val="9"/>
            <color indexed="81"/>
            <rFont val="ＭＳ Ｐゴシック"/>
            <family val="3"/>
            <charset val="128"/>
          </rPr>
          <t>FAXについては、記入を省略いただいてもかまいません。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FA6AA18B-BDB1-42BD-AA3D-AD8476CAD043}">
      <text>
        <r>
          <rPr>
            <sz val="9"/>
            <color indexed="81"/>
            <rFont val="ＭＳ Ｐゴシック"/>
            <family val="3"/>
            <charset val="128"/>
          </rPr>
          <t xml:space="preserve">消費税が含んでいるものは「課税」を選択、消費税が含んでいないものには「課税対象外」を選択
</t>
        </r>
      </text>
    </comment>
    <comment ref="F41" authorId="0" shapeId="0" xr:uid="{A2E6C536-2308-41F4-8BF3-B70922D9D03A}">
      <text>
        <r>
          <rPr>
            <sz val="9"/>
            <color indexed="81"/>
            <rFont val="ＭＳ Ｐゴシック"/>
            <family val="3"/>
            <charset val="128"/>
          </rPr>
          <t xml:space="preserve">消費税が含んでいるものは「課税」を選択、消費税が含んでいないものには「課税対象外」を選択
</t>
        </r>
      </text>
    </comment>
    <comment ref="F78" authorId="0" shapeId="0" xr:uid="{91222499-F6B5-45F3-BFA2-5314C1E17DBD}">
      <text>
        <r>
          <rPr>
            <sz val="9"/>
            <color indexed="81"/>
            <rFont val="ＭＳ Ｐゴシック"/>
            <family val="3"/>
            <charset val="128"/>
          </rPr>
          <t xml:space="preserve">消費税が含んでいるものは「課税」を選択、消費税が含んでいないものには「課税対象外」を選択
</t>
        </r>
      </text>
    </comment>
    <comment ref="F115" authorId="0" shapeId="0" xr:uid="{B93B6FC6-0CB7-48AE-AA52-17CF002176C2}">
      <text>
        <r>
          <rPr>
            <sz val="9"/>
            <color indexed="81"/>
            <rFont val="ＭＳ Ｐゴシック"/>
            <family val="3"/>
            <charset val="128"/>
          </rPr>
          <t xml:space="preserve">消費税が含んでいるものは「課税」を選択、消費税が含んでいないものには「課税対象外」を選択
</t>
        </r>
      </text>
    </comment>
    <comment ref="F151" authorId="0" shapeId="0" xr:uid="{6EF4128C-4E1F-4B49-9C5A-C483DBE3E03A}">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<sst xmlns="http://schemas.openxmlformats.org/spreadsheetml/2006/main" count="1215" uniqueCount="338">
  <si>
    <t>金額</t>
    <rPh sb="0" eb="2">
      <t>キンガク</t>
    </rPh>
    <phoneticPr fontId="17"/>
  </si>
  <si>
    <t>件名</t>
    <rPh sb="0" eb="2">
      <t>ケンメイ</t>
    </rPh>
    <phoneticPr fontId="17"/>
  </si>
  <si>
    <t>氏名</t>
    <rPh sb="0" eb="2">
      <t>シメイ</t>
    </rPh>
    <phoneticPr fontId="17"/>
  </si>
  <si>
    <t>合　　　計</t>
    <rPh sb="0" eb="1">
      <t>ゴウ</t>
    </rPh>
    <rPh sb="4" eb="5">
      <t>ケイ</t>
    </rPh>
    <phoneticPr fontId="17"/>
  </si>
  <si>
    <t>品名</t>
    <rPh sb="0" eb="2">
      <t>ヒンメイ</t>
    </rPh>
    <phoneticPr fontId="17"/>
  </si>
  <si>
    <t>＜設備備品費＞</t>
    <rPh sb="1" eb="3">
      <t>セツビ</t>
    </rPh>
    <rPh sb="3" eb="6">
      <t>ビヒンヒ</t>
    </rPh>
    <phoneticPr fontId="17"/>
  </si>
  <si>
    <t>（物品費内訳）</t>
    <rPh sb="1" eb="3">
      <t>ブッピン</t>
    </rPh>
    <rPh sb="3" eb="4">
      <t>ヒ</t>
    </rPh>
    <rPh sb="4" eb="6">
      <t>ウチワケ</t>
    </rPh>
    <phoneticPr fontId="17"/>
  </si>
  <si>
    <t>（物品費内訳）</t>
    <phoneticPr fontId="17"/>
  </si>
  <si>
    <t>消耗品費</t>
    <rPh sb="0" eb="3">
      <t>ショウモウヒン</t>
    </rPh>
    <rPh sb="3" eb="4">
      <t>ヒ</t>
    </rPh>
    <phoneticPr fontId="17"/>
  </si>
  <si>
    <t>人件費</t>
    <phoneticPr fontId="17"/>
  </si>
  <si>
    <t>謝金</t>
    <phoneticPr fontId="17"/>
  </si>
  <si>
    <t>＜消耗品費＞</t>
    <rPh sb="1" eb="4">
      <t>ショウモウヒン</t>
    </rPh>
    <rPh sb="4" eb="5">
      <t>ヒ</t>
    </rPh>
    <phoneticPr fontId="17"/>
  </si>
  <si>
    <t>その他</t>
    <rPh sb="2" eb="3">
      <t>タ</t>
    </rPh>
    <phoneticPr fontId="17"/>
  </si>
  <si>
    <t>旅費</t>
    <phoneticPr fontId="17"/>
  </si>
  <si>
    <t>＜謝金＞</t>
    <rPh sb="1" eb="3">
      <t>シャキン</t>
    </rPh>
    <phoneticPr fontId="17"/>
  </si>
  <si>
    <t>種別
（各機関の雇用の名称）</t>
    <rPh sb="0" eb="2">
      <t>シュベツ</t>
    </rPh>
    <rPh sb="4" eb="5">
      <t>カク</t>
    </rPh>
    <rPh sb="5" eb="7">
      <t>キカン</t>
    </rPh>
    <rPh sb="8" eb="10">
      <t>コヨウ</t>
    </rPh>
    <rPh sb="11" eb="13">
      <t>メイショウ</t>
    </rPh>
    <phoneticPr fontId="17"/>
  </si>
  <si>
    <t>用務・目的</t>
    <rPh sb="0" eb="2">
      <t>ヨウム</t>
    </rPh>
    <rPh sb="3" eb="4">
      <t>メ</t>
    </rPh>
    <rPh sb="4" eb="5">
      <t>マト</t>
    </rPh>
    <phoneticPr fontId="17"/>
  </si>
  <si>
    <t>用務・目的等</t>
    <rPh sb="0" eb="2">
      <t>ヨウム</t>
    </rPh>
    <rPh sb="3" eb="5">
      <t>モクテキ</t>
    </rPh>
    <rPh sb="5" eb="6">
      <t>ナド</t>
    </rPh>
    <phoneticPr fontId="17"/>
  </si>
  <si>
    <t>使途</t>
    <rPh sb="0" eb="2">
      <t>シト</t>
    </rPh>
    <phoneticPr fontId="17"/>
  </si>
  <si>
    <t>購入予定時期
（四半期単位）</t>
    <rPh sb="0" eb="2">
      <t>コウニュウ</t>
    </rPh>
    <rPh sb="2" eb="4">
      <t>ヨテイ</t>
    </rPh>
    <rPh sb="4" eb="6">
      <t>ジキ</t>
    </rPh>
    <rPh sb="8" eb="9">
      <t>シ</t>
    </rPh>
    <rPh sb="9" eb="11">
      <t>ハンキ</t>
    </rPh>
    <rPh sb="11" eb="13">
      <t>タンイ</t>
    </rPh>
    <phoneticPr fontId="17"/>
  </si>
  <si>
    <t>＜その他＞</t>
    <rPh sb="3" eb="4">
      <t>タ</t>
    </rPh>
    <phoneticPr fontId="17"/>
  </si>
  <si>
    <t>目的等</t>
    <rPh sb="0" eb="2">
      <t>モクテキ</t>
    </rPh>
    <rPh sb="2" eb="3">
      <t>ナド</t>
    </rPh>
    <phoneticPr fontId="17"/>
  </si>
  <si>
    <t>出張先</t>
    <rPh sb="0" eb="2">
      <t>シュッチョウ</t>
    </rPh>
    <rPh sb="2" eb="3">
      <t>サキ</t>
    </rPh>
    <phoneticPr fontId="17"/>
  </si>
  <si>
    <t>＜旅費＞</t>
    <rPh sb="1" eb="3">
      <t>リョヒ</t>
    </rPh>
    <phoneticPr fontId="17"/>
  </si>
  <si>
    <t>物品費</t>
    <rPh sb="0" eb="1">
      <t>モノ</t>
    </rPh>
    <rPh sb="1" eb="2">
      <t>シナ</t>
    </rPh>
    <rPh sb="2" eb="3">
      <t>ヒ</t>
    </rPh>
    <phoneticPr fontId="17"/>
  </si>
  <si>
    <t>人件費・謝金</t>
    <rPh sb="0" eb="1">
      <t>ヒト</t>
    </rPh>
    <rPh sb="1" eb="2">
      <t>ケン</t>
    </rPh>
    <rPh sb="2" eb="3">
      <t>ヒ</t>
    </rPh>
    <rPh sb="4" eb="5">
      <t>シャ</t>
    </rPh>
    <rPh sb="5" eb="6">
      <t>カネ</t>
    </rPh>
    <phoneticPr fontId="17"/>
  </si>
  <si>
    <t>旅費</t>
    <rPh sb="0" eb="1">
      <t>タビ</t>
    </rPh>
    <rPh sb="1" eb="2">
      <t>ヒ</t>
    </rPh>
    <phoneticPr fontId="17"/>
  </si>
  <si>
    <t>出張者</t>
    <rPh sb="0" eb="3">
      <t>シュッチョウシャ</t>
    </rPh>
    <phoneticPr fontId="17"/>
  </si>
  <si>
    <t>（単位：円）</t>
    <phoneticPr fontId="17"/>
  </si>
  <si>
    <t>単位：円</t>
    <rPh sb="0" eb="2">
      <t>タンイ</t>
    </rPh>
    <rPh sb="3" eb="4">
      <t>エン</t>
    </rPh>
    <phoneticPr fontId="17"/>
  </si>
  <si>
    <t>＜人件費＞</t>
    <rPh sb="1" eb="2">
      <t>ヒト</t>
    </rPh>
    <rPh sb="2" eb="3">
      <t>ケン</t>
    </rPh>
    <rPh sb="3" eb="4">
      <t>ヒ</t>
    </rPh>
    <phoneticPr fontId="17"/>
  </si>
  <si>
    <t>数量</t>
    <rPh sb="0" eb="2">
      <t>スウリョウ</t>
    </rPh>
    <phoneticPr fontId="17"/>
  </si>
  <si>
    <t>積算根拠</t>
    <rPh sb="0" eb="2">
      <t>セキサン</t>
    </rPh>
    <rPh sb="2" eb="4">
      <t>コンキョ</t>
    </rPh>
    <phoneticPr fontId="17"/>
  </si>
  <si>
    <t>回数</t>
    <rPh sb="0" eb="2">
      <t>カイスウ</t>
    </rPh>
    <phoneticPr fontId="17"/>
  </si>
  <si>
    <t>人数</t>
    <rPh sb="0" eb="2">
      <t>ニンズウ</t>
    </rPh>
    <phoneticPr fontId="17"/>
  </si>
  <si>
    <t>積算根拠</t>
    <rPh sb="2" eb="4">
      <t>コンキョ</t>
    </rPh>
    <phoneticPr fontId="17"/>
  </si>
  <si>
    <t>単位</t>
    <rPh sb="0" eb="2">
      <t>タンイ</t>
    </rPh>
    <phoneticPr fontId="17"/>
  </si>
  <si>
    <t>種別</t>
    <rPh sb="0" eb="2">
      <t>シュベツ</t>
    </rPh>
    <phoneticPr fontId="17"/>
  </si>
  <si>
    <t>日程</t>
    <rPh sb="0" eb="2">
      <t>ニッテイ</t>
    </rPh>
    <phoneticPr fontId="17"/>
  </si>
  <si>
    <t>プログラム名：</t>
    <rPh sb="5" eb="6">
      <t>メイ</t>
    </rPh>
    <phoneticPr fontId="17"/>
  </si>
  <si>
    <t>～</t>
    <phoneticPr fontId="17"/>
  </si>
  <si>
    <t>＜経費内訳＞</t>
    <rPh sb="1" eb="3">
      <t>ケイヒ</t>
    </rPh>
    <rPh sb="3" eb="5">
      <t>ウチワケ</t>
    </rPh>
    <phoneticPr fontId="17"/>
  </si>
  <si>
    <t>設備備品費</t>
    <rPh sb="0" eb="2">
      <t>セツビ</t>
    </rPh>
    <rPh sb="2" eb="5">
      <t>ビヒンヒ</t>
    </rPh>
    <phoneticPr fontId="17"/>
  </si>
  <si>
    <t>単位</t>
    <rPh sb="0" eb="2">
      <t>タンイ</t>
    </rPh>
    <phoneticPr fontId="17"/>
  </si>
  <si>
    <t>単価（税込）</t>
    <rPh sb="0" eb="2">
      <t>タンカ</t>
    </rPh>
    <rPh sb="3" eb="4">
      <t>ゼイ</t>
    </rPh>
    <rPh sb="4" eb="5">
      <t>コ</t>
    </rPh>
    <phoneticPr fontId="17"/>
  </si>
  <si>
    <t>金額（税込）</t>
    <rPh sb="0" eb="2">
      <t>キンガク</t>
    </rPh>
    <rPh sb="3" eb="5">
      <t>ゼイコミ</t>
    </rPh>
    <phoneticPr fontId="17"/>
  </si>
  <si>
    <t>金額（税込）</t>
    <rPh sb="0" eb="2">
      <t>キンガク</t>
    </rPh>
    <rPh sb="3" eb="4">
      <t>ゼイ</t>
    </rPh>
    <rPh sb="4" eb="5">
      <t>コ</t>
    </rPh>
    <phoneticPr fontId="17"/>
  </si>
  <si>
    <t>単価（税込）</t>
    <rPh sb="0" eb="2">
      <t>タンカ</t>
    </rPh>
    <rPh sb="3" eb="4">
      <t>ゼイ</t>
    </rPh>
    <rPh sb="4" eb="5">
      <t>コミ</t>
    </rPh>
    <phoneticPr fontId="17"/>
  </si>
  <si>
    <t>（人件費内訳）</t>
    <rPh sb="1" eb="4">
      <t>ジンケンヒ</t>
    </rPh>
    <phoneticPr fontId="17"/>
  </si>
  <si>
    <t>小計の</t>
    <rPh sb="0" eb="2">
      <t>ショウケイ</t>
    </rPh>
    <phoneticPr fontId="17"/>
  </si>
  <si>
    <t>物品費</t>
    <rPh sb="0" eb="2">
      <t>ブッピン</t>
    </rPh>
    <rPh sb="2" eb="3">
      <t>ヒ</t>
    </rPh>
    <phoneticPr fontId="17"/>
  </si>
  <si>
    <t>設備備品費</t>
  </si>
  <si>
    <t>消耗品費</t>
  </si>
  <si>
    <t>旅費</t>
    <rPh sb="0" eb="2">
      <t>リョヒ</t>
    </rPh>
    <phoneticPr fontId="17"/>
  </si>
  <si>
    <t>旅費</t>
  </si>
  <si>
    <t>人件費・謝金</t>
    <rPh sb="0" eb="3">
      <t>ジンケンヒ</t>
    </rPh>
    <rPh sb="4" eb="6">
      <t>シャキン</t>
    </rPh>
    <phoneticPr fontId="17"/>
  </si>
  <si>
    <t>人件費</t>
  </si>
  <si>
    <t>謝金</t>
  </si>
  <si>
    <t>その他</t>
  </si>
  <si>
    <t>小計</t>
    <phoneticPr fontId="17"/>
  </si>
  <si>
    <t>賞与</t>
    <rPh sb="0" eb="2">
      <t>ショウヨ</t>
    </rPh>
    <phoneticPr fontId="17"/>
  </si>
  <si>
    <t>（人件費内訳）</t>
    <rPh sb="1" eb="4">
      <t>ジンケンヒ</t>
    </rPh>
    <rPh sb="4" eb="6">
      <t>ウチワケ</t>
    </rPh>
    <phoneticPr fontId="17"/>
  </si>
  <si>
    <t>研究の性格</t>
    <phoneticPr fontId="41"/>
  </si>
  <si>
    <t>対象疾患</t>
    <phoneticPr fontId="41"/>
  </si>
  <si>
    <t>タグ</t>
    <phoneticPr fontId="41"/>
  </si>
  <si>
    <t>開発フェーズ</t>
  </si>
  <si>
    <t>承認上の分類</t>
  </si>
  <si>
    <t>統合プロジェクト</t>
    <rPh sb="0" eb="2">
      <t>トウゴウ</t>
    </rPh>
    <phoneticPr fontId="28"/>
  </si>
  <si>
    <t>疾患領域１</t>
    <rPh sb="0" eb="2">
      <t>シッカン</t>
    </rPh>
    <rPh sb="2" eb="4">
      <t>リョウイキ</t>
    </rPh>
    <phoneticPr fontId="28"/>
  </si>
  <si>
    <t>疾患領域２</t>
    <rPh sb="0" eb="2">
      <t>シッカン</t>
    </rPh>
    <rPh sb="2" eb="4">
      <t>リョウイキ</t>
    </rPh>
    <phoneticPr fontId="28"/>
  </si>
  <si>
    <t>新生物</t>
  </si>
  <si>
    <t>○</t>
    <phoneticPr fontId="41"/>
  </si>
  <si>
    <t>基礎的</t>
  </si>
  <si>
    <t>医薬品</t>
  </si>
  <si>
    <t>医薬品</t>
    <phoneticPr fontId="28"/>
  </si>
  <si>
    <t>がん</t>
    <phoneticPr fontId="28"/>
  </si>
  <si>
    <t>成育</t>
    <phoneticPr fontId="28"/>
  </si>
  <si>
    <t>生命・病態解明等を目指す研究</t>
  </si>
  <si>
    <t>感染症および寄生虫症</t>
  </si>
  <si>
    <t>応用</t>
  </si>
  <si>
    <t>体外診断薬</t>
  </si>
  <si>
    <t>医療機器・ヘルスケア</t>
    <phoneticPr fontId="28"/>
  </si>
  <si>
    <t>感染症(AMR含む)</t>
    <phoneticPr fontId="28"/>
  </si>
  <si>
    <t>老年医学・認知症</t>
    <phoneticPr fontId="28"/>
  </si>
  <si>
    <t>内分泌,栄養および代謝疾患</t>
  </si>
  <si>
    <t>非臨床試験・前臨床試験</t>
  </si>
  <si>
    <t>医療機器</t>
  </si>
  <si>
    <t>再生・細胞医療・遺伝子治療</t>
    <phoneticPr fontId="28"/>
  </si>
  <si>
    <t>精神・神経疾患</t>
    <phoneticPr fontId="28"/>
  </si>
  <si>
    <t>該当なし</t>
    <rPh sb="0" eb="2">
      <t>ガイトウ</t>
    </rPh>
    <phoneticPr fontId="17"/>
  </si>
  <si>
    <t>先天奇形,変形および染色体異常</t>
  </si>
  <si>
    <t>臨床試験</t>
  </si>
  <si>
    <t>再生医療等製品</t>
  </si>
  <si>
    <t>ゲノム・データ基盤</t>
    <phoneticPr fontId="28"/>
  </si>
  <si>
    <t>生活習慣病(循環器、糖尿病等)</t>
    <phoneticPr fontId="28"/>
  </si>
  <si>
    <t>血液および造血器の疾患ならびに免疫機構の障害</t>
  </si>
  <si>
    <t>治験</t>
  </si>
  <si>
    <t>該当なし</t>
  </si>
  <si>
    <t>疾患基礎研究</t>
    <phoneticPr fontId="28"/>
  </si>
  <si>
    <t>難病</t>
    <phoneticPr fontId="28"/>
  </si>
  <si>
    <t>精神および行動の障害</t>
  </si>
  <si>
    <t>市販後</t>
  </si>
  <si>
    <t>シーズ開発・研究基盤</t>
    <phoneticPr fontId="28"/>
  </si>
  <si>
    <t>その他の非感染症疾患</t>
    <rPh sb="2" eb="3">
      <t>タ</t>
    </rPh>
    <rPh sb="4" eb="5">
      <t>ヒ</t>
    </rPh>
    <rPh sb="5" eb="8">
      <t>カンセンショウ</t>
    </rPh>
    <rPh sb="8" eb="10">
      <t>シッカン</t>
    </rPh>
    <phoneticPr fontId="28"/>
  </si>
  <si>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</si>
  <si>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</si>
  <si>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</si>
  <si>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</si>
  <si>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</si>
  <si>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</si>
  <si>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</si>
  <si>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</si>
  <si>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</si>
  <si>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</si>
  <si>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</si>
  <si>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</si>
  <si>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</si>
  <si>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</si>
  <si>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</si>
  <si>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</si>
  <si>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</si>
  <si>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7"/>
  </si>
  <si>
    <t>年間定期代
（税込）</t>
    <rPh sb="0" eb="2">
      <t>ネンカン</t>
    </rPh>
    <rPh sb="2" eb="5">
      <t>テイキダイ</t>
    </rPh>
    <rPh sb="7" eb="9">
      <t>ゼイコミ</t>
    </rPh>
    <phoneticPr fontId="17"/>
  </si>
  <si>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</si>
  <si>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</si>
  <si>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</si>
  <si>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</si>
  <si>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</si>
  <si>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</si>
  <si>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</si>
  <si>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</si>
  <si>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疾患領域タグ</t>
    <rPh sb="0" eb="2">
      <t>シッカン</t>
    </rPh>
    <rPh sb="2" eb="4">
      <t>リョウイキ</t>
    </rPh>
    <phoneticPr fontId="17"/>
  </si>
  <si>
    <t>◎</t>
    <phoneticPr fontId="17"/>
  </si>
  <si>
    <t>○</t>
    <phoneticPr fontId="17"/>
  </si>
  <si>
    <t>×</t>
    <phoneticPr fontId="17"/>
  </si>
  <si>
    <t>雇用
区分</t>
    <rPh sb="0" eb="2">
      <t>コヨウ</t>
    </rPh>
    <rPh sb="3" eb="5">
      <t>クブン</t>
    </rPh>
    <phoneticPr fontId="17"/>
  </si>
  <si>
    <t>従事率</t>
    <rPh sb="0" eb="2">
      <t>ジュウジ</t>
    </rPh>
    <rPh sb="2" eb="3">
      <t>リツ</t>
    </rPh>
    <phoneticPr fontId="17"/>
  </si>
  <si>
    <t>合計</t>
    <rPh sb="0" eb="2">
      <t>ゴウケイ</t>
    </rPh>
    <phoneticPr fontId="17"/>
  </si>
  <si>
    <t>備考</t>
    <rPh sb="0" eb="2">
      <t>ビコウ</t>
    </rPh>
    <phoneticPr fontId="17"/>
  </si>
  <si>
    <t>月給
または
時給</t>
    <rPh sb="0" eb="2">
      <t>ゲッキュウ</t>
    </rPh>
    <rPh sb="7" eb="9">
      <t>ジキュウ</t>
    </rPh>
    <phoneticPr fontId="17"/>
  </si>
  <si>
    <t>支払月数
または
支払時間数</t>
    <rPh sb="0" eb="2">
      <t>シハライ</t>
    </rPh>
    <rPh sb="2" eb="4">
      <t>ツキスウ</t>
    </rPh>
    <rPh sb="9" eb="11">
      <t>シハラ</t>
    </rPh>
    <rPh sb="11" eb="14">
      <t>ジカンスウ</t>
    </rPh>
    <phoneticPr fontId="17"/>
  </si>
  <si>
    <t>令和6年度</t>
    <rPh sb="0" eb="2">
      <t>レイワ</t>
    </rPh>
    <rPh sb="3" eb="5">
      <t>ネンド</t>
    </rPh>
    <phoneticPr fontId="17"/>
  </si>
  <si>
    <t>令和7年度</t>
    <rPh sb="0" eb="2">
      <t>レイワ</t>
    </rPh>
    <rPh sb="3" eb="5">
      <t>ネンド</t>
    </rPh>
    <phoneticPr fontId="17"/>
  </si>
  <si>
    <t>令和8年度</t>
    <rPh sb="0" eb="2">
      <t>レイワ</t>
    </rPh>
    <rPh sb="3" eb="5">
      <t>ネンド</t>
    </rPh>
    <phoneticPr fontId="17"/>
  </si>
  <si>
    <t>令和9年度</t>
    <rPh sb="0" eb="2">
      <t>レイワ</t>
    </rPh>
    <rPh sb="3" eb="5">
      <t>ネンド</t>
    </rPh>
    <phoneticPr fontId="17"/>
  </si>
  <si>
    <t>令和10年度</t>
    <rPh sb="0" eb="2">
      <t>レイワ</t>
    </rPh>
    <rPh sb="4" eb="6">
      <t>ネンド</t>
    </rPh>
    <phoneticPr fontId="17"/>
  </si>
  <si>
    <t>（単位：円）</t>
    <rPh sb="1" eb="3">
      <t>タンイ</t>
    </rPh>
    <rPh sb="4" eb="5">
      <t>エン</t>
    </rPh>
    <phoneticPr fontId="17"/>
  </si>
  <si>
    <t>大項目</t>
    <rPh sb="0" eb="3">
      <t>ダイコウモク</t>
    </rPh>
    <phoneticPr fontId="17"/>
  </si>
  <si>
    <t>中項目</t>
    <rPh sb="0" eb="3">
      <t>チュウコウモク</t>
    </rPh>
    <phoneticPr fontId="17"/>
  </si>
  <si>
    <t>大項目合計</t>
    <rPh sb="0" eb="3">
      <t>ダイコウモク</t>
    </rPh>
    <rPh sb="3" eb="5">
      <t>ゴウケイ</t>
    </rPh>
    <phoneticPr fontId="17"/>
  </si>
  <si>
    <t>大項目</t>
    <rPh sb="0" eb="3">
      <t>ダイコウモク</t>
    </rPh>
    <phoneticPr fontId="17"/>
  </si>
  <si>
    <t>中項目計</t>
    <rPh sb="0" eb="1">
      <t>ナカ</t>
    </rPh>
    <rPh sb="1" eb="3">
      <t>コウモク</t>
    </rPh>
    <rPh sb="3" eb="4">
      <t>ケイ</t>
    </rPh>
    <phoneticPr fontId="17"/>
  </si>
  <si>
    <t>大項目合計</t>
    <rPh sb="0" eb="3">
      <t>ダイコウモク</t>
    </rPh>
    <rPh sb="3" eb="5">
      <t>ゴウケイ</t>
    </rPh>
    <rPh sb="4" eb="5">
      <t>ケイ</t>
    </rPh>
    <phoneticPr fontId="17"/>
  </si>
  <si>
    <t>合計</t>
    <phoneticPr fontId="17"/>
  </si>
  <si>
    <t>Ⅲ．所要経費（全委託事業期間　直接経費　経費内書）</t>
    <rPh sb="7" eb="8">
      <t>ゼン</t>
    </rPh>
    <rPh sb="8" eb="10">
      <t>イタク</t>
    </rPh>
    <rPh sb="10" eb="12">
      <t>ジギョウ</t>
    </rPh>
    <rPh sb="12" eb="14">
      <t>キカン</t>
    </rPh>
    <rPh sb="15" eb="17">
      <t>チョクセツ</t>
    </rPh>
    <rPh sb="17" eb="19">
      <t>ケイヒ</t>
    </rPh>
    <rPh sb="20" eb="22">
      <t>ケイヒ</t>
    </rPh>
    <rPh sb="22" eb="23">
      <t>ナイ</t>
    </rPh>
    <rPh sb="23" eb="24">
      <t>ショ</t>
    </rPh>
    <phoneticPr fontId="17"/>
  </si>
  <si>
    <t>作成日：</t>
    <rPh sb="0" eb="3">
      <t>サクセイビ</t>
    </rPh>
    <phoneticPr fontId="17"/>
  </si>
  <si>
    <t>大学等／企業等の区分：</t>
    <rPh sb="0" eb="3">
      <t>ダイガクトウ</t>
    </rPh>
    <rPh sb="4" eb="6">
      <t>キギョウ</t>
    </rPh>
    <rPh sb="6" eb="7">
      <t>トウ</t>
    </rPh>
    <rPh sb="8" eb="10">
      <t>クブン</t>
    </rPh>
    <phoneticPr fontId="17"/>
  </si>
  <si>
    <t>契約者（乙）住所：</t>
    <rPh sb="0" eb="3">
      <t>ケイヤクシャ</t>
    </rPh>
    <rPh sb="4" eb="5">
      <t>オツ</t>
    </rPh>
    <rPh sb="6" eb="8">
      <t>ジュウショ</t>
    </rPh>
    <phoneticPr fontId="17"/>
  </si>
  <si>
    <t>契約者（乙）肩書：</t>
    <rPh sb="0" eb="3">
      <t>ケイヤクシャ</t>
    </rPh>
    <rPh sb="4" eb="5">
      <t>オツ</t>
    </rPh>
    <rPh sb="6" eb="8">
      <t>カタガ</t>
    </rPh>
    <phoneticPr fontId="17"/>
  </si>
  <si>
    <t>契約者（乙）氏名：</t>
    <rPh sb="0" eb="3">
      <t>ケイヤクシャ</t>
    </rPh>
    <rPh sb="4" eb="5">
      <t>オツ</t>
    </rPh>
    <rPh sb="6" eb="8">
      <t>シメイ</t>
    </rPh>
    <phoneticPr fontId="17"/>
  </si>
  <si>
    <t>事業名：</t>
    <rPh sb="0" eb="2">
      <t>ジギョウ</t>
    </rPh>
    <rPh sb="2" eb="3">
      <t>メイ</t>
    </rPh>
    <phoneticPr fontId="17"/>
  </si>
  <si>
    <t>研究開発課題名：</t>
    <rPh sb="0" eb="1">
      <t>ケン</t>
    </rPh>
    <rPh sb="1" eb="2">
      <t>キワム</t>
    </rPh>
    <rPh sb="2" eb="4">
      <t>カイハツ</t>
    </rPh>
    <rPh sb="4" eb="5">
      <t>カ</t>
    </rPh>
    <rPh sb="5" eb="6">
      <t>ダイ</t>
    </rPh>
    <rPh sb="6" eb="7">
      <t>ナ</t>
    </rPh>
    <phoneticPr fontId="17"/>
  </si>
  <si>
    <t>分担研究開発課題名：</t>
    <rPh sb="0" eb="2">
      <t>ブンタン</t>
    </rPh>
    <rPh sb="2" eb="4">
      <t>ケンキュウ</t>
    </rPh>
    <rPh sb="4" eb="6">
      <t>カイハツ</t>
    </rPh>
    <rPh sb="6" eb="8">
      <t>カダイ</t>
    </rPh>
    <rPh sb="8" eb="9">
      <t>メイ</t>
    </rPh>
    <phoneticPr fontId="17"/>
  </si>
  <si>
    <t>契約締結日：</t>
    <rPh sb="0" eb="2">
      <t>ケイヤク</t>
    </rPh>
    <rPh sb="2" eb="4">
      <t>テイケツ</t>
    </rPh>
    <rPh sb="4" eb="5">
      <t>ビ</t>
    </rPh>
    <phoneticPr fontId="17"/>
  </si>
  <si>
    <t>研究開発担当者名：</t>
    <rPh sb="0" eb="2">
      <t>ケンキュウ</t>
    </rPh>
    <rPh sb="2" eb="4">
      <t>カイハツ</t>
    </rPh>
    <rPh sb="4" eb="7">
      <t>タントウシャ</t>
    </rPh>
    <rPh sb="7" eb="8">
      <t>メイ</t>
    </rPh>
    <phoneticPr fontId="17"/>
  </si>
  <si>
    <t>研究開発担当者E-mailアドレス：</t>
    <rPh sb="0" eb="2">
      <t>ケンキュウ</t>
    </rPh>
    <rPh sb="2" eb="4">
      <t>カイハツ</t>
    </rPh>
    <rPh sb="4" eb="7">
      <t>タントウシャ</t>
    </rPh>
    <phoneticPr fontId="17"/>
  </si>
  <si>
    <r>
      <t xml:space="preserve">研究概要：
</t>
    </r>
    <r>
      <rPr>
        <sz val="11"/>
        <color rgb="FFFF0000"/>
        <rFont val="ＭＳ 明朝"/>
        <family val="1"/>
        <charset val="128"/>
      </rPr>
      <t>（300～500字程度で、公開可能なもの）</t>
    </r>
    <rPh sb="0" eb="2">
      <t>ケンキュウ</t>
    </rPh>
    <rPh sb="2" eb="4">
      <t>ガイヨウ</t>
    </rPh>
    <rPh sb="19" eb="21">
      <t>コウカイ</t>
    </rPh>
    <rPh sb="21" eb="23">
      <t>カノウ</t>
    </rPh>
    <phoneticPr fontId="17"/>
  </si>
  <si>
    <t>消費税の事業者確認</t>
    <rPh sb="0" eb="3">
      <t>ショウヒゼイ</t>
    </rPh>
    <rPh sb="4" eb="7">
      <t>ジギョウシャ</t>
    </rPh>
    <rPh sb="7" eb="9">
      <t>カクニン</t>
    </rPh>
    <phoneticPr fontId="17"/>
  </si>
  <si>
    <t>消費税区分</t>
    <rPh sb="0" eb="3">
      <t>ショウヒゼイ</t>
    </rPh>
    <rPh sb="3" eb="5">
      <t>クブン</t>
    </rPh>
    <phoneticPr fontId="17"/>
  </si>
  <si>
    <t>消費税相当額の有無</t>
    <rPh sb="0" eb="3">
      <t>ショウヒゼイ</t>
    </rPh>
    <rPh sb="3" eb="6">
      <t>ソウトウガク</t>
    </rPh>
    <rPh sb="7" eb="9">
      <t>ウム</t>
    </rPh>
    <phoneticPr fontId="17"/>
  </si>
  <si>
    <t>消費税相当額計上対象額 →</t>
    <rPh sb="0" eb="3">
      <t>ショウヒゼイ</t>
    </rPh>
    <rPh sb="3" eb="6">
      <t>ソウトウガク</t>
    </rPh>
    <rPh sb="6" eb="8">
      <t>ケイジョウ</t>
    </rPh>
    <rPh sb="8" eb="11">
      <t>タイショウガク</t>
    </rPh>
    <phoneticPr fontId="17"/>
  </si>
  <si>
    <t>消費税相当額計上対象額  →</t>
    <rPh sb="0" eb="3">
      <t>ショウヒゼイ</t>
    </rPh>
    <rPh sb="3" eb="6">
      <t>ソウトウガク</t>
    </rPh>
    <rPh sb="6" eb="8">
      <t>ケイジョウ</t>
    </rPh>
    <rPh sb="8" eb="11">
      <t>タイショウガク</t>
    </rPh>
    <phoneticPr fontId="17"/>
  </si>
  <si>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7"/>
  </si>
  <si>
    <t>上記のうち年間定期代→</t>
    <rPh sb="0" eb="2">
      <t>ジョウキ</t>
    </rPh>
    <rPh sb="5" eb="7">
      <t>ネンカン</t>
    </rPh>
    <rPh sb="7" eb="10">
      <t>テイキダイ</t>
    </rPh>
    <phoneticPr fontId="17"/>
  </si>
  <si>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7"/>
  </si>
  <si>
    <t>うち
定期代</t>
    <rPh sb="3" eb="6">
      <t>テイキダイ</t>
    </rPh>
    <phoneticPr fontId="17"/>
  </si>
  <si>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7"/>
  </si>
  <si>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7"/>
  </si>
  <si>
    <t>年間定期代</t>
    <rPh sb="0" eb="2">
      <t>ネンカン</t>
    </rPh>
    <rPh sb="2" eb="5">
      <t>テイキダイ</t>
    </rPh>
    <phoneticPr fontId="17"/>
  </si>
  <si>
    <t>（その他内訳）</t>
    <rPh sb="3" eb="4">
      <t>タ</t>
    </rPh>
    <rPh sb="4" eb="6">
      <t>ウチワケ</t>
    </rPh>
    <phoneticPr fontId="17"/>
  </si>
  <si>
    <t>＜外注費＞</t>
    <rPh sb="1" eb="4">
      <t>ガイチュウヒ</t>
    </rPh>
    <phoneticPr fontId="17"/>
  </si>
  <si>
    <t>消費税区分</t>
    <rPh sb="0" eb="2">
      <t>ショウヒ</t>
    </rPh>
    <rPh sb="2" eb="3">
      <t>ゼイ</t>
    </rPh>
    <rPh sb="3" eb="5">
      <t>クブン</t>
    </rPh>
    <phoneticPr fontId="17"/>
  </si>
  <si>
    <t>単価</t>
    <rPh sb="0" eb="2">
      <t>タンカ</t>
    </rPh>
    <phoneticPr fontId="17"/>
  </si>
  <si>
    <t>＜その他（消費税相当額）＞</t>
    <rPh sb="3" eb="4">
      <t>タ</t>
    </rPh>
    <rPh sb="5" eb="8">
      <t>ショウヒゼイ</t>
    </rPh>
    <rPh sb="8" eb="10">
      <t>ソウトウ</t>
    </rPh>
    <rPh sb="10" eb="11">
      <t>ガク</t>
    </rPh>
    <phoneticPr fontId="17"/>
  </si>
  <si>
    <t>項目名</t>
    <rPh sb="0" eb="2">
      <t>コウモク</t>
    </rPh>
    <rPh sb="2" eb="3">
      <t>メイ</t>
    </rPh>
    <phoneticPr fontId="17"/>
  </si>
  <si>
    <t>対象額</t>
    <rPh sb="0" eb="2">
      <t>タイショウ</t>
    </rPh>
    <rPh sb="2" eb="3">
      <t>ガク</t>
    </rPh>
    <phoneticPr fontId="17"/>
  </si>
  <si>
    <t>消費税率</t>
    <rPh sb="0" eb="3">
      <t>ショウヒゼイ</t>
    </rPh>
    <rPh sb="3" eb="4">
      <t>リツ</t>
    </rPh>
    <phoneticPr fontId="17"/>
  </si>
  <si>
    <t>設備備品費</t>
    <rPh sb="0" eb="2">
      <t>セツビ</t>
    </rPh>
    <rPh sb="2" eb="4">
      <t>ビヒン</t>
    </rPh>
    <rPh sb="4" eb="5">
      <t>ヒ</t>
    </rPh>
    <phoneticPr fontId="17"/>
  </si>
  <si>
    <t>消費税相当額合計</t>
    <rPh sb="0" eb="3">
      <t>ショウヒゼイ</t>
    </rPh>
    <rPh sb="3" eb="6">
      <t>ソウトウガク</t>
    </rPh>
    <rPh sb="6" eb="8">
      <t>ゴウケイ</t>
    </rPh>
    <phoneticPr fontId="17"/>
  </si>
  <si>
    <t>消耗品費</t>
    <rPh sb="0" eb="2">
      <t>ショウモウ</t>
    </rPh>
    <rPh sb="2" eb="3">
      <t>ヒン</t>
    </rPh>
    <rPh sb="3" eb="4">
      <t>ヒ</t>
    </rPh>
    <phoneticPr fontId="17"/>
  </si>
  <si>
    <t>人件費</t>
    <rPh sb="0" eb="3">
      <t>ジンケンヒ</t>
    </rPh>
    <phoneticPr fontId="17"/>
  </si>
  <si>
    <t>謝金</t>
    <rPh sb="0" eb="2">
      <t>シャキン</t>
    </rPh>
    <phoneticPr fontId="17"/>
  </si>
  <si>
    <t>外注費</t>
    <rPh sb="0" eb="2">
      <t>ガイチュウ</t>
    </rPh>
    <rPh sb="2" eb="3">
      <t>ヒ</t>
    </rPh>
    <phoneticPr fontId="17"/>
  </si>
  <si>
    <t>外注費</t>
    <rPh sb="0" eb="2">
      <t>ガイチュウ</t>
    </rPh>
    <rPh sb="2" eb="3">
      <t>ヒ</t>
    </rPh>
    <phoneticPr fontId="17"/>
  </si>
  <si>
    <t>その他</t>
    <rPh sb="2" eb="3">
      <t>タ</t>
    </rPh>
    <phoneticPr fontId="17"/>
  </si>
  <si>
    <t>その他消費税</t>
    <rPh sb="2" eb="3">
      <t>タ</t>
    </rPh>
    <rPh sb="3" eb="6">
      <t>ショウヒゼイ</t>
    </rPh>
    <phoneticPr fontId="17"/>
  </si>
  <si>
    <t>【令和6年度】</t>
    <rPh sb="1" eb="3">
      <t>レイワ</t>
    </rPh>
    <rPh sb="4" eb="6">
      <t>ネンド</t>
    </rPh>
    <phoneticPr fontId="17"/>
  </si>
  <si>
    <t>【令和7年度】</t>
    <rPh sb="1" eb="3">
      <t>レイワ</t>
    </rPh>
    <rPh sb="4" eb="6">
      <t>ネンド</t>
    </rPh>
    <phoneticPr fontId="17"/>
  </si>
  <si>
    <t>【令和8年度】</t>
    <rPh sb="1" eb="3">
      <t>レイワ</t>
    </rPh>
    <rPh sb="4" eb="6">
      <t>ネンド</t>
    </rPh>
    <phoneticPr fontId="17"/>
  </si>
  <si>
    <t>【令和9年度】</t>
    <rPh sb="1" eb="3">
      <t>レイワ</t>
    </rPh>
    <rPh sb="4" eb="6">
      <t>ネンド</t>
    </rPh>
    <phoneticPr fontId="17"/>
  </si>
  <si>
    <t>【令和10年度】</t>
    <rPh sb="1" eb="3">
      <t>レイワ</t>
    </rPh>
    <rPh sb="5" eb="7">
      <t>ネンド</t>
    </rPh>
    <phoneticPr fontId="17"/>
  </si>
  <si>
    <t>【平成6年度】</t>
    <rPh sb="1" eb="3">
      <t>ヘイセイ</t>
    </rPh>
    <rPh sb="4" eb="6">
      <t>ネンド</t>
    </rPh>
    <phoneticPr fontId="17"/>
  </si>
  <si>
    <t>【平成7年度】</t>
    <rPh sb="1" eb="3">
      <t>ヘイセイ</t>
    </rPh>
    <rPh sb="4" eb="6">
      <t>ネンド</t>
    </rPh>
    <phoneticPr fontId="17"/>
  </si>
  <si>
    <t>【平成8年度】</t>
    <rPh sb="1" eb="3">
      <t>ヘイセイ</t>
    </rPh>
    <rPh sb="4" eb="6">
      <t>ネンド</t>
    </rPh>
    <phoneticPr fontId="17"/>
  </si>
  <si>
    <t>【平成9年度】</t>
    <rPh sb="1" eb="3">
      <t>ヘイセイ</t>
    </rPh>
    <rPh sb="4" eb="6">
      <t>ネンド</t>
    </rPh>
    <phoneticPr fontId="17"/>
  </si>
  <si>
    <t>【平成10年度】</t>
    <rPh sb="1" eb="3">
      <t>ヘイセイ</t>
    </rPh>
    <rPh sb="5" eb="7">
      <t>ネンド</t>
    </rPh>
    <phoneticPr fontId="17"/>
  </si>
  <si>
    <t>課題管理番号</t>
    <rPh sb="0" eb="2">
      <t>カダイ</t>
    </rPh>
    <rPh sb="2" eb="4">
      <t>カンリ</t>
    </rPh>
    <rPh sb="4" eb="6">
      <t>バンゴウ</t>
    </rPh>
    <phoneticPr fontId="17"/>
  </si>
  <si>
    <t>※水色セルを記入してください。白色セルは自動計算されます。</t>
  </si>
  <si>
    <t>総　　　　計</t>
    <rPh sb="0" eb="1">
      <t>ソウ</t>
    </rPh>
    <rPh sb="5" eb="6">
      <t>ケイ</t>
    </rPh>
    <phoneticPr fontId="17"/>
  </si>
  <si>
    <r>
      <rPr>
        <b/>
        <u/>
        <sz val="12"/>
        <rFont val="ＭＳ 明朝"/>
        <family val="1"/>
        <charset val="128"/>
      </rPr>
      <t xml:space="preserve">
＜記入要領＞青字は記入例です。ご作成の際は黒字で記入してください。</t>
    </r>
    <r>
      <rPr>
        <sz val="12"/>
        <rFont val="ＭＳ 明朝"/>
        <family val="1"/>
        <charset val="128"/>
      </rPr>
      <t xml:space="preserve">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color rgb="FFFF0000"/>
        <rFont val="ＭＳ 明朝"/>
        <family val="1"/>
        <charset val="128"/>
      </rPr>
      <t xml:space="preserve">
</t>
    </r>
    <r>
      <rPr>
        <sz val="12"/>
        <color theme="1"/>
        <rFont val="ＭＳ 明朝"/>
        <family val="1"/>
        <charset val="128"/>
      </rPr>
      <t>【再委託契約の対象】
再委託契約により契約締結する場合は「●」を選択して下さい。再委託契約によらない場合は「―」を選択してください。</t>
    </r>
    <r>
      <rPr>
        <sz val="12"/>
        <color rgb="FFFFFF00"/>
        <rFont val="ＭＳ 明朝"/>
        <family val="1"/>
        <charset val="128"/>
      </rPr>
      <t xml:space="preserve">
</t>
    </r>
    <r>
      <rPr>
        <sz val="12"/>
        <rFont val="ＭＳ 明朝"/>
        <family val="1"/>
        <charset val="128"/>
      </rPr>
      <t xml:space="preserve">
</t>
    </r>
    <r>
      <rPr>
        <b/>
        <sz val="12"/>
        <color rgb="FFFF0000"/>
        <rFont val="ＭＳ 明朝"/>
        <family val="1"/>
        <charset val="128"/>
      </rPr>
      <t>【エフォート適用者のエフォート（％）】</t>
    </r>
    <r>
      <rPr>
        <sz val="12"/>
        <color rgb="FFFF0000"/>
        <rFont val="ＭＳ 明朝"/>
        <family val="1"/>
        <charset val="128"/>
      </rPr>
      <t xml:space="preserve">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【自発的若手研究者登録】</t>
    </r>
    <r>
      <rPr>
        <sz val="12"/>
        <rFont val="ＭＳ 明朝"/>
        <family val="1"/>
        <charset val="128"/>
      </rPr>
      <t xml:space="preserve">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274" eb="276">
      <t>カンリ</t>
    </rPh>
    <rPh sb="902" eb="905">
      <t>ホンコウモク</t>
    </rPh>
    <rPh sb="1043" eb="1045">
      <t>ケンキュウ</t>
    </rPh>
    <rPh sb="1045" eb="1048">
      <t>ホジョシャ</t>
    </rPh>
    <rPh sb="1049" eb="1051">
      <t>ハケン</t>
    </rPh>
    <rPh sb="1051" eb="1053">
      <t>ショクイン</t>
    </rPh>
    <rPh sb="1059" eb="1062">
      <t>テキヨウシャ</t>
    </rPh>
    <rPh sb="1072" eb="1074">
      <t>キギョウ</t>
    </rPh>
    <rPh sb="1074" eb="1075">
      <t>トウ</t>
    </rPh>
    <rPh sb="1076" eb="1079">
      <t>ケンキュウシャ</t>
    </rPh>
    <rPh sb="1080" eb="1083">
      <t>タイショウガイ</t>
    </rPh>
    <rPh sb="1134" eb="1136">
      <t>クウラン</t>
    </rPh>
    <rPh sb="1151" eb="1154">
      <t>テキヨウシャ</t>
    </rPh>
    <rPh sb="1154" eb="1156">
      <t>イガイ</t>
    </rPh>
    <rPh sb="1157" eb="1160">
      <t>ゲッキュウセイ</t>
    </rPh>
    <rPh sb="1161" eb="1164">
      <t>ニッキュウセイ</t>
    </rPh>
    <rPh sb="1165" eb="1168">
      <t>ジキュウセイ</t>
    </rPh>
    <rPh sb="1169" eb="1172">
      <t>ジュウジリツ</t>
    </rPh>
    <rPh sb="1172" eb="1173">
      <t>トウ</t>
    </rPh>
    <rPh sb="1181" eb="1184">
      <t>ケンキュウシャ</t>
    </rPh>
    <rPh sb="1185" eb="1188">
      <t>ジンケンヒ</t>
    </rPh>
    <rPh sb="1188" eb="1190">
      <t>ケイジョウ</t>
    </rPh>
    <rPh sb="1193" eb="1196">
      <t>ケンキュウシャ</t>
    </rPh>
    <rPh sb="1196" eb="1197">
      <t>トウ</t>
    </rPh>
    <rPh sb="1198" eb="1200">
      <t>キニュウ</t>
    </rPh>
    <rPh sb="1202" eb="1204">
      <t>クウラン</t>
    </rPh>
    <phoneticPr fontId="17"/>
  </si>
  <si>
    <t>計画様式１付属資料１</t>
    <rPh sb="0" eb="2">
      <t>ケイカク</t>
    </rPh>
    <rPh sb="2" eb="4">
      <t>ヨウシキ</t>
    </rPh>
    <rPh sb="5" eb="7">
      <t>フゾク</t>
    </rPh>
    <rPh sb="7" eb="9">
      <t>シリョウ</t>
    </rPh>
    <phoneticPr fontId="17"/>
  </si>
  <si>
    <t>作成日</t>
    <rPh sb="0" eb="3">
      <t>サクセイビ</t>
    </rPh>
    <phoneticPr fontId="17"/>
  </si>
  <si>
    <t>令和○年○月○日</t>
    <rPh sb="0" eb="2">
      <t>レイワ</t>
    </rPh>
    <rPh sb="3" eb="4">
      <t>ネン</t>
    </rPh>
    <rPh sb="5" eb="6">
      <t>ガツ</t>
    </rPh>
    <rPh sb="7" eb="8">
      <t>ニチ</t>
    </rPh>
    <phoneticPr fontId="17"/>
  </si>
  <si>
    <t>研究開発課題名：</t>
    <rPh sb="0" eb="2">
      <t>ケンキュウ</t>
    </rPh>
    <rPh sb="2" eb="4">
      <t>カイハツ</t>
    </rPh>
    <rPh sb="4" eb="6">
      <t>カダイ</t>
    </rPh>
    <rPh sb="6" eb="7">
      <t>メイ</t>
    </rPh>
    <phoneticPr fontId="17"/>
  </si>
  <si>
    <t>◆◆◆◆◆◆◆◆◆◆◆</t>
    <phoneticPr fontId="17"/>
  </si>
  <si>
    <r>
      <rPr>
        <b/>
        <sz val="12"/>
        <color rgb="FFFF0000"/>
        <rFont val="ＭＳ 明朝"/>
        <family val="1"/>
        <charset val="128"/>
      </rPr>
      <t>機関名・</t>
    </r>
    <r>
      <rPr>
        <b/>
        <sz val="12"/>
        <rFont val="ＭＳ 明朝"/>
        <family val="1"/>
        <charset val="128"/>
      </rPr>
      <t>所属</t>
    </r>
    <rPh sb="0" eb="2">
      <t>キカン</t>
    </rPh>
    <rPh sb="2" eb="3">
      <t>ナ</t>
    </rPh>
    <rPh sb="4" eb="6">
      <t>ショゾク</t>
    </rPh>
    <phoneticPr fontId="17"/>
  </si>
  <si>
    <t>機関で定める役職名</t>
    <rPh sb="0" eb="2">
      <t>キカン</t>
    </rPh>
    <rPh sb="3" eb="4">
      <t>サダ</t>
    </rPh>
    <rPh sb="6" eb="8">
      <t>ヤクショク</t>
    </rPh>
    <rPh sb="8" eb="9">
      <t>メイ</t>
    </rPh>
    <phoneticPr fontId="17"/>
  </si>
  <si>
    <t>e-Rad
研究者番号</t>
    <rPh sb="6" eb="9">
      <t>ケンキュウシャ</t>
    </rPh>
    <rPh sb="9" eb="11">
      <t>バンゴウ</t>
    </rPh>
    <phoneticPr fontId="17"/>
  </si>
  <si>
    <r>
      <t>本研究開発課題における役割</t>
    </r>
    <r>
      <rPr>
        <sz val="11"/>
        <rFont val="ＭＳ 明朝"/>
        <family val="1"/>
        <charset val="128"/>
      </rPr>
      <t>（研究開発代表者、研究開発分担者、研究参加者ほか当該研究開発課題で定める役割等）</t>
    </r>
    <rPh sb="11" eb="13">
      <t>ヤクワリ</t>
    </rPh>
    <rPh sb="14" eb="16">
      <t>ケンキュウ</t>
    </rPh>
    <rPh sb="16" eb="18">
      <t>カイハツ</t>
    </rPh>
    <rPh sb="18" eb="21">
      <t>ダイヒョウシャ</t>
    </rPh>
    <rPh sb="22" eb="24">
      <t>ケンキュウ</t>
    </rPh>
    <rPh sb="24" eb="26">
      <t>カイハツ</t>
    </rPh>
    <rPh sb="26" eb="28">
      <t>ブンタン</t>
    </rPh>
    <rPh sb="28" eb="29">
      <t>シャ</t>
    </rPh>
    <rPh sb="30" eb="32">
      <t>ケンキュウ</t>
    </rPh>
    <rPh sb="32" eb="35">
      <t>サンカシャ</t>
    </rPh>
    <rPh sb="46" eb="47">
      <t>サダ</t>
    </rPh>
    <rPh sb="49" eb="51">
      <t>ヤクワリ</t>
    </rPh>
    <rPh sb="51" eb="52">
      <t>トウ</t>
    </rPh>
    <phoneticPr fontId="17"/>
  </si>
  <si>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17"/>
  </si>
  <si>
    <t>参画期間（当該年度）</t>
    <rPh sb="0" eb="2">
      <t>サンカク</t>
    </rPh>
    <rPh sb="2" eb="4">
      <t>キカン</t>
    </rPh>
    <rPh sb="5" eb="7">
      <t>トウガイ</t>
    </rPh>
    <rPh sb="7" eb="9">
      <t>ネンド</t>
    </rPh>
    <phoneticPr fontId="17"/>
  </si>
  <si>
    <t>再委託契約の対象</t>
    <rPh sb="0" eb="3">
      <t>サイイタク</t>
    </rPh>
    <rPh sb="3" eb="5">
      <t>ケイヤク</t>
    </rPh>
    <rPh sb="6" eb="8">
      <t>タイショウ</t>
    </rPh>
    <phoneticPr fontId="17"/>
  </si>
  <si>
    <t>エフォート
適用者の
エフォート（％）</t>
    <rPh sb="6" eb="9">
      <t>テキヨウシャ</t>
    </rPh>
    <phoneticPr fontId="17"/>
  </si>
  <si>
    <t>自発的若手研究者登録</t>
    <rPh sb="0" eb="3">
      <t>ジハツテキ</t>
    </rPh>
    <rPh sb="3" eb="5">
      <t>ワカテ</t>
    </rPh>
    <rPh sb="5" eb="8">
      <t>ケンキュウシャ</t>
    </rPh>
    <rPh sb="8" eb="10">
      <t>トウロク</t>
    </rPh>
    <phoneticPr fontId="17"/>
  </si>
  <si>
    <t>開始年月日</t>
    <rPh sb="0" eb="2">
      <t>カイシ</t>
    </rPh>
    <rPh sb="2" eb="4">
      <t>ネンゲツ</t>
    </rPh>
    <rPh sb="4" eb="5">
      <t>ヒ</t>
    </rPh>
    <phoneticPr fontId="17"/>
  </si>
  <si>
    <t>終了年月日</t>
    <rPh sb="0" eb="2">
      <t>シュウリョウ</t>
    </rPh>
    <rPh sb="2" eb="4">
      <t>ネンゲツ</t>
    </rPh>
    <rPh sb="4" eb="5">
      <t>ヒ</t>
    </rPh>
    <phoneticPr fontId="17"/>
  </si>
  <si>
    <t>医療　一郎</t>
    <rPh sb="0" eb="2">
      <t>イリョウ</t>
    </rPh>
    <rPh sb="3" eb="5">
      <t>イチロウ</t>
    </rPh>
    <phoneticPr fontId="17"/>
  </si>
  <si>
    <t>国立大学法人▲▲大学　大学院●●研究科■■専攻</t>
    <phoneticPr fontId="17"/>
  </si>
  <si>
    <t>教授</t>
    <rPh sb="0" eb="2">
      <t>キョウジュ</t>
    </rPh>
    <phoneticPr fontId="17"/>
  </si>
  <si>
    <t>xxxxxxxx</t>
    <phoneticPr fontId="17"/>
  </si>
  <si>
    <t>研究開発代表者</t>
  </si>
  <si>
    <t>■■■■■■■■■■■■</t>
    <phoneticPr fontId="17"/>
  </si>
  <si>
    <t>令和　年　月　日</t>
    <rPh sb="0" eb="2">
      <t>レイワ</t>
    </rPh>
    <rPh sb="3" eb="4">
      <t>ネン</t>
    </rPh>
    <rPh sb="5" eb="6">
      <t>ツキ</t>
    </rPh>
    <rPh sb="7" eb="8">
      <t>ニチ</t>
    </rPh>
    <phoneticPr fontId="17"/>
  </si>
  <si>
    <t>令和　年　月　日</t>
    <phoneticPr fontId="17"/>
  </si>
  <si>
    <t>―</t>
  </si>
  <si>
    <t>医療　二郎</t>
    <rPh sb="0" eb="2">
      <t>イリョウ</t>
    </rPh>
    <rPh sb="3" eb="5">
      <t>ジロウ</t>
    </rPh>
    <phoneticPr fontId="17"/>
  </si>
  <si>
    <t>aaaaaaaa</t>
    <phoneticPr fontId="17"/>
  </si>
  <si>
    <t>研究参加者</t>
  </si>
  <si>
    <t>●●●●●●●●●●●●に関する分析</t>
    <phoneticPr fontId="17"/>
  </si>
  <si>
    <t>自発　四郎</t>
    <rPh sb="0" eb="2">
      <t>ジハツ</t>
    </rPh>
    <rPh sb="3" eb="5">
      <t>シロウ</t>
    </rPh>
    <phoneticPr fontId="17"/>
  </si>
  <si>
    <t>特任研究員</t>
  </si>
  <si>
    <t>nnnnnnnn</t>
    <phoneticPr fontId="17"/>
  </si>
  <si>
    <t>●●●●●●●●●●●●に関する分析</t>
    <rPh sb="13" eb="14">
      <t>カン</t>
    </rPh>
    <rPh sb="16" eb="18">
      <t>ブンセキ</t>
    </rPh>
    <phoneticPr fontId="17"/>
  </si>
  <si>
    <t>―</t>
    <phoneticPr fontId="17"/>
  </si>
  <si>
    <t>●</t>
  </si>
  <si>
    <t>研究員A</t>
    <rPh sb="0" eb="3">
      <t>ケンキュウイン</t>
    </rPh>
    <phoneticPr fontId="17"/>
  </si>
  <si>
    <t>大学院生</t>
    <rPh sb="0" eb="4">
      <t>ダイガクインセイ</t>
    </rPh>
    <phoneticPr fontId="17"/>
  </si>
  <si>
    <t>▽▽▽▽▽▽▽▽▽▽▽▽に関する分析</t>
    <rPh sb="13" eb="14">
      <t>カン</t>
    </rPh>
    <rPh sb="16" eb="18">
      <t>ブンセキ</t>
    </rPh>
    <phoneticPr fontId="17"/>
  </si>
  <si>
    <t>研究　一郎</t>
    <rPh sb="3" eb="4">
      <t>イチ</t>
    </rPh>
    <phoneticPr fontId="17"/>
  </si>
  <si>
    <t>学校法人■■大学　大学院●●研究科■■専攻</t>
    <rPh sb="0" eb="2">
      <t>ガッコウ</t>
    </rPh>
    <rPh sb="2" eb="4">
      <t>ホウジン</t>
    </rPh>
    <phoneticPr fontId="17"/>
  </si>
  <si>
    <t>准教授</t>
    <rPh sb="0" eb="3">
      <t>ジュンキョウジュ</t>
    </rPh>
    <phoneticPr fontId="17"/>
  </si>
  <si>
    <t>yyyyyyyy</t>
    <phoneticPr fontId="17"/>
  </si>
  <si>
    <t>研究開発分担者</t>
  </si>
  <si>
    <t>▲▲▲▲▲▲▲▲▲▲▲▲</t>
    <phoneticPr fontId="17"/>
  </si>
  <si>
    <t>●</t>
    <phoneticPr fontId="17"/>
  </si>
  <si>
    <t>研究　二郎</t>
    <rPh sb="0" eb="2">
      <t>ケンキュウ</t>
    </rPh>
    <rPh sb="3" eb="4">
      <t>ニ</t>
    </rPh>
    <phoneticPr fontId="17"/>
  </si>
  <si>
    <t>▲▲▲▲▲▲▲▲▲▲▲▲に関する分析</t>
    <phoneticPr fontId="17"/>
  </si>
  <si>
    <t>研究　三郎</t>
    <rPh sb="0" eb="2">
      <t>ケンキュウ</t>
    </rPh>
    <rPh sb="3" eb="5">
      <t>サブロウ</t>
    </rPh>
    <phoneticPr fontId="17"/>
  </si>
  <si>
    <t>■■■■■■■■■■■■に関する分析</t>
    <phoneticPr fontId="17"/>
  </si>
  <si>
    <t>開発　一郎</t>
    <rPh sb="0" eb="2">
      <t>カイハツ</t>
    </rPh>
    <rPh sb="3" eb="5">
      <t>イチロウ</t>
    </rPh>
    <phoneticPr fontId="17"/>
  </si>
  <si>
    <t>国立大学法人◆◆大学　大学院●●研究科■■専攻</t>
    <phoneticPr fontId="17"/>
  </si>
  <si>
    <t>bbbbbbb</t>
    <phoneticPr fontId="17"/>
  </si>
  <si>
    <t>開発　二郎</t>
    <rPh sb="0" eb="2">
      <t>カイハツ</t>
    </rPh>
    <rPh sb="3" eb="5">
      <t>ジロウ</t>
    </rPh>
    <phoneticPr fontId="17"/>
  </si>
  <si>
    <t>ddddddd</t>
    <phoneticPr fontId="17"/>
  </si>
  <si>
    <t>●●●●●●●●●●●●に関する解析</t>
    <rPh sb="16" eb="18">
      <t>カイセキ</t>
    </rPh>
    <phoneticPr fontId="17"/>
  </si>
  <si>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17"/>
  </si>
  <si>
    <r>
      <t>作成日</t>
    </r>
    <r>
      <rPr>
        <sz val="12"/>
        <color rgb="FF0070C0"/>
        <rFont val="ＭＳ 明朝"/>
        <family val="1"/>
        <charset val="128"/>
      </rPr>
      <t>（更新日）</t>
    </r>
    <rPh sb="0" eb="3">
      <t>サクセイビ</t>
    </rPh>
    <rPh sb="4" eb="7">
      <t>コウシンビ</t>
    </rPh>
    <phoneticPr fontId="17"/>
  </si>
  <si>
    <r>
      <t xml:space="preserve">＜記入要領＞青字は記入例です。ご作成の際は黒字で記入してください。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所属研究機関が発行する、府省共通研究開発管理システム（e-Rad）の研究者番号（ID）を記入してください。課題管理番号ではありません。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【再委託契約の対象】
再委託契約により契約締結する場合は「●」を選択して下さい。再委託契約によらない場合は「―」を選択してください。
</t>
    </r>
    <r>
      <rPr>
        <sz val="12"/>
        <color rgb="FFFF0000"/>
        <rFont val="ＭＳ 明朝"/>
        <family val="1"/>
        <charset val="128"/>
      </rPr>
      <t>【エフォート適用者のエフォート（％）】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phoneticPr fontId="17"/>
  </si>
  <si>
    <t>機関名・所属</t>
    <rPh sb="0" eb="2">
      <t>キカン</t>
    </rPh>
    <rPh sb="2" eb="3">
      <t>ナ</t>
    </rPh>
    <rPh sb="4" eb="6">
      <t>ショゾク</t>
    </rPh>
    <phoneticPr fontId="17"/>
  </si>
  <si>
    <t>機関名：</t>
    <rPh sb="0" eb="2">
      <t>キカン</t>
    </rPh>
    <rPh sb="2" eb="3">
      <t>メイ</t>
    </rPh>
    <phoneticPr fontId="17"/>
  </si>
  <si>
    <t>研究開発担当者所属及び役職：</t>
    <rPh sb="0" eb="2">
      <t>ケンキュウ</t>
    </rPh>
    <rPh sb="2" eb="4">
      <t>カイハツ</t>
    </rPh>
    <rPh sb="4" eb="7">
      <t>タントウシャ</t>
    </rPh>
    <rPh sb="7" eb="9">
      <t>ショゾク</t>
    </rPh>
    <rPh sb="9" eb="10">
      <t>オヨ</t>
    </rPh>
    <rPh sb="11" eb="13">
      <t>ヤクショク</t>
    </rPh>
    <phoneticPr fontId="17"/>
  </si>
  <si>
    <t>研究開発担当者 e-Rad研究者番号：</t>
    <rPh sb="0" eb="2">
      <t>ケンキュウ</t>
    </rPh>
    <rPh sb="2" eb="4">
      <t>カイハツ</t>
    </rPh>
    <rPh sb="4" eb="7">
      <t>タントウシャ</t>
    </rPh>
    <rPh sb="13" eb="16">
      <t>ケンキュウシャ</t>
    </rPh>
    <phoneticPr fontId="17"/>
  </si>
  <si>
    <t>研究開発担当事務連絡担当者E-mailアドレス：</t>
    <rPh sb="0" eb="2">
      <t>ケンキュウ</t>
    </rPh>
    <rPh sb="2" eb="4">
      <t>カイハツ</t>
    </rPh>
    <rPh sb="4" eb="6">
      <t>タントウ</t>
    </rPh>
    <rPh sb="6" eb="8">
      <t>ジム</t>
    </rPh>
    <rPh sb="8" eb="10">
      <t>レンラク</t>
    </rPh>
    <rPh sb="10" eb="13">
      <t>タントウシャ</t>
    </rPh>
    <phoneticPr fontId="17"/>
  </si>
  <si>
    <t>e-Rad課題ID番号：</t>
    <rPh sb="5" eb="7">
      <t>カダイ</t>
    </rPh>
    <rPh sb="9" eb="11">
      <t>バンゴウ</t>
    </rPh>
    <phoneticPr fontId="17"/>
  </si>
  <si>
    <t>研究開発担当事務連絡担当者氏名：</t>
    <rPh sb="0" eb="2">
      <t>ケンキュウ</t>
    </rPh>
    <rPh sb="2" eb="4">
      <t>カイハツ</t>
    </rPh>
    <rPh sb="4" eb="6">
      <t>タントウ</t>
    </rPh>
    <rPh sb="6" eb="8">
      <t>ジム</t>
    </rPh>
    <rPh sb="8" eb="10">
      <t>レンラク</t>
    </rPh>
    <rPh sb="10" eb="13">
      <t>タントウシャ</t>
    </rPh>
    <rPh sb="13" eb="15">
      <t>シメイ</t>
    </rPh>
    <phoneticPr fontId="17"/>
  </si>
  <si>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7"/>
  </si>
  <si>
    <t>氏名</t>
    <rPh sb="0" eb="1">
      <t>シ</t>
    </rPh>
    <rPh sb="1" eb="2">
      <t>メイ</t>
    </rPh>
    <phoneticPr fontId="17"/>
  </si>
  <si>
    <t>所属・役職</t>
    <rPh sb="0" eb="2">
      <t>ショゾク</t>
    </rPh>
    <rPh sb="3" eb="5">
      <t>ヤクショク</t>
    </rPh>
    <phoneticPr fontId="17"/>
  </si>
  <si>
    <t>郵便番号</t>
    <rPh sb="0" eb="2">
      <t>ユウビン</t>
    </rPh>
    <rPh sb="2" eb="4">
      <t>バンゴウ</t>
    </rPh>
    <phoneticPr fontId="17"/>
  </si>
  <si>
    <t>住所</t>
    <rPh sb="0" eb="2">
      <t>ジュウショ</t>
    </rPh>
    <phoneticPr fontId="17"/>
  </si>
  <si>
    <t>電話番号</t>
    <rPh sb="0" eb="2">
      <t>デンワ</t>
    </rPh>
    <rPh sb="2" eb="4">
      <t>バンゴウ</t>
    </rPh>
    <phoneticPr fontId="17"/>
  </si>
  <si>
    <t>FAX番号</t>
    <rPh sb="3" eb="5">
      <t>バンゴウ</t>
    </rPh>
    <phoneticPr fontId="17"/>
  </si>
  <si>
    <t>E-mailアドレス</t>
    <phoneticPr fontId="17"/>
  </si>
  <si>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7"/>
  </si>
  <si>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7"/>
  </si>
  <si>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rPh sb="11" eb="13">
      <t>ヘンコウ</t>
    </rPh>
    <rPh sb="14" eb="16">
      <t>バアイ</t>
    </rPh>
    <phoneticPr fontId="17"/>
  </si>
  <si>
    <r>
      <t xml:space="preserve">　　  </t>
    </r>
    <r>
      <rPr>
        <b/>
        <sz val="12"/>
        <color rgb="FFFF0000"/>
        <rFont val="ＭＳ 明朝"/>
        <family val="1"/>
        <charset val="128"/>
      </rPr>
      <t>⇒ kenkyuukousei@amed.go.jp</t>
    </r>
    <phoneticPr fontId="17"/>
  </si>
  <si>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7"/>
  </si>
  <si>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7"/>
  </si>
  <si>
    <t>物品費</t>
    <rPh sb="0" eb="2">
      <t>ブッピン</t>
    </rPh>
    <rPh sb="2" eb="3">
      <t>ヒ</t>
    </rPh>
    <phoneticPr fontId="28"/>
  </si>
  <si>
    <t>旅費</t>
    <rPh sb="0" eb="2">
      <t>リョヒ</t>
    </rPh>
    <phoneticPr fontId="28"/>
  </si>
  <si>
    <t>人件費・謝金</t>
    <rPh sb="0" eb="3">
      <t>ジンケンヒ</t>
    </rPh>
    <rPh sb="4" eb="6">
      <t>シャキン</t>
    </rPh>
    <phoneticPr fontId="28"/>
  </si>
  <si>
    <t>その他</t>
    <rPh sb="2" eb="3">
      <t>タ</t>
    </rPh>
    <phoneticPr fontId="28"/>
  </si>
  <si>
    <t>直接経費計</t>
    <rPh sb="0" eb="2">
      <t>チョクセツ</t>
    </rPh>
    <rPh sb="2" eb="4">
      <t>ケイヒ</t>
    </rPh>
    <rPh sb="4" eb="5">
      <t>ケイ</t>
    </rPh>
    <phoneticPr fontId="17"/>
  </si>
  <si>
    <t>間接経費</t>
    <rPh sb="0" eb="2">
      <t>カンセツ</t>
    </rPh>
    <rPh sb="2" eb="4">
      <t>ケイヒ</t>
    </rPh>
    <phoneticPr fontId="28"/>
  </si>
  <si>
    <t>シーズ区分</t>
    <rPh sb="3" eb="5">
      <t>クブン</t>
    </rPh>
    <phoneticPr fontId="17"/>
  </si>
  <si>
    <t>管理番号</t>
    <rPh sb="0" eb="2">
      <t>カンリ</t>
    </rPh>
    <rPh sb="2" eb="4">
      <t>バンゴウ</t>
    </rPh>
    <phoneticPr fontId="17"/>
  </si>
  <si>
    <t>研究開発者実施機関名/所属</t>
    <rPh sb="0" eb="2">
      <t>ケンキュウ</t>
    </rPh>
    <rPh sb="2" eb="4">
      <t>カイハツ</t>
    </rPh>
    <rPh sb="4" eb="5">
      <t>シャ</t>
    </rPh>
    <rPh sb="5" eb="7">
      <t>ジッシ</t>
    </rPh>
    <rPh sb="7" eb="9">
      <t>キカン</t>
    </rPh>
    <rPh sb="9" eb="10">
      <t>メイ</t>
    </rPh>
    <rPh sb="11" eb="13">
      <t>ショゾクジッシキカンメイショゾク</t>
    </rPh>
    <phoneticPr fontId="16"/>
  </si>
  <si>
    <t>研究開発課題名</t>
    <rPh sb="0" eb="2">
      <t>ケンキュウ</t>
    </rPh>
    <rPh sb="2" eb="4">
      <t>カイハツ</t>
    </rPh>
    <rPh sb="4" eb="6">
      <t>カダイ</t>
    </rPh>
    <rPh sb="6" eb="7">
      <t>メイ</t>
    </rPh>
    <phoneticPr fontId="16"/>
  </si>
  <si>
    <t>研究開発者氏名</t>
    <rPh sb="0" eb="2">
      <t>ケンキュウ</t>
    </rPh>
    <rPh sb="2" eb="4">
      <t>カイハツ</t>
    </rPh>
    <rPh sb="4" eb="5">
      <t>シャ</t>
    </rPh>
    <rPh sb="5" eb="7">
      <t>シメイ</t>
    </rPh>
    <phoneticPr fontId="16"/>
  </si>
  <si>
    <t>割合</t>
    <rPh sb="0" eb="2">
      <t>ワリアイ</t>
    </rPh>
    <phoneticPr fontId="28"/>
  </si>
  <si>
    <t>年度</t>
    <rPh sb="0" eb="2">
      <t>ネンド</t>
    </rPh>
    <phoneticPr fontId="17"/>
  </si>
  <si>
    <t>R6年度</t>
    <rPh sb="2" eb="4">
      <t>ネンド</t>
    </rPh>
    <phoneticPr fontId="17"/>
  </si>
  <si>
    <t>R7年度</t>
    <rPh sb="2" eb="4">
      <t>ネンド</t>
    </rPh>
    <phoneticPr fontId="17"/>
  </si>
  <si>
    <t>R8年度</t>
    <rPh sb="2" eb="4">
      <t>ネンド</t>
    </rPh>
    <phoneticPr fontId="17"/>
  </si>
  <si>
    <t>R9年度</t>
    <rPh sb="2" eb="4">
      <t>ネンド</t>
    </rPh>
    <phoneticPr fontId="17"/>
  </si>
  <si>
    <t>R10年度</t>
    <rPh sb="3" eb="5">
      <t>ネンド</t>
    </rPh>
    <phoneticPr fontId="17"/>
  </si>
  <si>
    <t>委託費合計</t>
    <rPh sb="0" eb="2">
      <t>イタク</t>
    </rPh>
    <rPh sb="2" eb="3">
      <t>ヒ</t>
    </rPh>
    <rPh sb="3" eb="5">
      <t>ゴウケイ</t>
    </rPh>
    <phoneticPr fontId="17"/>
  </si>
  <si>
    <t>管理番号：</t>
    <rPh sb="0" eb="2">
      <t>カンリ</t>
    </rPh>
    <rPh sb="2" eb="4">
      <t>バンゴウ</t>
    </rPh>
    <phoneticPr fontId="17"/>
  </si>
  <si>
    <t>＜年度別委託費内訳＞</t>
    <rPh sb="1" eb="4">
      <t>ネンドベツ</t>
    </rPh>
    <rPh sb="4" eb="6">
      <t>イタク</t>
    </rPh>
    <rPh sb="6" eb="7">
      <t>ヒ</t>
    </rPh>
    <rPh sb="7" eb="9">
      <t>ウチワケ</t>
    </rPh>
    <phoneticPr fontId="1"/>
  </si>
  <si>
    <t>シーズ区分：</t>
    <rPh sb="3" eb="5">
      <t>クブン</t>
    </rPh>
    <phoneticPr fontId="17"/>
  </si>
  <si>
    <t>代表・分担</t>
    <rPh sb="0" eb="2">
      <t>ダイヒョウ</t>
    </rPh>
    <rPh sb="3" eb="5">
      <t>ブンタン</t>
    </rPh>
    <phoneticPr fontId="17"/>
  </si>
  <si>
    <t>全研究開発実施期間
開始日</t>
    <phoneticPr fontId="17"/>
  </si>
  <si>
    <t>全研究開発実施期間
終了予定日</t>
    <phoneticPr fontId="17"/>
  </si>
  <si>
    <t>←管理番号は補助事業者（拠点）が管理しやすい番号を付けて下さい</t>
    <rPh sb="1" eb="3">
      <t>カンリ</t>
    </rPh>
    <rPh sb="3" eb="5">
      <t>バンゴウ</t>
    </rPh>
    <rPh sb="6" eb="8">
      <t>ホジョ</t>
    </rPh>
    <rPh sb="8" eb="11">
      <t>ジギョウシャ</t>
    </rPh>
    <rPh sb="12" eb="14">
      <t>キョテン</t>
    </rPh>
    <rPh sb="16" eb="18">
      <t>カンリ</t>
    </rPh>
    <rPh sb="22" eb="24">
      <t>バンゴウ</t>
    </rPh>
    <rPh sb="25" eb="26">
      <t>ツ</t>
    </rPh>
    <rPh sb="28" eb="29">
      <t>クダ</t>
    </rPh>
    <phoneticPr fontId="17"/>
  </si>
  <si>
    <t>←必ずプルダウンで選択してください。</t>
    <rPh sb="1" eb="2">
      <t>カナラ</t>
    </rPh>
    <rPh sb="9" eb="11">
      <t>センタク</t>
    </rPh>
    <phoneticPr fontId="17"/>
  </si>
  <si>
    <t>（各拠点の5年度分の管理番号を入れて下さい）</t>
    <rPh sb="1" eb="4">
      <t>カクキョテン</t>
    </rPh>
    <rPh sb="6" eb="9">
      <t>ネンドブン</t>
    </rPh>
    <rPh sb="10" eb="12">
      <t>カンリ</t>
    </rPh>
    <rPh sb="12" eb="14">
      <t>バンゴウ</t>
    </rPh>
    <rPh sb="15" eb="16">
      <t>イ</t>
    </rPh>
    <rPh sb="18" eb="19">
      <t>クダ</t>
    </rPh>
    <phoneticPr fontId="17"/>
  </si>
  <si>
    <t>全研究開発実施期間：</t>
    <rPh sb="0" eb="1">
      <t>ゼン</t>
    </rPh>
    <rPh sb="1" eb="3">
      <t>ケンキュウ</t>
    </rPh>
    <rPh sb="3" eb="5">
      <t>カイハツ</t>
    </rPh>
    <rPh sb="5" eb="7">
      <t>ジッシ</t>
    </rPh>
    <rPh sb="7" eb="9">
      <t>キカン</t>
    </rPh>
    <phoneticPr fontId="17"/>
  </si>
  <si>
    <t>当年度委託期間
開始日</t>
    <rPh sb="0" eb="3">
      <t>トウネンド</t>
    </rPh>
    <rPh sb="3" eb="5">
      <t>イタク</t>
    </rPh>
    <rPh sb="5" eb="7">
      <t>キカン</t>
    </rPh>
    <rPh sb="8" eb="11">
      <t>カイシビ</t>
    </rPh>
    <phoneticPr fontId="25"/>
  </si>
  <si>
    <t>当年度委託期間
終了日</t>
    <rPh sb="0" eb="3">
      <t>トウネンド</t>
    </rPh>
    <rPh sb="3" eb="5">
      <t>イタク</t>
    </rPh>
    <rPh sb="5" eb="7">
      <t>キカン</t>
    </rPh>
    <rPh sb="8" eb="10">
      <t>シュウリョウ</t>
    </rPh>
    <rPh sb="10" eb="11">
      <t>ヒ</t>
    </rPh>
    <phoneticPr fontId="25"/>
  </si>
  <si>
    <t>←プルダウンで選択して下さい。</t>
    <rPh sb="7" eb="9">
      <t>センタク</t>
    </rPh>
    <rPh sb="11" eb="12">
      <t>クダ</t>
    </rPh>
    <phoneticPr fontId="17"/>
  </si>
  <si>
    <t>令和6年度委託期間：</t>
    <rPh sb="0" eb="2">
      <t>レイワ</t>
    </rPh>
    <rPh sb="3" eb="5">
      <t>ネンド</t>
    </rPh>
    <rPh sb="5" eb="7">
      <t>イタク</t>
    </rPh>
    <rPh sb="7" eb="9">
      <t>キカン</t>
    </rPh>
    <phoneticPr fontId="17"/>
  </si>
  <si>
    <t>令和7年度委託期間：</t>
    <rPh sb="0" eb="2">
      <t>レイワ</t>
    </rPh>
    <rPh sb="3" eb="5">
      <t>ネンド</t>
    </rPh>
    <rPh sb="5" eb="7">
      <t>イタク</t>
    </rPh>
    <rPh sb="7" eb="9">
      <t>キカン</t>
    </rPh>
    <phoneticPr fontId="17"/>
  </si>
  <si>
    <t>令和8年度委託期間：</t>
    <rPh sb="0" eb="2">
      <t>レイワ</t>
    </rPh>
    <rPh sb="3" eb="5">
      <t>ネンド</t>
    </rPh>
    <rPh sb="5" eb="7">
      <t>イタク</t>
    </rPh>
    <rPh sb="7" eb="9">
      <t>キカン</t>
    </rPh>
    <phoneticPr fontId="17"/>
  </si>
  <si>
    <t>令和9年度委託期間：</t>
    <rPh sb="0" eb="2">
      <t>レイワ</t>
    </rPh>
    <rPh sb="3" eb="5">
      <t>ネンド</t>
    </rPh>
    <rPh sb="5" eb="7">
      <t>イタク</t>
    </rPh>
    <rPh sb="7" eb="9">
      <t>キカン</t>
    </rPh>
    <phoneticPr fontId="17"/>
  </si>
  <si>
    <t>令和10年度委託期間：</t>
    <rPh sb="0" eb="2">
      <t>レイワ</t>
    </rPh>
    <rPh sb="4" eb="6">
      <t>ネンド</t>
    </rPh>
    <rPh sb="6" eb="8">
      <t>イタク</t>
    </rPh>
    <rPh sb="8" eb="10">
      <t>キカン</t>
    </rPh>
    <phoneticPr fontId="17"/>
  </si>
  <si>
    <t>エフォート適用者の
エフォート（％）</t>
  </si>
  <si>
    <t>%</t>
    <phoneticPr fontId="17"/>
  </si>
  <si>
    <t>必ず選択してください</t>
  </si>
  <si>
    <t>一般管理費/間接経費</t>
    <rPh sb="0" eb="2">
      <t>イッパン</t>
    </rPh>
    <rPh sb="2" eb="5">
      <t>カンリヒ</t>
    </rPh>
    <rPh sb="6" eb="8">
      <t>カンセツ</t>
    </rPh>
    <rPh sb="8" eb="10">
      <t>ケイヒ</t>
    </rPh>
    <phoneticPr fontId="17"/>
  </si>
  <si>
    <t>％</t>
    <phoneticPr fontId="17"/>
  </si>
  <si>
    <t>←整数を入れて下さい。</t>
    <rPh sb="1" eb="3">
      <t>セイスウ</t>
    </rPh>
    <rPh sb="4" eb="5">
      <t>イ</t>
    </rPh>
    <rPh sb="7" eb="8">
      <t>クダ</t>
    </rPh>
    <phoneticPr fontId="17"/>
  </si>
  <si>
    <t>一般管理費/間接経費率</t>
    <rPh sb="0" eb="2">
      <t>イッパン</t>
    </rPh>
    <rPh sb="2" eb="5">
      <t>カンリヒ</t>
    </rPh>
    <rPh sb="6" eb="8">
      <t>カンセツ</t>
    </rPh>
    <rPh sb="8" eb="10">
      <t>ケイヒ</t>
    </rPh>
    <rPh sb="10" eb="11">
      <t>リツ</t>
    </rPh>
    <phoneticPr fontId="17"/>
  </si>
  <si>
    <t>※一般管理費・間接経費率は一度決定したパーセンテージを変更することはできません。</t>
    <rPh sb="1" eb="3">
      <t>イッパン</t>
    </rPh>
    <rPh sb="3" eb="5">
      <t>カンリ</t>
    </rPh>
    <rPh sb="5" eb="6">
      <t>ヒ</t>
    </rPh>
    <rPh sb="7" eb="9">
      <t>カンセツ</t>
    </rPh>
    <rPh sb="9" eb="11">
      <t>ケイヒ</t>
    </rPh>
    <rPh sb="11" eb="12">
      <t>リツ</t>
    </rPh>
    <rPh sb="13" eb="15">
      <t>イチド</t>
    </rPh>
    <rPh sb="15" eb="17">
      <t>ケッテイ</t>
    </rPh>
    <rPh sb="27" eb="29">
      <t>ヘンコウ</t>
    </rPh>
    <phoneticPr fontId="17"/>
  </si>
  <si>
    <t>※1：一般管理費/間接経費率は直接経費に対して10％を上限</t>
    <rPh sb="3" eb="5">
      <t>イッパン</t>
    </rPh>
    <rPh sb="5" eb="8">
      <t>カンリヒ</t>
    </rPh>
    <rPh sb="9" eb="11">
      <t>カンセツ</t>
    </rPh>
    <rPh sb="11" eb="13">
      <t>ケイヒ</t>
    </rPh>
    <rPh sb="13" eb="14">
      <t>リツ</t>
    </rPh>
    <phoneticPr fontId="17"/>
  </si>
  <si>
    <t>＜研究開発参加者リスト＞令和6年度～令和10年度</t>
    <rPh sb="1" eb="3">
      <t>ケンキュウ</t>
    </rPh>
    <rPh sb="3" eb="5">
      <t>カイハツ</t>
    </rPh>
    <phoneticPr fontId="17"/>
  </si>
  <si>
    <t>＜研究開発参加者リスト＞令和6年度～令和10年度</t>
    <rPh sb="1" eb="3">
      <t>ケンキュウ</t>
    </rPh>
    <rPh sb="3" eb="5">
      <t>カイハツ</t>
    </rPh>
    <rPh sb="5" eb="8">
      <t>サンカシャ</t>
    </rPh>
    <rPh sb="12" eb="14">
      <t>レイワ</t>
    </rPh>
    <rPh sb="15" eb="17">
      <t>ネンド</t>
    </rPh>
    <rPh sb="18" eb="20">
      <t>レイワ</t>
    </rPh>
    <rPh sb="22" eb="24">
      <t>ネンド</t>
    </rPh>
    <phoneticPr fontId="17"/>
  </si>
  <si>
    <t>分担研究開発課題名
（分担研究開発課題名が無い場合は実施内容）</t>
    <rPh sb="0" eb="2">
      <t>ブンタン</t>
    </rPh>
    <rPh sb="2" eb="4">
      <t>ケンキュウ</t>
    </rPh>
    <rPh sb="4" eb="6">
      <t>カイハツ</t>
    </rPh>
    <rPh sb="6" eb="8">
      <t>カダイ</t>
    </rPh>
    <rPh sb="8" eb="9">
      <t>メイ</t>
    </rPh>
    <rPh sb="11" eb="13">
      <t>ブンタン</t>
    </rPh>
    <rPh sb="13" eb="15">
      <t>ケンキュウ</t>
    </rPh>
    <rPh sb="15" eb="17">
      <t>カイハツ</t>
    </rPh>
    <rPh sb="17" eb="19">
      <t>カダイ</t>
    </rPh>
    <rPh sb="19" eb="20">
      <t>メイ</t>
    </rPh>
    <rPh sb="21" eb="22">
      <t>ナ</t>
    </rPh>
    <rPh sb="23" eb="25">
      <t>バアイ</t>
    </rPh>
    <rPh sb="26" eb="28">
      <t>ジッシ</t>
    </rPh>
    <rPh sb="28" eb="30">
      <t>ナイヨウ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</si>
</sst>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0;\-#,##0;&quot;-&quot;"/>
    <numFmt numFmtId="179" formatCode="#,##0\ &quot;千&quot;&quot;円&quot;"/>
    <numFmt numFmtId="180" formatCode="[$-411]ggge&quot;年&quot;m&quot;月&quot;d&quot;日&quot;;@"/>
    <numFmt numFmtId="181"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8"/>
      <name val="ＭＳ 明朝"/>
      <family val="1"/>
      <charset val="128"/>
    </font>
    <font>
      <b/>
      <sz val="12"/>
      <color theme="1"/>
      <name val="ＭＳ 明朝"/>
      <family val="1"/>
      <charset val="128"/>
    </font>
    <font>
      <b/>
      <sz val="11"/>
      <name val="ＭＳ 明朝"/>
      <family val="1"/>
      <charset val="128"/>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b/>
      <sz val="12"/>
      <color rgb="FFFF0000"/>
      <name val="ＭＳ 明朝"/>
      <family val="1"/>
      <charset val="128"/>
    </font>
    <font>
      <sz val="10"/>
      <name val="ＭＳ Ｐゴシック"/>
      <family val="3"/>
      <charset val="128"/>
    </font>
    <font>
      <sz val="12"/>
      <name val="HGSｺﾞｼｯｸE"/>
      <family val="3"/>
      <charset val="128"/>
    </font>
    <font>
      <sz val="6"/>
      <name val="ＭＳ 明朝"/>
      <family val="1"/>
      <charset val="128"/>
    </font>
    <font>
      <sz val="9"/>
      <color rgb="FFFF0000"/>
      <name val="ＭＳ 明朝"/>
      <family val="1"/>
      <charset val="128"/>
    </font>
    <font>
      <b/>
      <sz val="14"/>
      <name val="ＭＳ 明朝"/>
      <family val="1"/>
      <charset val="128"/>
    </font>
    <font>
      <b/>
      <u/>
      <sz val="12"/>
      <name val="ＭＳ 明朝"/>
      <family val="1"/>
      <charset val="128"/>
    </font>
    <font>
      <sz val="12"/>
      <color rgb="FFFFFF00"/>
      <name val="ＭＳ 明朝"/>
      <family val="1"/>
      <charset val="128"/>
    </font>
    <font>
      <b/>
      <sz val="20"/>
      <color rgb="FFFF0000"/>
      <name val="ＭＳ 明朝"/>
      <family val="1"/>
      <charset val="128"/>
    </font>
    <font>
      <sz val="12"/>
      <color theme="3"/>
      <name val="ＭＳ 明朝"/>
      <family val="1"/>
      <charset val="128"/>
    </font>
    <font>
      <b/>
      <sz val="10"/>
      <name val="ＭＳ 明朝"/>
      <family val="1"/>
      <charset val="128"/>
    </font>
    <font>
      <sz val="12"/>
      <color rgb="FF002060"/>
      <name val="ＭＳ 明朝"/>
      <family val="1"/>
      <charset val="128"/>
    </font>
    <font>
      <sz val="12"/>
      <color rgb="FF0070C0"/>
      <name val="ＭＳ 明朝"/>
      <family val="1"/>
      <charset val="128"/>
    </font>
    <font>
      <b/>
      <sz val="11"/>
      <name val="ＭＳ Ｐゴシック"/>
      <family val="3"/>
      <charset val="128"/>
    </font>
    <font>
      <b/>
      <sz val="11"/>
      <color theme="1"/>
      <name val="ＭＳ Ｐゴシック"/>
      <family val="3"/>
      <charset val="128"/>
      <scheme val="minor"/>
    </font>
    <font>
      <b/>
      <sz val="9"/>
      <name val="ＭＳ 明朝"/>
      <family val="1"/>
      <charset val="128"/>
    </font>
    <font>
      <b/>
      <sz val="9"/>
      <color rgb="FFFF0000"/>
      <name val="ＭＳ 明朝"/>
      <family val="1"/>
      <charset val="128"/>
    </font>
    <font>
      <b/>
      <sz val="14"/>
      <color theme="1"/>
      <name val="ＭＳ 明朝"/>
      <family val="1"/>
      <charset val="128"/>
    </font>
    <font>
      <sz val="12"/>
      <color theme="1"/>
      <name val="HGSｺﾞｼｯｸE"/>
      <family val="3"/>
      <charset val="128"/>
    </font>
    <font>
      <u/>
      <sz val="11"/>
      <color theme="10"/>
      <name val="ＭＳ Ｐゴシック"/>
      <family val="3"/>
      <charset val="128"/>
    </font>
    <font>
      <b/>
      <sz val="11"/>
      <color rgb="FFFF0000"/>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9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double">
        <color indexed="64"/>
      </bottom>
      <diagonal/>
    </border>
  </borders>
  <cellStyleXfs count="30">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34"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16" fillId="0" borderId="0" applyFont="0" applyFill="0" applyBorder="0" applyAlignment="0" applyProtection="0">
      <alignment vertical="center"/>
    </xf>
    <xf numFmtId="0" fontId="2" fillId="0" borderId="0">
      <alignment vertical="center"/>
    </xf>
    <xf numFmtId="0" fontId="16" fillId="0" borderId="0">
      <alignment vertical="center"/>
    </xf>
    <xf numFmtId="0" fontId="61" fillId="0" borderId="0" applyNumberFormat="0" applyFill="0" applyBorder="0" applyAlignment="0" applyProtection="0"/>
  </cellStyleXfs>
  <cellXfs count="885">
    <xf numFmtId="0" fontId="0" fillId="0" borderId="0" xfId="0"/>
    <xf numFmtId="0" fontId="23" fillId="0" borderId="0" xfId="0" applyFont="1" applyAlignment="1">
      <alignment vertical="center"/>
    </xf>
    <xf numFmtId="177" fontId="23" fillId="0" borderId="0" xfId="0" applyNumberFormat="1"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25" fillId="0" borderId="0" xfId="0" applyFont="1" applyAlignment="1">
      <alignment vertical="center"/>
    </xf>
    <xf numFmtId="0" fontId="27" fillId="0" borderId="0" xfId="0" applyFont="1" applyAlignment="1">
      <alignment vertical="center"/>
    </xf>
    <xf numFmtId="177" fontId="27" fillId="0" borderId="0" xfId="0" applyNumberFormat="1" applyFont="1" applyAlignment="1">
      <alignment vertical="center"/>
    </xf>
    <xf numFmtId="0" fontId="27" fillId="0" borderId="0" xfId="0" applyFont="1" applyAlignment="1">
      <alignment horizontal="center" vertical="center"/>
    </xf>
    <xf numFmtId="0" fontId="23" fillId="0" borderId="0" xfId="0" applyFont="1" applyAlignment="1">
      <alignment horizontal="left" vertical="center"/>
    </xf>
    <xf numFmtId="0" fontId="27" fillId="0" borderId="0" xfId="0" applyFont="1" applyAlignment="1">
      <alignment horizontal="left" vertical="center"/>
    </xf>
    <xf numFmtId="176" fontId="23" fillId="0" borderId="0" xfId="0" applyNumberFormat="1"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left" vertical="center"/>
    </xf>
    <xf numFmtId="38" fontId="23" fillId="0" borderId="47" xfId="0" applyNumberFormat="1" applyFont="1" applyBorder="1" applyAlignment="1">
      <alignment horizontal="center" vertical="center" shrinkToFit="1"/>
    </xf>
    <xf numFmtId="38" fontId="27" fillId="2" borderId="12" xfId="0" applyNumberFormat="1" applyFont="1" applyFill="1" applyBorder="1" applyAlignment="1" applyProtection="1">
      <alignment vertical="center"/>
      <protection locked="0"/>
    </xf>
    <xf numFmtId="38" fontId="27" fillId="2" borderId="16" xfId="10" applyFont="1" applyFill="1" applyBorder="1" applyAlignment="1" applyProtection="1">
      <alignment vertical="center"/>
      <protection locked="0"/>
    </xf>
    <xf numFmtId="176" fontId="27" fillId="2" borderId="3" xfId="0" applyNumberFormat="1" applyFont="1" applyFill="1" applyBorder="1" applyAlignment="1" applyProtection="1">
      <alignment horizontal="center" vertical="center"/>
      <protection locked="0"/>
    </xf>
    <xf numFmtId="38" fontId="27" fillId="2" borderId="14" xfId="10" applyFont="1" applyFill="1" applyBorder="1" applyAlignment="1" applyProtection="1">
      <alignment vertical="center"/>
      <protection locked="0"/>
    </xf>
    <xf numFmtId="38" fontId="23" fillId="2" borderId="12" xfId="0" applyNumberFormat="1" applyFont="1" applyFill="1" applyBorder="1" applyAlignment="1" applyProtection="1">
      <alignment vertical="center"/>
      <protection locked="0"/>
    </xf>
    <xf numFmtId="38" fontId="23" fillId="2" borderId="14" xfId="10" applyFont="1" applyFill="1" applyBorder="1" applyAlignment="1" applyProtection="1">
      <alignment vertical="center"/>
      <protection locked="0"/>
    </xf>
    <xf numFmtId="176" fontId="23" fillId="2" borderId="3" xfId="0" applyNumberFormat="1" applyFont="1" applyFill="1" applyBorder="1" applyAlignment="1" applyProtection="1">
      <alignment vertical="center"/>
      <protection locked="0"/>
    </xf>
    <xf numFmtId="176" fontId="23" fillId="2" borderId="3" xfId="0" applyNumberFormat="1" applyFont="1" applyFill="1" applyBorder="1" applyAlignment="1" applyProtection="1">
      <alignment horizontal="center" vertical="center"/>
      <protection locked="0"/>
    </xf>
    <xf numFmtId="38" fontId="27" fillId="2" borderId="10" xfId="0" applyNumberFormat="1" applyFont="1" applyFill="1" applyBorder="1" applyAlignment="1" applyProtection="1">
      <alignment horizontal="left" vertical="center" shrinkToFit="1"/>
      <protection locked="0"/>
    </xf>
    <xf numFmtId="38" fontId="27" fillId="2" borderId="10" xfId="0" applyNumberFormat="1" applyFont="1" applyFill="1" applyBorder="1" applyAlignment="1" applyProtection="1">
      <alignment horizontal="right" vertical="center"/>
      <protection locked="0"/>
    </xf>
    <xf numFmtId="38" fontId="27" fillId="2" borderId="10" xfId="0" applyNumberFormat="1" applyFont="1" applyFill="1" applyBorder="1" applyAlignment="1" applyProtection="1">
      <alignment vertical="center"/>
      <protection locked="0"/>
    </xf>
    <xf numFmtId="38" fontId="27" fillId="2" borderId="10" xfId="0" applyNumberFormat="1" applyFont="1" applyFill="1" applyBorder="1" applyAlignment="1" applyProtection="1">
      <alignment horizontal="center" vertical="center"/>
      <protection locked="0"/>
    </xf>
    <xf numFmtId="38" fontId="27" fillId="2" borderId="3" xfId="0" applyNumberFormat="1" applyFont="1" applyFill="1" applyBorder="1" applyAlignment="1" applyProtection="1">
      <alignment horizontal="left" vertical="center" shrinkToFit="1"/>
      <protection locked="0"/>
    </xf>
    <xf numFmtId="38" fontId="31" fillId="2" borderId="10" xfId="0" applyNumberFormat="1" applyFont="1" applyFill="1" applyBorder="1" applyAlignment="1" applyProtection="1">
      <alignment horizontal="left" vertical="center" shrinkToFit="1"/>
      <protection locked="0"/>
    </xf>
    <xf numFmtId="38" fontId="31" fillId="2" borderId="10" xfId="0" applyNumberFormat="1" applyFont="1" applyFill="1" applyBorder="1" applyAlignment="1" applyProtection="1">
      <alignment horizontal="right" vertical="center"/>
      <protection locked="0"/>
    </xf>
    <xf numFmtId="38" fontId="31" fillId="2" borderId="10" xfId="0" applyNumberFormat="1" applyFont="1" applyFill="1" applyBorder="1" applyAlignment="1" applyProtection="1">
      <alignment vertical="center"/>
      <protection locked="0"/>
    </xf>
    <xf numFmtId="38" fontId="27" fillId="2" borderId="16" xfId="0" applyNumberFormat="1" applyFont="1" applyFill="1" applyBorder="1" applyAlignment="1" applyProtection="1">
      <alignment horizontal="right" vertical="center"/>
      <protection locked="0"/>
    </xf>
    <xf numFmtId="38" fontId="27" fillId="2" borderId="14" xfId="0" applyNumberFormat="1" applyFont="1" applyFill="1" applyBorder="1" applyAlignment="1" applyProtection="1">
      <alignment horizontal="right" vertical="center"/>
      <protection locked="0"/>
    </xf>
    <xf numFmtId="38" fontId="27" fillId="2" borderId="3" xfId="0" applyNumberFormat="1" applyFont="1" applyFill="1" applyBorder="1" applyAlignment="1" applyProtection="1">
      <alignment horizontal="right" vertical="center"/>
      <protection locked="0"/>
    </xf>
    <xf numFmtId="38" fontId="33" fillId="2" borderId="10" xfId="0" applyNumberFormat="1" applyFont="1" applyFill="1" applyBorder="1" applyAlignment="1" applyProtection="1">
      <alignment horizontal="center" vertical="center"/>
      <protection locked="0"/>
    </xf>
    <xf numFmtId="38" fontId="33" fillId="2" borderId="3" xfId="0" applyNumberFormat="1" applyFont="1" applyFill="1" applyBorder="1" applyAlignment="1" applyProtection="1">
      <alignment horizontal="center" vertical="center"/>
      <protection locked="0"/>
    </xf>
    <xf numFmtId="38" fontId="23" fillId="2" borderId="3" xfId="0" applyNumberFormat="1" applyFont="1" applyFill="1" applyBorder="1" applyAlignment="1" applyProtection="1">
      <alignment vertical="center"/>
      <protection locked="0"/>
    </xf>
    <xf numFmtId="38" fontId="27" fillId="2" borderId="14" xfId="0" applyNumberFormat="1" applyFont="1" applyFill="1" applyBorder="1" applyAlignment="1" applyProtection="1">
      <alignment horizontal="left" vertical="center"/>
      <protection locked="0"/>
    </xf>
    <xf numFmtId="176" fontId="27" fillId="2" borderId="10" xfId="0" applyNumberFormat="1" applyFont="1" applyFill="1" applyBorder="1" applyAlignment="1" applyProtection="1">
      <alignment horizontal="center" vertical="center"/>
      <protection locked="0"/>
    </xf>
    <xf numFmtId="38" fontId="27" fillId="2" borderId="14" xfId="0" applyNumberFormat="1" applyFont="1" applyFill="1" applyBorder="1" applyAlignment="1" applyProtection="1">
      <alignment vertical="center"/>
      <protection locked="0"/>
    </xf>
    <xf numFmtId="38" fontId="27" fillId="2" borderId="3" xfId="0" applyNumberFormat="1" applyFont="1" applyFill="1" applyBorder="1" applyAlignment="1" applyProtection="1">
      <alignment vertical="center"/>
      <protection locked="0"/>
    </xf>
    <xf numFmtId="0" fontId="34" fillId="0" borderId="0" xfId="13"/>
    <xf numFmtId="177" fontId="36" fillId="0" borderId="0" xfId="0" applyNumberFormat="1" applyFont="1" applyAlignment="1">
      <alignment vertical="center" wrapText="1"/>
    </xf>
    <xf numFmtId="0" fontId="39" fillId="0" borderId="0" xfId="13" applyFont="1" applyAlignment="1">
      <alignment horizontal="left" vertical="center"/>
    </xf>
    <xf numFmtId="38" fontId="35" fillId="0" borderId="47"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38" fontId="29" fillId="0" borderId="47" xfId="0" applyNumberFormat="1" applyFont="1" applyBorder="1" applyAlignment="1">
      <alignment horizontal="center" vertical="center" wrapText="1" shrinkToFit="1"/>
    </xf>
    <xf numFmtId="38" fontId="27" fillId="2" borderId="10" xfId="0" applyNumberFormat="1" applyFont="1" applyFill="1" applyBorder="1" applyAlignment="1" applyProtection="1">
      <alignment horizontal="right" vertical="center" shrinkToFit="1"/>
      <protection locked="0"/>
    </xf>
    <xf numFmtId="38" fontId="27" fillId="2" borderId="3" xfId="0" applyNumberFormat="1" applyFont="1" applyFill="1" applyBorder="1" applyAlignment="1" applyProtection="1">
      <alignment horizontal="right" vertical="center" shrinkToFit="1"/>
      <protection locked="0"/>
    </xf>
    <xf numFmtId="38" fontId="33" fillId="2" borderId="3" xfId="0" applyNumberFormat="1" applyFont="1" applyFill="1" applyBorder="1" applyAlignment="1" applyProtection="1">
      <alignment horizontal="center" vertical="center" shrinkToFit="1"/>
      <protection locked="0"/>
    </xf>
    <xf numFmtId="38" fontId="38" fillId="0" borderId="47" xfId="0" applyNumberFormat="1" applyFont="1" applyBorder="1" applyAlignment="1">
      <alignment horizontal="center" vertical="center"/>
    </xf>
    <xf numFmtId="176" fontId="27" fillId="2" borderId="10" xfId="0" applyNumberFormat="1" applyFont="1" applyFill="1" applyBorder="1" applyAlignment="1" applyProtection="1">
      <alignment vertical="center"/>
      <protection locked="0"/>
    </xf>
    <xf numFmtId="176" fontId="23" fillId="0" borderId="0" xfId="0" applyNumberFormat="1" applyFont="1" applyAlignment="1">
      <alignment vertical="center"/>
    </xf>
    <xf numFmtId="176" fontId="26" fillId="0" borderId="0" xfId="0" applyNumberFormat="1" applyFont="1" applyAlignment="1">
      <alignment vertical="center"/>
    </xf>
    <xf numFmtId="176" fontId="37" fillId="0" borderId="0" xfId="0" applyNumberFormat="1" applyFont="1" applyAlignment="1">
      <alignment horizontal="right" vertical="center"/>
    </xf>
    <xf numFmtId="176" fontId="26" fillId="0" borderId="0" xfId="0" applyNumberFormat="1" applyFont="1" applyAlignment="1">
      <alignment horizontal="right" vertical="center"/>
    </xf>
    <xf numFmtId="38" fontId="38" fillId="0" borderId="47" xfId="0" applyNumberFormat="1" applyFont="1" applyBorder="1" applyAlignment="1">
      <alignment horizontal="center" vertical="center" wrapText="1"/>
    </xf>
    <xf numFmtId="0" fontId="23" fillId="0" borderId="20"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177" fontId="23" fillId="0" borderId="20" xfId="0" applyNumberFormat="1" applyFont="1" applyBorder="1" applyAlignment="1">
      <alignment horizontal="right" vertical="center"/>
    </xf>
    <xf numFmtId="177" fontId="23" fillId="0" borderId="20" xfId="0" applyNumberFormat="1" applyFont="1" applyBorder="1" applyAlignment="1">
      <alignment vertical="center"/>
    </xf>
    <xf numFmtId="177" fontId="23" fillId="0" borderId="16" xfId="0" applyNumberFormat="1" applyFont="1" applyBorder="1" applyAlignment="1">
      <alignment horizontal="right" vertical="center"/>
    </xf>
    <xf numFmtId="38" fontId="23" fillId="0" borderId="48" xfId="0" applyNumberFormat="1" applyFont="1" applyBorder="1" applyAlignment="1">
      <alignment horizontal="right" vertical="center"/>
    </xf>
    <xf numFmtId="176" fontId="23" fillId="0" borderId="0" xfId="0" applyNumberFormat="1" applyFont="1" applyAlignment="1" applyProtection="1">
      <alignment vertical="center"/>
      <protection locked="0"/>
    </xf>
    <xf numFmtId="176" fontId="23" fillId="0" borderId="0" xfId="13" applyNumberFormat="1" applyFont="1" applyAlignment="1">
      <alignment vertical="center" wrapText="1"/>
    </xf>
    <xf numFmtId="0" fontId="24" fillId="0" borderId="0" xfId="13" applyFont="1" applyAlignment="1">
      <alignment horizontal="left" vertical="center"/>
    </xf>
    <xf numFmtId="0" fontId="24" fillId="0" borderId="14" xfId="13" applyFont="1" applyBorder="1" applyAlignment="1">
      <alignment horizontal="justify" vertical="center"/>
    </xf>
    <xf numFmtId="0" fontId="24" fillId="0" borderId="14" xfId="13" applyFont="1" applyBorder="1" applyAlignment="1">
      <alignment horizontal="justify" vertical="center" wrapText="1"/>
    </xf>
    <xf numFmtId="176" fontId="37" fillId="0" borderId="0" xfId="0" applyNumberFormat="1" applyFont="1" applyAlignment="1">
      <alignment vertical="center"/>
    </xf>
    <xf numFmtId="176" fontId="24" fillId="0" borderId="0" xfId="0" applyNumberFormat="1" applyFont="1" applyAlignment="1">
      <alignment horizontal="right" vertical="center"/>
    </xf>
    <xf numFmtId="176" fontId="24" fillId="0" borderId="4" xfId="0" applyNumberFormat="1" applyFont="1" applyBorder="1" applyAlignment="1">
      <alignment horizontal="center" vertical="center"/>
    </xf>
    <xf numFmtId="176" fontId="24" fillId="0" borderId="9" xfId="0" applyNumberFormat="1" applyFont="1" applyBorder="1" applyAlignment="1">
      <alignment horizontal="center" vertical="center"/>
    </xf>
    <xf numFmtId="176" fontId="37" fillId="0" borderId="29" xfId="0" applyNumberFormat="1" applyFont="1" applyBorder="1" applyAlignment="1">
      <alignment vertical="center"/>
    </xf>
    <xf numFmtId="176" fontId="37" fillId="0" borderId="16" xfId="0" applyNumberFormat="1" applyFont="1" applyBorder="1" applyAlignment="1">
      <alignment vertical="center"/>
    </xf>
    <xf numFmtId="176" fontId="37" fillId="0" borderId="32" xfId="0" applyNumberFormat="1" applyFont="1" applyBorder="1" applyAlignment="1">
      <alignment vertical="center"/>
    </xf>
    <xf numFmtId="176" fontId="37" fillId="0" borderId="11" xfId="0" applyNumberFormat="1" applyFont="1" applyBorder="1" applyAlignment="1">
      <alignment vertical="center"/>
    </xf>
    <xf numFmtId="176" fontId="37" fillId="0" borderId="14" xfId="0" applyNumberFormat="1" applyFont="1" applyBorder="1" applyAlignment="1">
      <alignment vertical="center"/>
    </xf>
    <xf numFmtId="176" fontId="37" fillId="0" borderId="20" xfId="0" applyNumberFormat="1" applyFont="1" applyBorder="1" applyAlignment="1">
      <alignment vertical="center"/>
    </xf>
    <xf numFmtId="176" fontId="37" fillId="0" borderId="13" xfId="0" applyNumberFormat="1" applyFont="1" applyBorder="1" applyAlignment="1">
      <alignment vertical="center"/>
    </xf>
    <xf numFmtId="176" fontId="37" fillId="0" borderId="8" xfId="0" applyNumberFormat="1" applyFont="1" applyBorder="1" applyAlignment="1">
      <alignment vertical="center"/>
    </xf>
    <xf numFmtId="176" fontId="37" fillId="0" borderId="18" xfId="0" applyNumberFormat="1" applyFont="1" applyBorder="1" applyAlignment="1">
      <alignment vertical="center"/>
    </xf>
    <xf numFmtId="176" fontId="37" fillId="0" borderId="14" xfId="0" applyNumberFormat="1" applyFont="1" applyBorder="1" applyAlignment="1">
      <alignment horizontal="right" vertical="center"/>
    </xf>
    <xf numFmtId="176" fontId="37" fillId="0" borderId="24" xfId="0" applyNumberFormat="1" applyFont="1" applyBorder="1" applyAlignment="1">
      <alignment vertical="center"/>
    </xf>
    <xf numFmtId="176" fontId="37" fillId="0" borderId="15" xfId="0" applyNumberFormat="1" applyFont="1" applyBorder="1" applyAlignment="1">
      <alignment vertical="center"/>
    </xf>
    <xf numFmtId="176" fontId="37" fillId="0" borderId="37" xfId="0" applyNumberFormat="1" applyFont="1" applyBorder="1" applyAlignment="1">
      <alignment horizontal="right" vertical="center"/>
    </xf>
    <xf numFmtId="176" fontId="37" fillId="0" borderId="31" xfId="0" applyNumberFormat="1" applyFont="1" applyBorder="1" applyAlignment="1">
      <alignment horizontal="right" vertical="center"/>
    </xf>
    <xf numFmtId="176" fontId="37" fillId="0" borderId="26" xfId="0" applyNumberFormat="1" applyFont="1" applyBorder="1" applyAlignment="1">
      <alignment vertical="center"/>
    </xf>
    <xf numFmtId="176" fontId="27" fillId="0" borderId="0" xfId="13" applyNumberFormat="1" applyFont="1" applyAlignment="1">
      <alignment vertical="center" wrapText="1"/>
    </xf>
    <xf numFmtId="176" fontId="37" fillId="0" borderId="37" xfId="0" applyNumberFormat="1" applyFont="1" applyBorder="1" applyAlignment="1">
      <alignment horizontal="center" vertical="center"/>
    </xf>
    <xf numFmtId="176" fontId="24" fillId="0" borderId="19" xfId="0" applyNumberFormat="1" applyFont="1" applyBorder="1" applyAlignment="1">
      <alignment horizontal="center" vertical="center"/>
    </xf>
    <xf numFmtId="0" fontId="33" fillId="0" borderId="0" xfId="0" applyFont="1" applyAlignment="1">
      <alignment horizontal="center" vertical="center"/>
    </xf>
    <xf numFmtId="9" fontId="24" fillId="0" borderId="0" xfId="0" applyNumberFormat="1" applyFont="1" applyAlignment="1">
      <alignment horizontal="left" vertical="center"/>
    </xf>
    <xf numFmtId="176" fontId="33" fillId="0" borderId="0" xfId="0" applyNumberFormat="1" applyFont="1" applyAlignment="1" applyProtection="1">
      <alignment vertical="center"/>
      <protection locked="0"/>
    </xf>
    <xf numFmtId="176" fontId="24" fillId="0" borderId="0" xfId="0" applyNumberFormat="1" applyFont="1" applyAlignment="1">
      <alignment vertical="center"/>
    </xf>
    <xf numFmtId="176" fontId="33" fillId="0" borderId="0" xfId="0" applyNumberFormat="1" applyFont="1" applyAlignment="1" applyProtection="1">
      <alignment horizontal="left" vertical="center"/>
      <protection locked="0"/>
    </xf>
    <xf numFmtId="176" fontId="24" fillId="0" borderId="0" xfId="0" applyNumberFormat="1" applyFont="1" applyAlignment="1">
      <alignment horizontal="center" vertical="center"/>
    </xf>
    <xf numFmtId="176" fontId="24" fillId="0" borderId="0" xfId="0" applyNumberFormat="1" applyFont="1" applyAlignment="1">
      <alignment horizontal="center" vertical="center" wrapText="1" shrinkToFit="1"/>
    </xf>
    <xf numFmtId="0" fontId="33" fillId="0" borderId="0" xfId="0" applyFont="1" applyAlignment="1" applyProtection="1">
      <alignment horizontal="center" vertical="center"/>
      <protection locked="0"/>
    </xf>
    <xf numFmtId="176" fontId="37" fillId="0" borderId="0" xfId="0" applyNumberFormat="1" applyFont="1" applyAlignment="1">
      <alignment horizontal="center" vertical="center"/>
    </xf>
    <xf numFmtId="38" fontId="27" fillId="2" borderId="10" xfId="0" applyNumberFormat="1" applyFont="1" applyFill="1" applyBorder="1" applyAlignment="1" applyProtection="1">
      <alignment horizontal="left" vertical="center"/>
      <protection locked="0"/>
    </xf>
    <xf numFmtId="38" fontId="27" fillId="2" borderId="3" xfId="0" applyNumberFormat="1" applyFont="1" applyFill="1" applyBorder="1" applyAlignment="1" applyProtection="1">
      <alignment horizontal="left" vertical="center"/>
      <protection locked="0"/>
    </xf>
    <xf numFmtId="177" fontId="26" fillId="0" borderId="9" xfId="0" applyNumberFormat="1" applyFont="1" applyBorder="1" applyAlignment="1">
      <alignment vertical="center"/>
    </xf>
    <xf numFmtId="38" fontId="27" fillId="2" borderId="22" xfId="0" applyNumberFormat="1" applyFont="1" applyFill="1" applyBorder="1" applyAlignment="1" applyProtection="1">
      <alignment horizontal="right" vertical="center"/>
      <protection locked="0"/>
    </xf>
    <xf numFmtId="38" fontId="27" fillId="2" borderId="5" xfId="0" applyNumberFormat="1" applyFont="1" applyFill="1" applyBorder="1" applyAlignment="1" applyProtection="1">
      <alignment horizontal="right" vertical="center"/>
      <protection locked="0"/>
    </xf>
    <xf numFmtId="177" fontId="27" fillId="0" borderId="20" xfId="0" applyNumberFormat="1" applyFont="1" applyBorder="1" applyAlignment="1">
      <alignment horizontal="right" vertical="center"/>
    </xf>
    <xf numFmtId="0" fontId="34" fillId="0" borderId="0" xfId="13" applyAlignment="1">
      <alignment vertical="center"/>
    </xf>
    <xf numFmtId="0" fontId="23" fillId="0" borderId="24" xfId="0" applyFont="1" applyBorder="1" applyAlignment="1" applyProtection="1">
      <alignment horizontal="center" vertical="center"/>
      <protection locked="0"/>
    </xf>
    <xf numFmtId="177" fontId="26" fillId="0" borderId="56" xfId="0" applyNumberFormat="1" applyFont="1" applyBorder="1" applyAlignment="1">
      <alignment horizontal="right" vertical="center"/>
    </xf>
    <xf numFmtId="38" fontId="27" fillId="2" borderId="22" xfId="0" applyNumberFormat="1" applyFont="1" applyFill="1" applyBorder="1" applyAlignment="1" applyProtection="1">
      <alignment vertical="center"/>
      <protection locked="0"/>
    </xf>
    <xf numFmtId="176" fontId="27" fillId="2" borderId="5" xfId="0" applyNumberFormat="1" applyFont="1" applyFill="1" applyBorder="1" applyAlignment="1" applyProtection="1">
      <alignment horizontal="center" vertical="center"/>
      <protection locked="0"/>
    </xf>
    <xf numFmtId="38" fontId="27" fillId="2" borderId="5" xfId="0" applyNumberFormat="1" applyFont="1" applyFill="1" applyBorder="1" applyAlignment="1" applyProtection="1">
      <alignment horizontal="right" vertical="center" shrinkToFit="1"/>
      <protection locked="0"/>
    </xf>
    <xf numFmtId="0" fontId="24" fillId="0" borderId="16" xfId="13" applyFont="1" applyBorder="1" applyAlignment="1">
      <alignment horizontal="justify" vertical="center"/>
    </xf>
    <xf numFmtId="176" fontId="37" fillId="0" borderId="10" xfId="13" applyNumberFormat="1" applyFont="1" applyBorder="1" applyAlignment="1">
      <alignment horizontal="right"/>
    </xf>
    <xf numFmtId="176" fontId="37" fillId="0" borderId="3" xfId="13" applyNumberFormat="1" applyFont="1" applyBorder="1" applyAlignment="1">
      <alignment horizontal="right"/>
    </xf>
    <xf numFmtId="176" fontId="37" fillId="0" borderId="34" xfId="0" applyNumberFormat="1" applyFont="1" applyBorder="1" applyAlignment="1">
      <alignment horizontal="right"/>
    </xf>
    <xf numFmtId="176" fontId="37" fillId="0" borderId="31" xfId="13" applyNumberFormat="1" applyFont="1" applyBorder="1" applyAlignment="1">
      <alignment horizontal="right"/>
    </xf>
    <xf numFmtId="0" fontId="37" fillId="0" borderId="4" xfId="13" applyFont="1" applyBorder="1" applyAlignment="1">
      <alignment horizontal="center" vertical="center"/>
    </xf>
    <xf numFmtId="0" fontId="37" fillId="0" borderId="61" xfId="13" applyFont="1" applyBorder="1" applyAlignment="1">
      <alignment horizontal="center" vertical="center" wrapText="1"/>
    </xf>
    <xf numFmtId="0" fontId="37" fillId="0" borderId="9" xfId="13" applyFont="1" applyBorder="1" applyAlignment="1">
      <alignment horizontal="center" vertical="center"/>
    </xf>
    <xf numFmtId="0" fontId="37" fillId="0" borderId="19" xfId="13" applyFont="1" applyBorder="1" applyAlignment="1">
      <alignment horizontal="center" vertical="center"/>
    </xf>
    <xf numFmtId="0" fontId="37" fillId="0" borderId="4" xfId="13" applyFont="1" applyBorder="1" applyAlignment="1">
      <alignment horizontal="center" vertical="center" wrapText="1"/>
    </xf>
    <xf numFmtId="176" fontId="37" fillId="0" borderId="11" xfId="13" applyNumberFormat="1" applyFont="1" applyBorder="1" applyAlignment="1">
      <alignment horizontal="right"/>
    </xf>
    <xf numFmtId="176" fontId="37" fillId="0" borderId="13" xfId="13" applyNumberFormat="1" applyFont="1" applyBorder="1" applyAlignment="1">
      <alignment horizontal="right"/>
    </xf>
    <xf numFmtId="176" fontId="37" fillId="0" borderId="62" xfId="0" applyNumberFormat="1" applyFont="1" applyBorder="1" applyAlignment="1">
      <alignment horizontal="right"/>
    </xf>
    <xf numFmtId="176" fontId="26" fillId="0" borderId="0" xfId="13" applyNumberFormat="1" applyFont="1" applyAlignment="1">
      <alignment vertical="center" wrapText="1"/>
    </xf>
    <xf numFmtId="180" fontId="26" fillId="0" borderId="0" xfId="13" applyNumberFormat="1" applyFont="1" applyAlignment="1">
      <alignment vertical="center" wrapText="1"/>
    </xf>
    <xf numFmtId="0" fontId="37" fillId="0" borderId="13" xfId="13" applyFont="1" applyBorder="1" applyAlignment="1">
      <alignment horizontal="left" vertical="center"/>
    </xf>
    <xf numFmtId="176" fontId="34" fillId="0" borderId="0" xfId="13" applyNumberFormat="1"/>
    <xf numFmtId="176" fontId="37" fillId="0" borderId="60" xfId="13" applyNumberFormat="1" applyFont="1" applyBorder="1" applyAlignment="1">
      <alignment horizontal="right"/>
    </xf>
    <xf numFmtId="176" fontId="37" fillId="0" borderId="20" xfId="13" applyNumberFormat="1" applyFont="1" applyBorder="1" applyAlignment="1">
      <alignment horizontal="right"/>
    </xf>
    <xf numFmtId="176" fontId="37" fillId="0" borderId="8" xfId="13" applyNumberFormat="1" applyFont="1" applyBorder="1" applyAlignment="1">
      <alignment horizontal="right"/>
    </xf>
    <xf numFmtId="176" fontId="37" fillId="0" borderId="24" xfId="13" applyNumberFormat="1" applyFont="1" applyBorder="1" applyAlignment="1">
      <alignment horizontal="right"/>
    </xf>
    <xf numFmtId="176" fontId="24" fillId="0" borderId="0" xfId="0" applyNumberFormat="1" applyFont="1" applyAlignment="1">
      <alignment horizontal="left" vertical="center"/>
    </xf>
    <xf numFmtId="176" fontId="23" fillId="0" borderId="0" xfId="0" applyNumberFormat="1" applyFont="1" applyAlignment="1" applyProtection="1">
      <alignment horizontal="right" vertical="center"/>
      <protection locked="0"/>
    </xf>
    <xf numFmtId="180" fontId="26" fillId="2" borderId="12" xfId="0" applyNumberFormat="1" applyFont="1" applyFill="1" applyBorder="1" applyAlignment="1" applyProtection="1">
      <alignment horizontal="left" vertical="center" wrapText="1"/>
      <protection locked="0"/>
    </xf>
    <xf numFmtId="180" fontId="26" fillId="0" borderId="12" xfId="0" applyNumberFormat="1" applyFont="1" applyBorder="1" applyAlignment="1" applyProtection="1">
      <alignment horizontal="left" vertical="center" wrapText="1"/>
      <protection locked="0"/>
    </xf>
    <xf numFmtId="49" fontId="26" fillId="4" borderId="0" xfId="0" applyNumberFormat="1" applyFont="1" applyFill="1" applyAlignment="1" applyProtection="1">
      <alignment horizontal="left" vertical="center" wrapText="1"/>
      <protection locked="0"/>
    </xf>
    <xf numFmtId="180" fontId="26" fillId="0" borderId="12" xfId="0" applyNumberFormat="1" applyFont="1" applyBorder="1" applyAlignment="1" applyProtection="1">
      <alignment horizontal="left" vertical="center"/>
      <protection locked="0"/>
    </xf>
    <xf numFmtId="176" fontId="26" fillId="0" borderId="0" xfId="0" applyNumberFormat="1" applyFont="1" applyAlignment="1" applyProtection="1">
      <alignment horizontal="left" vertical="center"/>
      <protection locked="0"/>
    </xf>
    <xf numFmtId="49" fontId="29" fillId="0" borderId="0" xfId="0" applyNumberFormat="1" applyFont="1" applyAlignment="1" applyProtection="1">
      <alignment horizontal="right" vertical="center" shrinkToFit="1"/>
      <protection locked="0"/>
    </xf>
    <xf numFmtId="49" fontId="23" fillId="0" borderId="0" xfId="0" applyNumberFormat="1" applyFont="1" applyAlignment="1" applyProtection="1">
      <alignment horizontal="right" vertical="center" shrinkToFit="1"/>
      <protection locked="0"/>
    </xf>
    <xf numFmtId="176" fontId="23" fillId="0" borderId="0" xfId="0" applyNumberFormat="1" applyFont="1" applyAlignment="1" applyProtection="1">
      <alignment horizontal="right" vertical="center" wrapText="1"/>
      <protection locked="0"/>
    </xf>
    <xf numFmtId="49" fontId="26" fillId="0" borderId="0" xfId="0" applyNumberFormat="1" applyFont="1" applyAlignment="1" applyProtection="1">
      <alignment horizontal="left" vertical="center"/>
      <protection locked="0"/>
    </xf>
    <xf numFmtId="49" fontId="26" fillId="0" borderId="12" xfId="0" applyNumberFormat="1" applyFont="1" applyBorder="1" applyAlignment="1" applyProtection="1">
      <alignment horizontal="left" vertical="center"/>
      <protection locked="0"/>
    </xf>
    <xf numFmtId="176" fontId="26" fillId="0" borderId="0" xfId="0" applyNumberFormat="1" applyFont="1" applyAlignment="1" applyProtection="1">
      <alignment horizontal="left" vertical="center" wrapText="1"/>
      <protection locked="0"/>
    </xf>
    <xf numFmtId="38" fontId="27" fillId="0" borderId="10" xfId="0" applyNumberFormat="1" applyFont="1" applyBorder="1" applyAlignment="1">
      <alignment horizontal="center" vertical="center"/>
    </xf>
    <xf numFmtId="38" fontId="27" fillId="0" borderId="3" xfId="0" applyNumberFormat="1" applyFont="1" applyBorder="1" applyAlignment="1">
      <alignment horizontal="center" vertical="center"/>
    </xf>
    <xf numFmtId="38" fontId="26" fillId="0" borderId="0" xfId="0" applyNumberFormat="1" applyFont="1" applyAlignment="1" applyProtection="1">
      <alignment horizontal="center" vertical="center"/>
      <protection locked="0"/>
    </xf>
    <xf numFmtId="38" fontId="23" fillId="0" borderId="0" xfId="0" applyNumberFormat="1" applyFont="1" applyAlignment="1">
      <alignment horizontal="center" vertical="center"/>
    </xf>
    <xf numFmtId="38" fontId="44" fillId="0" borderId="0" xfId="0" applyNumberFormat="1" applyFont="1" applyAlignment="1">
      <alignment horizontal="right" vertical="center"/>
    </xf>
    <xf numFmtId="177" fontId="26" fillId="0" borderId="0" xfId="0" applyNumberFormat="1" applyFont="1" applyAlignment="1">
      <alignment vertical="center"/>
    </xf>
    <xf numFmtId="38" fontId="27" fillId="2" borderId="38" xfId="10" applyFont="1" applyFill="1" applyBorder="1" applyAlignment="1" applyProtection="1">
      <alignment vertical="center"/>
      <protection locked="0"/>
    </xf>
    <xf numFmtId="176" fontId="27" fillId="2" borderId="7" xfId="0" applyNumberFormat="1" applyFont="1" applyFill="1" applyBorder="1" applyAlignment="1" applyProtection="1">
      <alignment vertical="center"/>
      <protection locked="0"/>
    </xf>
    <xf numFmtId="176" fontId="27" fillId="2" borderId="7" xfId="0" applyNumberFormat="1" applyFont="1" applyFill="1" applyBorder="1" applyAlignment="1" applyProtection="1">
      <alignment horizontal="center" vertical="center"/>
      <protection locked="0"/>
    </xf>
    <xf numFmtId="38" fontId="27" fillId="2" borderId="7" xfId="0" applyNumberFormat="1" applyFont="1" applyFill="1" applyBorder="1" applyAlignment="1" applyProtection="1">
      <alignment horizontal="left" vertical="center"/>
      <protection locked="0"/>
    </xf>
    <xf numFmtId="38" fontId="27" fillId="0" borderId="7" xfId="0" applyNumberFormat="1" applyFont="1" applyBorder="1" applyAlignment="1">
      <alignment horizontal="center" vertical="center"/>
    </xf>
    <xf numFmtId="177" fontId="27" fillId="0" borderId="26" xfId="0" applyNumberFormat="1" applyFont="1" applyBorder="1" applyAlignment="1">
      <alignment horizontal="right" vertical="center"/>
    </xf>
    <xf numFmtId="177" fontId="26" fillId="0" borderId="56" xfId="0" applyNumberFormat="1" applyFont="1" applyBorder="1" applyAlignment="1">
      <alignment vertical="center"/>
    </xf>
    <xf numFmtId="0" fontId="26" fillId="0" borderId="0" xfId="0" applyFont="1" applyAlignment="1">
      <alignment horizontal="center" vertical="center"/>
    </xf>
    <xf numFmtId="0" fontId="26" fillId="0" borderId="55" xfId="0" applyFont="1" applyBorder="1" applyAlignment="1">
      <alignment horizontal="center" vertical="center"/>
    </xf>
    <xf numFmtId="38" fontId="27" fillId="2" borderId="7" xfId="0" applyNumberFormat="1" applyFont="1" applyFill="1" applyBorder="1" applyAlignment="1" applyProtection="1">
      <alignment horizontal="left" vertical="center" shrinkToFit="1"/>
      <protection locked="0"/>
    </xf>
    <xf numFmtId="177" fontId="26" fillId="0" borderId="37" xfId="0" applyNumberFormat="1" applyFont="1" applyBorder="1" applyAlignment="1">
      <alignment vertical="center"/>
    </xf>
    <xf numFmtId="0" fontId="26" fillId="0" borderId="43" xfId="0" applyFont="1" applyBorder="1" applyAlignment="1">
      <alignment horizontal="center" vertical="center"/>
    </xf>
    <xf numFmtId="0" fontId="26" fillId="0" borderId="45" xfId="0" applyFont="1" applyBorder="1" applyAlignment="1">
      <alignment horizontal="center" vertical="center"/>
    </xf>
    <xf numFmtId="38" fontId="44" fillId="0" borderId="43" xfId="0" applyNumberFormat="1" applyFont="1" applyBorder="1" applyAlignment="1">
      <alignment horizontal="right" vertical="center"/>
    </xf>
    <xf numFmtId="38" fontId="26" fillId="0" borderId="0" xfId="0" applyNumberFormat="1" applyFont="1" applyAlignment="1">
      <alignment horizontal="right" vertical="center"/>
    </xf>
    <xf numFmtId="0" fontId="26" fillId="0" borderId="37" xfId="0" applyFont="1" applyBorder="1" applyAlignment="1">
      <alignment horizontal="center" vertical="center"/>
    </xf>
    <xf numFmtId="38" fontId="23" fillId="0" borderId="63" xfId="0" applyNumberFormat="1" applyFont="1" applyBorder="1" applyAlignment="1">
      <alignment horizontal="right" vertical="center"/>
    </xf>
    <xf numFmtId="38" fontId="26" fillId="0" borderId="9" xfId="0" applyNumberFormat="1" applyFont="1" applyBorder="1" applyAlignment="1">
      <alignment vertical="center"/>
    </xf>
    <xf numFmtId="177" fontId="26" fillId="0" borderId="0" xfId="0" applyNumberFormat="1" applyFont="1" applyAlignment="1">
      <alignment horizontal="right" vertical="center"/>
    </xf>
    <xf numFmtId="0" fontId="23" fillId="0" borderId="4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177" fontId="26" fillId="0" borderId="43" xfId="0" applyNumberFormat="1" applyFont="1" applyBorder="1" applyAlignment="1">
      <alignment vertical="center"/>
    </xf>
    <xf numFmtId="177" fontId="23" fillId="0" borderId="38" xfId="0" applyNumberFormat="1" applyFont="1" applyBorder="1" applyAlignment="1">
      <alignment horizontal="right" vertical="center"/>
    </xf>
    <xf numFmtId="0" fontId="23" fillId="0" borderId="26" xfId="0" applyFont="1" applyBorder="1" applyAlignment="1" applyProtection="1">
      <alignment horizontal="center" vertical="center"/>
      <protection locked="0"/>
    </xf>
    <xf numFmtId="177" fontId="26" fillId="0" borderId="19" xfId="0" applyNumberFormat="1" applyFont="1" applyBorder="1" applyAlignment="1">
      <alignment vertical="center"/>
    </xf>
    <xf numFmtId="0" fontId="23" fillId="0" borderId="9" xfId="0" applyFont="1" applyBorder="1" applyAlignment="1" applyProtection="1">
      <alignment vertical="center"/>
      <protection locked="0"/>
    </xf>
    <xf numFmtId="0" fontId="23" fillId="0" borderId="32" xfId="0" applyFont="1" applyBorder="1" applyAlignment="1" applyProtection="1">
      <alignment horizontal="center" vertical="center"/>
      <protection locked="0"/>
    </xf>
    <xf numFmtId="38" fontId="27" fillId="0" borderId="16" xfId="0" applyNumberFormat="1" applyFont="1" applyBorder="1" applyAlignment="1">
      <alignment horizontal="center" vertical="center"/>
    </xf>
    <xf numFmtId="38" fontId="27" fillId="0" borderId="14" xfId="0" applyNumberFormat="1" applyFont="1" applyBorder="1" applyAlignment="1">
      <alignment horizontal="center" vertical="center"/>
    </xf>
    <xf numFmtId="38" fontId="23" fillId="0" borderId="0" xfId="0" applyNumberFormat="1" applyFont="1" applyAlignment="1">
      <alignment horizontal="right" vertical="center"/>
    </xf>
    <xf numFmtId="38" fontId="38" fillId="3" borderId="47" xfId="0" applyNumberFormat="1" applyFont="1" applyFill="1" applyBorder="1" applyAlignment="1">
      <alignment horizontal="center" vertical="center" wrapText="1"/>
    </xf>
    <xf numFmtId="177" fontId="27" fillId="0" borderId="10" xfId="0" applyNumberFormat="1" applyFont="1" applyBorder="1" applyAlignment="1">
      <alignment horizontal="right" vertical="center"/>
    </xf>
    <xf numFmtId="177" fontId="27" fillId="0" borderId="57" xfId="0" applyNumberFormat="1" applyFont="1" applyBorder="1" applyAlignment="1" applyProtection="1">
      <alignment horizontal="right" vertical="center"/>
      <protection locked="0"/>
    </xf>
    <xf numFmtId="38" fontId="23" fillId="2" borderId="3" xfId="0" applyNumberFormat="1" applyFont="1" applyFill="1" applyBorder="1" applyAlignment="1" applyProtection="1">
      <alignment horizontal="left" vertical="center"/>
      <protection locked="0"/>
    </xf>
    <xf numFmtId="38" fontId="23" fillId="2" borderId="3" xfId="0" applyNumberFormat="1" applyFont="1" applyFill="1" applyBorder="1" applyAlignment="1" applyProtection="1">
      <alignment horizontal="right" vertical="center" shrinkToFit="1"/>
      <protection locked="0"/>
    </xf>
    <xf numFmtId="38" fontId="24" fillId="2" borderId="3" xfId="0" applyNumberFormat="1" applyFont="1" applyFill="1" applyBorder="1" applyAlignment="1" applyProtection="1">
      <alignment horizontal="center" vertical="center" shrinkToFit="1"/>
      <protection locked="0"/>
    </xf>
    <xf numFmtId="38" fontId="23" fillId="0" borderId="0" xfId="0" applyNumberFormat="1" applyFont="1" applyAlignment="1">
      <alignment horizontal="left" vertical="center"/>
    </xf>
    <xf numFmtId="38" fontId="23" fillId="0" borderId="3" xfId="0" applyNumberFormat="1" applyFont="1" applyBorder="1" applyAlignment="1">
      <alignment horizontal="center" vertical="center"/>
    </xf>
    <xf numFmtId="177" fontId="26" fillId="0" borderId="34" xfId="0" applyNumberFormat="1" applyFont="1" applyBorder="1" applyAlignment="1">
      <alignment vertical="center"/>
    </xf>
    <xf numFmtId="177" fontId="26" fillId="0" borderId="31" xfId="0" applyNumberFormat="1" applyFont="1" applyBorder="1" applyAlignment="1" applyProtection="1">
      <alignment vertical="center"/>
      <protection locked="0"/>
    </xf>
    <xf numFmtId="38" fontId="23" fillId="2" borderId="71" xfId="0" applyNumberFormat="1" applyFont="1" applyFill="1" applyBorder="1" applyAlignment="1" applyProtection="1">
      <alignment horizontal="left" vertical="center"/>
      <protection locked="0"/>
    </xf>
    <xf numFmtId="38" fontId="23" fillId="2" borderId="71" xfId="0" applyNumberFormat="1" applyFont="1" applyFill="1" applyBorder="1" applyAlignment="1" applyProtection="1">
      <alignment horizontal="right" vertical="center" shrinkToFit="1"/>
      <protection locked="0"/>
    </xf>
    <xf numFmtId="38" fontId="24" fillId="2" borderId="71" xfId="0" applyNumberFormat="1" applyFont="1" applyFill="1" applyBorder="1" applyAlignment="1" applyProtection="1">
      <alignment horizontal="center" vertical="center" shrinkToFit="1"/>
      <protection locked="0"/>
    </xf>
    <xf numFmtId="38" fontId="23" fillId="0" borderId="71" xfId="0" applyNumberFormat="1" applyFont="1" applyBorder="1" applyAlignment="1">
      <alignment horizontal="center" vertical="center"/>
    </xf>
    <xf numFmtId="177" fontId="27" fillId="0" borderId="71" xfId="0" applyNumberFormat="1" applyFont="1" applyBorder="1" applyAlignment="1">
      <alignment horizontal="right" vertical="center"/>
    </xf>
    <xf numFmtId="177" fontId="27" fillId="0" borderId="69" xfId="0" applyNumberFormat="1" applyFont="1" applyBorder="1" applyAlignment="1" applyProtection="1">
      <alignment horizontal="right" vertical="center"/>
      <protection locked="0"/>
    </xf>
    <xf numFmtId="177" fontId="23" fillId="0" borderId="56" xfId="0" applyNumberFormat="1" applyFont="1" applyBorder="1" applyAlignment="1">
      <alignment vertical="center"/>
    </xf>
    <xf numFmtId="177" fontId="23" fillId="0" borderId="61" xfId="0" applyNumberFormat="1" applyFont="1" applyBorder="1" applyAlignment="1">
      <alignment vertical="center"/>
    </xf>
    <xf numFmtId="177" fontId="26" fillId="0" borderId="4" xfId="0" applyNumberFormat="1" applyFont="1" applyBorder="1" applyAlignment="1">
      <alignment vertical="center"/>
    </xf>
    <xf numFmtId="38" fontId="27" fillId="2" borderId="16" xfId="0" applyNumberFormat="1" applyFont="1" applyFill="1" applyBorder="1" applyAlignment="1" applyProtection="1">
      <alignment horizontal="left" vertical="center"/>
      <protection locked="0"/>
    </xf>
    <xf numFmtId="177" fontId="23" fillId="0" borderId="26" xfId="0" applyNumberFormat="1" applyFont="1" applyBorder="1" applyAlignment="1">
      <alignment horizontal="right" vertical="center"/>
    </xf>
    <xf numFmtId="177" fontId="26" fillId="0" borderId="31" xfId="0" applyNumberFormat="1" applyFont="1" applyBorder="1" applyAlignment="1">
      <alignment horizontal="right" vertical="center"/>
    </xf>
    <xf numFmtId="177" fontId="23" fillId="0" borderId="0" xfId="0" applyNumberFormat="1" applyFont="1" applyAlignment="1">
      <alignment horizontal="center" vertical="center"/>
    </xf>
    <xf numFmtId="176" fontId="23" fillId="2" borderId="3" xfId="0" applyNumberFormat="1" applyFont="1" applyFill="1" applyBorder="1" applyAlignment="1" applyProtection="1">
      <alignment horizontal="left" vertical="center"/>
      <protection locked="0"/>
    </xf>
    <xf numFmtId="177" fontId="26" fillId="0" borderId="67" xfId="0" applyNumberFormat="1" applyFont="1" applyBorder="1" applyAlignment="1">
      <alignment horizontal="right" vertical="center"/>
    </xf>
    <xf numFmtId="177" fontId="26" fillId="0" borderId="8" xfId="0" applyNumberFormat="1" applyFont="1" applyBorder="1" applyAlignment="1">
      <alignment horizontal="right" vertical="center"/>
    </xf>
    <xf numFmtId="38" fontId="23" fillId="0" borderId="71" xfId="0" applyNumberFormat="1" applyFont="1" applyBorder="1" applyAlignment="1">
      <alignment horizontal="right" vertical="center"/>
    </xf>
    <xf numFmtId="177" fontId="26" fillId="0" borderId="75" xfId="0" applyNumberFormat="1" applyFont="1" applyBorder="1" applyAlignment="1">
      <alignment horizontal="right" vertical="center"/>
    </xf>
    <xf numFmtId="38" fontId="23" fillId="0" borderId="10" xfId="0" applyNumberFormat="1" applyFont="1" applyBorder="1" applyAlignment="1">
      <alignment horizontal="right" vertical="center"/>
    </xf>
    <xf numFmtId="9" fontId="23" fillId="0" borderId="10" xfId="26" applyFont="1" applyFill="1" applyBorder="1" applyAlignment="1">
      <alignment horizontal="right" vertical="center"/>
    </xf>
    <xf numFmtId="177" fontId="26" fillId="0" borderId="20" xfId="0" applyNumberFormat="1" applyFont="1" applyBorder="1" applyAlignment="1">
      <alignment horizontal="right" vertical="center"/>
    </xf>
    <xf numFmtId="38" fontId="23" fillId="0" borderId="19" xfId="0" applyNumberFormat="1" applyFont="1" applyBorder="1" applyAlignment="1">
      <alignment horizontal="center" vertical="center"/>
    </xf>
    <xf numFmtId="177" fontId="23" fillId="0" borderId="61" xfId="0" applyNumberFormat="1" applyFont="1" applyBorder="1" applyAlignment="1">
      <alignment horizontal="center" vertical="center"/>
    </xf>
    <xf numFmtId="177" fontId="23" fillId="0" borderId="9" xfId="0" applyNumberFormat="1" applyFont="1" applyBorder="1" applyAlignment="1">
      <alignment horizontal="center" vertical="center"/>
    </xf>
    <xf numFmtId="177" fontId="26" fillId="0" borderId="37" xfId="0" applyNumberFormat="1" applyFont="1" applyBorder="1" applyAlignment="1">
      <alignment horizontal="right" vertical="center"/>
    </xf>
    <xf numFmtId="38" fontId="23" fillId="0" borderId="61" xfId="0" applyNumberFormat="1" applyFont="1" applyBorder="1" applyAlignment="1">
      <alignment horizontal="center" vertical="center"/>
    </xf>
    <xf numFmtId="38" fontId="23" fillId="0" borderId="10" xfId="0" applyNumberFormat="1" applyFont="1" applyBorder="1" applyAlignment="1">
      <alignment vertical="center"/>
    </xf>
    <xf numFmtId="38" fontId="23" fillId="0" borderId="3" xfId="0" applyNumberFormat="1" applyFont="1" applyBorder="1" applyAlignment="1">
      <alignment vertical="center"/>
    </xf>
    <xf numFmtId="38" fontId="23" fillId="0" borderId="71" xfId="0" applyNumberFormat="1" applyFont="1" applyBorder="1" applyAlignment="1">
      <alignment vertical="center"/>
    </xf>
    <xf numFmtId="176" fontId="37" fillId="0" borderId="60" xfId="0" applyNumberFormat="1" applyFont="1" applyBorder="1" applyAlignment="1">
      <alignment vertical="center"/>
    </xf>
    <xf numFmtId="177" fontId="27" fillId="0" borderId="8" xfId="0" applyNumberFormat="1" applyFont="1" applyBorder="1" applyAlignment="1">
      <alignment horizontal="right" vertical="center"/>
    </xf>
    <xf numFmtId="0" fontId="26" fillId="0" borderId="0" xfId="0" applyFont="1" applyAlignment="1">
      <alignment vertical="center"/>
    </xf>
    <xf numFmtId="0" fontId="42" fillId="0" borderId="0" xfId="0" applyFont="1" applyAlignment="1">
      <alignment vertical="center"/>
    </xf>
    <xf numFmtId="38" fontId="23" fillId="0" borderId="47" xfId="0" applyNumberFormat="1" applyFont="1" applyBorder="1" applyAlignment="1">
      <alignment horizontal="center" vertical="center" wrapText="1"/>
    </xf>
    <xf numFmtId="177" fontId="23" fillId="0" borderId="10" xfId="0" applyNumberFormat="1" applyFont="1" applyBorder="1" applyAlignment="1">
      <alignment horizontal="right" vertical="center"/>
    </xf>
    <xf numFmtId="177" fontId="23" fillId="0" borderId="3" xfId="0" applyNumberFormat="1" applyFont="1" applyBorder="1" applyAlignment="1">
      <alignment horizontal="right" vertical="center"/>
    </xf>
    <xf numFmtId="177" fontId="23" fillId="0" borderId="7" xfId="0" applyNumberFormat="1" applyFont="1" applyBorder="1" applyAlignment="1">
      <alignment horizontal="right" vertical="center"/>
    </xf>
    <xf numFmtId="38" fontId="26" fillId="0" borderId="0" xfId="0" applyNumberFormat="1" applyFont="1" applyAlignment="1" applyProtection="1">
      <alignment horizontal="center" vertical="center" shrinkToFit="1"/>
      <protection locked="0"/>
    </xf>
    <xf numFmtId="0" fontId="27" fillId="0" borderId="0" xfId="0" applyFont="1" applyAlignment="1">
      <alignment horizontal="center" vertical="center" shrinkToFit="1"/>
    </xf>
    <xf numFmtId="0" fontId="23" fillId="0" borderId="0" xfId="0" applyFont="1" applyAlignment="1">
      <alignment horizontal="center" vertical="center" shrinkToFit="1"/>
    </xf>
    <xf numFmtId="38" fontId="27" fillId="2" borderId="12" xfId="0" applyNumberFormat="1" applyFont="1" applyFill="1" applyBorder="1" applyAlignment="1" applyProtection="1">
      <alignment horizontal="left" vertical="center" shrinkToFit="1"/>
      <protection locked="0"/>
    </xf>
    <xf numFmtId="38" fontId="27" fillId="2" borderId="14" xfId="0" applyNumberFormat="1" applyFont="1" applyFill="1" applyBorder="1" applyAlignment="1" applyProtection="1">
      <alignment horizontal="left" vertical="center" shrinkToFit="1"/>
      <protection locked="0"/>
    </xf>
    <xf numFmtId="38" fontId="27" fillId="2" borderId="22" xfId="0" applyNumberFormat="1" applyFont="1" applyFill="1" applyBorder="1" applyAlignment="1" applyProtection="1">
      <alignment horizontal="left" vertical="center" shrinkToFit="1"/>
      <protection locked="0"/>
    </xf>
    <xf numFmtId="38" fontId="27" fillId="2" borderId="21" xfId="0" applyNumberFormat="1" applyFont="1" applyFill="1" applyBorder="1" applyAlignment="1" applyProtection="1">
      <alignment horizontal="left" vertical="center" shrinkToFit="1"/>
      <protection locked="0"/>
    </xf>
    <xf numFmtId="38" fontId="27" fillId="2" borderId="12" xfId="0" applyNumberFormat="1" applyFont="1" applyFill="1" applyBorder="1" applyAlignment="1" applyProtection="1">
      <alignment vertical="center" shrinkToFit="1"/>
      <protection locked="0"/>
    </xf>
    <xf numFmtId="38" fontId="23" fillId="2" borderId="14" xfId="0" applyNumberFormat="1" applyFont="1" applyFill="1" applyBorder="1" applyAlignment="1" applyProtection="1">
      <alignment vertical="center" shrinkToFit="1"/>
      <protection locked="0"/>
    </xf>
    <xf numFmtId="38" fontId="27" fillId="2" borderId="3" xfId="0" applyNumberFormat="1" applyFont="1" applyFill="1" applyBorder="1" applyAlignment="1" applyProtection="1">
      <alignment vertical="center" shrinkToFit="1"/>
      <protection locked="0"/>
    </xf>
    <xf numFmtId="38" fontId="27" fillId="2" borderId="10" xfId="0" applyNumberFormat="1" applyFont="1" applyFill="1" applyBorder="1" applyAlignment="1" applyProtection="1">
      <alignment vertical="center" shrinkToFit="1"/>
      <protection locked="0"/>
    </xf>
    <xf numFmtId="38" fontId="23" fillId="2" borderId="3" xfId="0" applyNumberFormat="1" applyFont="1" applyFill="1" applyBorder="1" applyAlignment="1" applyProtection="1">
      <alignment vertical="center" shrinkToFit="1"/>
      <protection locked="0"/>
    </xf>
    <xf numFmtId="38" fontId="27" fillId="2" borderId="36" xfId="0" applyNumberFormat="1" applyFont="1" applyFill="1" applyBorder="1" applyAlignment="1" applyProtection="1">
      <alignment horizontal="left" vertical="center" shrinkToFit="1"/>
      <protection locked="0"/>
    </xf>
    <xf numFmtId="38" fontId="23" fillId="2" borderId="3" xfId="0" applyNumberFormat="1" applyFont="1" applyFill="1" applyBorder="1" applyAlignment="1" applyProtection="1">
      <alignment horizontal="left" vertical="center" shrinkToFit="1"/>
      <protection locked="0"/>
    </xf>
    <xf numFmtId="38" fontId="23" fillId="2" borderId="71" xfId="0" applyNumberFormat="1" applyFont="1" applyFill="1" applyBorder="1" applyAlignment="1" applyProtection="1">
      <alignment horizontal="left" vertical="center" shrinkToFit="1"/>
      <protection locked="0"/>
    </xf>
    <xf numFmtId="38" fontId="27" fillId="2" borderId="23" xfId="0" applyNumberFormat="1" applyFont="1" applyFill="1" applyBorder="1" applyAlignment="1" applyProtection="1">
      <alignment horizontal="left" vertical="center" shrinkToFit="1"/>
      <protection locked="0"/>
    </xf>
    <xf numFmtId="38" fontId="27" fillId="2" borderId="16" xfId="0" applyNumberFormat="1" applyFont="1" applyFill="1" applyBorder="1" applyAlignment="1" applyProtection="1">
      <alignment horizontal="center" vertical="center" shrinkToFit="1"/>
      <protection locked="0"/>
    </xf>
    <xf numFmtId="38" fontId="30" fillId="2" borderId="12" xfId="0" applyNumberFormat="1" applyFont="1" applyFill="1" applyBorder="1" applyAlignment="1" applyProtection="1">
      <alignment horizontal="center" vertical="center" shrinkToFit="1"/>
      <protection locked="0"/>
    </xf>
    <xf numFmtId="38" fontId="27" fillId="2" borderId="12" xfId="0" applyNumberFormat="1" applyFont="1" applyFill="1" applyBorder="1" applyAlignment="1" applyProtection="1">
      <alignment horizontal="center" vertical="center" shrinkToFit="1"/>
      <protection locked="0"/>
    </xf>
    <xf numFmtId="38" fontId="30" fillId="2" borderId="36" xfId="0" applyNumberFormat="1" applyFont="1" applyFill="1" applyBorder="1" applyAlignment="1" applyProtection="1">
      <alignment horizontal="center" vertical="center" shrinkToFit="1"/>
      <protection locked="0"/>
    </xf>
    <xf numFmtId="38" fontId="27" fillId="2" borderId="16" xfId="0" applyNumberFormat="1" applyFont="1" applyFill="1" applyBorder="1" applyAlignment="1" applyProtection="1">
      <alignment horizontal="left" vertical="center" shrinkToFit="1"/>
      <protection locked="0"/>
    </xf>
    <xf numFmtId="38" fontId="27" fillId="2" borderId="14" xfId="0" applyNumberFormat="1" applyFont="1" applyFill="1" applyBorder="1" applyAlignment="1" applyProtection="1">
      <alignment horizontal="center" vertical="center" shrinkToFit="1"/>
      <protection locked="0"/>
    </xf>
    <xf numFmtId="38" fontId="30" fillId="2" borderId="2" xfId="0" applyNumberFormat="1" applyFont="1" applyFill="1" applyBorder="1" applyAlignment="1" applyProtection="1">
      <alignment horizontal="center" vertical="center" shrinkToFit="1"/>
      <protection locked="0"/>
    </xf>
    <xf numFmtId="38" fontId="27" fillId="2" borderId="2" xfId="0" applyNumberFormat="1" applyFont="1" applyFill="1" applyBorder="1" applyAlignment="1" applyProtection="1">
      <alignment horizontal="center" vertical="center" shrinkToFit="1"/>
      <protection locked="0"/>
    </xf>
    <xf numFmtId="38" fontId="30" fillId="2" borderId="21" xfId="0" applyNumberFormat="1" applyFont="1" applyFill="1" applyBorder="1" applyAlignment="1" applyProtection="1">
      <alignment horizontal="center" vertical="center" shrinkToFit="1"/>
      <protection locked="0"/>
    </xf>
    <xf numFmtId="38" fontId="27" fillId="2" borderId="22" xfId="0" applyNumberFormat="1" applyFont="1" applyFill="1" applyBorder="1" applyAlignment="1" applyProtection="1">
      <alignment horizontal="center" vertical="center" shrinkToFit="1"/>
      <protection locked="0"/>
    </xf>
    <xf numFmtId="38" fontId="30" fillId="2" borderId="28" xfId="0" applyNumberFormat="1" applyFont="1" applyFill="1" applyBorder="1" applyAlignment="1" applyProtection="1">
      <alignment horizontal="center" vertical="center" shrinkToFit="1"/>
      <protection locked="0"/>
    </xf>
    <xf numFmtId="38" fontId="27" fillId="2" borderId="28" xfId="0" applyNumberFormat="1" applyFont="1" applyFill="1" applyBorder="1" applyAlignment="1" applyProtection="1">
      <alignment horizontal="center" vertical="center" shrinkToFit="1"/>
      <protection locked="0"/>
    </xf>
    <xf numFmtId="38" fontId="30" fillId="2" borderId="23" xfId="0" applyNumberFormat="1" applyFont="1" applyFill="1" applyBorder="1" applyAlignment="1" applyProtection="1">
      <alignment horizontal="center" vertical="center" shrinkToFit="1"/>
      <protection locked="0"/>
    </xf>
    <xf numFmtId="38" fontId="23" fillId="2" borderId="73" xfId="0" applyNumberFormat="1" applyFont="1" applyFill="1" applyBorder="1" applyAlignment="1" applyProtection="1">
      <alignment vertical="center" shrinkToFit="1"/>
      <protection locked="0"/>
    </xf>
    <xf numFmtId="38" fontId="27" fillId="2" borderId="71" xfId="0" applyNumberFormat="1" applyFont="1" applyFill="1" applyBorder="1" applyAlignment="1" applyProtection="1">
      <alignment horizontal="right" vertical="center"/>
      <protection locked="0"/>
    </xf>
    <xf numFmtId="176" fontId="23" fillId="2" borderId="71" xfId="0" applyNumberFormat="1" applyFont="1" applyFill="1" applyBorder="1" applyAlignment="1" applyProtection="1">
      <alignment horizontal="left" vertical="center"/>
      <protection locked="0"/>
    </xf>
    <xf numFmtId="38" fontId="27" fillId="2" borderId="71" xfId="0" applyNumberFormat="1" applyFont="1" applyFill="1" applyBorder="1" applyAlignment="1" applyProtection="1">
      <alignment horizontal="left" vertical="center" shrinkToFit="1"/>
      <protection locked="0"/>
    </xf>
    <xf numFmtId="38" fontId="27" fillId="2" borderId="73" xfId="0" applyNumberFormat="1" applyFont="1" applyFill="1" applyBorder="1" applyAlignment="1" applyProtection="1">
      <alignment horizontal="left" vertical="center" shrinkToFit="1"/>
      <protection locked="0"/>
    </xf>
    <xf numFmtId="38" fontId="27" fillId="2" borderId="73" xfId="0" applyNumberFormat="1" applyFont="1" applyFill="1" applyBorder="1" applyAlignment="1" applyProtection="1">
      <alignment vertical="center"/>
      <protection locked="0"/>
    </xf>
    <xf numFmtId="176" fontId="27" fillId="2" borderId="71" xfId="0" applyNumberFormat="1" applyFont="1" applyFill="1" applyBorder="1" applyAlignment="1" applyProtection="1">
      <alignment horizontal="center" vertical="center"/>
      <protection locked="0"/>
    </xf>
    <xf numFmtId="38" fontId="27" fillId="2" borderId="71" xfId="0" applyNumberFormat="1" applyFont="1" applyFill="1" applyBorder="1" applyAlignment="1" applyProtection="1">
      <alignment horizontal="left" vertical="center"/>
      <protection locked="0"/>
    </xf>
    <xf numFmtId="38" fontId="27" fillId="0" borderId="71" xfId="0" applyNumberFormat="1" applyFont="1" applyBorder="1" applyAlignment="1">
      <alignment horizontal="center" vertical="center"/>
    </xf>
    <xf numFmtId="177" fontId="23" fillId="0" borderId="75" xfId="0" applyNumberFormat="1" applyFont="1" applyBorder="1" applyAlignment="1">
      <alignment horizontal="right" vertical="center"/>
    </xf>
    <xf numFmtId="38" fontId="27" fillId="2" borderId="71" xfId="0" applyNumberFormat="1" applyFont="1" applyFill="1" applyBorder="1" applyAlignment="1" applyProtection="1">
      <alignment vertical="center" shrinkToFit="1"/>
      <protection locked="0"/>
    </xf>
    <xf numFmtId="38" fontId="27" fillId="2" borderId="71" xfId="0" applyNumberFormat="1" applyFont="1" applyFill="1" applyBorder="1" applyAlignment="1" applyProtection="1">
      <alignment vertical="center"/>
      <protection locked="0"/>
    </xf>
    <xf numFmtId="38" fontId="27" fillId="2" borderId="73" xfId="0" applyNumberFormat="1" applyFont="1" applyFill="1" applyBorder="1" applyAlignment="1" applyProtection="1">
      <alignment horizontal="left" vertical="center"/>
      <protection locked="0"/>
    </xf>
    <xf numFmtId="38" fontId="27" fillId="0" borderId="73" xfId="0" applyNumberFormat="1" applyFont="1" applyBorder="1" applyAlignment="1">
      <alignment horizontal="center" vertical="center"/>
    </xf>
    <xf numFmtId="177" fontId="23" fillId="0" borderId="8" xfId="0" applyNumberFormat="1" applyFont="1" applyBorder="1" applyAlignment="1">
      <alignment horizontal="right" vertical="center"/>
    </xf>
    <xf numFmtId="38" fontId="23" fillId="2" borderId="78" xfId="0" applyNumberFormat="1" applyFont="1" applyFill="1" applyBorder="1" applyAlignment="1" applyProtection="1">
      <alignment vertical="center" shrinkToFit="1"/>
      <protection locked="0"/>
    </xf>
    <xf numFmtId="38" fontId="23" fillId="2" borderId="78" xfId="0" applyNumberFormat="1" applyFont="1" applyFill="1" applyBorder="1" applyAlignment="1" applyProtection="1">
      <alignment vertical="center"/>
      <protection locked="0"/>
    </xf>
    <xf numFmtId="38" fontId="27" fillId="2" borderId="79" xfId="0" applyNumberFormat="1" applyFont="1" applyFill="1" applyBorder="1" applyAlignment="1" applyProtection="1">
      <alignment horizontal="left" vertical="center"/>
      <protection locked="0"/>
    </xf>
    <xf numFmtId="177" fontId="23" fillId="0" borderId="80" xfId="0" applyNumberFormat="1" applyFont="1" applyBorder="1" applyAlignment="1">
      <alignment horizontal="right" vertical="center"/>
    </xf>
    <xf numFmtId="38" fontId="23" fillId="2" borderId="71" xfId="0" applyNumberFormat="1" applyFont="1" applyFill="1" applyBorder="1" applyAlignment="1" applyProtection="1">
      <alignment vertical="center" shrinkToFit="1"/>
      <protection locked="0"/>
    </xf>
    <xf numFmtId="38" fontId="23" fillId="2" borderId="71" xfId="0" applyNumberFormat="1" applyFont="1" applyFill="1" applyBorder="1" applyAlignment="1" applyProtection="1">
      <alignment vertical="center"/>
      <protection locked="0"/>
    </xf>
    <xf numFmtId="177" fontId="26" fillId="0" borderId="30" xfId="0" applyNumberFormat="1" applyFont="1" applyBorder="1" applyAlignment="1">
      <alignment horizontal="right" vertical="center"/>
    </xf>
    <xf numFmtId="0" fontId="23" fillId="0" borderId="31" xfId="0" applyFont="1" applyBorder="1" applyAlignment="1" applyProtection="1">
      <alignment horizontal="center" vertical="center"/>
      <protection locked="0"/>
    </xf>
    <xf numFmtId="38" fontId="27" fillId="2" borderId="74" xfId="0" applyNumberFormat="1" applyFont="1" applyFill="1" applyBorder="1" applyAlignment="1" applyProtection="1">
      <alignment horizontal="left" vertical="center" shrinkToFit="1"/>
      <protection locked="0"/>
    </xf>
    <xf numFmtId="38" fontId="27" fillId="2" borderId="71" xfId="0" applyNumberFormat="1" applyFont="1" applyFill="1" applyBorder="1" applyAlignment="1" applyProtection="1">
      <alignment horizontal="right" vertical="center" shrinkToFit="1"/>
      <protection locked="0"/>
    </xf>
    <xf numFmtId="38" fontId="33" fillId="2" borderId="71" xfId="0" applyNumberFormat="1" applyFont="1" applyFill="1" applyBorder="1" applyAlignment="1" applyProtection="1">
      <alignment horizontal="center" vertical="center"/>
      <protection locked="0"/>
    </xf>
    <xf numFmtId="177" fontId="23" fillId="0" borderId="73" xfId="0" applyNumberFormat="1" applyFont="1" applyBorder="1" applyAlignment="1">
      <alignment horizontal="right" vertical="center"/>
    </xf>
    <xf numFmtId="0" fontId="23" fillId="0" borderId="75"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177" fontId="23" fillId="0" borderId="71" xfId="0" applyNumberFormat="1" applyFont="1" applyBorder="1" applyAlignment="1">
      <alignment horizontal="right" vertical="center"/>
    </xf>
    <xf numFmtId="38" fontId="26" fillId="0" borderId="81" xfId="0" applyNumberFormat="1" applyFont="1" applyBorder="1" applyAlignment="1">
      <alignment horizontal="right" vertical="center"/>
    </xf>
    <xf numFmtId="38" fontId="27" fillId="2" borderId="73" xfId="0" applyNumberFormat="1" applyFont="1" applyFill="1" applyBorder="1" applyAlignment="1" applyProtection="1">
      <alignment horizontal="center" vertical="center" shrinkToFit="1"/>
      <protection locked="0"/>
    </xf>
    <xf numFmtId="38" fontId="30" fillId="2" borderId="42" xfId="0" applyNumberFormat="1" applyFont="1" applyFill="1" applyBorder="1" applyAlignment="1" applyProtection="1">
      <alignment horizontal="center" vertical="center" shrinkToFit="1"/>
      <protection locked="0"/>
    </xf>
    <xf numFmtId="38" fontId="27" fillId="2" borderId="42" xfId="0" applyNumberFormat="1" applyFont="1" applyFill="1" applyBorder="1" applyAlignment="1" applyProtection="1">
      <alignment horizontal="center" vertical="center" shrinkToFit="1"/>
      <protection locked="0"/>
    </xf>
    <xf numFmtId="38" fontId="30" fillId="2" borderId="74" xfId="0" applyNumberFormat="1" applyFont="1" applyFill="1" applyBorder="1" applyAlignment="1" applyProtection="1">
      <alignment horizontal="center" vertical="center" shrinkToFit="1"/>
      <protection locked="0"/>
    </xf>
    <xf numFmtId="38" fontId="27" fillId="2" borderId="73" xfId="0" applyNumberFormat="1" applyFont="1" applyFill="1" applyBorder="1" applyAlignment="1" applyProtection="1">
      <alignment horizontal="right" vertical="center"/>
      <protection locked="0"/>
    </xf>
    <xf numFmtId="38" fontId="23" fillId="0" borderId="72" xfId="0" applyNumberFormat="1" applyFont="1" applyBorder="1" applyAlignment="1">
      <alignment horizontal="right" vertical="center"/>
    </xf>
    <xf numFmtId="38" fontId="31" fillId="2" borderId="71" xfId="0" applyNumberFormat="1" applyFont="1" applyFill="1" applyBorder="1" applyAlignment="1" applyProtection="1">
      <alignment horizontal="left" vertical="center" shrinkToFit="1"/>
      <protection locked="0"/>
    </xf>
    <xf numFmtId="38" fontId="31" fillId="2" borderId="74" xfId="0" applyNumberFormat="1" applyFont="1" applyFill="1" applyBorder="1" applyAlignment="1" applyProtection="1">
      <alignment horizontal="left" vertical="center" shrinkToFit="1"/>
      <protection locked="0"/>
    </xf>
    <xf numFmtId="38" fontId="31" fillId="2" borderId="73" xfId="0" applyNumberFormat="1" applyFont="1" applyFill="1" applyBorder="1" applyAlignment="1" applyProtection="1">
      <alignment horizontal="center" vertical="center" shrinkToFit="1"/>
      <protection locked="0"/>
    </xf>
    <xf numFmtId="38" fontId="32" fillId="2" borderId="42" xfId="0" applyNumberFormat="1" applyFont="1" applyFill="1" applyBorder="1" applyAlignment="1" applyProtection="1">
      <alignment horizontal="center" vertical="center" shrinkToFit="1"/>
      <protection locked="0"/>
    </xf>
    <xf numFmtId="38" fontId="31" fillId="2" borderId="42" xfId="0" applyNumberFormat="1" applyFont="1" applyFill="1" applyBorder="1" applyAlignment="1" applyProtection="1">
      <alignment horizontal="center" vertical="center" shrinkToFit="1"/>
      <protection locked="0"/>
    </xf>
    <xf numFmtId="38" fontId="32" fillId="2" borderId="74" xfId="0" applyNumberFormat="1" applyFont="1" applyFill="1" applyBorder="1" applyAlignment="1" applyProtection="1">
      <alignment horizontal="center" vertical="center" shrinkToFit="1"/>
      <protection locked="0"/>
    </xf>
    <xf numFmtId="38" fontId="31" fillId="2" borderId="73" xfId="0" applyNumberFormat="1" applyFont="1" applyFill="1" applyBorder="1" applyAlignment="1" applyProtection="1">
      <alignment horizontal="left" vertical="center" shrinkToFit="1"/>
      <protection locked="0"/>
    </xf>
    <xf numFmtId="38" fontId="31" fillId="2" borderId="73" xfId="0" applyNumberFormat="1" applyFont="1" applyFill="1" applyBorder="1" applyAlignment="1" applyProtection="1">
      <alignment horizontal="right" vertical="center"/>
      <protection locked="0"/>
    </xf>
    <xf numFmtId="38" fontId="31" fillId="2" borderId="71" xfId="0" applyNumberFormat="1" applyFont="1" applyFill="1" applyBorder="1" applyAlignment="1" applyProtection="1">
      <alignment horizontal="right" vertical="center"/>
      <protection locked="0"/>
    </xf>
    <xf numFmtId="38" fontId="31" fillId="2" borderId="71" xfId="0" applyNumberFormat="1" applyFont="1" applyFill="1" applyBorder="1" applyAlignment="1" applyProtection="1">
      <alignment vertical="center"/>
      <protection locked="0"/>
    </xf>
    <xf numFmtId="38" fontId="27" fillId="2" borderId="41" xfId="0" applyNumberFormat="1" applyFont="1" applyFill="1" applyBorder="1" applyAlignment="1" applyProtection="1">
      <alignment vertical="center" shrinkToFit="1"/>
      <protection locked="0"/>
    </xf>
    <xf numFmtId="38" fontId="23" fillId="2" borderId="12" xfId="0" applyNumberFormat="1" applyFont="1" applyFill="1" applyBorder="1" applyAlignment="1" applyProtection="1">
      <alignment vertical="center" shrinkToFit="1"/>
      <protection locked="0"/>
    </xf>
    <xf numFmtId="38" fontId="23" fillId="2" borderId="2" xfId="0" applyNumberFormat="1" applyFont="1" applyFill="1" applyBorder="1" applyAlignment="1" applyProtection="1">
      <alignment vertical="center" shrinkToFit="1"/>
      <protection locked="0"/>
    </xf>
    <xf numFmtId="38" fontId="23" fillId="2" borderId="42" xfId="0" applyNumberFormat="1" applyFont="1" applyFill="1" applyBorder="1" applyAlignment="1" applyProtection="1">
      <alignment vertical="center" shrinkToFit="1"/>
      <protection locked="0"/>
    </xf>
    <xf numFmtId="38" fontId="23" fillId="2" borderId="73" xfId="10" applyFont="1" applyFill="1" applyBorder="1" applyAlignment="1" applyProtection="1">
      <alignment vertical="center"/>
      <protection locked="0"/>
    </xf>
    <xf numFmtId="176" fontId="23" fillId="2" borderId="71" xfId="0" applyNumberFormat="1" applyFont="1" applyFill="1" applyBorder="1" applyAlignment="1" applyProtection="1">
      <alignment vertical="center"/>
      <protection locked="0"/>
    </xf>
    <xf numFmtId="176" fontId="23" fillId="2" borderId="71" xfId="0" applyNumberFormat="1" applyFont="1" applyFill="1" applyBorder="1" applyAlignment="1" applyProtection="1">
      <alignment horizontal="center" vertical="center"/>
      <protection locked="0"/>
    </xf>
    <xf numFmtId="177" fontId="27" fillId="0" borderId="75" xfId="0" applyNumberFormat="1" applyFont="1" applyBorder="1" applyAlignment="1">
      <alignment horizontal="right" vertical="center"/>
    </xf>
    <xf numFmtId="38" fontId="23" fillId="2" borderId="42" xfId="0" applyNumberFormat="1" applyFont="1" applyFill="1" applyBorder="1" applyAlignment="1" applyProtection="1">
      <alignment vertical="center"/>
      <protection locked="0"/>
    </xf>
    <xf numFmtId="9" fontId="37" fillId="0" borderId="42" xfId="26" applyFont="1" applyBorder="1" applyAlignment="1" applyProtection="1">
      <alignment vertical="center" wrapText="1"/>
    </xf>
    <xf numFmtId="176" fontId="37" fillId="0" borderId="77" xfId="13" applyNumberFormat="1" applyFont="1" applyBorder="1" applyAlignment="1">
      <alignment horizontal="right"/>
    </xf>
    <xf numFmtId="176" fontId="37" fillId="0" borderId="71" xfId="13" applyNumberFormat="1" applyFont="1" applyBorder="1" applyAlignment="1">
      <alignment horizontal="right"/>
    </xf>
    <xf numFmtId="176" fontId="37" fillId="0" borderId="71" xfId="13" applyNumberFormat="1" applyFont="1" applyBorder="1" applyAlignment="1">
      <alignment horizontal="right" wrapText="1"/>
    </xf>
    <xf numFmtId="176" fontId="37" fillId="0" borderId="71" xfId="0" applyNumberFormat="1" applyFont="1" applyBorder="1" applyAlignment="1">
      <alignment horizontal="right"/>
    </xf>
    <xf numFmtId="176" fontId="37" fillId="0" borderId="75" xfId="13" applyNumberFormat="1" applyFont="1" applyBorder="1" applyAlignment="1">
      <alignment horizontal="right"/>
    </xf>
    <xf numFmtId="176" fontId="24" fillId="0" borderId="73" xfId="0" applyNumberFormat="1" applyFont="1" applyBorder="1" applyAlignment="1">
      <alignment horizontal="right" vertical="center"/>
    </xf>
    <xf numFmtId="176" fontId="37" fillId="0" borderId="42" xfId="0" applyNumberFormat="1" applyFont="1" applyBorder="1" applyAlignment="1">
      <alignment horizontal="right" vertical="center"/>
    </xf>
    <xf numFmtId="176" fontId="37" fillId="0" borderId="72" xfId="0" applyNumberFormat="1" applyFont="1" applyBorder="1" applyAlignment="1">
      <alignment vertical="center"/>
    </xf>
    <xf numFmtId="9" fontId="23" fillId="0" borderId="71" xfId="26" applyFont="1" applyFill="1" applyBorder="1" applyAlignment="1">
      <alignment horizontal="right" vertical="center"/>
    </xf>
    <xf numFmtId="38" fontId="23" fillId="0" borderId="43" xfId="0" applyNumberFormat="1" applyFont="1" applyBorder="1" applyAlignment="1">
      <alignment horizontal="center" vertical="center"/>
    </xf>
    <xf numFmtId="0" fontId="26" fillId="0" borderId="1" xfId="0" applyFont="1" applyBorder="1" applyAlignment="1">
      <alignment horizontal="center" vertical="center"/>
    </xf>
    <xf numFmtId="38" fontId="26" fillId="0" borderId="37" xfId="0" applyNumberFormat="1" applyFont="1" applyBorder="1" applyAlignment="1" applyProtection="1">
      <alignment horizontal="center" vertical="center"/>
      <protection locked="0"/>
    </xf>
    <xf numFmtId="38" fontId="26" fillId="0" borderId="1" xfId="0" applyNumberFormat="1" applyFont="1" applyBorder="1" applyAlignment="1">
      <alignment horizontal="center" vertical="center"/>
    </xf>
    <xf numFmtId="38" fontId="23" fillId="0" borderId="47" xfId="0" applyNumberFormat="1" applyFont="1" applyBorder="1" applyAlignment="1">
      <alignment horizontal="center" vertical="center"/>
    </xf>
    <xf numFmtId="0" fontId="47" fillId="0" borderId="0" xfId="0" applyFont="1" applyAlignment="1">
      <alignment vertical="center"/>
    </xf>
    <xf numFmtId="0" fontId="47" fillId="0" borderId="0" xfId="0" applyFont="1" applyAlignment="1">
      <alignment horizontal="center" vertical="center"/>
    </xf>
    <xf numFmtId="0" fontId="37" fillId="0" borderId="0" xfId="13" applyFont="1" applyAlignment="1">
      <alignment vertical="center"/>
    </xf>
    <xf numFmtId="38" fontId="27" fillId="2" borderId="6" xfId="0" applyNumberFormat="1" applyFont="1" applyFill="1" applyBorder="1" applyAlignment="1" applyProtection="1">
      <alignment horizontal="center" vertical="center"/>
      <protection locked="0"/>
    </xf>
    <xf numFmtId="38" fontId="27" fillId="2" borderId="11" xfId="0" applyNumberFormat="1" applyFont="1" applyFill="1" applyBorder="1" applyAlignment="1" applyProtection="1">
      <alignment horizontal="center" vertical="center"/>
      <protection locked="0"/>
    </xf>
    <xf numFmtId="38" fontId="27" fillId="2" borderId="77" xfId="0" applyNumberFormat="1" applyFont="1" applyFill="1" applyBorder="1" applyAlignment="1" applyProtection="1">
      <alignment horizontal="center" vertical="center"/>
      <protection locked="0"/>
    </xf>
    <xf numFmtId="38" fontId="27" fillId="2" borderId="58" xfId="0" applyNumberFormat="1" applyFont="1" applyFill="1" applyBorder="1" applyAlignment="1" applyProtection="1">
      <alignment horizontal="center" vertical="center"/>
      <protection locked="0"/>
    </xf>
    <xf numFmtId="38" fontId="27" fillId="2" borderId="70" xfId="0" applyNumberFormat="1" applyFont="1" applyFill="1" applyBorder="1" applyAlignment="1" applyProtection="1">
      <alignment horizontal="center" vertical="center"/>
      <protection locked="0"/>
    </xf>
    <xf numFmtId="38" fontId="27" fillId="2" borderId="11" xfId="0" applyNumberFormat="1" applyFont="1" applyFill="1" applyBorder="1" applyAlignment="1" applyProtection="1">
      <alignment horizontal="left" vertical="center" shrinkToFit="1"/>
      <protection locked="0"/>
    </xf>
    <xf numFmtId="38" fontId="27" fillId="2" borderId="13" xfId="0" applyNumberFormat="1" applyFont="1" applyFill="1" applyBorder="1" applyAlignment="1" applyProtection="1">
      <alignment horizontal="left" vertical="center" shrinkToFit="1"/>
      <protection locked="0"/>
    </xf>
    <xf numFmtId="38" fontId="27" fillId="2" borderId="77" xfId="0" applyNumberFormat="1" applyFont="1" applyFill="1" applyBorder="1" applyAlignment="1" applyProtection="1">
      <alignment horizontal="left" vertical="center" shrinkToFit="1"/>
      <protection locked="0"/>
    </xf>
    <xf numFmtId="38" fontId="26" fillId="0" borderId="43" xfId="0" applyNumberFormat="1" applyFont="1" applyBorder="1" applyAlignment="1" applyProtection="1">
      <alignment horizontal="center" vertical="center"/>
      <protection locked="0"/>
    </xf>
    <xf numFmtId="38" fontId="26" fillId="0" borderId="43" xfId="0" applyNumberFormat="1" applyFont="1" applyBorder="1" applyAlignment="1" applyProtection="1">
      <alignment horizontal="center" vertical="center" shrinkToFit="1"/>
      <protection locked="0"/>
    </xf>
    <xf numFmtId="38" fontId="31" fillId="2" borderId="11" xfId="0" applyNumberFormat="1" applyFont="1" applyFill="1" applyBorder="1" applyAlignment="1" applyProtection="1">
      <alignment horizontal="left" vertical="center" shrinkToFit="1"/>
      <protection locked="0"/>
    </xf>
    <xf numFmtId="38" fontId="31" fillId="2" borderId="77" xfId="0" applyNumberFormat="1" applyFont="1" applyFill="1" applyBorder="1" applyAlignment="1" applyProtection="1">
      <alignment horizontal="left" vertical="center" shrinkToFit="1"/>
      <protection locked="0"/>
    </xf>
    <xf numFmtId="38" fontId="27" fillId="2" borderId="13" xfId="0" applyNumberFormat="1" applyFont="1" applyFill="1" applyBorder="1" applyAlignment="1" applyProtection="1">
      <alignment horizontal="left" vertical="center"/>
      <protection locked="0"/>
    </xf>
    <xf numFmtId="38" fontId="27" fillId="2" borderId="18" xfId="0" applyNumberFormat="1" applyFont="1" applyFill="1" applyBorder="1" applyAlignment="1" applyProtection="1">
      <alignment horizontal="left" vertical="center"/>
      <protection locked="0"/>
    </xf>
    <xf numFmtId="38" fontId="27" fillId="2" borderId="77" xfId="0" applyNumberFormat="1" applyFont="1" applyFill="1" applyBorder="1" applyAlignment="1" applyProtection="1">
      <alignment horizontal="left" vertical="center"/>
      <protection locked="0"/>
    </xf>
    <xf numFmtId="38" fontId="31" fillId="2" borderId="77" xfId="0" applyNumberFormat="1" applyFont="1" applyFill="1" applyBorder="1" applyAlignment="1" applyProtection="1">
      <alignment horizontal="left" vertical="center"/>
      <protection locked="0"/>
    </xf>
    <xf numFmtId="38" fontId="27" fillId="2" borderId="18" xfId="0" applyNumberFormat="1" applyFont="1" applyFill="1" applyBorder="1" applyAlignment="1" applyProtection="1">
      <alignment horizontal="left" vertical="center" shrinkToFit="1"/>
      <protection locked="0"/>
    </xf>
    <xf numFmtId="38" fontId="23" fillId="2" borderId="13" xfId="0" applyNumberFormat="1" applyFont="1" applyFill="1" applyBorder="1" applyAlignment="1" applyProtection="1">
      <alignment horizontal="left" vertical="center" shrinkToFit="1"/>
      <protection locked="0"/>
    </xf>
    <xf numFmtId="38" fontId="23" fillId="2" borderId="77" xfId="0" applyNumberFormat="1" applyFont="1" applyFill="1" applyBorder="1" applyAlignment="1" applyProtection="1">
      <alignment horizontal="left" vertical="center" shrinkToFit="1"/>
      <protection locked="0"/>
    </xf>
    <xf numFmtId="177" fontId="26" fillId="0" borderId="52" xfId="0" applyNumberFormat="1" applyFont="1" applyBorder="1" applyAlignment="1" applyProtection="1">
      <alignment vertical="center"/>
      <protection locked="0"/>
    </xf>
    <xf numFmtId="38" fontId="23" fillId="2" borderId="87" xfId="0" applyNumberFormat="1" applyFont="1" applyFill="1" applyBorder="1" applyAlignment="1" applyProtection="1">
      <alignment horizontal="left" vertical="center" shrinkToFit="1"/>
      <protection locked="0"/>
    </xf>
    <xf numFmtId="0" fontId="23" fillId="0" borderId="49" xfId="0" applyFont="1" applyBorder="1" applyAlignment="1">
      <alignment horizontal="right" vertical="center"/>
    </xf>
    <xf numFmtId="0" fontId="23" fillId="0" borderId="40" xfId="0" applyFont="1" applyBorder="1" applyAlignment="1">
      <alignment horizontal="right" vertical="center"/>
    </xf>
    <xf numFmtId="0" fontId="23" fillId="0" borderId="50" xfId="0" applyFont="1" applyBorder="1" applyAlignment="1">
      <alignment horizontal="right" vertical="center"/>
    </xf>
    <xf numFmtId="0" fontId="27" fillId="0" borderId="0" xfId="0" applyFont="1" applyAlignment="1">
      <alignment horizontal="right" vertical="center"/>
    </xf>
    <xf numFmtId="0" fontId="23" fillId="0" borderId="82" xfId="0" applyFont="1" applyBorder="1" applyAlignment="1">
      <alignment horizontal="right" vertical="center"/>
    </xf>
    <xf numFmtId="0" fontId="23" fillId="0" borderId="83" xfId="0" applyFont="1" applyBorder="1" applyAlignment="1">
      <alignment horizontal="right" vertical="center"/>
    </xf>
    <xf numFmtId="0" fontId="23" fillId="0" borderId="84" xfId="0" applyFont="1" applyBorder="1" applyAlignment="1">
      <alignment horizontal="right" vertical="center"/>
    </xf>
    <xf numFmtId="0" fontId="25" fillId="0" borderId="0" xfId="0" applyFont="1" applyAlignment="1">
      <alignment horizontal="right" vertical="center"/>
    </xf>
    <xf numFmtId="0" fontId="31" fillId="0" borderId="0" xfId="0" applyFont="1" applyAlignment="1">
      <alignment horizontal="right" vertical="center"/>
    </xf>
    <xf numFmtId="0" fontId="23" fillId="0" borderId="52" xfId="0" applyFont="1" applyBorder="1" applyAlignment="1">
      <alignment horizontal="right" vertical="center"/>
    </xf>
    <xf numFmtId="0" fontId="23" fillId="0" borderId="51" xfId="0" applyFont="1" applyBorder="1" applyAlignment="1">
      <alignment horizontal="right" vertical="center"/>
    </xf>
    <xf numFmtId="0" fontId="47" fillId="0" borderId="0" xfId="13" applyFont="1" applyAlignment="1">
      <alignment vertical="center"/>
    </xf>
    <xf numFmtId="0" fontId="23" fillId="0" borderId="0" xfId="28" applyFont="1" applyAlignment="1">
      <alignment vertical="center" wrapText="1"/>
    </xf>
    <xf numFmtId="0" fontId="23" fillId="0" borderId="0" xfId="28" applyFont="1" applyAlignment="1">
      <alignment horizontal="left" vertical="center" wrapText="1"/>
    </xf>
    <xf numFmtId="0" fontId="23" fillId="0" borderId="0" xfId="28" applyFont="1" applyAlignment="1">
      <alignment horizontal="right" vertical="center" wrapText="1"/>
    </xf>
    <xf numFmtId="0" fontId="23" fillId="0" borderId="0" xfId="28" applyFont="1" applyAlignment="1">
      <alignment horizontal="center" vertical="center" wrapText="1"/>
    </xf>
    <xf numFmtId="0" fontId="23" fillId="0" borderId="0" xfId="28" applyFont="1">
      <alignment vertical="center"/>
    </xf>
    <xf numFmtId="0" fontId="23" fillId="0" borderId="0" xfId="28" applyFont="1" applyAlignment="1">
      <alignment horizontal="left" vertical="center"/>
    </xf>
    <xf numFmtId="0" fontId="23" fillId="0" borderId="0" xfId="28" applyFont="1" applyAlignment="1">
      <alignment horizontal="right" vertical="center"/>
    </xf>
    <xf numFmtId="0" fontId="26" fillId="0" borderId="0" xfId="28" applyFont="1" applyAlignment="1">
      <alignment horizontal="left" vertical="center"/>
    </xf>
    <xf numFmtId="0" fontId="23" fillId="0" borderId="0" xfId="28" applyFont="1" applyAlignment="1">
      <alignment horizontal="center" vertical="center"/>
    </xf>
    <xf numFmtId="0" fontId="51" fillId="0" borderId="0" xfId="28" applyFont="1" applyAlignment="1">
      <alignment horizontal="center" vertical="center" shrinkToFit="1"/>
    </xf>
    <xf numFmtId="0" fontId="52" fillId="0" borderId="0" xfId="28" applyFont="1" applyAlignment="1">
      <alignment horizontal="left" vertical="center"/>
    </xf>
    <xf numFmtId="0" fontId="26" fillId="0" borderId="0" xfId="28" applyFont="1" applyAlignment="1">
      <alignment horizontal="center" vertical="center"/>
    </xf>
    <xf numFmtId="0" fontId="23" fillId="0" borderId="0" xfId="28" applyFont="1" applyAlignment="1">
      <alignment horizontal="left" vertical="top" wrapText="1"/>
    </xf>
    <xf numFmtId="0" fontId="26" fillId="0" borderId="85" xfId="28" applyFont="1" applyBorder="1" applyAlignment="1">
      <alignment horizontal="center" vertical="center" wrapText="1"/>
    </xf>
    <xf numFmtId="0" fontId="26" fillId="0" borderId="44" xfId="28" applyFont="1" applyBorder="1" applyAlignment="1">
      <alignment horizontal="center" vertical="center" wrapText="1"/>
    </xf>
    <xf numFmtId="0" fontId="51" fillId="0" borderId="0" xfId="28" applyFont="1" applyAlignment="1">
      <alignment vertical="center" wrapText="1"/>
    </xf>
    <xf numFmtId="49" fontId="53" fillId="0" borderId="82" xfId="28" applyNumberFormat="1" applyFont="1" applyBorder="1" applyAlignment="1">
      <alignment horizontal="left" vertical="center" wrapText="1"/>
    </xf>
    <xf numFmtId="49" fontId="53" fillId="0" borderId="49" xfId="28" applyNumberFormat="1" applyFont="1" applyBorder="1" applyAlignment="1">
      <alignment horizontal="left" vertical="center" wrapText="1"/>
    </xf>
    <xf numFmtId="49" fontId="53" fillId="0" borderId="63" xfId="28" applyNumberFormat="1" applyFont="1" applyBorder="1" applyAlignment="1">
      <alignment horizontal="right" vertical="center" wrapText="1"/>
    </xf>
    <xf numFmtId="180" fontId="53" fillId="0" borderId="6" xfId="28" applyNumberFormat="1" applyFont="1" applyBorder="1" applyAlignment="1">
      <alignment horizontal="right" vertical="center" shrinkToFit="1"/>
    </xf>
    <xf numFmtId="180" fontId="53" fillId="0" borderId="26" xfId="28" applyNumberFormat="1" applyFont="1" applyBorder="1" applyAlignment="1">
      <alignment horizontal="right" vertical="center" shrinkToFit="1"/>
    </xf>
    <xf numFmtId="181" fontId="53" fillId="0" borderId="48" xfId="28" applyNumberFormat="1" applyFont="1" applyBorder="1" applyAlignment="1">
      <alignment horizontal="center" vertical="center" wrapText="1"/>
    </xf>
    <xf numFmtId="181" fontId="51" fillId="0" borderId="20" xfId="28" applyNumberFormat="1" applyFont="1" applyBorder="1" applyAlignment="1">
      <alignment horizontal="center" vertical="center" wrapText="1"/>
    </xf>
    <xf numFmtId="181" fontId="53" fillId="0" borderId="20" xfId="28" applyNumberFormat="1" applyFont="1" applyBorder="1" applyAlignment="1">
      <alignment horizontal="center" vertical="center" wrapText="1"/>
    </xf>
    <xf numFmtId="0" fontId="27" fillId="0" borderId="0" xfId="28" applyFont="1" applyAlignment="1">
      <alignment vertical="center" wrapText="1"/>
    </xf>
    <xf numFmtId="49" fontId="27" fillId="0" borderId="57" xfId="28" applyNumberFormat="1" applyFont="1" applyBorder="1" applyAlignment="1">
      <alignment horizontal="left" vertical="center" wrapText="1"/>
    </xf>
    <xf numFmtId="49" fontId="27" fillId="0" borderId="58" xfId="28" applyNumberFormat="1" applyFont="1" applyBorder="1" applyAlignment="1">
      <alignment horizontal="left" vertical="center" wrapText="1"/>
    </xf>
    <xf numFmtId="49" fontId="27" fillId="0" borderId="57" xfId="28" applyNumberFormat="1" applyFont="1" applyBorder="1" applyAlignment="1">
      <alignment horizontal="right" vertical="center" wrapText="1"/>
    </xf>
    <xf numFmtId="49" fontId="27" fillId="0" borderId="83" xfId="28" applyNumberFormat="1" applyFont="1" applyBorder="1" applyAlignment="1">
      <alignment horizontal="left" vertical="center" wrapText="1"/>
    </xf>
    <xf numFmtId="49" fontId="27" fillId="0" borderId="48" xfId="28" applyNumberFormat="1" applyFont="1" applyBorder="1" applyAlignment="1">
      <alignment horizontal="left" vertical="center" wrapText="1"/>
    </xf>
    <xf numFmtId="181" fontId="27" fillId="0" borderId="48" xfId="28" applyNumberFormat="1" applyFont="1" applyBorder="1" applyAlignment="1">
      <alignment horizontal="center" vertical="center" wrapText="1"/>
    </xf>
    <xf numFmtId="181" fontId="27" fillId="0" borderId="20" xfId="28" applyNumberFormat="1" applyFont="1" applyBorder="1" applyAlignment="1">
      <alignment horizontal="center" vertical="center" wrapText="1"/>
    </xf>
    <xf numFmtId="0" fontId="27" fillId="0" borderId="0" xfId="28" applyFont="1" applyAlignment="1">
      <alignment horizontal="left" vertical="top" wrapText="1"/>
    </xf>
    <xf numFmtId="49" fontId="27" fillId="0" borderId="83" xfId="28" applyNumberFormat="1" applyFont="1" applyBorder="1" applyAlignment="1">
      <alignment horizontal="right" vertical="center" wrapText="1"/>
    </xf>
    <xf numFmtId="49" fontId="51" fillId="0" borderId="57" xfId="28" applyNumberFormat="1" applyFont="1" applyBorder="1" applyAlignment="1">
      <alignment horizontal="left" vertical="center" wrapText="1"/>
    </xf>
    <xf numFmtId="49" fontId="53" fillId="0" borderId="83" xfId="28" applyNumberFormat="1" applyFont="1" applyBorder="1" applyAlignment="1">
      <alignment horizontal="left" vertical="center" wrapText="1"/>
    </xf>
    <xf numFmtId="49" fontId="53" fillId="0" borderId="57" xfId="28" applyNumberFormat="1" applyFont="1" applyBorder="1" applyAlignment="1">
      <alignment horizontal="left" vertical="center" wrapText="1"/>
    </xf>
    <xf numFmtId="49" fontId="51" fillId="0" borderId="57" xfId="28" applyNumberFormat="1" applyFont="1" applyBorder="1" applyAlignment="1">
      <alignment horizontal="right" vertical="center" wrapText="1"/>
    </xf>
    <xf numFmtId="49" fontId="53" fillId="0" borderId="88" xfId="28" applyNumberFormat="1" applyFont="1" applyBorder="1" applyAlignment="1">
      <alignment horizontal="left" vertical="center" wrapText="1"/>
    </xf>
    <xf numFmtId="49" fontId="53" fillId="0" borderId="48" xfId="28" applyNumberFormat="1" applyFont="1" applyBorder="1" applyAlignment="1">
      <alignment horizontal="left" vertical="center" wrapText="1"/>
    </xf>
    <xf numFmtId="181" fontId="51" fillId="0" borderId="48" xfId="28" applyNumberFormat="1" applyFont="1" applyBorder="1" applyAlignment="1">
      <alignment horizontal="center" vertical="center" wrapText="1"/>
    </xf>
    <xf numFmtId="49" fontId="51" fillId="0" borderId="12" xfId="28" applyNumberFormat="1" applyFont="1" applyBorder="1" applyAlignment="1">
      <alignment horizontal="right" vertical="center" wrapText="1"/>
    </xf>
    <xf numFmtId="49" fontId="27" fillId="0" borderId="40" xfId="28" applyNumberFormat="1" applyFont="1" applyBorder="1" applyAlignment="1">
      <alignment horizontal="left" vertical="center" wrapText="1"/>
    </xf>
    <xf numFmtId="49" fontId="27" fillId="0" borderId="12" xfId="28" applyNumberFormat="1" applyFont="1" applyBorder="1" applyAlignment="1">
      <alignment horizontal="right" vertical="center" wrapText="1"/>
    </xf>
    <xf numFmtId="49" fontId="53" fillId="0" borderId="12" xfId="28" applyNumberFormat="1" applyFont="1" applyBorder="1" applyAlignment="1">
      <alignment horizontal="right" vertical="center" wrapText="1"/>
    </xf>
    <xf numFmtId="49" fontId="51" fillId="0" borderId="40" xfId="28" applyNumberFormat="1" applyFont="1" applyBorder="1" applyAlignment="1">
      <alignment horizontal="left" vertical="center" wrapText="1"/>
    </xf>
    <xf numFmtId="49" fontId="51" fillId="0" borderId="83" xfId="28" applyNumberFormat="1" applyFont="1" applyBorder="1" applyAlignment="1">
      <alignment horizontal="left" vertical="center" wrapText="1"/>
    </xf>
    <xf numFmtId="49" fontId="51" fillId="0" borderId="48" xfId="28" applyNumberFormat="1" applyFont="1" applyBorder="1" applyAlignment="1">
      <alignment horizontal="left" vertical="center" wrapText="1"/>
    </xf>
    <xf numFmtId="180" fontId="51" fillId="0" borderId="11" xfId="28" applyNumberFormat="1" applyFont="1" applyBorder="1" applyAlignment="1">
      <alignment vertical="center" shrinkToFit="1"/>
    </xf>
    <xf numFmtId="180" fontId="51" fillId="0" borderId="20" xfId="28" applyNumberFormat="1" applyFont="1" applyBorder="1" applyAlignment="1">
      <alignment vertical="center" shrinkToFit="1"/>
    </xf>
    <xf numFmtId="49" fontId="51" fillId="0" borderId="89" xfId="28" applyNumberFormat="1" applyFont="1" applyBorder="1" applyAlignment="1">
      <alignment horizontal="left" vertical="center" wrapText="1"/>
    </xf>
    <xf numFmtId="0" fontId="23" fillId="0" borderId="90" xfId="28" applyFont="1" applyBorder="1" applyAlignment="1">
      <alignment horizontal="left" vertical="top" wrapText="1"/>
    </xf>
    <xf numFmtId="49" fontId="51" fillId="0" borderId="0" xfId="28" applyNumberFormat="1" applyFont="1" applyAlignment="1">
      <alignment horizontal="right" vertical="center" wrapText="1"/>
    </xf>
    <xf numFmtId="49" fontId="51" fillId="0" borderId="90" xfId="28" applyNumberFormat="1" applyFont="1" applyBorder="1" applyAlignment="1">
      <alignment horizontal="left" vertical="center" wrapText="1"/>
    </xf>
    <xf numFmtId="49" fontId="51" fillId="0" borderId="91" xfId="28" applyNumberFormat="1" applyFont="1" applyBorder="1" applyAlignment="1">
      <alignment horizontal="left" vertical="center" wrapText="1"/>
    </xf>
    <xf numFmtId="180" fontId="51" fillId="0" borderId="76" xfId="28" applyNumberFormat="1" applyFont="1" applyBorder="1" applyAlignment="1">
      <alignment vertical="center" shrinkToFit="1"/>
    </xf>
    <xf numFmtId="180" fontId="51" fillId="0" borderId="60" xfId="28" applyNumberFormat="1" applyFont="1" applyBorder="1" applyAlignment="1">
      <alignment vertical="center" shrinkToFit="1"/>
    </xf>
    <xf numFmtId="181" fontId="51" fillId="0" borderId="60" xfId="28" applyNumberFormat="1" applyFont="1" applyBorder="1" applyAlignment="1">
      <alignment horizontal="center" vertical="center" wrapText="1"/>
    </xf>
    <xf numFmtId="0" fontId="27" fillId="0" borderId="0" xfId="0" applyFont="1" applyAlignment="1">
      <alignment horizontal="left" vertical="center" wrapText="1"/>
    </xf>
    <xf numFmtId="0" fontId="31" fillId="0" borderId="0" xfId="0" applyFont="1" applyAlignment="1">
      <alignment vertical="center" wrapText="1"/>
    </xf>
    <xf numFmtId="0" fontId="31" fillId="0" borderId="0" xfId="0" applyFont="1" applyAlignment="1">
      <alignment horizontal="right" vertical="center" wrapText="1"/>
    </xf>
    <xf numFmtId="0" fontId="31" fillId="0" borderId="0" xfId="0" applyFont="1" applyAlignment="1">
      <alignment horizontal="center" vertical="center" wrapText="1"/>
    </xf>
    <xf numFmtId="181" fontId="23" fillId="0" borderId="48" xfId="28" applyNumberFormat="1" applyFont="1" applyBorder="1" applyAlignment="1">
      <alignment horizontal="center" vertical="center" wrapText="1"/>
    </xf>
    <xf numFmtId="181" fontId="23" fillId="0" borderId="20" xfId="28" applyNumberFormat="1" applyFont="1" applyBorder="1" applyAlignment="1">
      <alignment horizontal="center" vertical="center" wrapText="1"/>
    </xf>
    <xf numFmtId="49" fontId="23" fillId="0" borderId="57" xfId="28" applyNumberFormat="1" applyFont="1" applyBorder="1" applyAlignment="1">
      <alignment horizontal="left" vertical="center" wrapText="1"/>
    </xf>
    <xf numFmtId="49" fontId="23" fillId="0" borderId="83" xfId="28" applyNumberFormat="1" applyFont="1" applyBorder="1" applyAlignment="1">
      <alignment horizontal="left" vertical="center" wrapText="1"/>
    </xf>
    <xf numFmtId="49" fontId="23" fillId="0" borderId="12" xfId="28" applyNumberFormat="1" applyFont="1" applyBorder="1" applyAlignment="1">
      <alignment horizontal="right" vertical="center" wrapText="1"/>
    </xf>
    <xf numFmtId="49" fontId="23" fillId="0" borderId="48" xfId="28" applyNumberFormat="1" applyFont="1" applyBorder="1" applyAlignment="1">
      <alignment horizontal="left" vertical="center" wrapText="1"/>
    </xf>
    <xf numFmtId="180" fontId="23" fillId="0" borderId="13" xfId="28" applyNumberFormat="1" applyFont="1" applyBorder="1" applyAlignment="1">
      <alignment vertical="center" shrinkToFit="1"/>
    </xf>
    <xf numFmtId="180" fontId="23" fillId="0" borderId="8" xfId="28" applyNumberFormat="1" applyFont="1" applyBorder="1" applyAlignment="1">
      <alignment vertical="center" shrinkToFit="1"/>
    </xf>
    <xf numFmtId="49" fontId="23" fillId="0" borderId="40" xfId="28" applyNumberFormat="1" applyFont="1" applyBorder="1" applyAlignment="1">
      <alignment horizontal="left" vertical="center" wrapText="1"/>
    </xf>
    <xf numFmtId="180" fontId="23" fillId="0" borderId="11" xfId="28" applyNumberFormat="1" applyFont="1" applyBorder="1" applyAlignment="1">
      <alignment vertical="center" shrinkToFit="1"/>
    </xf>
    <xf numFmtId="180" fontId="23" fillId="0" borderId="20" xfId="28" applyNumberFormat="1" applyFont="1" applyBorder="1" applyAlignment="1">
      <alignment vertical="center" shrinkToFit="1"/>
    </xf>
    <xf numFmtId="49" fontId="23" fillId="0" borderId="52" xfId="28" applyNumberFormat="1" applyFont="1" applyBorder="1" applyAlignment="1">
      <alignment horizontal="left" vertical="center" wrapText="1"/>
    </xf>
    <xf numFmtId="49" fontId="23" fillId="0" borderId="37" xfId="28" applyNumberFormat="1" applyFont="1" applyBorder="1" applyAlignment="1">
      <alignment horizontal="right" vertical="center" wrapText="1"/>
    </xf>
    <xf numFmtId="49" fontId="23" fillId="0" borderId="81" xfId="28" applyNumberFormat="1" applyFont="1" applyBorder="1" applyAlignment="1">
      <alignment horizontal="left" vertical="center" wrapText="1"/>
    </xf>
    <xf numFmtId="180" fontId="23" fillId="0" borderId="62" xfId="28" applyNumberFormat="1" applyFont="1" applyBorder="1" applyAlignment="1">
      <alignment vertical="center" shrinkToFit="1"/>
    </xf>
    <xf numFmtId="180" fontId="23" fillId="0" borderId="31" xfId="28" applyNumberFormat="1" applyFont="1" applyBorder="1" applyAlignment="1">
      <alignment vertical="center" shrinkToFit="1"/>
    </xf>
    <xf numFmtId="181" fontId="23" fillId="0" borderId="31" xfId="28" applyNumberFormat="1" applyFont="1" applyBorder="1" applyAlignment="1">
      <alignment horizontal="center" vertical="center" wrapText="1"/>
    </xf>
    <xf numFmtId="0" fontId="27" fillId="0" borderId="0" xfId="0" applyFont="1" applyAlignment="1">
      <alignment vertical="center" wrapText="1"/>
    </xf>
    <xf numFmtId="176" fontId="23" fillId="0" borderId="0" xfId="0" applyNumberFormat="1" applyFont="1" applyAlignment="1" applyProtection="1">
      <alignment horizontal="right" vertical="center" shrinkToFit="1"/>
      <protection locked="0"/>
    </xf>
    <xf numFmtId="180" fontId="26" fillId="2" borderId="2" xfId="0" applyNumberFormat="1" applyFont="1" applyFill="1" applyBorder="1" applyAlignment="1" applyProtection="1">
      <alignment vertical="center" shrinkToFit="1"/>
      <protection locked="0"/>
    </xf>
    <xf numFmtId="176" fontId="23" fillId="2" borderId="0" xfId="0" applyNumberFormat="1" applyFont="1" applyFill="1" applyAlignment="1" applyProtection="1">
      <alignment horizontal="right" vertical="center" shrinkToFit="1"/>
      <protection locked="0"/>
    </xf>
    <xf numFmtId="180" fontId="26" fillId="2" borderId="12" xfId="0" applyNumberFormat="1" applyFont="1" applyFill="1" applyBorder="1" applyAlignment="1" applyProtection="1">
      <alignment horizontal="left" vertical="center" shrinkToFit="1"/>
      <protection locked="0"/>
    </xf>
    <xf numFmtId="49" fontId="23" fillId="4" borderId="42" xfId="0" applyNumberFormat="1" applyFont="1" applyFill="1" applyBorder="1" applyAlignment="1" applyProtection="1">
      <alignment horizontal="right" vertical="center" shrinkToFit="1"/>
      <protection locked="0"/>
    </xf>
    <xf numFmtId="49" fontId="26" fillId="2" borderId="42" xfId="0" applyNumberFormat="1" applyFont="1" applyFill="1" applyBorder="1" applyAlignment="1" applyProtection="1">
      <alignment horizontal="left" vertical="center" shrinkToFit="1"/>
      <protection locked="0"/>
    </xf>
    <xf numFmtId="49" fontId="26" fillId="2" borderId="12" xfId="0" applyNumberFormat="1" applyFont="1" applyFill="1" applyBorder="1" applyAlignment="1" applyProtection="1">
      <alignment horizontal="left" vertical="center" shrinkToFit="1"/>
      <protection locked="0"/>
    </xf>
    <xf numFmtId="176" fontId="23" fillId="4" borderId="0" xfId="0" applyNumberFormat="1" applyFont="1" applyFill="1" applyAlignment="1" applyProtection="1">
      <alignment horizontal="right" vertical="center" shrinkToFit="1"/>
      <protection locked="0"/>
    </xf>
    <xf numFmtId="176" fontId="26" fillId="0" borderId="0" xfId="0" applyNumberFormat="1" applyFont="1" applyAlignment="1" applyProtection="1">
      <alignment horizontal="center" vertical="center"/>
      <protection locked="0"/>
    </xf>
    <xf numFmtId="176" fontId="26" fillId="0" borderId="0" xfId="0" applyNumberFormat="1" applyFont="1" applyAlignment="1" applyProtection="1">
      <alignment vertical="center"/>
      <protection locked="0"/>
    </xf>
    <xf numFmtId="176" fontId="23" fillId="0" borderId="14" xfId="0" applyNumberFormat="1" applyFont="1" applyBorder="1" applyAlignment="1" applyProtection="1">
      <alignment horizontal="center" vertical="center"/>
      <protection locked="0"/>
    </xf>
    <xf numFmtId="176" fontId="23" fillId="0" borderId="3" xfId="0" applyNumberFormat="1" applyFont="1" applyBorder="1" applyAlignment="1" applyProtection="1">
      <alignment horizontal="center" vertical="center"/>
      <protection locked="0"/>
    </xf>
    <xf numFmtId="176" fontId="26" fillId="2" borderId="15" xfId="0" applyNumberFormat="1" applyFont="1" applyFill="1" applyBorder="1" applyAlignment="1" applyProtection="1">
      <alignment horizontal="center" vertical="center" shrinkToFit="1"/>
      <protection locked="0"/>
    </xf>
    <xf numFmtId="176" fontId="26" fillId="2" borderId="17" xfId="0" applyNumberFormat="1" applyFont="1" applyFill="1" applyBorder="1" applyAlignment="1" applyProtection="1">
      <alignment horizontal="center" vertical="center" shrinkToFit="1"/>
      <protection locked="0"/>
    </xf>
    <xf numFmtId="49" fontId="26" fillId="2" borderId="16" xfId="0" applyNumberFormat="1" applyFont="1" applyFill="1" applyBorder="1" applyAlignment="1" applyProtection="1">
      <alignment horizontal="center" vertical="center" shrinkToFit="1"/>
      <protection locked="0"/>
    </xf>
    <xf numFmtId="176" fontId="26" fillId="2" borderId="10" xfId="0" applyNumberFormat="1" applyFont="1" applyFill="1" applyBorder="1" applyAlignment="1" applyProtection="1">
      <alignment horizontal="center" vertical="center" shrinkToFit="1"/>
      <protection locked="0"/>
    </xf>
    <xf numFmtId="176" fontId="23" fillId="0" borderId="15" xfId="0" applyNumberFormat="1" applyFont="1" applyBorder="1" applyAlignment="1" applyProtection="1">
      <alignment horizontal="center" vertical="center"/>
      <protection locked="0"/>
    </xf>
    <xf numFmtId="176" fontId="23" fillId="0" borderId="0" xfId="0" applyNumberFormat="1" applyFont="1" applyAlignment="1" applyProtection="1">
      <alignment horizontal="center" vertical="center"/>
      <protection locked="0"/>
    </xf>
    <xf numFmtId="176" fontId="26" fillId="0" borderId="16" xfId="0" applyNumberFormat="1" applyFont="1" applyBorder="1" applyAlignment="1" applyProtection="1">
      <alignment horizontal="left" vertical="center"/>
      <protection locked="0"/>
    </xf>
    <xf numFmtId="176" fontId="23" fillId="0" borderId="15" xfId="0" applyNumberFormat="1" applyFont="1" applyBorder="1" applyAlignment="1" applyProtection="1">
      <alignment vertical="center"/>
      <protection locked="0"/>
    </xf>
    <xf numFmtId="176" fontId="36" fillId="0" borderId="0" xfId="0" applyNumberFormat="1" applyFont="1" applyAlignment="1" applyProtection="1">
      <alignment horizontal="center" vertical="center" wrapText="1"/>
      <protection locked="0"/>
    </xf>
    <xf numFmtId="0" fontId="23" fillId="0" borderId="0" xfId="0" applyFont="1" applyAlignment="1" applyProtection="1">
      <alignment vertical="center"/>
      <protection hidden="1"/>
    </xf>
    <xf numFmtId="0" fontId="27" fillId="0" borderId="0" xfId="0" applyFont="1" applyAlignment="1" applyProtection="1">
      <alignment vertical="center"/>
      <protection hidden="1"/>
    </xf>
    <xf numFmtId="38" fontId="23" fillId="0" borderId="21" xfId="0" applyNumberFormat="1" applyFont="1" applyBorder="1" applyAlignment="1" applyProtection="1">
      <alignment vertical="center" shrinkToFit="1"/>
      <protection hidden="1"/>
    </xf>
    <xf numFmtId="38" fontId="23" fillId="0" borderId="3" xfId="0" applyNumberFormat="1" applyFont="1" applyBorder="1" applyAlignment="1" applyProtection="1">
      <alignment vertical="center" shrinkToFit="1"/>
      <protection hidden="1"/>
    </xf>
    <xf numFmtId="180" fontId="23" fillId="0" borderId="3" xfId="0" applyNumberFormat="1" applyFont="1" applyBorder="1" applyAlignment="1" applyProtection="1">
      <alignment vertical="center" shrinkToFit="1"/>
      <protection hidden="1"/>
    </xf>
    <xf numFmtId="176" fontId="23" fillId="0" borderId="3" xfId="0" applyNumberFormat="1" applyFont="1" applyBorder="1" applyAlignment="1" applyProtection="1">
      <alignment horizontal="right" vertical="center" shrinkToFit="1"/>
      <protection hidden="1"/>
    </xf>
    <xf numFmtId="176" fontId="23" fillId="0" borderId="16" xfId="0" applyNumberFormat="1" applyFont="1" applyBorder="1" applyAlignment="1" applyProtection="1">
      <alignment horizontal="right" vertical="center" shrinkToFit="1"/>
      <protection hidden="1"/>
    </xf>
    <xf numFmtId="176" fontId="23" fillId="0" borderId="10" xfId="0" applyNumberFormat="1" applyFont="1" applyBorder="1" applyAlignment="1" applyProtection="1">
      <alignment horizontal="right" vertical="center" shrinkToFit="1"/>
      <protection hidden="1"/>
    </xf>
    <xf numFmtId="176" fontId="23" fillId="0" borderId="48" xfId="0" applyNumberFormat="1" applyFont="1" applyBorder="1" applyAlignment="1" applyProtection="1">
      <alignment horizontal="right" vertical="center" shrinkToFit="1"/>
      <protection hidden="1"/>
    </xf>
    <xf numFmtId="180" fontId="23" fillId="0" borderId="0" xfId="0" applyNumberFormat="1" applyFont="1" applyAlignment="1" applyProtection="1">
      <alignment vertical="center"/>
      <protection hidden="1"/>
    </xf>
    <xf numFmtId="176" fontId="23" fillId="0" borderId="0" xfId="0" applyNumberFormat="1" applyFont="1" applyAlignment="1" applyProtection="1">
      <alignment vertical="center"/>
      <protection hidden="1"/>
    </xf>
    <xf numFmtId="9" fontId="23" fillId="0" borderId="0" xfId="0" applyNumberFormat="1" applyFont="1" applyAlignment="1" applyProtection="1">
      <alignment horizontal="center" vertical="center"/>
      <protection hidden="1"/>
    </xf>
    <xf numFmtId="176" fontId="23" fillId="0" borderId="0" xfId="0" applyNumberFormat="1" applyFont="1" applyAlignment="1" applyProtection="1">
      <alignment horizontal="center" vertical="center"/>
      <protection hidden="1"/>
    </xf>
    <xf numFmtId="176" fontId="23" fillId="0" borderId="0" xfId="0" applyNumberFormat="1" applyFont="1" applyAlignment="1" applyProtection="1">
      <alignment horizontal="right" vertical="center"/>
      <protection hidden="1"/>
    </xf>
    <xf numFmtId="176" fontId="23" fillId="0" borderId="0" xfId="0" applyNumberFormat="1" applyFont="1" applyAlignment="1" applyProtection="1">
      <alignment horizontal="left" vertical="center"/>
      <protection hidden="1"/>
    </xf>
    <xf numFmtId="176" fontId="26" fillId="0" borderId="93" xfId="0" applyNumberFormat="1" applyFont="1" applyBorder="1" applyAlignment="1" applyProtection="1">
      <alignment horizontal="right" vertical="center"/>
      <protection hidden="1"/>
    </xf>
    <xf numFmtId="0" fontId="27" fillId="0" borderId="0" xfId="0" applyFont="1" applyAlignment="1" applyProtection="1">
      <alignment horizontal="center" vertical="center"/>
      <protection hidden="1"/>
    </xf>
    <xf numFmtId="176" fontId="27" fillId="0" borderId="0" xfId="0" applyNumberFormat="1" applyFont="1" applyAlignment="1" applyProtection="1">
      <alignment vertical="center"/>
      <protection hidden="1"/>
    </xf>
    <xf numFmtId="9" fontId="27" fillId="0" borderId="0" xfId="0" applyNumberFormat="1" applyFont="1" applyAlignment="1" applyProtection="1">
      <alignment horizontal="center" vertical="center"/>
      <protection hidden="1"/>
    </xf>
    <xf numFmtId="176" fontId="27" fillId="0" borderId="0" xfId="0" applyNumberFormat="1" applyFont="1" applyAlignment="1" applyProtection="1">
      <alignment horizontal="center" vertical="center"/>
      <protection hidden="1"/>
    </xf>
    <xf numFmtId="0" fontId="23" fillId="0" borderId="0" xfId="0" applyFont="1" applyAlignment="1" applyProtection="1">
      <alignment horizontal="center" vertical="center"/>
      <protection hidden="1"/>
    </xf>
    <xf numFmtId="9" fontId="33" fillId="2" borderId="42" xfId="26" applyFont="1" applyFill="1" applyBorder="1" applyAlignment="1" applyProtection="1">
      <alignment horizontal="center" vertical="center"/>
      <protection locked="0"/>
    </xf>
    <xf numFmtId="0" fontId="23" fillId="0" borderId="0" xfId="0" applyFont="1" applyAlignment="1" applyProtection="1">
      <alignment vertical="center" wrapText="1"/>
      <protection hidden="1"/>
    </xf>
    <xf numFmtId="38" fontId="23" fillId="0" borderId="3" xfId="0" applyNumberFormat="1" applyFont="1" applyBorder="1" applyAlignment="1" applyProtection="1">
      <alignment vertical="center" wrapText="1" shrinkToFit="1"/>
      <protection hidden="1"/>
    </xf>
    <xf numFmtId="176" fontId="26" fillId="0" borderId="47" xfId="0" applyNumberFormat="1" applyFont="1" applyBorder="1" applyAlignment="1" applyProtection="1">
      <alignment horizontal="center" vertical="center" shrinkToFit="1"/>
      <protection hidden="1"/>
    </xf>
    <xf numFmtId="176" fontId="26" fillId="0" borderId="47" xfId="0" applyNumberFormat="1" applyFont="1" applyBorder="1" applyAlignment="1" applyProtection="1">
      <alignment horizontal="center" vertical="center" wrapText="1" shrinkToFit="1"/>
      <protection hidden="1"/>
    </xf>
    <xf numFmtId="38" fontId="23" fillId="0" borderId="7" xfId="0" applyNumberFormat="1" applyFont="1" applyBorder="1" applyAlignment="1">
      <alignment horizontal="center" vertical="center"/>
    </xf>
    <xf numFmtId="38" fontId="47" fillId="0" borderId="13" xfId="0" applyNumberFormat="1" applyFont="1" applyBorder="1" applyAlignment="1" applyProtection="1">
      <alignment horizontal="center" vertical="center" shrinkToFit="1"/>
      <protection hidden="1"/>
    </xf>
    <xf numFmtId="0" fontId="47" fillId="0" borderId="0" xfId="0" applyFont="1" applyAlignment="1" applyProtection="1">
      <alignment vertical="center"/>
      <protection hidden="1"/>
    </xf>
    <xf numFmtId="176" fontId="27" fillId="0" borderId="0" xfId="0" applyNumberFormat="1" applyFont="1" applyAlignment="1" applyProtection="1">
      <alignment horizontal="center" vertical="center"/>
      <protection locked="0"/>
    </xf>
    <xf numFmtId="0" fontId="42" fillId="0" borderId="0" xfId="0" applyFont="1" applyAlignment="1" applyProtection="1">
      <alignment horizontal="left" vertical="center"/>
      <protection locked="0"/>
    </xf>
    <xf numFmtId="176" fontId="42" fillId="0" borderId="0" xfId="0" applyNumberFormat="1" applyFont="1" applyAlignment="1" applyProtection="1">
      <alignment vertical="center"/>
      <protection locked="0"/>
    </xf>
    <xf numFmtId="49" fontId="23" fillId="0" borderId="83" xfId="28" applyNumberFormat="1" applyFont="1" applyBorder="1" applyAlignment="1">
      <alignment horizontal="center" vertical="center" wrapText="1"/>
    </xf>
    <xf numFmtId="180" fontId="31" fillId="0" borderId="13" xfId="28" applyNumberFormat="1" applyFont="1" applyBorder="1" applyAlignment="1">
      <alignment horizontal="right" vertical="center" wrapText="1"/>
    </xf>
    <xf numFmtId="180" fontId="31" fillId="0" borderId="8" xfId="28" applyNumberFormat="1" applyFont="1" applyBorder="1" applyAlignment="1">
      <alignment horizontal="right" vertical="center" wrapText="1"/>
    </xf>
    <xf numFmtId="181" fontId="23" fillId="0" borderId="8" xfId="28" applyNumberFormat="1" applyFont="1" applyBorder="1" applyAlignment="1">
      <alignment horizontal="center" vertical="center" wrapText="1"/>
    </xf>
    <xf numFmtId="38" fontId="23" fillId="2" borderId="36" xfId="0" applyNumberFormat="1" applyFont="1" applyFill="1" applyBorder="1" applyAlignment="1" applyProtection="1">
      <alignment horizontal="left" vertical="center"/>
      <protection locked="0"/>
    </xf>
    <xf numFmtId="38" fontId="23" fillId="2" borderId="36" xfId="0" applyNumberFormat="1" applyFont="1" applyFill="1" applyBorder="1" applyAlignment="1" applyProtection="1">
      <alignment horizontal="left" vertical="center" shrinkToFit="1"/>
      <protection locked="0"/>
    </xf>
    <xf numFmtId="38" fontId="23" fillId="2" borderId="12" xfId="0" applyNumberFormat="1" applyFont="1" applyFill="1" applyBorder="1" applyAlignment="1" applyProtection="1">
      <alignment horizontal="left" vertical="center" shrinkToFit="1"/>
      <protection locked="0"/>
    </xf>
    <xf numFmtId="38" fontId="23" fillId="2" borderId="16" xfId="0" applyNumberFormat="1" applyFont="1" applyFill="1" applyBorder="1" applyAlignment="1" applyProtection="1">
      <alignment horizontal="center" vertical="center" shrinkToFit="1"/>
      <protection locked="0"/>
    </xf>
    <xf numFmtId="38" fontId="29" fillId="2" borderId="12" xfId="0" applyNumberFormat="1" applyFont="1" applyFill="1" applyBorder="1" applyAlignment="1" applyProtection="1">
      <alignment horizontal="center" vertical="center" shrinkToFit="1"/>
      <protection locked="0"/>
    </xf>
    <xf numFmtId="38" fontId="23" fillId="2" borderId="12" xfId="0" applyNumberFormat="1" applyFont="1" applyFill="1" applyBorder="1" applyAlignment="1" applyProtection="1">
      <alignment horizontal="center" vertical="center" shrinkToFit="1"/>
      <protection locked="0"/>
    </xf>
    <xf numFmtId="38" fontId="29" fillId="2" borderId="36" xfId="0" applyNumberFormat="1" applyFont="1" applyFill="1" applyBorder="1" applyAlignment="1" applyProtection="1">
      <alignment horizontal="center" vertical="center" shrinkToFit="1"/>
      <protection locked="0"/>
    </xf>
    <xf numFmtId="38" fontId="23" fillId="2" borderId="16" xfId="0" applyNumberFormat="1" applyFont="1" applyFill="1" applyBorder="1" applyAlignment="1" applyProtection="1">
      <alignment horizontal="left" vertical="center" shrinkToFit="1"/>
      <protection locked="0"/>
    </xf>
    <xf numFmtId="38" fontId="23" fillId="2" borderId="16" xfId="0" applyNumberFormat="1" applyFont="1" applyFill="1" applyBorder="1" applyAlignment="1" applyProtection="1">
      <alignment vertical="center"/>
      <protection locked="0"/>
    </xf>
    <xf numFmtId="38" fontId="23" fillId="2" borderId="16" xfId="0" applyNumberFormat="1" applyFont="1" applyFill="1" applyBorder="1" applyAlignment="1" applyProtection="1">
      <alignment horizontal="right" vertical="center"/>
      <protection locked="0"/>
    </xf>
    <xf numFmtId="38" fontId="23" fillId="2" borderId="7" xfId="0" applyNumberFormat="1" applyFont="1" applyFill="1" applyBorder="1" applyAlignment="1" applyProtection="1">
      <alignment horizontal="right" vertical="center"/>
      <protection locked="0"/>
    </xf>
    <xf numFmtId="38" fontId="23" fillId="2" borderId="7" xfId="0" applyNumberFormat="1" applyFont="1" applyFill="1" applyBorder="1" applyAlignment="1" applyProtection="1">
      <alignment horizontal="left" vertical="center"/>
      <protection locked="0"/>
    </xf>
    <xf numFmtId="38" fontId="23" fillId="2" borderId="36" xfId="0" applyNumberFormat="1" applyFont="1" applyFill="1" applyBorder="1" applyAlignment="1" applyProtection="1">
      <alignment horizontal="left" vertical="center" wrapText="1" shrinkToFit="1"/>
      <protection locked="0"/>
    </xf>
    <xf numFmtId="38" fontId="23" fillId="2" borderId="11" xfId="0" applyNumberFormat="1" applyFont="1" applyFill="1" applyBorder="1" applyAlignment="1" applyProtection="1">
      <alignment horizontal="left" vertical="center" shrinkToFit="1"/>
      <protection locked="0"/>
    </xf>
    <xf numFmtId="38" fontId="23" fillId="2" borderId="10" xfId="0" applyNumberFormat="1" applyFont="1" applyFill="1" applyBorder="1" applyAlignment="1" applyProtection="1">
      <alignment horizontal="right" vertical="center" shrinkToFit="1"/>
      <protection locked="0"/>
    </xf>
    <xf numFmtId="38" fontId="23" fillId="0" borderId="10" xfId="0" applyNumberFormat="1" applyFont="1" applyBorder="1" applyAlignment="1">
      <alignment horizontal="center" vertical="center"/>
    </xf>
    <xf numFmtId="177" fontId="23" fillId="0" borderId="48" xfId="0" applyNumberFormat="1" applyFont="1" applyBorder="1" applyAlignment="1">
      <alignment horizontal="right" vertical="center"/>
    </xf>
    <xf numFmtId="177" fontId="23" fillId="0" borderId="72" xfId="0" applyNumberFormat="1" applyFont="1" applyBorder="1" applyAlignment="1">
      <alignment horizontal="right" vertical="center"/>
    </xf>
    <xf numFmtId="177" fontId="26" fillId="0" borderId="0" xfId="0" applyNumberFormat="1" applyFont="1" applyAlignment="1">
      <alignment vertical="center" wrapText="1"/>
    </xf>
    <xf numFmtId="177" fontId="23" fillId="0" borderId="12" xfId="0" applyNumberFormat="1" applyFont="1" applyBorder="1" applyAlignment="1">
      <alignment horizontal="right" vertical="center"/>
    </xf>
    <xf numFmtId="177" fontId="23" fillId="0" borderId="42" xfId="0" applyNumberFormat="1" applyFont="1" applyBorder="1" applyAlignment="1">
      <alignment horizontal="right" vertical="center"/>
    </xf>
    <xf numFmtId="38" fontId="23" fillId="2" borderId="6" xfId="0" applyNumberFormat="1" applyFont="1" applyFill="1" applyBorder="1" applyAlignment="1" applyProtection="1">
      <alignment horizontal="left" vertical="center" shrinkToFit="1"/>
      <protection locked="0"/>
    </xf>
    <xf numFmtId="38" fontId="23" fillId="2" borderId="7" xfId="0" applyNumberFormat="1" applyFont="1" applyFill="1" applyBorder="1" applyAlignment="1" applyProtection="1">
      <alignment horizontal="left" vertical="center" shrinkToFit="1"/>
      <protection locked="0"/>
    </xf>
    <xf numFmtId="38" fontId="23" fillId="2" borderId="41" xfId="0" applyNumberFormat="1" applyFont="1" applyFill="1" applyBorder="1" applyAlignment="1" applyProtection="1">
      <alignment horizontal="right" vertical="center"/>
      <protection locked="0"/>
    </xf>
    <xf numFmtId="176" fontId="23" fillId="2" borderId="7" xfId="0" applyNumberFormat="1" applyFont="1" applyFill="1" applyBorder="1" applyAlignment="1" applyProtection="1">
      <alignment horizontal="center" vertical="center"/>
      <protection locked="0"/>
    </xf>
    <xf numFmtId="38" fontId="23" fillId="2" borderId="3" xfId="0" applyNumberFormat="1" applyFont="1" applyFill="1" applyBorder="1" applyAlignment="1" applyProtection="1">
      <alignment horizontal="right" vertical="center"/>
      <protection locked="0"/>
    </xf>
    <xf numFmtId="38" fontId="23" fillId="2" borderId="2" xfId="0" applyNumberFormat="1" applyFont="1" applyFill="1" applyBorder="1" applyAlignment="1" applyProtection="1">
      <alignment horizontal="right" vertical="center"/>
      <protection locked="0"/>
    </xf>
    <xf numFmtId="38" fontId="23" fillId="2" borderId="12" xfId="0" applyNumberFormat="1" applyFont="1" applyFill="1" applyBorder="1" applyAlignment="1" applyProtection="1">
      <alignment horizontal="right" vertical="center"/>
      <protection locked="0"/>
    </xf>
    <xf numFmtId="38" fontId="23" fillId="2" borderId="14" xfId="0" applyNumberFormat="1" applyFont="1" applyFill="1" applyBorder="1" applyAlignment="1" applyProtection="1">
      <alignment vertical="center"/>
      <protection locked="0"/>
    </xf>
    <xf numFmtId="38" fontId="23" fillId="2" borderId="10" xfId="0" applyNumberFormat="1" applyFont="1" applyFill="1" applyBorder="1" applyAlignment="1" applyProtection="1">
      <alignment horizontal="right" vertical="center"/>
      <protection locked="0"/>
    </xf>
    <xf numFmtId="176" fontId="23" fillId="2" borderId="10" xfId="0" applyNumberFormat="1" applyFont="1" applyFill="1" applyBorder="1" applyAlignment="1" applyProtection="1">
      <alignment horizontal="center" vertical="center"/>
      <protection locked="0"/>
    </xf>
    <xf numFmtId="38" fontId="23" fillId="2" borderId="10" xfId="0" applyNumberFormat="1" applyFont="1" applyFill="1" applyBorder="1" applyAlignment="1" applyProtection="1">
      <alignment horizontal="left" vertical="center"/>
      <protection locked="0"/>
    </xf>
    <xf numFmtId="38" fontId="23" fillId="2" borderId="71" xfId="0" applyNumberFormat="1" applyFont="1" applyFill="1" applyBorder="1" applyAlignment="1" applyProtection="1">
      <alignment horizontal="right" vertical="center"/>
      <protection locked="0"/>
    </xf>
    <xf numFmtId="38" fontId="23" fillId="2" borderId="42" xfId="0" applyNumberFormat="1" applyFont="1" applyFill="1" applyBorder="1" applyAlignment="1" applyProtection="1">
      <alignment horizontal="right" vertical="center"/>
      <protection locked="0"/>
    </xf>
    <xf numFmtId="0" fontId="59" fillId="0" borderId="0" xfId="0" applyFont="1" applyAlignment="1">
      <alignment vertical="center"/>
    </xf>
    <xf numFmtId="0" fontId="31" fillId="0" borderId="0" xfId="0" applyFont="1" applyAlignment="1">
      <alignment vertical="center" shrinkToFit="1"/>
    </xf>
    <xf numFmtId="0" fontId="31" fillId="0" borderId="0" xfId="0" applyFont="1" applyAlignment="1">
      <alignment vertical="center"/>
    </xf>
    <xf numFmtId="177" fontId="31" fillId="0" borderId="0" xfId="0" applyNumberFormat="1" applyFont="1" applyAlignment="1">
      <alignment vertical="center"/>
    </xf>
    <xf numFmtId="0" fontId="36" fillId="0" borderId="0" xfId="0" applyFont="1" applyAlignment="1">
      <alignment vertical="center"/>
    </xf>
    <xf numFmtId="0" fontId="59" fillId="0" borderId="0" xfId="0" applyFont="1" applyAlignment="1">
      <alignment vertical="center" shrinkToFit="1"/>
    </xf>
    <xf numFmtId="0" fontId="31" fillId="0" borderId="0" xfId="0" applyFont="1" applyAlignment="1">
      <alignment horizontal="center" vertical="center"/>
    </xf>
    <xf numFmtId="38" fontId="31" fillId="0" borderId="47" xfId="0" applyNumberFormat="1" applyFont="1" applyBorder="1" applyAlignment="1">
      <alignment horizontal="center" vertical="center"/>
    </xf>
    <xf numFmtId="38" fontId="31" fillId="0" borderId="47" xfId="0" applyNumberFormat="1" applyFont="1" applyBorder="1" applyAlignment="1">
      <alignment horizontal="center" vertical="center" wrapText="1"/>
    </xf>
    <xf numFmtId="38" fontId="31" fillId="2" borderId="10" xfId="0" applyNumberFormat="1" applyFont="1" applyFill="1" applyBorder="1" applyAlignment="1" applyProtection="1">
      <alignment horizontal="center" vertical="center"/>
      <protection locked="0"/>
    </xf>
    <xf numFmtId="38" fontId="31" fillId="2" borderId="3" xfId="0" applyNumberFormat="1" applyFont="1" applyFill="1" applyBorder="1" applyAlignment="1" applyProtection="1">
      <alignment horizontal="left" vertical="center"/>
      <protection locked="0"/>
    </xf>
    <xf numFmtId="38" fontId="31" fillId="0" borderId="3" xfId="0" applyNumberFormat="1" applyFont="1" applyBorder="1" applyAlignment="1">
      <alignment horizontal="center" vertical="center"/>
    </xf>
    <xf numFmtId="177" fontId="31" fillId="0" borderId="20" xfId="0" applyNumberFormat="1" applyFont="1" applyBorder="1" applyAlignment="1">
      <alignment vertical="center"/>
    </xf>
    <xf numFmtId="38" fontId="31" fillId="2" borderId="13" xfId="0" applyNumberFormat="1" applyFont="1" applyFill="1" applyBorder="1" applyAlignment="1" applyProtection="1">
      <alignment horizontal="left" vertical="center" shrinkToFit="1"/>
      <protection locked="0"/>
    </xf>
    <xf numFmtId="38" fontId="31" fillId="2" borderId="3" xfId="0" applyNumberFormat="1" applyFont="1" applyFill="1" applyBorder="1" applyAlignment="1" applyProtection="1">
      <alignment horizontal="left" vertical="center" shrinkToFit="1"/>
      <protection locked="0"/>
    </xf>
    <xf numFmtId="38" fontId="31" fillId="2" borderId="3" xfId="0" applyNumberFormat="1" applyFont="1" applyFill="1" applyBorder="1" applyAlignment="1" applyProtection="1">
      <alignment horizontal="right" vertical="center"/>
      <protection locked="0"/>
    </xf>
    <xf numFmtId="38" fontId="31" fillId="2" borderId="3" xfId="0" applyNumberFormat="1" applyFont="1" applyFill="1" applyBorder="1" applyAlignment="1" applyProtection="1">
      <alignment vertical="center"/>
      <protection locked="0"/>
    </xf>
    <xf numFmtId="38" fontId="31" fillId="2" borderId="3" xfId="0" applyNumberFormat="1" applyFont="1" applyFill="1" applyBorder="1" applyAlignment="1" applyProtection="1">
      <alignment horizontal="center" vertical="center"/>
      <protection locked="0"/>
    </xf>
    <xf numFmtId="177" fontId="31" fillId="0" borderId="8" xfId="0" applyNumberFormat="1" applyFont="1" applyBorder="1" applyAlignment="1">
      <alignment vertical="center"/>
    </xf>
    <xf numFmtId="38" fontId="31" fillId="2" borderId="71" xfId="0" applyNumberFormat="1" applyFont="1" applyFill="1" applyBorder="1" applyAlignment="1" applyProtection="1">
      <alignment horizontal="center" vertical="center"/>
      <protection locked="0"/>
    </xf>
    <xf numFmtId="38" fontId="31" fillId="2" borderId="71" xfId="0" applyNumberFormat="1" applyFont="1" applyFill="1" applyBorder="1" applyAlignment="1" applyProtection="1">
      <alignment horizontal="left" vertical="center"/>
      <protection locked="0"/>
    </xf>
    <xf numFmtId="38" fontId="31" fillId="0" borderId="71" xfId="0" applyNumberFormat="1" applyFont="1" applyBorder="1" applyAlignment="1">
      <alignment horizontal="center" vertical="center"/>
    </xf>
    <xf numFmtId="177" fontId="31" fillId="0" borderId="75" xfId="0" applyNumberFormat="1" applyFont="1" applyBorder="1" applyAlignment="1">
      <alignment vertical="center"/>
    </xf>
    <xf numFmtId="0" fontId="36" fillId="0" borderId="37" xfId="0" applyFont="1" applyBorder="1" applyAlignment="1">
      <alignment horizontal="center" vertical="center"/>
    </xf>
    <xf numFmtId="177" fontId="36" fillId="0" borderId="31" xfId="0" applyNumberFormat="1" applyFont="1" applyBorder="1" applyAlignment="1">
      <alignment vertical="center"/>
    </xf>
    <xf numFmtId="0" fontId="36" fillId="0" borderId="43" xfId="0" applyFont="1" applyBorder="1" applyAlignment="1">
      <alignment horizontal="center" vertical="center"/>
    </xf>
    <xf numFmtId="38" fontId="31" fillId="0" borderId="43" xfId="0" applyNumberFormat="1" applyFont="1" applyBorder="1" applyAlignment="1">
      <alignment horizontal="center" vertical="center"/>
    </xf>
    <xf numFmtId="38" fontId="60" fillId="0" borderId="43" xfId="0" applyNumberFormat="1" applyFont="1" applyBorder="1" applyAlignment="1">
      <alignment horizontal="right" vertical="center"/>
    </xf>
    <xf numFmtId="177" fontId="36" fillId="0" borderId="43" xfId="0" applyNumberFormat="1" applyFont="1" applyBorder="1" applyAlignment="1">
      <alignment vertical="center"/>
    </xf>
    <xf numFmtId="0" fontId="36" fillId="0" borderId="0" xfId="0" applyFont="1" applyAlignment="1">
      <alignment horizontal="center" vertical="center"/>
    </xf>
    <xf numFmtId="38" fontId="31" fillId="0" borderId="0" xfId="0" applyNumberFormat="1" applyFont="1" applyAlignment="1">
      <alignment horizontal="center" vertical="center"/>
    </xf>
    <xf numFmtId="38" fontId="60" fillId="0" borderId="0" xfId="0" applyNumberFormat="1" applyFont="1" applyAlignment="1">
      <alignment horizontal="right" vertical="center"/>
    </xf>
    <xf numFmtId="177" fontId="36" fillId="0" borderId="0" xfId="0" applyNumberFormat="1" applyFont="1" applyAlignment="1">
      <alignment vertical="center"/>
    </xf>
    <xf numFmtId="38" fontId="31" fillId="0" borderId="7" xfId="0" applyNumberFormat="1" applyFont="1" applyBorder="1" applyAlignment="1">
      <alignment horizontal="center" vertical="center"/>
    </xf>
    <xf numFmtId="177" fontId="31" fillId="0" borderId="26" xfId="0" applyNumberFormat="1" applyFont="1" applyBorder="1" applyAlignment="1">
      <alignment vertical="center"/>
    </xf>
    <xf numFmtId="38" fontId="31" fillId="0" borderId="10" xfId="0" applyNumberFormat="1" applyFont="1" applyBorder="1" applyAlignment="1">
      <alignment horizontal="center" vertical="center"/>
    </xf>
    <xf numFmtId="38" fontId="31" fillId="2" borderId="10" xfId="0" applyNumberFormat="1" applyFont="1" applyFill="1" applyBorder="1" applyAlignment="1" applyProtection="1">
      <alignment horizontal="left" vertical="center"/>
      <protection locked="0"/>
    </xf>
    <xf numFmtId="177" fontId="36" fillId="0" borderId="37" xfId="0" applyNumberFormat="1" applyFont="1" applyBorder="1" applyAlignment="1">
      <alignment vertical="center"/>
    </xf>
    <xf numFmtId="38" fontId="36" fillId="0" borderId="1" xfId="0" applyNumberFormat="1" applyFont="1" applyBorder="1" applyAlignment="1">
      <alignment horizontal="center" vertical="center"/>
    </xf>
    <xf numFmtId="177" fontId="36" fillId="0" borderId="9" xfId="0" applyNumberFormat="1" applyFont="1" applyBorder="1" applyAlignment="1">
      <alignment vertical="center"/>
    </xf>
    <xf numFmtId="179" fontId="31" fillId="0" borderId="0" xfId="0" applyNumberFormat="1" applyFont="1" applyAlignment="1">
      <alignment vertical="center"/>
    </xf>
    <xf numFmtId="0" fontId="31" fillId="0" borderId="83" xfId="0" applyFont="1" applyBorder="1" applyAlignment="1">
      <alignment horizontal="right" vertical="center"/>
    </xf>
    <xf numFmtId="38" fontId="31" fillId="2" borderId="36" xfId="0" applyNumberFormat="1" applyFont="1" applyFill="1" applyBorder="1" applyAlignment="1" applyProtection="1">
      <alignment horizontal="left" vertical="center"/>
      <protection locked="0"/>
    </xf>
    <xf numFmtId="38" fontId="31" fillId="2" borderId="36" xfId="0" applyNumberFormat="1" applyFont="1" applyFill="1" applyBorder="1" applyAlignment="1" applyProtection="1">
      <alignment horizontal="left" vertical="center" wrapText="1" shrinkToFit="1"/>
      <protection locked="0"/>
    </xf>
    <xf numFmtId="38" fontId="31" fillId="2" borderId="12" xfId="0" applyNumberFormat="1" applyFont="1" applyFill="1" applyBorder="1" applyAlignment="1" applyProtection="1">
      <alignment horizontal="left" vertical="center" shrinkToFit="1"/>
      <protection locked="0"/>
    </xf>
    <xf numFmtId="38" fontId="31" fillId="2" borderId="16" xfId="0" applyNumberFormat="1" applyFont="1" applyFill="1" applyBorder="1" applyAlignment="1" applyProtection="1">
      <alignment horizontal="center" vertical="center" shrinkToFit="1"/>
      <protection locked="0"/>
    </xf>
    <xf numFmtId="38" fontId="32" fillId="2" borderId="12" xfId="0" applyNumberFormat="1" applyFont="1" applyFill="1" applyBorder="1" applyAlignment="1" applyProtection="1">
      <alignment horizontal="center" vertical="center" shrinkToFit="1"/>
      <protection locked="0"/>
    </xf>
    <xf numFmtId="38" fontId="31" fillId="2" borderId="12" xfId="0" applyNumberFormat="1" applyFont="1" applyFill="1" applyBorder="1" applyAlignment="1" applyProtection="1">
      <alignment horizontal="center" vertical="center" shrinkToFit="1"/>
      <protection locked="0"/>
    </xf>
    <xf numFmtId="38" fontId="32" fillId="2" borderId="36" xfId="0" applyNumberFormat="1" applyFont="1" applyFill="1" applyBorder="1" applyAlignment="1" applyProtection="1">
      <alignment horizontal="center" vertical="center" shrinkToFit="1"/>
      <protection locked="0"/>
    </xf>
    <xf numFmtId="38" fontId="31" fillId="2" borderId="16" xfId="0" applyNumberFormat="1" applyFont="1" applyFill="1" applyBorder="1" applyAlignment="1" applyProtection="1">
      <alignment horizontal="left" vertical="center" shrinkToFit="1"/>
      <protection locked="0"/>
    </xf>
    <xf numFmtId="38" fontId="31" fillId="2" borderId="16" xfId="0" applyNumberFormat="1" applyFont="1" applyFill="1" applyBorder="1" applyAlignment="1" applyProtection="1">
      <alignment vertical="center"/>
      <protection locked="0"/>
    </xf>
    <xf numFmtId="38" fontId="31" fillId="2" borderId="16" xfId="0" applyNumberFormat="1" applyFont="1" applyFill="1" applyBorder="1" applyAlignment="1" applyProtection="1">
      <alignment horizontal="right" vertical="center"/>
      <protection locked="0"/>
    </xf>
    <xf numFmtId="38" fontId="31" fillId="2" borderId="7" xfId="0" applyNumberFormat="1" applyFont="1" applyFill="1" applyBorder="1" applyAlignment="1" applyProtection="1">
      <alignment horizontal="right" vertical="center"/>
      <protection locked="0"/>
    </xf>
    <xf numFmtId="38" fontId="31" fillId="0" borderId="48" xfId="0" applyNumberFormat="1" applyFont="1" applyBorder="1" applyAlignment="1">
      <alignment horizontal="right" vertical="center"/>
    </xf>
    <xf numFmtId="38" fontId="31" fillId="2" borderId="11" xfId="0" applyNumberFormat="1" applyFont="1" applyFill="1" applyBorder="1" applyAlignment="1" applyProtection="1">
      <alignment horizontal="left" vertical="center" wrapText="1" shrinkToFit="1"/>
      <protection locked="0"/>
    </xf>
    <xf numFmtId="0" fontId="23" fillId="0" borderId="83" xfId="0" applyFont="1" applyBorder="1" applyAlignment="1">
      <alignment horizontal="right" vertical="center" wrapText="1"/>
    </xf>
    <xf numFmtId="38" fontId="31" fillId="2" borderId="10" xfId="0" applyNumberFormat="1" applyFont="1" applyFill="1" applyBorder="1" applyAlignment="1" applyProtection="1">
      <alignment horizontal="left" vertical="center" wrapText="1" shrinkToFit="1"/>
      <protection locked="0"/>
    </xf>
    <xf numFmtId="38" fontId="31" fillId="2" borderId="10" xfId="0" applyNumberFormat="1" applyFont="1" applyFill="1" applyBorder="1" applyAlignment="1" applyProtection="1">
      <alignment horizontal="right" vertical="center" wrapText="1"/>
      <protection locked="0"/>
    </xf>
    <xf numFmtId="38" fontId="31" fillId="2" borderId="10" xfId="0" applyNumberFormat="1" applyFont="1" applyFill="1" applyBorder="1" applyAlignment="1" applyProtection="1">
      <alignment vertical="center" wrapText="1"/>
      <protection locked="0"/>
    </xf>
    <xf numFmtId="38" fontId="31" fillId="2" borderId="10" xfId="0" applyNumberFormat="1" applyFont="1" applyFill="1" applyBorder="1" applyAlignment="1" applyProtection="1">
      <alignment horizontal="center" vertical="center" wrapText="1"/>
      <protection locked="0"/>
    </xf>
    <xf numFmtId="38" fontId="31" fillId="2" borderId="3" xfId="0" applyNumberFormat="1" applyFont="1" applyFill="1" applyBorder="1" applyAlignment="1" applyProtection="1">
      <alignment horizontal="left" vertical="center" wrapText="1"/>
      <protection locked="0"/>
    </xf>
    <xf numFmtId="38" fontId="31" fillId="0" borderId="3" xfId="0" applyNumberFormat="1" applyFont="1" applyBorder="1" applyAlignment="1">
      <alignment horizontal="center" vertical="center" wrapText="1"/>
    </xf>
    <xf numFmtId="177" fontId="31" fillId="0" borderId="20" xfId="0" applyNumberFormat="1" applyFont="1" applyBorder="1" applyAlignment="1">
      <alignment vertical="center" wrapText="1"/>
    </xf>
    <xf numFmtId="0" fontId="23" fillId="0" borderId="0" xfId="0" applyFont="1" applyAlignment="1">
      <alignment vertical="center" wrapText="1"/>
    </xf>
    <xf numFmtId="176" fontId="23" fillId="4" borderId="3" xfId="0" applyNumberFormat="1" applyFont="1" applyFill="1" applyBorder="1" applyAlignment="1" applyProtection="1">
      <alignment horizontal="center" vertical="center"/>
      <protection locked="0"/>
    </xf>
    <xf numFmtId="38" fontId="31" fillId="2" borderId="21" xfId="0" applyNumberFormat="1" applyFont="1" applyFill="1" applyBorder="1" applyAlignment="1" applyProtection="1">
      <alignment horizontal="left" vertical="center" shrinkToFit="1"/>
      <protection locked="0"/>
    </xf>
    <xf numFmtId="38" fontId="31" fillId="2" borderId="7" xfId="0" applyNumberFormat="1" applyFont="1" applyFill="1" applyBorder="1" applyAlignment="1" applyProtection="1">
      <alignment horizontal="left" vertical="center"/>
      <protection locked="0"/>
    </xf>
    <xf numFmtId="38" fontId="31" fillId="2" borderId="14" xfId="0" applyNumberFormat="1" applyFont="1" applyFill="1" applyBorder="1" applyAlignment="1" applyProtection="1">
      <alignment horizontal="right" vertical="center"/>
      <protection locked="0"/>
    </xf>
    <xf numFmtId="38" fontId="31" fillId="2" borderId="23" xfId="0" applyNumberFormat="1" applyFont="1" applyFill="1" applyBorder="1" applyAlignment="1" applyProtection="1">
      <alignment horizontal="left" vertical="center"/>
      <protection locked="0"/>
    </xf>
    <xf numFmtId="38" fontId="31" fillId="2" borderId="23" xfId="0" applyNumberFormat="1" applyFont="1" applyFill="1" applyBorder="1" applyAlignment="1" applyProtection="1">
      <alignment horizontal="left" vertical="center" shrinkToFit="1"/>
      <protection locked="0"/>
    </xf>
    <xf numFmtId="38" fontId="31" fillId="2" borderId="22" xfId="0" applyNumberFormat="1" applyFont="1" applyFill="1" applyBorder="1" applyAlignment="1" applyProtection="1">
      <alignment horizontal="center" vertical="center" shrinkToFit="1"/>
      <protection locked="0"/>
    </xf>
    <xf numFmtId="38" fontId="32" fillId="2" borderId="28" xfId="0" applyNumberFormat="1" applyFont="1" applyFill="1" applyBorder="1" applyAlignment="1" applyProtection="1">
      <alignment horizontal="center" vertical="center" shrinkToFit="1"/>
      <protection locked="0"/>
    </xf>
    <xf numFmtId="38" fontId="31" fillId="2" borderId="28" xfId="0" applyNumberFormat="1" applyFont="1" applyFill="1" applyBorder="1" applyAlignment="1" applyProtection="1">
      <alignment horizontal="center" vertical="center" shrinkToFit="1"/>
      <protection locked="0"/>
    </xf>
    <xf numFmtId="38" fontId="32" fillId="2" borderId="23" xfId="0" applyNumberFormat="1" applyFont="1" applyFill="1" applyBorder="1" applyAlignment="1" applyProtection="1">
      <alignment horizontal="center" vertical="center" shrinkToFit="1"/>
      <protection locked="0"/>
    </xf>
    <xf numFmtId="38" fontId="31" fillId="2" borderId="22" xfId="0" applyNumberFormat="1" applyFont="1" applyFill="1" applyBorder="1" applyAlignment="1" applyProtection="1">
      <alignment horizontal="left" vertical="center" shrinkToFit="1"/>
      <protection locked="0"/>
    </xf>
    <xf numFmtId="38" fontId="31" fillId="2" borderId="22" xfId="0" applyNumberFormat="1" applyFont="1" applyFill="1" applyBorder="1" applyAlignment="1" applyProtection="1">
      <alignment horizontal="right" vertical="center"/>
      <protection locked="0"/>
    </xf>
    <xf numFmtId="38" fontId="31" fillId="2" borderId="5" xfId="0" applyNumberFormat="1" applyFont="1" applyFill="1" applyBorder="1" applyAlignment="1" applyProtection="1">
      <alignment horizontal="right" vertical="center"/>
      <protection locked="0"/>
    </xf>
    <xf numFmtId="38" fontId="31" fillId="2" borderId="74" xfId="0" applyNumberFormat="1" applyFont="1" applyFill="1" applyBorder="1" applyAlignment="1" applyProtection="1">
      <alignment horizontal="left" vertical="center"/>
      <protection locked="0"/>
    </xf>
    <xf numFmtId="38" fontId="31" fillId="0" borderId="72" xfId="0" applyNumberFormat="1" applyFont="1" applyBorder="1" applyAlignment="1">
      <alignment horizontal="right" vertical="center"/>
    </xf>
    <xf numFmtId="176" fontId="61" fillId="2" borderId="10" xfId="29" applyNumberFormat="1" applyFill="1" applyBorder="1" applyAlignment="1" applyProtection="1">
      <alignment horizontal="center" vertical="center" shrinkToFit="1"/>
      <protection locked="0"/>
    </xf>
    <xf numFmtId="49" fontId="31" fillId="0" borderId="83" xfId="28" applyNumberFormat="1" applyFont="1" applyBorder="1" applyAlignment="1">
      <alignment horizontal="center" vertical="center" wrapText="1"/>
    </xf>
    <xf numFmtId="49" fontId="31" fillId="0" borderId="83" xfId="28" applyNumberFormat="1" applyFont="1" applyBorder="1" applyAlignment="1">
      <alignment horizontal="left" vertical="center" wrapText="1"/>
    </xf>
    <xf numFmtId="181" fontId="31" fillId="0" borderId="8" xfId="28" applyNumberFormat="1" applyFont="1" applyBorder="1" applyAlignment="1">
      <alignment horizontal="center" vertical="center" wrapText="1"/>
    </xf>
    <xf numFmtId="49" fontId="31" fillId="0" borderId="57" xfId="28" applyNumberFormat="1" applyFont="1" applyBorder="1" applyAlignment="1">
      <alignment horizontal="center" vertical="center" wrapText="1"/>
    </xf>
    <xf numFmtId="49" fontId="31" fillId="0" borderId="40" xfId="28" applyNumberFormat="1" applyFont="1" applyBorder="1" applyAlignment="1">
      <alignment horizontal="center" vertical="center" wrapText="1"/>
    </xf>
    <xf numFmtId="49" fontId="31" fillId="0" borderId="48" xfId="28" applyNumberFormat="1" applyFont="1" applyBorder="1" applyAlignment="1">
      <alignment horizontal="left" vertical="center" wrapText="1"/>
    </xf>
    <xf numFmtId="49" fontId="31" fillId="0" borderId="58" xfId="28" applyNumberFormat="1" applyFont="1" applyBorder="1" applyAlignment="1">
      <alignment horizontal="center" vertical="center" wrapText="1"/>
    </xf>
    <xf numFmtId="0" fontId="31" fillId="0" borderId="49" xfId="0" applyFont="1" applyBorder="1" applyAlignment="1">
      <alignment horizontal="right" vertical="center"/>
    </xf>
    <xf numFmtId="38" fontId="31" fillId="2" borderId="3" xfId="0" applyNumberFormat="1" applyFont="1" applyFill="1" applyBorder="1" applyAlignment="1" applyProtection="1">
      <alignment vertical="center" shrinkToFit="1"/>
      <protection locked="0"/>
    </xf>
    <xf numFmtId="38" fontId="31" fillId="2" borderId="16" xfId="0" applyNumberFormat="1" applyFont="1" applyFill="1" applyBorder="1" applyAlignment="1" applyProtection="1">
      <alignment horizontal="left" vertical="center"/>
      <protection locked="0"/>
    </xf>
    <xf numFmtId="38" fontId="31" fillId="0" borderId="16" xfId="0" applyNumberFormat="1" applyFont="1" applyBorder="1" applyAlignment="1">
      <alignment horizontal="center" vertical="center"/>
    </xf>
    <xf numFmtId="177" fontId="31" fillId="0" borderId="20" xfId="0" applyNumberFormat="1" applyFont="1" applyBorder="1" applyAlignment="1">
      <alignment horizontal="right" vertical="center"/>
    </xf>
    <xf numFmtId="176" fontId="31" fillId="0" borderId="0" xfId="0" applyNumberFormat="1" applyFont="1" applyAlignment="1">
      <alignment horizontal="left" vertical="center"/>
    </xf>
    <xf numFmtId="38" fontId="31" fillId="0" borderId="38" xfId="0" applyNumberFormat="1" applyFont="1" applyBorder="1" applyAlignment="1">
      <alignment horizontal="center" vertical="center"/>
    </xf>
    <xf numFmtId="177" fontId="31" fillId="0" borderId="26" xfId="0" applyNumberFormat="1" applyFont="1" applyBorder="1" applyAlignment="1">
      <alignment horizontal="right" vertical="center"/>
    </xf>
    <xf numFmtId="0" fontId="31" fillId="0" borderId="40" xfId="0" applyFont="1" applyBorder="1" applyAlignment="1">
      <alignment horizontal="right" vertical="center"/>
    </xf>
    <xf numFmtId="38" fontId="31" fillId="2" borderId="2" xfId="0" applyNumberFormat="1" applyFont="1" applyFill="1" applyBorder="1" applyAlignment="1" applyProtection="1">
      <alignment vertical="center" shrinkToFit="1"/>
      <protection locked="0"/>
    </xf>
    <xf numFmtId="38" fontId="31" fillId="2" borderId="2" xfId="0" applyNumberFormat="1" applyFont="1" applyFill="1" applyBorder="1" applyAlignment="1" applyProtection="1">
      <alignment horizontal="right" vertical="center"/>
      <protection locked="0"/>
    </xf>
    <xf numFmtId="176" fontId="31" fillId="2" borderId="3" xfId="0" applyNumberFormat="1" applyFont="1" applyFill="1" applyBorder="1" applyAlignment="1" applyProtection="1">
      <alignment horizontal="center" vertical="center"/>
      <protection locked="0"/>
    </xf>
    <xf numFmtId="38" fontId="31" fillId="2" borderId="18" xfId="0" applyNumberFormat="1" applyFont="1" applyFill="1" applyBorder="1" applyAlignment="1" applyProtection="1">
      <alignment horizontal="left" vertical="center"/>
      <protection locked="0"/>
    </xf>
    <xf numFmtId="38" fontId="23" fillId="2" borderId="33" xfId="0" applyNumberFormat="1" applyFont="1" applyFill="1" applyBorder="1" applyAlignment="1" applyProtection="1">
      <alignment horizontal="right" vertical="center"/>
      <protection locked="0"/>
    </xf>
    <xf numFmtId="38" fontId="24" fillId="2" borderId="10" xfId="0" applyNumberFormat="1" applyFont="1" applyFill="1" applyBorder="1" applyAlignment="1" applyProtection="1">
      <alignment horizontal="center" vertical="center"/>
      <protection locked="0"/>
    </xf>
    <xf numFmtId="0" fontId="26" fillId="0" borderId="85" xfId="28" applyFont="1" applyBorder="1" applyAlignment="1">
      <alignment horizontal="center" vertical="center" wrapText="1"/>
    </xf>
    <xf numFmtId="0" fontId="26" fillId="0" borderId="44" xfId="28" applyFont="1" applyBorder="1" applyAlignment="1">
      <alignment horizontal="center" vertical="center" wrapText="1"/>
    </xf>
    <xf numFmtId="176" fontId="24" fillId="0" borderId="0" xfId="0" applyNumberFormat="1" applyFont="1" applyAlignment="1">
      <alignment horizontal="left" vertical="center"/>
    </xf>
    <xf numFmtId="176" fontId="37" fillId="0" borderId="0" xfId="0" applyNumberFormat="1" applyFont="1" applyAlignment="1">
      <alignment horizontal="center" vertical="center"/>
    </xf>
    <xf numFmtId="0" fontId="37" fillId="0" borderId="37" xfId="13" applyFont="1" applyBorder="1" applyAlignment="1">
      <alignment horizontal="center" vertical="center"/>
    </xf>
    <xf numFmtId="176" fontId="24" fillId="0" borderId="2" xfId="0" applyNumberFormat="1" applyFont="1" applyBorder="1" applyAlignment="1">
      <alignment horizontal="left" vertical="center"/>
    </xf>
    <xf numFmtId="0" fontId="24" fillId="0" borderId="2" xfId="13" applyFont="1" applyBorder="1" applyAlignment="1">
      <alignment horizontal="left" vertical="center"/>
    </xf>
    <xf numFmtId="176" fontId="24" fillId="0" borderId="1" xfId="0" applyNumberFormat="1" applyFont="1" applyBorder="1" applyAlignment="1">
      <alignment horizontal="center" vertical="center"/>
    </xf>
    <xf numFmtId="176" fontId="37" fillId="0" borderId="37" xfId="0" applyNumberFormat="1" applyFont="1" applyBorder="1" applyAlignment="1">
      <alignment horizontal="center" vertical="center"/>
    </xf>
    <xf numFmtId="181" fontId="33" fillId="2" borderId="42" xfId="26" applyNumberFormat="1" applyFont="1" applyFill="1" applyBorder="1" applyAlignment="1" applyProtection="1">
      <alignment horizontal="center" vertical="center"/>
      <protection locked="0"/>
    </xf>
    <xf numFmtId="0" fontId="37" fillId="0" borderId="1" xfId="13" applyFont="1" applyBorder="1" applyAlignment="1">
      <alignment horizontal="center" vertical="center"/>
    </xf>
    <xf numFmtId="0" fontId="37" fillId="0" borderId="2" xfId="13" applyFont="1" applyBorder="1" applyAlignment="1">
      <alignment horizontal="left" vertical="center"/>
    </xf>
    <xf numFmtId="0" fontId="24" fillId="0" borderId="12" xfId="13" applyFont="1" applyBorder="1" applyAlignment="1">
      <alignment horizontal="justify" vertical="center"/>
    </xf>
    <xf numFmtId="0" fontId="24" fillId="0" borderId="2" xfId="13" applyFont="1" applyBorder="1" applyAlignment="1">
      <alignment horizontal="justify" vertical="center"/>
    </xf>
    <xf numFmtId="0" fontId="24" fillId="0" borderId="2" xfId="13" applyFont="1" applyBorder="1" applyAlignment="1">
      <alignment horizontal="justify" vertical="center" wrapText="1"/>
    </xf>
    <xf numFmtId="176" fontId="24" fillId="0" borderId="12" xfId="0" applyNumberFormat="1" applyFont="1" applyBorder="1" applyAlignment="1">
      <alignment horizontal="left" vertical="center"/>
    </xf>
    <xf numFmtId="176" fontId="37" fillId="0" borderId="0" xfId="0" applyNumberFormat="1" applyFont="1" applyBorder="1" applyAlignment="1">
      <alignment horizontal="left" vertical="center"/>
    </xf>
    <xf numFmtId="181" fontId="23" fillId="0" borderId="16" xfId="26" applyNumberFormat="1" applyFont="1" applyBorder="1" applyAlignment="1" applyProtection="1">
      <alignment horizontal="center" vertical="center" shrinkToFit="1"/>
      <protection hidden="1"/>
    </xf>
    <xf numFmtId="9" fontId="23" fillId="0" borderId="39" xfId="26" applyFont="1" applyBorder="1" applyAlignment="1" applyProtection="1">
      <alignment horizontal="center" vertical="center" shrinkToFit="1"/>
      <protection hidden="1"/>
    </xf>
    <xf numFmtId="9" fontId="23" fillId="0" borderId="36" xfId="26" applyFont="1" applyBorder="1" applyAlignment="1" applyProtection="1">
      <alignment horizontal="center" vertical="center" shrinkToFit="1"/>
      <protection hidden="1"/>
    </xf>
    <xf numFmtId="9" fontId="23" fillId="0" borderId="94" xfId="26" applyFont="1" applyBorder="1" applyAlignment="1" applyProtection="1">
      <alignment horizontal="center" vertical="center" shrinkToFit="1"/>
      <protection hidden="1"/>
    </xf>
    <xf numFmtId="0" fontId="23" fillId="0" borderId="0" xfId="0" applyFont="1" applyAlignment="1" applyProtection="1">
      <alignment vertical="top"/>
      <protection locked="0"/>
    </xf>
    <xf numFmtId="176" fontId="37" fillId="0" borderId="77" xfId="0" applyNumberFormat="1" applyFont="1" applyBorder="1" applyAlignment="1">
      <alignment horizontal="center" vertical="center" shrinkToFit="1"/>
    </xf>
    <xf numFmtId="176" fontId="37" fillId="0" borderId="77" xfId="0" applyNumberFormat="1" applyFont="1" applyBorder="1" applyAlignment="1">
      <alignment vertical="center" shrinkToFit="1"/>
    </xf>
    <xf numFmtId="176" fontId="26" fillId="0" borderId="0" xfId="0" applyNumberFormat="1" applyFont="1" applyAlignment="1" applyProtection="1">
      <alignment horizontal="center" vertical="top" wrapText="1"/>
      <protection locked="0"/>
    </xf>
    <xf numFmtId="0" fontId="23" fillId="2" borderId="3" xfId="0" applyFont="1" applyFill="1" applyBorder="1" applyAlignment="1" applyProtection="1">
      <alignment vertical="top"/>
      <protection locked="0"/>
    </xf>
    <xf numFmtId="181" fontId="33" fillId="0" borderId="42" xfId="26" applyNumberFormat="1" applyFont="1" applyFill="1" applyBorder="1" applyAlignment="1" applyProtection="1">
      <alignment horizontal="center" vertical="center"/>
      <protection locked="0"/>
    </xf>
    <xf numFmtId="9" fontId="33" fillId="0" borderId="42" xfId="26" applyFont="1" applyFill="1" applyBorder="1" applyAlignment="1" applyProtection="1">
      <alignment horizontal="center" vertical="center"/>
      <protection locked="0"/>
    </xf>
    <xf numFmtId="181" fontId="62" fillId="0" borderId="42" xfId="26" applyNumberFormat="1" applyFont="1" applyBorder="1" applyAlignment="1" applyProtection="1">
      <alignment vertical="center" wrapText="1"/>
    </xf>
    <xf numFmtId="49" fontId="23" fillId="0" borderId="2" xfId="28" applyNumberFormat="1" applyFont="1" applyBorder="1" applyAlignment="1">
      <alignment horizontal="center" vertical="center" wrapText="1"/>
    </xf>
    <xf numFmtId="49" fontId="31" fillId="0" borderId="2" xfId="28" applyNumberFormat="1" applyFont="1" applyBorder="1" applyAlignment="1">
      <alignment horizontal="center" vertical="center" wrapText="1"/>
    </xf>
    <xf numFmtId="49" fontId="23" fillId="0" borderId="84" xfId="28" applyNumberFormat="1" applyFont="1" applyBorder="1" applyAlignment="1">
      <alignment horizontal="center" vertical="center" wrapText="1"/>
    </xf>
    <xf numFmtId="180" fontId="26" fillId="0" borderId="33" xfId="0" applyNumberFormat="1" applyFont="1" applyBorder="1" applyAlignment="1" applyProtection="1">
      <alignment horizontal="center" vertical="center" wrapText="1"/>
      <protection locked="0"/>
    </xf>
    <xf numFmtId="180" fontId="26" fillId="0" borderId="34" xfId="0" applyNumberFormat="1" applyFont="1" applyBorder="1" applyAlignment="1" applyProtection="1">
      <alignment horizontal="center" vertical="center" wrapText="1"/>
      <protection locked="0"/>
    </xf>
    <xf numFmtId="38" fontId="26" fillId="0" borderId="7" xfId="0" applyNumberFormat="1" applyFont="1" applyBorder="1" applyAlignment="1" applyProtection="1">
      <alignment horizontal="center" vertical="center" wrapText="1"/>
      <protection hidden="1"/>
    </xf>
    <xf numFmtId="176" fontId="26" fillId="0" borderId="26" xfId="0" applyNumberFormat="1" applyFont="1" applyBorder="1" applyAlignment="1" applyProtection="1">
      <alignment horizontal="center" vertical="center"/>
      <protection hidden="1"/>
    </xf>
    <xf numFmtId="176" fontId="26" fillId="0" borderId="44" xfId="0" applyNumberFormat="1" applyFont="1" applyBorder="1" applyAlignment="1" applyProtection="1">
      <alignment horizontal="center" vertical="center"/>
      <protection hidden="1"/>
    </xf>
    <xf numFmtId="38" fontId="26" fillId="0" borderId="65" xfId="0" applyNumberFormat="1" applyFont="1" applyBorder="1" applyAlignment="1" applyProtection="1">
      <alignment horizontal="center" vertical="center"/>
      <protection hidden="1"/>
    </xf>
    <xf numFmtId="38" fontId="26" fillId="0" borderId="66" xfId="0" applyNumberFormat="1" applyFont="1" applyBorder="1" applyAlignment="1" applyProtection="1">
      <alignment horizontal="center" vertical="center"/>
      <protection hidden="1"/>
    </xf>
    <xf numFmtId="38" fontId="26" fillId="0" borderId="68" xfId="0" applyNumberFormat="1" applyFont="1" applyBorder="1" applyAlignment="1" applyProtection="1">
      <alignment horizontal="center" vertical="center"/>
      <protection hidden="1"/>
    </xf>
    <xf numFmtId="38" fontId="26" fillId="0" borderId="6" xfId="0" applyNumberFormat="1" applyFont="1" applyBorder="1" applyAlignment="1" applyProtection="1">
      <alignment horizontal="center" vertical="center"/>
      <protection hidden="1"/>
    </xf>
    <xf numFmtId="38" fontId="26" fillId="0" borderId="85" xfId="0" applyNumberFormat="1" applyFont="1" applyBorder="1" applyAlignment="1" applyProtection="1">
      <alignment horizontal="center" vertical="center"/>
      <protection hidden="1"/>
    </xf>
    <xf numFmtId="38" fontId="26" fillId="0" borderId="39" xfId="0" applyNumberFormat="1" applyFont="1" applyBorder="1" applyAlignment="1" applyProtection="1">
      <alignment horizontal="center" vertical="center"/>
      <protection hidden="1"/>
    </xf>
    <xf numFmtId="38" fontId="26" fillId="0" borderId="92" xfId="0" applyNumberFormat="1" applyFont="1" applyBorder="1" applyAlignment="1" applyProtection="1">
      <alignment horizontal="center" vertical="center"/>
      <protection hidden="1"/>
    </xf>
    <xf numFmtId="38" fontId="26" fillId="0" borderId="47" xfId="0" applyNumberFormat="1" applyFont="1" applyBorder="1" applyAlignment="1" applyProtection="1">
      <alignment horizontal="center" vertical="center" wrapText="1"/>
      <protection hidden="1"/>
    </xf>
    <xf numFmtId="38" fontId="26" fillId="0" borderId="7" xfId="0" applyNumberFormat="1" applyFont="1" applyBorder="1" applyAlignment="1" applyProtection="1">
      <alignment horizontal="center" vertical="center"/>
      <protection hidden="1"/>
    </xf>
    <xf numFmtId="38" fontId="26" fillId="0" borderId="47" xfId="0" applyNumberFormat="1" applyFont="1" applyBorder="1" applyAlignment="1" applyProtection="1">
      <alignment horizontal="center" vertical="center"/>
      <protection hidden="1"/>
    </xf>
    <xf numFmtId="38" fontId="26" fillId="0" borderId="33" xfId="0" applyNumberFormat="1" applyFont="1" applyBorder="1" applyAlignment="1" applyProtection="1">
      <alignment horizontal="center" vertical="center" wrapText="1"/>
      <protection locked="0"/>
    </xf>
    <xf numFmtId="38" fontId="26" fillId="0" borderId="34" xfId="0" applyNumberFormat="1" applyFont="1" applyBorder="1" applyAlignment="1" applyProtection="1">
      <alignment horizontal="center" vertical="center" wrapText="1"/>
      <protection locked="0"/>
    </xf>
    <xf numFmtId="38" fontId="26" fillId="0" borderId="33" xfId="0" applyNumberFormat="1" applyFont="1" applyBorder="1" applyAlignment="1" applyProtection="1">
      <alignment horizontal="center" vertical="center"/>
      <protection locked="0"/>
    </xf>
    <xf numFmtId="38" fontId="26" fillId="0" borderId="34" xfId="0" applyNumberFormat="1" applyFont="1" applyBorder="1" applyAlignment="1" applyProtection="1">
      <alignment horizontal="center" vertical="center"/>
      <protection locked="0"/>
    </xf>
    <xf numFmtId="9" fontId="56" fillId="0" borderId="54" xfId="0" applyNumberFormat="1" applyFont="1" applyBorder="1" applyAlignment="1" applyProtection="1">
      <alignment horizontal="center" vertical="center" wrapText="1" shrinkToFit="1"/>
      <protection hidden="1"/>
    </xf>
    <xf numFmtId="9" fontId="56" fillId="0" borderId="92" xfId="0" applyNumberFormat="1" applyFont="1" applyBorder="1" applyAlignment="1" applyProtection="1">
      <alignment horizontal="center" vertical="center" wrapText="1" shrinkToFit="1"/>
      <protection hidden="1"/>
    </xf>
    <xf numFmtId="176" fontId="24" fillId="0" borderId="0" xfId="0" applyNumberFormat="1" applyFont="1" applyAlignment="1">
      <alignment horizontal="left" vertical="center"/>
    </xf>
    <xf numFmtId="176" fontId="37" fillId="0" borderId="0" xfId="0" applyNumberFormat="1" applyFont="1" applyAlignment="1">
      <alignment horizontal="left" vertical="center"/>
    </xf>
    <xf numFmtId="176" fontId="37" fillId="0" borderId="0" xfId="0" applyNumberFormat="1" applyFont="1" applyAlignment="1">
      <alignment horizontal="center" vertical="center"/>
    </xf>
    <xf numFmtId="176" fontId="24" fillId="0" borderId="0" xfId="0" applyNumberFormat="1" applyFont="1" applyAlignment="1">
      <alignment horizontal="center" vertical="center"/>
    </xf>
    <xf numFmtId="0" fontId="37" fillId="0" borderId="11" xfId="13" applyFont="1" applyBorder="1" applyAlignment="1">
      <alignment horizontal="left" vertical="center"/>
    </xf>
    <xf numFmtId="0" fontId="37" fillId="0" borderId="13" xfId="0" applyFont="1" applyBorder="1" applyAlignment="1">
      <alignment horizontal="left" vertical="center"/>
    </xf>
    <xf numFmtId="0" fontId="37" fillId="0" borderId="13" xfId="13" applyFont="1" applyBorder="1" applyAlignment="1">
      <alignment horizontal="left" vertical="center"/>
    </xf>
    <xf numFmtId="0" fontId="37" fillId="0" borderId="14" xfId="13" applyFont="1" applyBorder="1" applyAlignment="1">
      <alignment horizontal="left" vertical="center"/>
    </xf>
    <xf numFmtId="0" fontId="37" fillId="0" borderId="51" xfId="13" applyFont="1" applyBorder="1" applyAlignment="1">
      <alignment horizontal="center" vertical="center"/>
    </xf>
    <xf numFmtId="0" fontId="37" fillId="0" borderId="37" xfId="13" applyFont="1" applyBorder="1" applyAlignment="1">
      <alignment horizontal="center" vertical="center"/>
    </xf>
    <xf numFmtId="176" fontId="27" fillId="0" borderId="0" xfId="13" applyNumberFormat="1" applyFont="1" applyAlignment="1">
      <alignment vertical="center" wrapText="1"/>
    </xf>
    <xf numFmtId="176" fontId="24" fillId="0" borderId="14" xfId="0" applyNumberFormat="1" applyFont="1" applyBorder="1" applyAlignment="1">
      <alignment horizontal="left" vertical="center"/>
    </xf>
    <xf numFmtId="176" fontId="24" fillId="0" borderId="2" xfId="0" applyNumberFormat="1" applyFont="1" applyBorder="1" applyAlignment="1">
      <alignment horizontal="left" vertical="center"/>
    </xf>
    <xf numFmtId="0" fontId="24" fillId="0" borderId="14" xfId="13" applyFont="1" applyBorder="1" applyAlignment="1">
      <alignment horizontal="left" vertical="center"/>
    </xf>
    <xf numFmtId="0" fontId="24" fillId="0" borderId="2" xfId="13" applyFont="1" applyBorder="1" applyAlignment="1">
      <alignment horizontal="left" vertical="center"/>
    </xf>
    <xf numFmtId="0" fontId="37" fillId="0" borderId="18" xfId="13" applyFont="1" applyBorder="1" applyAlignment="1">
      <alignment horizontal="center" vertical="center"/>
    </xf>
    <xf numFmtId="0" fontId="37" fillId="0" borderId="76" xfId="13" applyFont="1" applyBorder="1" applyAlignment="1">
      <alignment horizontal="center" vertical="center"/>
    </xf>
    <xf numFmtId="0" fontId="37" fillId="0" borderId="11" xfId="13" applyFont="1" applyBorder="1" applyAlignment="1">
      <alignment horizontal="center" vertical="center"/>
    </xf>
    <xf numFmtId="176" fontId="24" fillId="0" borderId="19"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37" fillId="0" borderId="40" xfId="0" applyNumberFormat="1" applyFont="1" applyBorder="1" applyAlignment="1">
      <alignment horizontal="left" vertical="center"/>
    </xf>
    <xf numFmtId="176" fontId="37" fillId="0" borderId="2" xfId="0" applyNumberFormat="1" applyFont="1" applyBorder="1" applyAlignment="1">
      <alignment horizontal="left" vertical="center"/>
    </xf>
    <xf numFmtId="176" fontId="37" fillId="0" borderId="51" xfId="0" applyNumberFormat="1" applyFont="1" applyBorder="1" applyAlignment="1">
      <alignment horizontal="center" vertical="center"/>
    </xf>
    <xf numFmtId="176" fontId="37" fillId="0" borderId="37" xfId="0" applyNumberFormat="1" applyFont="1" applyBorder="1" applyAlignment="1">
      <alignment horizontal="center" vertical="center"/>
    </xf>
    <xf numFmtId="176" fontId="24" fillId="0" borderId="38" xfId="0" applyNumberFormat="1" applyFont="1" applyBorder="1" applyAlignment="1">
      <alignment horizontal="left" vertical="center"/>
    </xf>
    <xf numFmtId="176" fontId="24" fillId="0" borderId="41" xfId="0" applyNumberFormat="1" applyFont="1" applyBorder="1" applyAlignment="1">
      <alignment horizontal="left" vertical="center"/>
    </xf>
    <xf numFmtId="0" fontId="26" fillId="2" borderId="14" xfId="0" applyFont="1" applyFill="1" applyBorder="1" applyAlignment="1" applyProtection="1">
      <alignment horizontal="center" vertical="center" shrinkToFit="1"/>
      <protection locked="0"/>
    </xf>
    <xf numFmtId="0" fontId="26" fillId="2" borderId="2" xfId="0" applyFont="1" applyFill="1" applyBorder="1" applyAlignment="1" applyProtection="1">
      <alignment horizontal="center" vertical="center" shrinkToFit="1"/>
      <protection locked="0"/>
    </xf>
    <xf numFmtId="0" fontId="26" fillId="2" borderId="21" xfId="0" applyFont="1" applyFill="1" applyBorder="1" applyAlignment="1" applyProtection="1">
      <alignment horizontal="center" vertical="center" shrinkToFit="1"/>
      <protection locked="0"/>
    </xf>
    <xf numFmtId="0" fontId="31" fillId="0" borderId="0" xfId="0" applyFont="1" applyAlignment="1" applyProtection="1">
      <alignment horizontal="right" vertical="top" wrapText="1"/>
      <protection locked="0"/>
    </xf>
    <xf numFmtId="176" fontId="23" fillId="0" borderId="14" xfId="0" applyNumberFormat="1" applyFont="1" applyBorder="1" applyAlignment="1" applyProtection="1">
      <alignment horizontal="center" vertical="center"/>
      <protection locked="0"/>
    </xf>
    <xf numFmtId="176" fontId="23" fillId="0" borderId="2" xfId="0" applyNumberFormat="1" applyFont="1" applyBorder="1" applyAlignment="1" applyProtection="1">
      <alignment horizontal="center" vertical="center"/>
      <protection locked="0"/>
    </xf>
    <xf numFmtId="176" fontId="23" fillId="0" borderId="21" xfId="0" applyNumberFormat="1" applyFont="1" applyBorder="1" applyAlignment="1" applyProtection="1">
      <alignment horizontal="center" vertical="center"/>
      <protection locked="0"/>
    </xf>
    <xf numFmtId="176" fontId="26" fillId="2" borderId="14" xfId="0" applyNumberFormat="1" applyFont="1"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176" fontId="26" fillId="0" borderId="0" xfId="0" applyNumberFormat="1" applyFont="1" applyAlignment="1" applyProtection="1">
      <alignment horizontal="left" vertical="center" wrapText="1"/>
      <protection locked="0"/>
    </xf>
    <xf numFmtId="176" fontId="26" fillId="0" borderId="15" xfId="0" applyNumberFormat="1" applyFont="1" applyBorder="1" applyAlignment="1" applyProtection="1">
      <alignment horizontal="left" vertical="center" wrapText="1"/>
      <protection locked="0"/>
    </xf>
    <xf numFmtId="176" fontId="23" fillId="4" borderId="3" xfId="0" applyNumberFormat="1" applyFont="1" applyFill="1" applyBorder="1" applyAlignment="1" applyProtection="1">
      <alignment horizontal="center" vertical="center"/>
      <protection locked="0"/>
    </xf>
    <xf numFmtId="49" fontId="26" fillId="2" borderId="14" xfId="0" applyNumberFormat="1" applyFont="1" applyFill="1" applyBorder="1" applyAlignment="1" applyProtection="1">
      <alignment horizontal="center" vertical="center" shrinkToFit="1"/>
      <protection locked="0"/>
    </xf>
    <xf numFmtId="176" fontId="26" fillId="2" borderId="5" xfId="0" applyNumberFormat="1" applyFont="1" applyFill="1" applyBorder="1" applyAlignment="1" applyProtection="1">
      <alignment horizontal="center" vertical="center" wrapText="1"/>
      <protection locked="0"/>
    </xf>
    <xf numFmtId="176" fontId="26" fillId="2" borderId="17" xfId="0" applyNumberFormat="1" applyFont="1" applyFill="1" applyBorder="1" applyAlignment="1" applyProtection="1">
      <alignment horizontal="center" vertical="center" wrapText="1"/>
      <protection locked="0"/>
    </xf>
    <xf numFmtId="176" fontId="26" fillId="2" borderId="10" xfId="0" applyNumberFormat="1" applyFont="1" applyFill="1" applyBorder="1" applyAlignment="1" applyProtection="1">
      <alignment horizontal="center" vertical="center" wrapText="1"/>
      <protection locked="0"/>
    </xf>
    <xf numFmtId="176" fontId="26" fillId="2"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49" fontId="26" fillId="2" borderId="42" xfId="0" applyNumberFormat="1" applyFont="1" applyFill="1"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49" fontId="26" fillId="2" borderId="2" xfId="0" applyNumberFormat="1" applyFont="1" applyFill="1" applyBorder="1" applyAlignment="1" applyProtection="1">
      <alignment horizontal="left" vertical="center" wrapText="1"/>
      <protection locked="0"/>
    </xf>
    <xf numFmtId="176" fontId="26" fillId="2" borderId="2" xfId="0" applyNumberFormat="1" applyFont="1" applyFill="1" applyBorder="1" applyAlignment="1" applyProtection="1">
      <alignment horizontal="left" vertical="center" wrapText="1"/>
      <protection locked="0"/>
    </xf>
    <xf numFmtId="0" fontId="55" fillId="2" borderId="2" xfId="0" applyFont="1" applyFill="1" applyBorder="1" applyAlignment="1" applyProtection="1">
      <alignment horizontal="left" vertical="center" wrapText="1"/>
      <protection locked="0"/>
    </xf>
    <xf numFmtId="49" fontId="26" fillId="2" borderId="12" xfId="0" applyNumberFormat="1" applyFont="1" applyFill="1" applyBorder="1" applyAlignment="1" applyProtection="1">
      <alignment horizontal="left" vertical="center" wrapText="1"/>
      <protection locked="0"/>
    </xf>
    <xf numFmtId="176" fontId="26" fillId="2" borderId="2" xfId="0" applyNumberFormat="1" applyFont="1" applyFill="1" applyBorder="1" applyAlignment="1" applyProtection="1">
      <alignment horizontal="left" vertical="center"/>
      <protection locked="0"/>
    </xf>
    <xf numFmtId="180" fontId="26" fillId="2" borderId="2" xfId="0" applyNumberFormat="1" applyFont="1" applyFill="1" applyBorder="1" applyAlignment="1" applyProtection="1">
      <alignment horizontal="left" vertical="center" shrinkToFit="1"/>
      <protection locked="0"/>
    </xf>
    <xf numFmtId="49" fontId="26" fillId="2" borderId="2" xfId="0" applyNumberFormat="1" applyFont="1" applyFill="1" applyBorder="1" applyAlignment="1" applyProtection="1">
      <alignment horizontal="left" vertical="center" shrinkToFit="1"/>
      <protection locked="0"/>
    </xf>
    <xf numFmtId="176" fontId="57" fillId="2" borderId="12" xfId="0" applyNumberFormat="1" applyFont="1" applyFill="1" applyBorder="1" applyAlignment="1" applyProtection="1">
      <alignment horizontal="left" vertical="top" wrapText="1"/>
      <protection locked="0"/>
    </xf>
    <xf numFmtId="176" fontId="58" fillId="2" borderId="12" xfId="0" applyNumberFormat="1" applyFont="1" applyFill="1" applyBorder="1" applyAlignment="1" applyProtection="1">
      <alignment horizontal="left" vertical="top" wrapText="1"/>
      <protection locked="0"/>
    </xf>
    <xf numFmtId="49" fontId="26" fillId="2" borderId="12" xfId="0" applyNumberFormat="1" applyFont="1" applyFill="1" applyBorder="1" applyAlignment="1" applyProtection="1">
      <alignment horizontal="left" vertical="center" shrinkToFit="1"/>
      <protection locked="0"/>
    </xf>
    <xf numFmtId="0" fontId="26" fillId="0" borderId="53" xfId="28" applyFont="1" applyBorder="1" applyAlignment="1">
      <alignment horizontal="center" vertical="center" wrapText="1"/>
    </xf>
    <xf numFmtId="0" fontId="26" fillId="0" borderId="52" xfId="28" applyFont="1" applyBorder="1" applyAlignment="1">
      <alignment horizontal="center" vertical="center" wrapText="1"/>
    </xf>
    <xf numFmtId="0" fontId="26" fillId="3" borderId="59" xfId="28" applyFont="1" applyFill="1" applyBorder="1" applyAlignment="1">
      <alignment horizontal="center" vertical="center" wrapText="1"/>
    </xf>
    <xf numFmtId="0" fontId="26" fillId="3" borderId="51" xfId="28" applyFont="1" applyFill="1" applyBorder="1" applyAlignment="1">
      <alignment horizontal="center" vertical="center" wrapText="1"/>
    </xf>
    <xf numFmtId="0" fontId="27" fillId="0" borderId="43" xfId="0" applyFont="1" applyBorder="1" applyAlignment="1">
      <alignment horizontal="left" vertical="center" wrapText="1"/>
    </xf>
    <xf numFmtId="0" fontId="37" fillId="0" borderId="53" xfId="28" applyFont="1" applyBorder="1" applyAlignment="1">
      <alignment horizontal="center" vertical="center" wrapText="1"/>
    </xf>
    <xf numFmtId="0" fontId="37" fillId="0" borderId="52" xfId="28" applyFont="1" applyBorder="1" applyAlignment="1">
      <alignment horizontal="center" vertical="center" wrapText="1"/>
    </xf>
    <xf numFmtId="0" fontId="50" fillId="0" borderId="0" xfId="28" applyFont="1" applyAlignment="1">
      <alignment horizontal="center" vertical="center"/>
    </xf>
    <xf numFmtId="0" fontId="23" fillId="0" borderId="14" xfId="28" applyFont="1" applyBorder="1" applyAlignment="1">
      <alignment horizontal="center" vertical="center"/>
    </xf>
    <xf numFmtId="0" fontId="23" fillId="0" borderId="21" xfId="28" applyFont="1" applyBorder="1" applyAlignment="1">
      <alignment horizontal="center" vertical="center"/>
    </xf>
    <xf numFmtId="49" fontId="27" fillId="0" borderId="14" xfId="28" applyNumberFormat="1" applyFont="1" applyBorder="1" applyAlignment="1">
      <alignment horizontal="center" vertical="center"/>
    </xf>
    <xf numFmtId="49" fontId="27" fillId="0" borderId="2" xfId="28" applyNumberFormat="1" applyFont="1" applyBorder="1" applyAlignment="1">
      <alignment horizontal="center" vertical="center"/>
    </xf>
    <xf numFmtId="49" fontId="27" fillId="0" borderId="21" xfId="28" applyNumberFormat="1" applyFont="1" applyBorder="1" applyAlignment="1">
      <alignment horizontal="center" vertical="center"/>
    </xf>
    <xf numFmtId="0" fontId="27" fillId="0" borderId="14" xfId="28" applyFont="1" applyBorder="1" applyAlignment="1">
      <alignment horizontal="center" vertical="center" wrapText="1" shrinkToFit="1"/>
    </xf>
    <xf numFmtId="0" fontId="27" fillId="0" borderId="2" xfId="28" applyFont="1" applyBorder="1" applyAlignment="1">
      <alignment horizontal="center" vertical="center" wrapText="1" shrinkToFit="1"/>
    </xf>
    <xf numFmtId="0" fontId="27" fillId="0" borderId="21" xfId="28" applyFont="1" applyBorder="1" applyAlignment="1">
      <alignment horizontal="center" vertical="center" wrapText="1" shrinkToFit="1"/>
    </xf>
    <xf numFmtId="0" fontId="23" fillId="0" borderId="52" xfId="28" applyFont="1" applyBorder="1" applyAlignment="1">
      <alignment horizontal="center" vertical="center" wrapText="1"/>
    </xf>
    <xf numFmtId="0" fontId="26" fillId="0" borderId="6" xfId="28" applyFont="1" applyBorder="1" applyAlignment="1">
      <alignment horizontal="center" vertical="center" wrapText="1"/>
    </xf>
    <xf numFmtId="0" fontId="26" fillId="0" borderId="26" xfId="28" applyFont="1" applyBorder="1" applyAlignment="1">
      <alignment horizontal="center" vertical="center" wrapText="1"/>
    </xf>
    <xf numFmtId="0" fontId="23" fillId="0" borderId="0" xfId="28" applyFont="1" applyAlignment="1">
      <alignment horizontal="left" vertical="top" wrapText="1"/>
    </xf>
    <xf numFmtId="0" fontId="26" fillId="0" borderId="37" xfId="28" applyFont="1" applyBorder="1" applyAlignment="1">
      <alignment horizontal="left" vertical="center"/>
    </xf>
    <xf numFmtId="0" fontId="27" fillId="0" borderId="43" xfId="0" applyFont="1" applyBorder="1" applyAlignment="1">
      <alignment vertical="center" wrapText="1"/>
    </xf>
    <xf numFmtId="0" fontId="26" fillId="0" borderId="59" xfId="28" applyFont="1" applyBorder="1" applyAlignment="1">
      <alignment horizontal="center" vertical="center" wrapText="1"/>
    </xf>
    <xf numFmtId="0" fontId="26" fillId="0" borderId="51" xfId="28" applyFont="1" applyBorder="1" applyAlignment="1">
      <alignment horizontal="center" vertical="center" wrapText="1"/>
    </xf>
    <xf numFmtId="180" fontId="23" fillId="0" borderId="14" xfId="28" applyNumberFormat="1" applyFont="1" applyBorder="1" applyAlignment="1">
      <alignment horizontal="center" vertical="center"/>
    </xf>
    <xf numFmtId="180" fontId="23" fillId="0" borderId="2" xfId="28" applyNumberFormat="1" applyFont="1" applyBorder="1" applyAlignment="1">
      <alignment horizontal="center" vertical="center"/>
    </xf>
    <xf numFmtId="180" fontId="23" fillId="0" borderId="21" xfId="28" applyNumberFormat="1" applyFont="1" applyBorder="1" applyAlignment="1">
      <alignment horizontal="center" vertical="center"/>
    </xf>
    <xf numFmtId="0" fontId="23" fillId="0" borderId="5" xfId="28" applyFont="1" applyBorder="1" applyAlignment="1">
      <alignment horizontal="left" vertical="center" wrapText="1"/>
    </xf>
    <xf numFmtId="0" fontId="16" fillId="0" borderId="17" xfId="0" applyFont="1" applyBorder="1" applyAlignment="1">
      <alignment wrapText="1"/>
    </xf>
    <xf numFmtId="0" fontId="16" fillId="0" borderId="10" xfId="0" applyFont="1" applyBorder="1" applyAlignment="1">
      <alignment wrapText="1"/>
    </xf>
    <xf numFmtId="0" fontId="23" fillId="0" borderId="14" xfId="28" applyFont="1" applyBorder="1" applyAlignment="1">
      <alignment horizontal="left" vertical="center" wrapText="1" shrinkToFit="1"/>
    </xf>
    <xf numFmtId="0" fontId="23" fillId="0" borderId="2" xfId="28" applyFont="1" applyBorder="1" applyAlignment="1">
      <alignment horizontal="left" vertical="center" shrinkToFit="1"/>
    </xf>
    <xf numFmtId="0" fontId="23" fillId="0" borderId="21" xfId="28" applyFont="1" applyBorder="1" applyAlignment="1">
      <alignment horizontal="left" vertical="center" shrinkToFit="1"/>
    </xf>
    <xf numFmtId="0" fontId="26" fillId="0" borderId="27" xfId="0" applyFont="1" applyBorder="1" applyAlignment="1">
      <alignment horizontal="center" vertical="center"/>
    </xf>
    <xf numFmtId="0" fontId="26" fillId="0" borderId="1" xfId="0" applyFont="1" applyBorder="1" applyAlignment="1">
      <alignment horizontal="center" vertical="center"/>
    </xf>
    <xf numFmtId="0" fontId="26" fillId="0" borderId="25" xfId="0" applyFont="1" applyBorder="1" applyAlignment="1">
      <alignment horizontal="center" vertical="center"/>
    </xf>
    <xf numFmtId="177" fontId="23" fillId="0" borderId="32" xfId="0" applyNumberFormat="1" applyFont="1" applyBorder="1" applyAlignment="1">
      <alignment horizontal="center" vertical="center"/>
    </xf>
    <xf numFmtId="177" fontId="23" fillId="0" borderId="31" xfId="0" applyNumberFormat="1" applyFont="1" applyBorder="1" applyAlignment="1">
      <alignment horizontal="center" vertical="center"/>
    </xf>
    <xf numFmtId="38" fontId="24" fillId="0" borderId="59" xfId="0" applyNumberFormat="1" applyFont="1" applyBorder="1" applyAlignment="1">
      <alignment horizontal="center" vertical="center" wrapText="1"/>
    </xf>
    <xf numFmtId="38" fontId="24" fillId="0" borderId="51" xfId="0" applyNumberFormat="1" applyFont="1" applyBorder="1" applyAlignment="1">
      <alignment horizontal="center" vertical="center" wrapText="1"/>
    </xf>
    <xf numFmtId="38" fontId="23" fillId="0" borderId="43" xfId="0" applyNumberFormat="1" applyFont="1" applyBorder="1" applyAlignment="1">
      <alignment horizontal="center" vertical="center"/>
    </xf>
    <xf numFmtId="38" fontId="23" fillId="0" borderId="37" xfId="0" applyNumberFormat="1" applyFont="1" applyBorder="1" applyAlignment="1">
      <alignment horizontal="center" vertical="center"/>
    </xf>
    <xf numFmtId="38" fontId="23" fillId="0" borderId="47" xfId="0" applyNumberFormat="1" applyFont="1" applyBorder="1" applyAlignment="1">
      <alignment horizontal="center" vertical="center" wrapText="1"/>
    </xf>
    <xf numFmtId="38" fontId="23" fillId="0" borderId="7" xfId="0" applyNumberFormat="1" applyFont="1" applyBorder="1" applyAlignment="1">
      <alignment horizontal="center" vertical="center" wrapText="1"/>
    </xf>
    <xf numFmtId="38" fontId="23" fillId="0" borderId="33" xfId="0" applyNumberFormat="1" applyFont="1" applyBorder="1" applyAlignment="1">
      <alignment horizontal="center" vertical="center" wrapText="1"/>
    </xf>
    <xf numFmtId="38" fontId="23" fillId="0" borderId="34" xfId="0" applyNumberFormat="1" applyFont="1" applyBorder="1" applyAlignment="1">
      <alignment horizontal="center" vertical="center" wrapText="1"/>
    </xf>
    <xf numFmtId="38" fontId="29" fillId="0" borderId="33" xfId="0" applyNumberFormat="1" applyFont="1" applyBorder="1" applyAlignment="1">
      <alignment horizontal="center" vertical="center" wrapText="1"/>
    </xf>
    <xf numFmtId="38" fontId="29" fillId="0" borderId="34" xfId="0" applyNumberFormat="1" applyFont="1" applyBorder="1" applyAlignment="1">
      <alignment horizontal="center" vertical="center" wrapText="1"/>
    </xf>
    <xf numFmtId="38" fontId="23" fillId="0" borderId="33" xfId="0" applyNumberFormat="1" applyFont="1" applyBorder="1" applyAlignment="1">
      <alignment horizontal="center" vertical="center" shrinkToFit="1"/>
    </xf>
    <xf numFmtId="38" fontId="23" fillId="0" borderId="34" xfId="0" applyNumberFormat="1" applyFont="1" applyBorder="1" applyAlignment="1">
      <alignment horizontal="center" vertical="center" shrinkToFit="1"/>
    </xf>
    <xf numFmtId="38" fontId="26" fillId="0" borderId="65" xfId="0" applyNumberFormat="1" applyFont="1" applyBorder="1" applyAlignment="1" applyProtection="1">
      <alignment horizontal="center" vertical="center"/>
      <protection locked="0"/>
    </xf>
    <xf numFmtId="38" fontId="26" fillId="0" borderId="66" xfId="0" applyNumberFormat="1" applyFont="1" applyBorder="1" applyAlignment="1" applyProtection="1">
      <alignment horizontal="center" vertical="center"/>
      <protection locked="0"/>
    </xf>
    <xf numFmtId="38" fontId="26" fillId="0" borderId="68" xfId="0" applyNumberFormat="1" applyFont="1" applyBorder="1" applyAlignment="1" applyProtection="1">
      <alignment horizontal="center" vertical="center"/>
      <protection locked="0"/>
    </xf>
    <xf numFmtId="38" fontId="26" fillId="0" borderId="51" xfId="0" applyNumberFormat="1" applyFont="1" applyBorder="1" applyAlignment="1" applyProtection="1">
      <alignment horizontal="center" vertical="center"/>
      <protection locked="0"/>
    </xf>
    <xf numFmtId="38" fontId="26" fillId="0" borderId="37" xfId="0" applyNumberFormat="1" applyFont="1" applyBorder="1" applyAlignment="1" applyProtection="1">
      <alignment horizontal="center" vertical="center"/>
      <protection locked="0"/>
    </xf>
    <xf numFmtId="38" fontId="26" fillId="0" borderId="35" xfId="0" applyNumberFormat="1" applyFont="1" applyBorder="1" applyAlignment="1" applyProtection="1">
      <alignment horizontal="center" vertical="center"/>
      <protection locked="0"/>
    </xf>
    <xf numFmtId="38" fontId="24" fillId="0" borderId="45" xfId="0" applyNumberFormat="1" applyFont="1" applyBorder="1" applyAlignment="1">
      <alignment horizontal="center" vertical="center" wrapText="1"/>
    </xf>
    <xf numFmtId="38" fontId="24" fillId="0" borderId="30" xfId="0" applyNumberFormat="1" applyFont="1" applyBorder="1" applyAlignment="1">
      <alignment horizontal="center" vertical="center" wrapText="1"/>
    </xf>
    <xf numFmtId="177" fontId="31" fillId="0" borderId="32" xfId="0" applyNumberFormat="1" applyFont="1" applyBorder="1" applyAlignment="1">
      <alignment horizontal="center" vertical="center"/>
    </xf>
    <xf numFmtId="177" fontId="31" fillId="0" borderId="31" xfId="0" applyNumberFormat="1" applyFont="1" applyBorder="1" applyAlignment="1">
      <alignment horizontal="center" vertical="center"/>
    </xf>
    <xf numFmtId="38" fontId="31" fillId="0" borderId="33" xfId="0" applyNumberFormat="1" applyFont="1" applyBorder="1" applyAlignment="1">
      <alignment horizontal="center" vertical="center" shrinkToFit="1"/>
    </xf>
    <xf numFmtId="38" fontId="31" fillId="0" borderId="34" xfId="0" applyNumberFormat="1" applyFont="1" applyBorder="1" applyAlignment="1">
      <alignment horizontal="center" vertical="center" shrinkToFit="1"/>
    </xf>
    <xf numFmtId="38" fontId="31" fillId="0" borderId="29" xfId="0" applyNumberFormat="1" applyFont="1" applyBorder="1" applyAlignment="1">
      <alignment horizontal="center" vertical="center" shrinkToFit="1"/>
    </xf>
    <xf numFmtId="38" fontId="31" fillId="0" borderId="62" xfId="0" applyNumberFormat="1" applyFont="1" applyBorder="1" applyAlignment="1">
      <alignment horizontal="center" vertical="center" shrinkToFit="1"/>
    </xf>
    <xf numFmtId="38" fontId="31" fillId="0" borderId="45" xfId="0" applyNumberFormat="1" applyFont="1" applyBorder="1" applyAlignment="1">
      <alignment horizontal="center" vertical="center" wrapText="1"/>
    </xf>
    <xf numFmtId="38" fontId="31" fillId="0" borderId="43" xfId="0" applyNumberFormat="1" applyFont="1" applyBorder="1" applyAlignment="1">
      <alignment horizontal="center" vertical="center" wrapText="1"/>
    </xf>
    <xf numFmtId="38" fontId="31" fillId="0" borderId="46" xfId="0" applyNumberFormat="1" applyFont="1" applyBorder="1" applyAlignment="1">
      <alignment horizontal="center" vertical="center" wrapText="1"/>
    </xf>
    <xf numFmtId="38" fontId="31" fillId="0" borderId="33" xfId="0" applyNumberFormat="1" applyFont="1" applyBorder="1" applyAlignment="1">
      <alignment horizontal="center" vertical="center" wrapText="1"/>
    </xf>
    <xf numFmtId="38" fontId="31" fillId="0" borderId="34" xfId="0" applyNumberFormat="1" applyFont="1" applyBorder="1" applyAlignment="1">
      <alignment horizontal="center" vertical="center" wrapText="1"/>
    </xf>
    <xf numFmtId="38" fontId="32" fillId="0" borderId="33" xfId="0" applyNumberFormat="1" applyFont="1" applyBorder="1" applyAlignment="1">
      <alignment horizontal="center" vertical="center" wrapText="1"/>
    </xf>
    <xf numFmtId="38" fontId="32" fillId="0" borderId="34" xfId="0" applyNumberFormat="1" applyFont="1" applyBorder="1" applyAlignment="1">
      <alignment horizontal="center" vertical="center" wrapText="1"/>
    </xf>
    <xf numFmtId="38" fontId="36" fillId="0" borderId="27" xfId="0" applyNumberFormat="1" applyFont="1" applyBorder="1" applyAlignment="1">
      <alignment horizontal="center" vertical="center"/>
    </xf>
    <xf numFmtId="38" fontId="36" fillId="0" borderId="1" xfId="0" applyNumberFormat="1" applyFont="1" applyBorder="1" applyAlignment="1">
      <alignment horizontal="center" vertical="center"/>
    </xf>
    <xf numFmtId="38" fontId="36" fillId="0" borderId="25" xfId="0" applyNumberFormat="1" applyFont="1" applyBorder="1" applyAlignment="1">
      <alignment horizontal="center" vertical="center"/>
    </xf>
    <xf numFmtId="0" fontId="36" fillId="0" borderId="51" xfId="0" applyFont="1" applyBorder="1" applyAlignment="1">
      <alignment horizontal="center" vertical="center"/>
    </xf>
    <xf numFmtId="0" fontId="36" fillId="0" borderId="37" xfId="0" applyFont="1" applyBorder="1" applyAlignment="1">
      <alignment horizontal="center" vertical="center"/>
    </xf>
    <xf numFmtId="0" fontId="36" fillId="0" borderId="35" xfId="0" applyFont="1" applyBorder="1" applyAlignment="1">
      <alignment horizontal="center" vertical="center"/>
    </xf>
    <xf numFmtId="177" fontId="23" fillId="0" borderId="26" xfId="0" applyNumberFormat="1" applyFont="1" applyBorder="1" applyAlignment="1">
      <alignment horizontal="center" vertical="center"/>
    </xf>
    <xf numFmtId="177" fontId="23" fillId="0" borderId="44" xfId="0" applyNumberFormat="1" applyFont="1" applyBorder="1" applyAlignment="1">
      <alignment horizontal="center" vertical="center"/>
    </xf>
    <xf numFmtId="38" fontId="23" fillId="0" borderId="6" xfId="0" applyNumberFormat="1" applyFont="1" applyBorder="1" applyAlignment="1">
      <alignment horizontal="center" vertical="center" wrapText="1"/>
    </xf>
    <xf numFmtId="38" fontId="23" fillId="0" borderId="85" xfId="0" applyNumberFormat="1" applyFont="1" applyBorder="1" applyAlignment="1">
      <alignment horizontal="center" vertical="center" wrapText="1"/>
    </xf>
    <xf numFmtId="38" fontId="23" fillId="0" borderId="7" xfId="0" applyNumberFormat="1" applyFont="1" applyBorder="1" applyAlignment="1">
      <alignment horizontal="center" vertical="center"/>
    </xf>
    <xf numFmtId="38" fontId="23" fillId="0" borderId="47" xfId="0" applyNumberFormat="1" applyFont="1" applyBorder="1" applyAlignment="1">
      <alignment horizontal="center" vertical="center"/>
    </xf>
    <xf numFmtId="38" fontId="23" fillId="0" borderId="45" xfId="0" applyNumberFormat="1" applyFont="1" applyBorder="1" applyAlignment="1">
      <alignment horizontal="center" vertical="center"/>
    </xf>
    <xf numFmtId="38" fontId="23" fillId="0" borderId="46" xfId="0" applyNumberFormat="1" applyFont="1" applyBorder="1" applyAlignment="1">
      <alignment horizontal="center" vertical="center"/>
    </xf>
    <xf numFmtId="38" fontId="23" fillId="0" borderId="30" xfId="0" applyNumberFormat="1" applyFont="1" applyBorder="1" applyAlignment="1">
      <alignment horizontal="center" vertical="center"/>
    </xf>
    <xf numFmtId="38" fontId="23" fillId="0" borderId="35" xfId="0" applyNumberFormat="1" applyFont="1" applyBorder="1" applyAlignment="1">
      <alignment horizontal="center" vertical="center"/>
    </xf>
    <xf numFmtId="38" fontId="26" fillId="0" borderId="27" xfId="0" applyNumberFormat="1" applyFont="1" applyBorder="1" applyAlignment="1">
      <alignment horizontal="center" vertical="center"/>
    </xf>
    <xf numFmtId="38" fontId="26" fillId="0" borderId="1" xfId="0" applyNumberFormat="1" applyFont="1" applyBorder="1" applyAlignment="1">
      <alignment horizontal="center" vertical="center"/>
    </xf>
    <xf numFmtId="38" fontId="26" fillId="0" borderId="25" xfId="0" applyNumberFormat="1" applyFont="1" applyBorder="1" applyAlignment="1">
      <alignment horizontal="center" vertical="center"/>
    </xf>
    <xf numFmtId="0" fontId="26" fillId="0" borderId="51" xfId="0" applyFont="1" applyBorder="1" applyAlignment="1">
      <alignment horizontal="center" vertical="center"/>
    </xf>
    <xf numFmtId="0" fontId="26" fillId="0" borderId="37" xfId="0" applyFont="1" applyBorder="1" applyAlignment="1">
      <alignment horizontal="center" vertical="center"/>
    </xf>
    <xf numFmtId="0" fontId="26" fillId="0" borderId="35" xfId="0" applyFont="1" applyBorder="1" applyAlignment="1">
      <alignment horizontal="center" vertical="center"/>
    </xf>
    <xf numFmtId="177" fontId="23" fillId="0" borderId="38" xfId="0" applyNumberFormat="1" applyFont="1" applyBorder="1" applyAlignment="1">
      <alignment horizontal="center" vertical="center"/>
    </xf>
    <xf numFmtId="177" fontId="23" fillId="0" borderId="54" xfId="0" applyNumberFormat="1" applyFont="1" applyBorder="1" applyAlignment="1">
      <alignment horizontal="center" vertical="center"/>
    </xf>
    <xf numFmtId="0" fontId="29" fillId="0" borderId="26" xfId="0" applyFont="1" applyBorder="1" applyAlignment="1" applyProtection="1">
      <alignment horizontal="center" vertical="center" wrapText="1"/>
      <protection locked="0"/>
    </xf>
    <xf numFmtId="0" fontId="43" fillId="0" borderId="44" xfId="0" applyFont="1" applyBorder="1" applyAlignment="1" applyProtection="1">
      <alignment horizontal="center" vertical="center" wrapText="1"/>
      <protection locked="0"/>
    </xf>
    <xf numFmtId="38" fontId="23" fillId="0" borderId="85" xfId="0" applyNumberFormat="1" applyFont="1" applyBorder="1" applyAlignment="1">
      <alignment horizontal="center" vertical="center"/>
    </xf>
    <xf numFmtId="38" fontId="24" fillId="0" borderId="7" xfId="0" applyNumberFormat="1" applyFont="1" applyBorder="1" applyAlignment="1">
      <alignment horizontal="center" vertical="center" wrapText="1"/>
    </xf>
    <xf numFmtId="38" fontId="24" fillId="0" borderId="47" xfId="0" applyNumberFormat="1" applyFont="1" applyBorder="1" applyAlignment="1">
      <alignment horizontal="center" vertical="center"/>
    </xf>
    <xf numFmtId="38" fontId="26" fillId="0" borderId="65" xfId="0" applyNumberFormat="1" applyFont="1" applyBorder="1" applyAlignment="1">
      <alignment horizontal="center" vertical="center"/>
    </xf>
    <xf numFmtId="38" fontId="26" fillId="0" borderId="66" xfId="0" applyNumberFormat="1" applyFont="1" applyBorder="1" applyAlignment="1">
      <alignment horizontal="center" vertical="center"/>
    </xf>
    <xf numFmtId="38" fontId="26" fillId="0" borderId="68" xfId="0" applyNumberFormat="1" applyFont="1" applyBorder="1" applyAlignment="1">
      <alignment horizontal="center" vertical="center"/>
    </xf>
    <xf numFmtId="0" fontId="26" fillId="0" borderId="56" xfId="0" applyFont="1" applyBorder="1" applyAlignment="1">
      <alignment horizontal="center" vertical="center"/>
    </xf>
    <xf numFmtId="177" fontId="23" fillId="0" borderId="7" xfId="0" applyNumberFormat="1" applyFont="1" applyBorder="1" applyAlignment="1">
      <alignment horizontal="center" vertical="center"/>
    </xf>
    <xf numFmtId="177" fontId="23" fillId="0" borderId="47" xfId="0" applyNumberFormat="1" applyFont="1" applyBorder="1" applyAlignment="1">
      <alignment horizontal="center" vertical="center"/>
    </xf>
    <xf numFmtId="177" fontId="29" fillId="0" borderId="41" xfId="0" applyNumberFormat="1" applyFont="1" applyBorder="1" applyAlignment="1">
      <alignment horizontal="center" vertical="center" wrapText="1" shrinkToFit="1"/>
    </xf>
    <xf numFmtId="177" fontId="29" fillId="0" borderId="86" xfId="0" applyNumberFormat="1" applyFont="1" applyBorder="1" applyAlignment="1">
      <alignment horizontal="center" vertical="center" shrinkToFit="1"/>
    </xf>
    <xf numFmtId="177" fontId="29" fillId="0" borderId="53" xfId="0" applyNumberFormat="1" applyFont="1" applyBorder="1" applyAlignment="1">
      <alignment horizontal="center" vertical="center"/>
    </xf>
    <xf numFmtId="0" fontId="0" fillId="0" borderId="52" xfId="0" applyBorder="1" applyAlignment="1">
      <alignment horizontal="center" vertical="center"/>
    </xf>
    <xf numFmtId="38" fontId="45" fillId="0" borderId="7" xfId="0" applyNumberFormat="1" applyFont="1" applyBorder="1" applyAlignment="1">
      <alignment horizontal="center" vertical="center" wrapText="1"/>
    </xf>
    <xf numFmtId="38" fontId="45" fillId="0" borderId="47" xfId="0" applyNumberFormat="1" applyFont="1" applyBorder="1" applyAlignment="1">
      <alignment horizontal="center" vertical="center" wrapText="1"/>
    </xf>
    <xf numFmtId="177" fontId="29" fillId="0" borderId="63" xfId="0" applyNumberFormat="1" applyFont="1" applyBorder="1" applyAlignment="1">
      <alignment horizontal="center" vertical="center" wrapText="1" shrinkToFit="1"/>
    </xf>
    <xf numFmtId="177" fontId="29" fillId="0" borderId="64" xfId="0" applyNumberFormat="1" applyFont="1" applyBorder="1" applyAlignment="1">
      <alignment horizontal="center" vertical="center" shrinkToFit="1"/>
    </xf>
    <xf numFmtId="38" fontId="23" fillId="0" borderId="6" xfId="0" applyNumberFormat="1" applyFont="1" applyBorder="1" applyAlignment="1">
      <alignment horizontal="center" vertical="center"/>
    </xf>
    <xf numFmtId="38" fontId="24" fillId="0" borderId="47" xfId="0" applyNumberFormat="1" applyFont="1" applyBorder="1" applyAlignment="1">
      <alignment horizontal="center" vertical="center" wrapText="1"/>
    </xf>
    <xf numFmtId="38" fontId="23" fillId="0" borderId="51" xfId="0" applyNumberFormat="1" applyFont="1" applyBorder="1" applyAlignment="1">
      <alignment horizontal="center" vertical="center"/>
    </xf>
    <xf numFmtId="38" fontId="23" fillId="0" borderId="65" xfId="0" applyNumberFormat="1" applyFont="1" applyBorder="1" applyAlignment="1">
      <alignment horizontal="center" vertical="center"/>
    </xf>
    <xf numFmtId="38" fontId="23" fillId="0" borderId="66" xfId="0" applyNumberFormat="1" applyFont="1" applyBorder="1" applyAlignment="1">
      <alignment horizontal="center" vertical="center"/>
    </xf>
    <xf numFmtId="38" fontId="23" fillId="0" borderId="68" xfId="0" applyNumberFormat="1" applyFont="1" applyBorder="1" applyAlignment="1">
      <alignment horizontal="center" vertical="center"/>
    </xf>
    <xf numFmtId="38" fontId="45" fillId="0" borderId="33" xfId="0" applyNumberFormat="1" applyFont="1" applyBorder="1" applyAlignment="1">
      <alignment horizontal="center" vertical="center" wrapText="1"/>
    </xf>
    <xf numFmtId="38" fontId="45" fillId="0" borderId="34" xfId="0" applyNumberFormat="1" applyFont="1" applyBorder="1" applyAlignment="1">
      <alignment horizontal="center" vertical="center" wrapText="1"/>
    </xf>
    <xf numFmtId="38" fontId="23" fillId="0" borderId="29" xfId="0" applyNumberFormat="1" applyFont="1" applyBorder="1" applyAlignment="1">
      <alignment horizontal="center" vertical="center"/>
    </xf>
    <xf numFmtId="38" fontId="23" fillId="0" borderId="62" xfId="0" applyNumberFormat="1" applyFont="1" applyBorder="1" applyAlignment="1">
      <alignment horizontal="center" vertical="center"/>
    </xf>
    <xf numFmtId="38" fontId="23" fillId="0" borderId="33" xfId="0" applyNumberFormat="1" applyFont="1" applyBorder="1" applyAlignment="1">
      <alignment horizontal="center" vertical="center"/>
    </xf>
    <xf numFmtId="38" fontId="23" fillId="0" borderId="34" xfId="0" applyNumberFormat="1" applyFont="1" applyBorder="1" applyAlignment="1">
      <alignment horizontal="center" vertical="center"/>
    </xf>
    <xf numFmtId="38" fontId="23" fillId="0" borderId="45" xfId="0" applyNumberFormat="1" applyFont="1" applyBorder="1" applyAlignment="1">
      <alignment horizontal="center" vertical="center" wrapText="1"/>
    </xf>
    <xf numFmtId="38" fontId="23" fillId="0" borderId="43" xfId="0" applyNumberFormat="1" applyFont="1" applyBorder="1" applyAlignment="1">
      <alignment horizontal="center" vertical="center" wrapText="1"/>
    </xf>
    <xf numFmtId="38" fontId="23" fillId="0" borderId="46" xfId="0" applyNumberFormat="1" applyFont="1" applyBorder="1" applyAlignment="1">
      <alignment horizontal="center" vertical="center" wrapText="1"/>
    </xf>
    <xf numFmtId="38" fontId="23" fillId="0" borderId="14" xfId="0" applyNumberFormat="1" applyFont="1" applyBorder="1" applyAlignment="1">
      <alignment horizontal="left" vertical="center"/>
    </xf>
    <xf numFmtId="38" fontId="23" fillId="0" borderId="21" xfId="0" applyNumberFormat="1" applyFont="1" applyBorder="1" applyAlignment="1">
      <alignment horizontal="left" vertical="center"/>
    </xf>
    <xf numFmtId="38" fontId="23" fillId="0" borderId="73" xfId="0" applyNumberFormat="1" applyFont="1" applyBorder="1" applyAlignment="1">
      <alignment horizontal="left" vertical="center"/>
    </xf>
    <xf numFmtId="38" fontId="23" fillId="0" borderId="74" xfId="0" applyNumberFormat="1" applyFont="1" applyBorder="1" applyAlignment="1">
      <alignment horizontal="left" vertical="center"/>
    </xf>
    <xf numFmtId="38" fontId="23" fillId="0" borderId="19" xfId="0" applyNumberFormat="1" applyFont="1" applyBorder="1" applyAlignment="1">
      <alignment horizontal="center" vertical="center"/>
    </xf>
    <xf numFmtId="38" fontId="23" fillId="0" borderId="25" xfId="0" applyNumberFormat="1" applyFont="1" applyBorder="1" applyAlignment="1">
      <alignment horizontal="center" vertical="center"/>
    </xf>
    <xf numFmtId="38" fontId="23" fillId="0" borderId="16" xfId="0" applyNumberFormat="1" applyFont="1" applyBorder="1" applyAlignment="1">
      <alignment horizontal="left" vertical="center"/>
    </xf>
    <xf numFmtId="38" fontId="23" fillId="0" borderId="36" xfId="0" applyNumberFormat="1" applyFont="1" applyBorder="1" applyAlignment="1">
      <alignment horizontal="left" vertical="center"/>
    </xf>
  </cellXfs>
  <cellStyles count="3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26" builtinId="5"/>
    <cellStyle name="ハイパーリンク" xfId="29"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標準 6" xfId="27" xr:uid="{A231A6E5-48CF-4DAB-9F2A-F19D1B811F73}"/>
    <cellStyle name="標準_様式１－研究者一覧記入表（１７年度用）(1)" xfId="28" xr:uid="{F1F08BB5-5FDD-4D4F-B871-397F46A9F18E}"/>
    <cellStyle name="未定義" xfId="6" xr:uid="{00000000-0005-0000-0000-000014000000}"/>
  </cellStyles>
  <dxfs count="0"/>
  <tableStyles count="0" defaultTableStyle="TableStyleMedium2" defaultPivotStyle="PivotStyleLight16"/>
  <colors>
    <mruColors>
      <color rgb="FFCCFFFF"/>
      <color rgb="FF66FFFF"/>
      <color rgb="FF3333FF"/>
      <color rgb="FFFFFF99"/>
      <color rgb="FFDAE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740228</xdr:colOff>
      <xdr:row>14</xdr:row>
      <xdr:rowOff>195942</xdr:rowOff>
    </xdr:from>
    <xdr:ext cx="4147033" cy="559192"/>
    <xdr:sp macro="" textlink="">
      <xdr:nvSpPr>
        <xdr:cNvPr id="2" name="テキスト ボックス 1">
          <a:extLst>
            <a:ext uri="{FF2B5EF4-FFF2-40B4-BE49-F238E27FC236}">
              <a16:creationId xmlns:a16="http://schemas.microsoft.com/office/drawing/2014/main" id="{C7BE92E1-2FBB-19BB-54C5-5A6BE7EC1CFD}"/>
            </a:ext>
          </a:extLst>
        </xdr:cNvPr>
        <xdr:cNvSpPr txBox="1"/>
      </xdr:nvSpPr>
      <xdr:spPr>
        <a:xfrm>
          <a:off x="2558142" y="4288971"/>
          <a:ext cx="4147033"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本シートは入力不要です。</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604837</xdr:colOff>
      <xdr:row>3</xdr:row>
      <xdr:rowOff>4761</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11122025" y="465136"/>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0</xdr:colOff>
      <xdr:row>3</xdr:row>
      <xdr:rowOff>0</xdr:rowOff>
    </xdr:from>
    <xdr:ext cx="6350000" cy="4043479"/>
    <xdr:sp macro="" textlink="">
      <xdr:nvSpPr>
        <xdr:cNvPr id="3" name="正方形/長方形 2">
          <a:extLst>
            <a:ext uri="{FF2B5EF4-FFF2-40B4-BE49-F238E27FC236}">
              <a16:creationId xmlns:a16="http://schemas.microsoft.com/office/drawing/2014/main" id="{D501E1EA-87DE-4882-997E-978B70C37CA6}"/>
            </a:ext>
          </a:extLst>
        </xdr:cNvPr>
        <xdr:cNvSpPr/>
      </xdr:nvSpPr>
      <xdr:spPr>
        <a:xfrm>
          <a:off x="11477625" y="452438"/>
          <a:ext cx="6350000" cy="40434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-1</xdr:colOff>
      <xdr:row>3</xdr:row>
      <xdr:rowOff>0</xdr:rowOff>
    </xdr:from>
    <xdr:ext cx="7564437" cy="4021550"/>
    <xdr:sp macro="" textlink="">
      <xdr:nvSpPr>
        <xdr:cNvPr id="3" name="正方形/長方形 2">
          <a:extLst>
            <a:ext uri="{FF2B5EF4-FFF2-40B4-BE49-F238E27FC236}">
              <a16:creationId xmlns:a16="http://schemas.microsoft.com/office/drawing/2014/main" id="{AB6B6A38-A399-4245-A430-EB3F447408E2}"/>
            </a:ext>
          </a:extLst>
        </xdr:cNvPr>
        <xdr:cNvSpPr/>
      </xdr:nvSpPr>
      <xdr:spPr>
        <a:xfrm>
          <a:off x="11993562" y="452438"/>
          <a:ext cx="7564437" cy="4021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367180</xdr:colOff>
      <xdr:row>2</xdr:row>
      <xdr:rowOff>91325</xdr:rowOff>
    </xdr:from>
    <xdr:ext cx="4403257" cy="1159292"/>
    <xdr:sp macro="" textlink="">
      <xdr:nvSpPr>
        <xdr:cNvPr id="2" name="正方形/長方形 1">
          <a:extLst>
            <a:ext uri="{FF2B5EF4-FFF2-40B4-BE49-F238E27FC236}">
              <a16:creationId xmlns:a16="http://schemas.microsoft.com/office/drawing/2014/main" id="{413D5337-8DAB-41BA-ABA8-A2ACEA2419F3}"/>
            </a:ext>
          </a:extLst>
        </xdr:cNvPr>
        <xdr:cNvSpPr/>
      </xdr:nvSpPr>
      <xdr:spPr>
        <a:xfrm>
          <a:off x="8122118" y="448513"/>
          <a:ext cx="4403257" cy="11592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372534</xdr:colOff>
      <xdr:row>18</xdr:row>
      <xdr:rowOff>59267</xdr:rowOff>
    </xdr:from>
    <xdr:ext cx="4147033" cy="559192"/>
    <xdr:sp macro="" textlink="">
      <xdr:nvSpPr>
        <xdr:cNvPr id="2" name="テキスト ボックス 1">
          <a:extLst>
            <a:ext uri="{FF2B5EF4-FFF2-40B4-BE49-F238E27FC236}">
              <a16:creationId xmlns:a16="http://schemas.microsoft.com/office/drawing/2014/main" id="{E831722F-B70C-57CB-EF52-38E82A5A8217}"/>
            </a:ext>
          </a:extLst>
        </xdr:cNvPr>
        <xdr:cNvSpPr txBox="1"/>
      </xdr:nvSpPr>
      <xdr:spPr>
        <a:xfrm>
          <a:off x="1617134" y="4961467"/>
          <a:ext cx="4147033"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本シートは入力不要です。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336549</xdr:colOff>
      <xdr:row>2</xdr:row>
      <xdr:rowOff>146366</xdr:rowOff>
    </xdr:from>
    <xdr:to>
      <xdr:col>17</xdr:col>
      <xdr:colOff>213659</xdr:colOff>
      <xdr:row>55</xdr:row>
      <xdr:rowOff>38100</xdr:rowOff>
    </xdr:to>
    <xdr:sp macro="" textlink="">
      <xdr:nvSpPr>
        <xdr:cNvPr id="3" name="正方形/長方形 2">
          <a:extLst>
            <a:ext uri="{FF2B5EF4-FFF2-40B4-BE49-F238E27FC236}">
              <a16:creationId xmlns:a16="http://schemas.microsoft.com/office/drawing/2014/main" id="{508FA0F2-6C7A-4ADD-9DC3-99FFD0FF35B5}"/>
            </a:ext>
          </a:extLst>
        </xdr:cNvPr>
        <xdr:cNvSpPr/>
      </xdr:nvSpPr>
      <xdr:spPr>
        <a:xfrm>
          <a:off x="8124189" y="603566"/>
          <a:ext cx="6917990" cy="141411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940594</xdr:colOff>
      <xdr:row>2</xdr:row>
      <xdr:rowOff>71437</xdr:rowOff>
    </xdr:from>
    <xdr:to>
      <xdr:col>6</xdr:col>
      <xdr:colOff>3607596</xdr:colOff>
      <xdr:row>5</xdr:row>
      <xdr:rowOff>238125</xdr:rowOff>
    </xdr:to>
    <xdr:sp macro="" textlink="">
      <xdr:nvSpPr>
        <xdr:cNvPr id="2" name="テキスト ボックス 1">
          <a:extLst>
            <a:ext uri="{FF2B5EF4-FFF2-40B4-BE49-F238E27FC236}">
              <a16:creationId xmlns:a16="http://schemas.microsoft.com/office/drawing/2014/main" id="{7DF95996-D44C-4E77-90A4-0AA4A4FE0F10}"/>
            </a:ext>
          </a:extLst>
        </xdr:cNvPr>
        <xdr:cNvSpPr txBox="1"/>
      </xdr:nvSpPr>
      <xdr:spPr>
        <a:xfrm>
          <a:off x="8690134" y="1069657"/>
          <a:ext cx="3954782" cy="121824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エフォート適用者のエフォート（％）について</a:t>
          </a:r>
          <a:endParaRPr kumimoji="1" lang="en-US" altLang="ja-JP" sz="1600" b="1"/>
        </a:p>
        <a:p>
          <a:r>
            <a:rPr kumimoji="1" lang="ja-JP" altLang="en-US" sz="1600" b="1"/>
            <a:t>記載誤りが多いので、必ず右記の記入要領を確認して下さい。</a:t>
          </a:r>
        </a:p>
      </xdr:txBody>
    </xdr:sp>
    <xdr:clientData/>
  </xdr:twoCellAnchor>
  <xdr:twoCellAnchor>
    <xdr:from>
      <xdr:col>2</xdr:col>
      <xdr:colOff>1476375</xdr:colOff>
      <xdr:row>18</xdr:row>
      <xdr:rowOff>202406</xdr:rowOff>
    </xdr:from>
    <xdr:to>
      <xdr:col>3</xdr:col>
      <xdr:colOff>273843</xdr:colOff>
      <xdr:row>21</xdr:row>
      <xdr:rowOff>47625</xdr:rowOff>
    </xdr:to>
    <xdr:sp macro="" textlink="">
      <xdr:nvSpPr>
        <xdr:cNvPr id="3" name="テキスト ボックス 2">
          <a:extLst>
            <a:ext uri="{FF2B5EF4-FFF2-40B4-BE49-F238E27FC236}">
              <a16:creationId xmlns:a16="http://schemas.microsoft.com/office/drawing/2014/main" id="{6D894401-4E5E-4DA0-B39B-8CC49795552F}"/>
            </a:ext>
          </a:extLst>
        </xdr:cNvPr>
        <xdr:cNvSpPr txBox="1"/>
      </xdr:nvSpPr>
      <xdr:spPr>
        <a:xfrm>
          <a:off x="3449955" y="6976586"/>
          <a:ext cx="2645568" cy="80533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6</xdr:col>
      <xdr:colOff>3583781</xdr:colOff>
      <xdr:row>4</xdr:row>
      <xdr:rowOff>250031</xdr:rowOff>
    </xdr:from>
    <xdr:to>
      <xdr:col>10</xdr:col>
      <xdr:colOff>190500</xdr:colOff>
      <xdr:row>6</xdr:row>
      <xdr:rowOff>11906</xdr:rowOff>
    </xdr:to>
    <xdr:cxnSp macro="">
      <xdr:nvCxnSpPr>
        <xdr:cNvPr id="4" name="直線矢印コネクタ 3">
          <a:extLst>
            <a:ext uri="{FF2B5EF4-FFF2-40B4-BE49-F238E27FC236}">
              <a16:creationId xmlns:a16="http://schemas.microsoft.com/office/drawing/2014/main" id="{C2CEF27C-F5C2-4402-891E-928F3E23E204}"/>
            </a:ext>
          </a:extLst>
        </xdr:cNvPr>
        <xdr:cNvCxnSpPr/>
      </xdr:nvCxnSpPr>
      <xdr:spPr>
        <a:xfrm>
          <a:off x="12643961" y="1918811"/>
          <a:ext cx="3746659" cy="49339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1047749</xdr:colOff>
      <xdr:row>19</xdr:row>
      <xdr:rowOff>190501</xdr:rowOff>
    </xdr:from>
    <xdr:to>
      <xdr:col>13</xdr:col>
      <xdr:colOff>35720</xdr:colOff>
      <xdr:row>24</xdr:row>
      <xdr:rowOff>107157</xdr:rowOff>
    </xdr:to>
    <xdr:sp macro="" textlink="">
      <xdr:nvSpPr>
        <xdr:cNvPr id="5" name="テキスト ボックス 4">
          <a:extLst>
            <a:ext uri="{FF2B5EF4-FFF2-40B4-BE49-F238E27FC236}">
              <a16:creationId xmlns:a16="http://schemas.microsoft.com/office/drawing/2014/main" id="{1B77D156-D41D-47F6-A771-1D323A8006FE}"/>
            </a:ext>
          </a:extLst>
        </xdr:cNvPr>
        <xdr:cNvSpPr txBox="1"/>
      </xdr:nvSpPr>
      <xdr:spPr>
        <a:xfrm>
          <a:off x="13689329" y="7284721"/>
          <a:ext cx="4421031" cy="151685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5</xdr:col>
      <xdr:colOff>1524000</xdr:colOff>
      <xdr:row>18</xdr:row>
      <xdr:rowOff>202407</xdr:rowOff>
    </xdr:from>
    <xdr:to>
      <xdr:col>7</xdr:col>
      <xdr:colOff>166687</xdr:colOff>
      <xdr:row>22</xdr:row>
      <xdr:rowOff>178593</xdr:rowOff>
    </xdr:to>
    <xdr:sp macro="" textlink="">
      <xdr:nvSpPr>
        <xdr:cNvPr id="6" name="テキスト ボックス 5">
          <a:extLst>
            <a:ext uri="{FF2B5EF4-FFF2-40B4-BE49-F238E27FC236}">
              <a16:creationId xmlns:a16="http://schemas.microsoft.com/office/drawing/2014/main" id="{E804E8B4-8F37-40CB-9B7F-E2CD9CF4075B}"/>
            </a:ext>
          </a:extLst>
        </xdr:cNvPr>
        <xdr:cNvSpPr txBox="1"/>
      </xdr:nvSpPr>
      <xdr:spPr>
        <a:xfrm>
          <a:off x="9220200" y="6976587"/>
          <a:ext cx="3588067" cy="125634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代表機関と再委託契約をする分担機関の研究開発分担者の場合は●を、それ以外の研究参加者は－を選択します。</a:t>
          </a:r>
        </a:p>
      </xdr:txBody>
    </xdr:sp>
    <xdr:clientData/>
  </xdr:twoCellAnchor>
  <xdr:twoCellAnchor>
    <xdr:from>
      <xdr:col>6</xdr:col>
      <xdr:colOff>3536155</xdr:colOff>
      <xdr:row>13</xdr:row>
      <xdr:rowOff>226218</xdr:rowOff>
    </xdr:from>
    <xdr:to>
      <xdr:col>9</xdr:col>
      <xdr:colOff>214312</xdr:colOff>
      <xdr:row>18</xdr:row>
      <xdr:rowOff>178594</xdr:rowOff>
    </xdr:to>
    <xdr:cxnSp macro="">
      <xdr:nvCxnSpPr>
        <xdr:cNvPr id="7" name="直線矢印コネクタ 6">
          <a:extLst>
            <a:ext uri="{FF2B5EF4-FFF2-40B4-BE49-F238E27FC236}">
              <a16:creationId xmlns:a16="http://schemas.microsoft.com/office/drawing/2014/main" id="{C44EDE3C-6104-4EB3-AC52-CF9B25C4DFBE}"/>
            </a:ext>
          </a:extLst>
        </xdr:cNvPr>
        <xdr:cNvCxnSpPr/>
      </xdr:nvCxnSpPr>
      <xdr:spPr>
        <a:xfrm flipV="1">
          <a:off x="12642055" y="5400198"/>
          <a:ext cx="3094197" cy="155257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3452811</xdr:colOff>
      <xdr:row>1</xdr:row>
      <xdr:rowOff>214313</xdr:rowOff>
    </xdr:from>
    <xdr:to>
      <xdr:col>4</xdr:col>
      <xdr:colOff>726279</xdr:colOff>
      <xdr:row>4</xdr:row>
      <xdr:rowOff>226220</xdr:rowOff>
    </xdr:to>
    <xdr:sp macro="" textlink="">
      <xdr:nvSpPr>
        <xdr:cNvPr id="8" name="テキスト ボックス 7">
          <a:extLst>
            <a:ext uri="{FF2B5EF4-FFF2-40B4-BE49-F238E27FC236}">
              <a16:creationId xmlns:a16="http://schemas.microsoft.com/office/drawing/2014/main" id="{10A52DE9-E567-45EE-BFC5-75C45FF233A0}"/>
            </a:ext>
          </a:extLst>
        </xdr:cNvPr>
        <xdr:cNvSpPr txBox="1"/>
      </xdr:nvSpPr>
      <xdr:spPr>
        <a:xfrm>
          <a:off x="5426391" y="915353"/>
          <a:ext cx="2089308" cy="979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13</xdr:col>
      <xdr:colOff>83344</xdr:colOff>
      <xdr:row>9</xdr:row>
      <xdr:rowOff>95251</xdr:rowOff>
    </xdr:from>
    <xdr:to>
      <xdr:col>13</xdr:col>
      <xdr:colOff>226219</xdr:colOff>
      <xdr:row>10</xdr:row>
      <xdr:rowOff>226218</xdr:rowOff>
    </xdr:to>
    <xdr:sp macro="" textlink="">
      <xdr:nvSpPr>
        <xdr:cNvPr id="9" name="右大かっこ 8">
          <a:extLst>
            <a:ext uri="{FF2B5EF4-FFF2-40B4-BE49-F238E27FC236}">
              <a16:creationId xmlns:a16="http://schemas.microsoft.com/office/drawing/2014/main" id="{F83210D1-62E7-46C6-BBD2-3D8B1AC35227}"/>
            </a:ext>
          </a:extLst>
        </xdr:cNvPr>
        <xdr:cNvSpPr/>
      </xdr:nvSpPr>
      <xdr:spPr>
        <a:xfrm>
          <a:off x="18157984" y="3989071"/>
          <a:ext cx="142875" cy="451007"/>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226219</xdr:colOff>
      <xdr:row>10</xdr:row>
      <xdr:rowOff>0</xdr:rowOff>
    </xdr:from>
    <xdr:to>
      <xdr:col>13</xdr:col>
      <xdr:colOff>559594</xdr:colOff>
      <xdr:row>10</xdr:row>
      <xdr:rowOff>2</xdr:rowOff>
    </xdr:to>
    <xdr:cxnSp macro="">
      <xdr:nvCxnSpPr>
        <xdr:cNvPr id="10" name="直線矢印コネクタ 9">
          <a:extLst>
            <a:ext uri="{FF2B5EF4-FFF2-40B4-BE49-F238E27FC236}">
              <a16:creationId xmlns:a16="http://schemas.microsoft.com/office/drawing/2014/main" id="{410D0740-4479-4D40-A9F9-9471E3AD811A}"/>
            </a:ext>
          </a:extLst>
        </xdr:cNvPr>
        <xdr:cNvCxnSpPr>
          <a:stCxn id="9" idx="2"/>
        </xdr:cNvCxnSpPr>
      </xdr:nvCxnSpPr>
      <xdr:spPr>
        <a:xfrm>
          <a:off x="18300859" y="4213860"/>
          <a:ext cx="333375" cy="2"/>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547687</xdr:colOff>
      <xdr:row>10</xdr:row>
      <xdr:rowOff>11906</xdr:rowOff>
    </xdr:from>
    <xdr:to>
      <xdr:col>13</xdr:col>
      <xdr:colOff>571500</xdr:colOff>
      <xdr:row>20</xdr:row>
      <xdr:rowOff>0</xdr:rowOff>
    </xdr:to>
    <xdr:cxnSp macro="">
      <xdr:nvCxnSpPr>
        <xdr:cNvPr id="11" name="直線コネクタ 10">
          <a:extLst>
            <a:ext uri="{FF2B5EF4-FFF2-40B4-BE49-F238E27FC236}">
              <a16:creationId xmlns:a16="http://schemas.microsoft.com/office/drawing/2014/main" id="{D63439CB-41AD-413D-A0B2-4D821E92C871}"/>
            </a:ext>
          </a:extLst>
        </xdr:cNvPr>
        <xdr:cNvCxnSpPr/>
      </xdr:nvCxnSpPr>
      <xdr:spPr>
        <a:xfrm>
          <a:off x="18622327" y="4225766"/>
          <a:ext cx="23813" cy="318849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71437</xdr:colOff>
      <xdr:row>19</xdr:row>
      <xdr:rowOff>297656</xdr:rowOff>
    </xdr:from>
    <xdr:to>
      <xdr:col>13</xdr:col>
      <xdr:colOff>559596</xdr:colOff>
      <xdr:row>19</xdr:row>
      <xdr:rowOff>309563</xdr:rowOff>
    </xdr:to>
    <xdr:cxnSp macro="">
      <xdr:nvCxnSpPr>
        <xdr:cNvPr id="12" name="直線コネクタ 11">
          <a:extLst>
            <a:ext uri="{FF2B5EF4-FFF2-40B4-BE49-F238E27FC236}">
              <a16:creationId xmlns:a16="http://schemas.microsoft.com/office/drawing/2014/main" id="{1AD815E4-D66A-4E26-8F8F-1AB496BE264C}"/>
            </a:ext>
          </a:extLst>
        </xdr:cNvPr>
        <xdr:cNvCxnSpPr/>
      </xdr:nvCxnSpPr>
      <xdr:spPr>
        <a:xfrm flipH="1">
          <a:off x="18146077" y="7391876"/>
          <a:ext cx="488159" cy="1190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726280</xdr:colOff>
      <xdr:row>8</xdr:row>
      <xdr:rowOff>23810</xdr:rowOff>
    </xdr:from>
    <xdr:to>
      <xdr:col>0</xdr:col>
      <xdr:colOff>892966</xdr:colOff>
      <xdr:row>17</xdr:row>
      <xdr:rowOff>261936</xdr:rowOff>
    </xdr:to>
    <xdr:sp macro="" textlink="">
      <xdr:nvSpPr>
        <xdr:cNvPr id="13" name="右大かっこ 12">
          <a:extLst>
            <a:ext uri="{FF2B5EF4-FFF2-40B4-BE49-F238E27FC236}">
              <a16:creationId xmlns:a16="http://schemas.microsoft.com/office/drawing/2014/main" id="{BDCB70C7-CCB8-4A48-B319-2855A7E10C44}"/>
            </a:ext>
          </a:extLst>
        </xdr:cNvPr>
        <xdr:cNvSpPr/>
      </xdr:nvSpPr>
      <xdr:spPr>
        <a:xfrm rot="10800000">
          <a:off x="726280" y="3597590"/>
          <a:ext cx="159066" cy="311848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416719</xdr:colOff>
      <xdr:row>11</xdr:row>
      <xdr:rowOff>309562</xdr:rowOff>
    </xdr:from>
    <xdr:to>
      <xdr:col>0</xdr:col>
      <xdr:colOff>714376</xdr:colOff>
      <xdr:row>12</xdr:row>
      <xdr:rowOff>0</xdr:rowOff>
    </xdr:to>
    <xdr:cxnSp macro="">
      <xdr:nvCxnSpPr>
        <xdr:cNvPr id="14" name="直線矢印コネクタ 13">
          <a:extLst>
            <a:ext uri="{FF2B5EF4-FFF2-40B4-BE49-F238E27FC236}">
              <a16:creationId xmlns:a16="http://schemas.microsoft.com/office/drawing/2014/main" id="{F5F68BF9-DC6D-4D7D-841F-A73B8E4F30CA}"/>
            </a:ext>
          </a:extLst>
        </xdr:cNvPr>
        <xdr:cNvCxnSpPr/>
      </xdr:nvCxnSpPr>
      <xdr:spPr>
        <a:xfrm flipH="1">
          <a:off x="416719" y="4843462"/>
          <a:ext cx="297657" cy="1047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414337</xdr:colOff>
      <xdr:row>12</xdr:row>
      <xdr:rowOff>9525</xdr:rowOff>
    </xdr:from>
    <xdr:to>
      <xdr:col>0</xdr:col>
      <xdr:colOff>452437</xdr:colOff>
      <xdr:row>22</xdr:row>
      <xdr:rowOff>297656</xdr:rowOff>
    </xdr:to>
    <xdr:cxnSp macro="">
      <xdr:nvCxnSpPr>
        <xdr:cNvPr id="15" name="直線コネクタ 14">
          <a:extLst>
            <a:ext uri="{FF2B5EF4-FFF2-40B4-BE49-F238E27FC236}">
              <a16:creationId xmlns:a16="http://schemas.microsoft.com/office/drawing/2014/main" id="{438B99AC-F4A8-421E-A332-571A68F4458C}"/>
            </a:ext>
          </a:extLst>
        </xdr:cNvPr>
        <xdr:cNvCxnSpPr/>
      </xdr:nvCxnSpPr>
      <xdr:spPr>
        <a:xfrm>
          <a:off x="414337" y="4863465"/>
          <a:ext cx="38100" cy="34885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450057</xdr:colOff>
      <xdr:row>22</xdr:row>
      <xdr:rowOff>295275</xdr:rowOff>
    </xdr:from>
    <xdr:to>
      <xdr:col>1</xdr:col>
      <xdr:colOff>511968</xdr:colOff>
      <xdr:row>22</xdr:row>
      <xdr:rowOff>309562</xdr:rowOff>
    </xdr:to>
    <xdr:cxnSp macro="">
      <xdr:nvCxnSpPr>
        <xdr:cNvPr id="16" name="直線コネクタ 15">
          <a:extLst>
            <a:ext uri="{FF2B5EF4-FFF2-40B4-BE49-F238E27FC236}">
              <a16:creationId xmlns:a16="http://schemas.microsoft.com/office/drawing/2014/main" id="{E3959E12-FE5E-4DB8-BBF4-1453E233E5DA}"/>
            </a:ext>
          </a:extLst>
        </xdr:cNvPr>
        <xdr:cNvCxnSpPr/>
      </xdr:nvCxnSpPr>
      <xdr:spPr>
        <a:xfrm flipH="1" flipV="1">
          <a:off x="450057" y="8349615"/>
          <a:ext cx="945831"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809624</xdr:colOff>
      <xdr:row>12</xdr:row>
      <xdr:rowOff>154781</xdr:rowOff>
    </xdr:from>
    <xdr:to>
      <xdr:col>2</xdr:col>
      <xdr:colOff>1476375</xdr:colOff>
      <xdr:row>19</xdr:row>
      <xdr:rowOff>285751</xdr:rowOff>
    </xdr:to>
    <xdr:cxnSp macro="">
      <xdr:nvCxnSpPr>
        <xdr:cNvPr id="17" name="直線矢印コネクタ 16">
          <a:extLst>
            <a:ext uri="{FF2B5EF4-FFF2-40B4-BE49-F238E27FC236}">
              <a16:creationId xmlns:a16="http://schemas.microsoft.com/office/drawing/2014/main" id="{77FF274E-1352-4156-B55D-91F5224F5DCA}"/>
            </a:ext>
          </a:extLst>
        </xdr:cNvPr>
        <xdr:cNvCxnSpPr>
          <a:stCxn id="3" idx="1"/>
        </xdr:cNvCxnSpPr>
      </xdr:nvCxnSpPr>
      <xdr:spPr>
        <a:xfrm flipH="1" flipV="1">
          <a:off x="1693544" y="5008721"/>
          <a:ext cx="1756411" cy="23712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533398</xdr:colOff>
      <xdr:row>22</xdr:row>
      <xdr:rowOff>69057</xdr:rowOff>
    </xdr:from>
    <xdr:to>
      <xdr:col>3</xdr:col>
      <xdr:colOff>297656</xdr:colOff>
      <xdr:row>26</xdr:row>
      <xdr:rowOff>226218</xdr:rowOff>
    </xdr:to>
    <xdr:sp macro="" textlink="">
      <xdr:nvSpPr>
        <xdr:cNvPr id="18" name="テキスト ボックス 17">
          <a:extLst>
            <a:ext uri="{FF2B5EF4-FFF2-40B4-BE49-F238E27FC236}">
              <a16:creationId xmlns:a16="http://schemas.microsoft.com/office/drawing/2014/main" id="{224672DF-EF33-4038-BDCA-35E4B6FF7EAC}"/>
            </a:ext>
          </a:extLst>
        </xdr:cNvPr>
        <xdr:cNvSpPr txBox="1"/>
      </xdr:nvSpPr>
      <xdr:spPr>
        <a:xfrm>
          <a:off x="1417318" y="8123397"/>
          <a:ext cx="4702018" cy="144494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氏名の記載順は委託先、再委託先１、再委託先２･･･</a:t>
          </a:r>
          <a:endParaRPr kumimoji="1" lang="en-US" altLang="ja-JP" sz="1600" b="1"/>
        </a:p>
        <a:p>
          <a:r>
            <a:rPr kumimoji="1" lang="ja-JP" altLang="en-US" sz="1600" b="1"/>
            <a:t>の順で記載します。再委託先の氏名は、再委託先の区分ごとに研究開発分担者、研究参加者の順で記載してください。</a:t>
          </a:r>
        </a:p>
      </xdr:txBody>
    </xdr:sp>
    <xdr:clientData/>
  </xdr:twoCellAnchor>
  <xdr:twoCellAnchor>
    <xdr:from>
      <xdr:col>7</xdr:col>
      <xdr:colOff>166687</xdr:colOff>
      <xdr:row>16</xdr:row>
      <xdr:rowOff>226220</xdr:rowOff>
    </xdr:from>
    <xdr:to>
      <xdr:col>9</xdr:col>
      <xdr:colOff>202406</xdr:colOff>
      <xdr:row>19</xdr:row>
      <xdr:rowOff>238125</xdr:rowOff>
    </xdr:to>
    <xdr:cxnSp macro="">
      <xdr:nvCxnSpPr>
        <xdr:cNvPr id="19" name="直線矢印コネクタ 18">
          <a:extLst>
            <a:ext uri="{FF2B5EF4-FFF2-40B4-BE49-F238E27FC236}">
              <a16:creationId xmlns:a16="http://schemas.microsoft.com/office/drawing/2014/main" id="{CD8E9894-809E-460F-88E1-A305D3A227E5}"/>
            </a:ext>
          </a:extLst>
        </xdr:cNvPr>
        <xdr:cNvCxnSpPr/>
      </xdr:nvCxnSpPr>
      <xdr:spPr>
        <a:xfrm flipV="1">
          <a:off x="12808267" y="6360320"/>
          <a:ext cx="2916079" cy="9720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0</xdr:row>
      <xdr:rowOff>101600</xdr:rowOff>
    </xdr:from>
    <xdr:to>
      <xdr:col>13</xdr:col>
      <xdr:colOff>101600</xdr:colOff>
      <xdr:row>1</xdr:row>
      <xdr:rowOff>177800</xdr:rowOff>
    </xdr:to>
    <xdr:sp macro="" textlink="">
      <xdr:nvSpPr>
        <xdr:cNvPr id="20" name="テキスト ボックス 19">
          <a:extLst>
            <a:ext uri="{FF2B5EF4-FFF2-40B4-BE49-F238E27FC236}">
              <a16:creationId xmlns:a16="http://schemas.microsoft.com/office/drawing/2014/main" id="{84511301-0FFA-4502-BFBB-C97A27DEACD8}"/>
            </a:ext>
          </a:extLst>
        </xdr:cNvPr>
        <xdr:cNvSpPr txBox="1"/>
      </xdr:nvSpPr>
      <xdr:spPr>
        <a:xfrm>
          <a:off x="14272260" y="101600"/>
          <a:ext cx="3903980" cy="77724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9</xdr:col>
      <xdr:colOff>127000</xdr:colOff>
      <xdr:row>1</xdr:row>
      <xdr:rowOff>190500</xdr:rowOff>
    </xdr:from>
    <xdr:to>
      <xdr:col>9</xdr:col>
      <xdr:colOff>571500</xdr:colOff>
      <xdr:row>2</xdr:row>
      <xdr:rowOff>139700</xdr:rowOff>
    </xdr:to>
    <xdr:cxnSp macro="">
      <xdr:nvCxnSpPr>
        <xdr:cNvPr id="21" name="コネクタ: カギ線 20">
          <a:extLst>
            <a:ext uri="{FF2B5EF4-FFF2-40B4-BE49-F238E27FC236}">
              <a16:creationId xmlns:a16="http://schemas.microsoft.com/office/drawing/2014/main" id="{9B5F94A5-7215-4F58-94BF-678E5D566191}"/>
            </a:ext>
          </a:extLst>
        </xdr:cNvPr>
        <xdr:cNvCxnSpPr/>
      </xdr:nvCxnSpPr>
      <xdr:spPr>
        <a:xfrm>
          <a:off x="15648940" y="891540"/>
          <a:ext cx="444500" cy="246380"/>
        </a:xfrm>
        <a:prstGeom prst="bentConnector3">
          <a:avLst>
            <a:gd name="adj1" fmla="val -714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304799</xdr:colOff>
      <xdr:row>3</xdr:row>
      <xdr:rowOff>224</xdr:rowOff>
    </xdr:from>
    <xdr:ext cx="7270750" cy="345440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3367656" y="490081"/>
          <a:ext cx="7270750" cy="34544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i="0">
              <a:solidFill>
                <a:schemeClr val="lt1"/>
              </a:solidFill>
              <a:effectLst/>
              <a:latin typeface="+mn-lt"/>
              <a:ea typeface="+mn-ea"/>
              <a:cs typeface="+mn-cs"/>
            </a:rPr>
            <a:t> </a:t>
          </a:r>
          <a:endParaRPr lang="ja-JP" altLang="ja-JP" sz="1600" i="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1">
              <a:solidFill>
                <a:schemeClr val="lt1"/>
              </a:solidFill>
              <a:effectLst/>
              <a:latin typeface="+mn-lt"/>
              <a:ea typeface="+mn-ea"/>
              <a:cs typeface="+mn-cs"/>
            </a:rPr>
            <a:t>行を挿入する場合はセルのロック解除が必要ですので、</a:t>
          </a:r>
          <a:r>
            <a:rPr kumimoji="1" lang="en-US" altLang="ja-JP" sz="1100" b="1">
              <a:solidFill>
                <a:schemeClr val="lt1"/>
              </a:solidFill>
              <a:effectLst/>
              <a:latin typeface="+mn-lt"/>
              <a:ea typeface="+mn-ea"/>
              <a:cs typeface="+mn-cs"/>
            </a:rPr>
            <a:t>AMED</a:t>
          </a:r>
          <a:r>
            <a:rPr kumimoji="1" lang="ja-JP" altLang="ja-JP" sz="1100" b="1">
              <a:solidFill>
                <a:schemeClr val="lt1"/>
              </a:solidFill>
              <a:effectLst/>
              <a:latin typeface="+mn-lt"/>
              <a:ea typeface="+mn-ea"/>
              <a:cs typeface="+mn-cs"/>
            </a:rPr>
            <a:t>担当者にご相談ください。</a:t>
          </a:r>
          <a:endParaRPr lang="ja-JP" altLang="ja-JP" sz="1100" b="1">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123105</xdr:colOff>
      <xdr:row>1</xdr:row>
      <xdr:rowOff>181621</xdr:rowOff>
    </xdr:from>
    <xdr:ext cx="7734300" cy="3699961"/>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584046" y="607445"/>
          <a:ext cx="7734300" cy="36999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bg1"/>
              </a:solidFill>
              <a:effectLst/>
              <a:latin typeface="+mn-lt"/>
              <a:ea typeface="+mn-ea"/>
              <a:cs typeface="+mn-cs"/>
            </a:rPr>
            <a:t>　</a:t>
          </a:r>
          <a:r>
            <a:rPr kumimoji="0" lang="ja-JP" altLang="en-US" sz="1400" b="0" i="0" u="none" strike="noStrike" kern="0" cap="none" spc="0" normalizeH="0" baseline="0" noProof="0">
              <a:ln>
                <a:noFill/>
              </a:ln>
              <a:solidFill>
                <a:schemeClr val="bg1"/>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chemeClr val="bg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bg1"/>
              </a:solidFill>
              <a:effectLst/>
              <a:uLnTx/>
              <a:uFillTx/>
              <a:latin typeface="+mn-lt"/>
              <a:ea typeface="+mn-ea"/>
              <a:cs typeface="+mn-cs"/>
            </a:rPr>
            <a:t>　必要な区分をして積算内容が説明できるように記載してください。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1">
              <a:solidFill>
                <a:schemeClr val="lt1"/>
              </a:solidFill>
              <a:effectLst/>
              <a:latin typeface="+mn-lt"/>
              <a:ea typeface="+mn-ea"/>
              <a:cs typeface="+mn-cs"/>
            </a:rPr>
            <a:t>行を挿入する場合はセルのロック解除が必要ですので、</a:t>
          </a:r>
          <a:r>
            <a:rPr kumimoji="1" lang="en-US" altLang="ja-JP" sz="1100" b="1">
              <a:solidFill>
                <a:schemeClr val="lt1"/>
              </a:solidFill>
              <a:effectLst/>
              <a:latin typeface="+mn-lt"/>
              <a:ea typeface="+mn-ea"/>
              <a:cs typeface="+mn-cs"/>
            </a:rPr>
            <a:t>AMED</a:t>
          </a:r>
          <a:r>
            <a:rPr kumimoji="1" lang="ja-JP" altLang="ja-JP" sz="1100" b="1">
              <a:solidFill>
                <a:schemeClr val="lt1"/>
              </a:solidFill>
              <a:effectLst/>
              <a:latin typeface="+mn-lt"/>
              <a:ea typeface="+mn-ea"/>
              <a:cs typeface="+mn-cs"/>
            </a:rPr>
            <a:t>担当者にご相談ください。</a:t>
          </a:r>
          <a:endParaRPr lang="ja-JP" altLang="ja-JP" sz="1100" b="1">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400096</xdr:colOff>
      <xdr:row>2</xdr:row>
      <xdr:rowOff>32474</xdr:rowOff>
    </xdr:from>
    <xdr:ext cx="7571694" cy="5094151"/>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2058696" y="687794"/>
          <a:ext cx="7571694" cy="50941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b="1">
              <a:solidFill>
                <a:schemeClr val="lt1"/>
              </a:solidFill>
              <a:effectLst/>
              <a:latin typeface="+mn-lt"/>
              <a:ea typeface="+mn-ea"/>
              <a:cs typeface="+mn-cs"/>
            </a:rPr>
            <a:t>行を挿入する場合はセルのロック解除が必要ですので、</a:t>
          </a:r>
          <a:r>
            <a:rPr kumimoji="1" lang="en-US" altLang="ja-JP" sz="1100" b="1">
              <a:solidFill>
                <a:schemeClr val="lt1"/>
              </a:solidFill>
              <a:effectLst/>
              <a:latin typeface="+mn-lt"/>
              <a:ea typeface="+mn-ea"/>
              <a:cs typeface="+mn-cs"/>
            </a:rPr>
            <a:t>AMED</a:t>
          </a:r>
          <a:r>
            <a:rPr kumimoji="1" lang="ja-JP" altLang="ja-JP" sz="1100" b="1">
              <a:solidFill>
                <a:schemeClr val="lt1"/>
              </a:solidFill>
              <a:effectLst/>
              <a:latin typeface="+mn-lt"/>
              <a:ea typeface="+mn-ea"/>
              <a:cs typeface="+mn-cs"/>
            </a:rPr>
            <a:t>担当者にご相談ください。</a:t>
          </a:r>
          <a:endParaRPr lang="ja-JP" altLang="ja-JP" sz="1100" b="1">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190501</xdr:colOff>
      <xdr:row>2</xdr:row>
      <xdr:rowOff>207962</xdr:rowOff>
    </xdr:from>
    <xdr:ext cx="10280650" cy="5494261"/>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10541001" y="454025"/>
          <a:ext cx="10280650" cy="54942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1">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600" b="0">
            <a:solidFill>
              <a:schemeClr val="lt1"/>
            </a:solidFill>
            <a:effectLst/>
            <a:latin typeface="+mn-ea"/>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b="1">
              <a:solidFill>
                <a:schemeClr val="lt1"/>
              </a:solidFill>
              <a:effectLst/>
              <a:latin typeface="+mn-lt"/>
              <a:ea typeface="+mn-ea"/>
              <a:cs typeface="+mn-cs"/>
            </a:rPr>
            <a:t>行を挿入する場合は、セルのロック解除が必要となりますので、</a:t>
          </a:r>
          <a:r>
            <a:rPr kumimoji="1" lang="en-US" altLang="ja-JP" sz="1100" b="1">
              <a:solidFill>
                <a:schemeClr val="lt1"/>
              </a:solidFill>
              <a:effectLst/>
              <a:latin typeface="+mn-lt"/>
              <a:ea typeface="+mn-ea"/>
              <a:cs typeface="+mn-cs"/>
            </a:rPr>
            <a:t>AMED</a:t>
          </a:r>
          <a:r>
            <a:rPr kumimoji="1" lang="ja-JP" altLang="ja-JP" sz="1100" b="1">
              <a:solidFill>
                <a:schemeClr val="lt1"/>
              </a:solidFill>
              <a:effectLst/>
              <a:latin typeface="+mn-lt"/>
              <a:ea typeface="+mn-ea"/>
              <a:cs typeface="+mn-cs"/>
            </a:rPr>
            <a:t>担当者にご相談ください。</a:t>
          </a:r>
          <a:endParaRPr lang="ja-JP" altLang="ja-JP" sz="1100" b="1">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0</xdr:colOff>
      <xdr:row>3</xdr:row>
      <xdr:rowOff>0</xdr:rowOff>
    </xdr:from>
    <xdr:ext cx="7643812" cy="4660699"/>
    <xdr:sp macro="" textlink="">
      <xdr:nvSpPr>
        <xdr:cNvPr id="3" name="正方形/長方形 2">
          <a:extLst>
            <a:ext uri="{FF2B5EF4-FFF2-40B4-BE49-F238E27FC236}">
              <a16:creationId xmlns:a16="http://schemas.microsoft.com/office/drawing/2014/main" id="{E6BAED73-7324-43E2-ACE5-BAC0AAC2E372}"/>
            </a:ext>
          </a:extLst>
        </xdr:cNvPr>
        <xdr:cNvSpPr/>
      </xdr:nvSpPr>
      <xdr:spPr>
        <a:xfrm>
          <a:off x="12469813" y="388938"/>
          <a:ext cx="7643812" cy="46606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b="1" u="sng">
              <a:solidFill>
                <a:schemeClr val="bg1"/>
              </a:solidFill>
              <a:effectLst/>
            </a:rPr>
            <a:t>【</a:t>
          </a:r>
          <a:r>
            <a:rPr lang="ja-JP" altLang="en-US" b="1" u="sng">
              <a:solidFill>
                <a:schemeClr val="bg1"/>
              </a:solidFill>
              <a:effectLst/>
            </a:rPr>
            <a:t>鑑</a:t>
          </a:r>
          <a:r>
            <a:rPr lang="en-US" altLang="ja-JP" b="1" u="sng">
              <a:solidFill>
                <a:schemeClr val="bg1"/>
              </a:solidFill>
              <a:effectLst/>
            </a:rPr>
            <a:t>】</a:t>
          </a:r>
          <a:r>
            <a:rPr lang="ja-JP" altLang="en-US" b="1" u="sng">
              <a:solidFill>
                <a:schemeClr val="bg1"/>
              </a:solidFill>
              <a:effectLst/>
            </a:rPr>
            <a:t>シートにて「免税事業者」を選択された場合は、すべて「税込」を選択してください。</a:t>
          </a:r>
          <a:endParaRPr lang="en-US" altLang="ja-JP" b="1" u="sng">
            <a:solidFill>
              <a:schemeClr val="bg1"/>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b="1">
              <a:solidFill>
                <a:schemeClr val="lt1"/>
              </a:solidFill>
              <a:effectLst/>
              <a:latin typeface="+mn-lt"/>
              <a:ea typeface="+mn-ea"/>
              <a:cs typeface="+mn-cs"/>
            </a:rPr>
            <a:t>行を挿入する場合は、セルのロック解除が必要となりますので、</a:t>
          </a:r>
          <a:r>
            <a:rPr kumimoji="1" lang="en-US" altLang="ja-JP" sz="1100" b="1">
              <a:solidFill>
                <a:schemeClr val="lt1"/>
              </a:solidFill>
              <a:effectLst/>
              <a:latin typeface="+mn-lt"/>
              <a:ea typeface="+mn-ea"/>
              <a:cs typeface="+mn-cs"/>
            </a:rPr>
            <a:t>AMED</a:t>
          </a:r>
          <a:r>
            <a:rPr kumimoji="1" lang="ja-JP" altLang="ja-JP" sz="1100" b="1">
              <a:solidFill>
                <a:schemeClr val="lt1"/>
              </a:solidFill>
              <a:effectLst/>
              <a:latin typeface="+mn-lt"/>
              <a:ea typeface="+mn-ea"/>
              <a:cs typeface="+mn-cs"/>
            </a:rPr>
            <a:t>担当者にご相談ください。</a:t>
          </a:r>
          <a:endParaRPr lang="ja-JP" altLang="ja-JP" sz="1100" b="1">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000113_amed_go_jp/Documents/PassageDrive/Workspace/Desktop/&#38306;&#24247;&#27743;/R05/&#32076;&#29702;&#22865;&#32004;&#26908;&#26619;/&#27096;&#24335;/&#21513;&#30000;s&#12304;&#35336;&#30011;&#27096;&#24335;2&#12305;&#32076;&#36027;&#31561;&#20869;&#35379;&#12539;&#22865;&#32004;&#38917;&#30446;&#12471;&#12540;&#12488;_&#32232;&#3859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欄(計画書貼り付け用)"/>
      <sheetName val="契約項目シート"/>
      <sheetName val="【鑑】経費等内訳書"/>
      <sheetName val="研究開発タグ（入力用）"/>
      <sheetName val="設備備品費"/>
      <sheetName val="消耗品費"/>
      <sheetName val="旅費"/>
      <sheetName val="人件費 (実績単価)"/>
      <sheetName val="人件費（健保等級）"/>
      <sheetName val="謝金"/>
      <sheetName val="外注費"/>
      <sheetName val="その他"/>
      <sheetName val="その他（消費税相当額）"/>
      <sheetName val="研究開発タグ（集計用）"/>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医薬品・医療機器等の開発を目指す研究＜医療機器開発につながるシステム開発を含む＞</v>
          </cell>
          <cell r="D2" t="str">
            <v>基礎的</v>
          </cell>
          <cell r="E2" t="str">
            <v>医薬品</v>
          </cell>
          <cell r="I2" t="str">
            <v>◎</v>
          </cell>
        </row>
        <row r="3">
          <cell r="A3" t="str">
            <v>生命・病態解明等を目指す研究</v>
          </cell>
          <cell r="D3" t="str">
            <v>応用</v>
          </cell>
          <cell r="E3" t="str">
            <v>体外診断薬</v>
          </cell>
          <cell r="I3" t="str">
            <v>○</v>
          </cell>
        </row>
        <row r="4">
          <cell r="A4" t="str">
            <v>調査等の解析による実態把握を目指す研究＜フィールドワーク、サーベイランス、モニタリングを含む＞</v>
          </cell>
          <cell r="D4" t="str">
            <v>非臨床試験・前臨床試験</v>
          </cell>
          <cell r="E4" t="str">
            <v>医療機器</v>
          </cell>
          <cell r="I4" t="str">
            <v>×</v>
          </cell>
        </row>
        <row r="5">
          <cell r="A5" t="str">
            <v>医療技術・標準治療法の確立等につながる研究＜診療の質を高めるためのエビデンス構築＜診療ガイドライン作成等＞を含む＞</v>
          </cell>
          <cell r="D5" t="str">
            <v>臨床試験</v>
          </cell>
          <cell r="E5" t="str">
            <v>再生医療等製品</v>
          </cell>
        </row>
        <row r="6">
          <cell r="A6" t="str">
            <v>研究基盤及び創薬基盤の整備研究＜創薬技術・ICT基盤・プラットフォーム関係含む＞</v>
          </cell>
          <cell r="D6" t="str">
            <v>治験</v>
          </cell>
          <cell r="E6" t="str">
            <v>薬機法分類非該当</v>
          </cell>
        </row>
        <row r="7">
          <cell r="A7" t="str">
            <v>医療薬事制度・介護制度の改良及び技術支援等につながる研究＜国際保健＜制度＞の技術支援等につながる研究を含む＞</v>
          </cell>
          <cell r="D7" t="str">
            <v>市販後</v>
          </cell>
        </row>
        <row r="8">
          <cell r="A8" t="str">
            <v>新規診断法・検査法・検査体制の開発、確立、検証＜診断薬・診断機器開発は除く＞</v>
          </cell>
          <cell r="D8" t="str">
            <v>観察研究等</v>
          </cell>
        </row>
        <row r="9">
          <cell r="A9" t="str">
            <v>予防のためのエビデンス構築を目指す研究＜疫学を含む＞</v>
          </cell>
          <cell r="D9" t="str">
            <v>該当なし</v>
          </cell>
        </row>
        <row r="10">
          <cell r="A10"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 dT="2024-05-02T00:47:59.65" personId="{00000000-0000-0000-0000-000000000000}" id="{76EA333D-5650-4FD1-89A0-01E046504E94}">
    <text xml:space="preserve">初年度分だけ？それとも5年分？
</text>
  </threadedComment>
  <threadedComment ref="A20" dT="2024-05-02T00:47:59.65" personId="{00000000-0000-0000-0000-000000000000}" id="{32101181-8FE4-403E-AE5F-D0D907E859D7}">
    <text xml:space="preserve">初年度分だけ？それとも5年分？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E99B6-7C9A-44E3-AA80-B84F4B2BDE33}">
  <sheetPr>
    <tabColor rgb="FFFF0000"/>
    <pageSetUpPr fitToPage="1"/>
  </sheetPr>
  <dimension ref="A1:U11"/>
  <sheetViews>
    <sheetView tabSelected="1" zoomScale="70" zoomScaleNormal="70" workbookViewId="0">
      <selection activeCell="H18" sqref="H18"/>
    </sheetView>
  </sheetViews>
  <sheetFormatPr defaultColWidth="9" defaultRowHeight="18" customHeight="1"/>
  <cols>
    <col min="1" max="1" width="14.6640625" style="486" customWidth="1"/>
    <col min="2" max="3" width="11.88671875" style="466" customWidth="1"/>
    <col min="4" max="4" width="31.88671875" style="488" customWidth="1"/>
    <col min="5" max="5" width="29.21875" style="488" customWidth="1"/>
    <col min="6" max="7" width="15.6640625" style="466" customWidth="1"/>
    <col min="8" max="8" width="19.88671875" style="466" customWidth="1"/>
    <col min="9" max="11" width="19.88671875" style="475" customWidth="1"/>
    <col min="12" max="16" width="18" style="476" customWidth="1"/>
    <col min="17" max="17" width="4.77734375" style="477" customWidth="1"/>
    <col min="18" max="18" width="3" style="477" customWidth="1"/>
    <col min="19" max="19" width="16.88671875" style="478" customWidth="1"/>
    <col min="20" max="20" width="24.21875" style="476" customWidth="1"/>
    <col min="21" max="21" width="8.109375" style="466" bestFit="1" customWidth="1"/>
    <col min="22" max="16384" width="9" style="466"/>
  </cols>
  <sheetData>
    <row r="1" spans="1:21" ht="37.950000000000003" customHeight="1"/>
    <row r="2" spans="1:21" ht="37.200000000000003" customHeight="1" thickBot="1">
      <c r="A2" s="494" t="s">
        <v>309</v>
      </c>
      <c r="T2" s="479" t="s">
        <v>29</v>
      </c>
    </row>
    <row r="3" spans="1:21" ht="33" customHeight="1">
      <c r="A3" s="678" t="s">
        <v>301</v>
      </c>
      <c r="B3" s="680" t="s">
        <v>296</v>
      </c>
      <c r="C3" s="680" t="s">
        <v>295</v>
      </c>
      <c r="D3" s="672" t="s">
        <v>297</v>
      </c>
      <c r="E3" s="672" t="s">
        <v>298</v>
      </c>
      <c r="F3" s="687" t="s">
        <v>311</v>
      </c>
      <c r="G3" s="683" t="s">
        <v>299</v>
      </c>
      <c r="H3" s="685" t="s">
        <v>312</v>
      </c>
      <c r="I3" s="670" t="s">
        <v>318</v>
      </c>
      <c r="J3" s="670" t="s">
        <v>319</v>
      </c>
      <c r="K3" s="670" t="s">
        <v>313</v>
      </c>
      <c r="L3" s="672" t="s">
        <v>32</v>
      </c>
      <c r="M3" s="672"/>
      <c r="N3" s="672"/>
      <c r="O3" s="672"/>
      <c r="P3" s="672"/>
      <c r="Q3" s="672"/>
      <c r="R3" s="672"/>
      <c r="S3" s="672"/>
      <c r="T3" s="673" t="s">
        <v>46</v>
      </c>
    </row>
    <row r="4" spans="1:21" s="467" customFormat="1" ht="33" customHeight="1" thickBot="1">
      <c r="A4" s="679"/>
      <c r="B4" s="681"/>
      <c r="C4" s="681"/>
      <c r="D4" s="682"/>
      <c r="E4" s="682"/>
      <c r="F4" s="688"/>
      <c r="G4" s="684"/>
      <c r="H4" s="686"/>
      <c r="I4" s="671"/>
      <c r="J4" s="671"/>
      <c r="K4" s="671"/>
      <c r="L4" s="490" t="s">
        <v>289</v>
      </c>
      <c r="M4" s="490" t="s">
        <v>290</v>
      </c>
      <c r="N4" s="490" t="s">
        <v>291</v>
      </c>
      <c r="O4" s="490" t="s">
        <v>292</v>
      </c>
      <c r="P4" s="490" t="s">
        <v>293</v>
      </c>
      <c r="Q4" s="689" t="s">
        <v>300</v>
      </c>
      <c r="R4" s="690"/>
      <c r="S4" s="491" t="s">
        <v>294</v>
      </c>
      <c r="T4" s="674"/>
      <c r="U4" s="480"/>
    </row>
    <row r="5" spans="1:21" ht="16.2">
      <c r="A5" s="493" t="s">
        <v>302</v>
      </c>
      <c r="B5" s="468">
        <f>'3.【鑑】委託先情報'!$F$1</f>
        <v>0</v>
      </c>
      <c r="C5" s="468">
        <f>'3.【鑑】委託先情報'!$F$2</f>
        <v>0</v>
      </c>
      <c r="D5" s="489">
        <f>'3.【鑑】委託先情報'!$B$3</f>
        <v>0</v>
      </c>
      <c r="E5" s="489">
        <f>'3.【鑑】委託先情報'!$B$10</f>
        <v>0</v>
      </c>
      <c r="F5" s="469">
        <f>'3.【鑑】委託先情報'!$F$2</f>
        <v>0</v>
      </c>
      <c r="G5" s="469">
        <f>'3.【鑑】委託先情報'!$B$20</f>
        <v>0</v>
      </c>
      <c r="H5" s="470">
        <f>'3.【鑑】委託先情報'!$B$13</f>
        <v>0</v>
      </c>
      <c r="I5" s="470">
        <f>'3.【鑑】委託先情報'!$B$14</f>
        <v>0</v>
      </c>
      <c r="J5" s="470">
        <f>'3.【鑑】委託先情報'!$E$14</f>
        <v>0</v>
      </c>
      <c r="K5" s="470">
        <f>'3.【鑑】委託先情報'!$E$13</f>
        <v>0</v>
      </c>
      <c r="L5" s="471">
        <f>'2.（入力不要）【事業計画書】貼り付け用'!P5</f>
        <v>0</v>
      </c>
      <c r="M5" s="471">
        <f>'2.（入力不要）【事業計画書】貼り付け用'!P7</f>
        <v>0</v>
      </c>
      <c r="N5" s="471">
        <f>'2.（入力不要）【事業計画書】貼り付け用'!P8</f>
        <v>0</v>
      </c>
      <c r="O5" s="471">
        <f>'2.（入力不要）【事業計画書】貼り付け用'!P10</f>
        <v>0</v>
      </c>
      <c r="P5" s="472">
        <f>'2.（入力不要）【事業計画書】貼り付け用'!P13</f>
        <v>0</v>
      </c>
      <c r="Q5" s="655">
        <f>'2.（入力不要）【事業計画書】貼り付け用'!M14</f>
        <v>0</v>
      </c>
      <c r="R5" s="656" t="s">
        <v>327</v>
      </c>
      <c r="S5" s="473">
        <f>'2.（入力不要）【事業計画書】貼り付け用'!P14</f>
        <v>0</v>
      </c>
      <c r="T5" s="474">
        <f>'2.（入力不要）【事業計画書】貼り付け用'!P15</f>
        <v>0</v>
      </c>
    </row>
    <row r="6" spans="1:21" ht="16.2">
      <c r="A6" s="493" t="s">
        <v>303</v>
      </c>
      <c r="B6" s="468">
        <f>'3.【鑑】委託先情報'!$F$1</f>
        <v>0</v>
      </c>
      <c r="C6" s="468">
        <f>'3.【鑑】委託先情報'!$F$2</f>
        <v>0</v>
      </c>
      <c r="D6" s="489">
        <f>'3.【鑑】委託先情報'!$B$3</f>
        <v>0</v>
      </c>
      <c r="E6" s="489">
        <f>'3.【鑑】委託先情報'!$B$10</f>
        <v>0</v>
      </c>
      <c r="F6" s="469">
        <f>'3.【鑑】委託先情報'!$F$2</f>
        <v>0</v>
      </c>
      <c r="G6" s="469">
        <f>'3.【鑑】委託先情報'!$B$20</f>
        <v>0</v>
      </c>
      <c r="H6" s="470">
        <f>'3.【鑑】委託先情報'!$B$13</f>
        <v>0</v>
      </c>
      <c r="I6" s="470">
        <f>'3.【鑑】委託先情報'!$B$15</f>
        <v>0</v>
      </c>
      <c r="J6" s="470">
        <f>'3.【鑑】委託先情報'!$E$15</f>
        <v>0</v>
      </c>
      <c r="K6" s="470">
        <f>'3.【鑑】委託先情報'!$E$13</f>
        <v>0</v>
      </c>
      <c r="L6" s="471">
        <f>'2.（入力不要）【事業計画書】貼り付け用'!P19</f>
        <v>0</v>
      </c>
      <c r="M6" s="471">
        <f>'2.（入力不要）【事業計画書】貼り付け用'!P21</f>
        <v>0</v>
      </c>
      <c r="N6" s="471">
        <f>'2.（入力不要）【事業計画書】貼り付け用'!P22</f>
        <v>0</v>
      </c>
      <c r="O6" s="471">
        <f>'2.（入力不要）【事業計画書】貼り付け用'!P24</f>
        <v>0</v>
      </c>
      <c r="P6" s="472">
        <f>'2.（入力不要）【事業計画書】貼り付け用'!P27</f>
        <v>0</v>
      </c>
      <c r="Q6" s="655">
        <f>'2.（入力不要）【事業計画書】貼り付け用'!M28</f>
        <v>0</v>
      </c>
      <c r="R6" s="657" t="s">
        <v>327</v>
      </c>
      <c r="S6" s="473">
        <f>'2.（入力不要）【事業計画書】貼り付け用'!P28</f>
        <v>0</v>
      </c>
      <c r="T6" s="474">
        <f>'2.（入力不要）【事業計画書】貼り付け用'!P29</f>
        <v>0</v>
      </c>
    </row>
    <row r="7" spans="1:21" ht="16.2">
      <c r="A7" s="493" t="s">
        <v>304</v>
      </c>
      <c r="B7" s="468">
        <f>'3.【鑑】委託先情報'!$F$1</f>
        <v>0</v>
      </c>
      <c r="C7" s="468">
        <f>'3.【鑑】委託先情報'!$F$2</f>
        <v>0</v>
      </c>
      <c r="D7" s="489">
        <f>'3.【鑑】委託先情報'!$B$3</f>
        <v>0</v>
      </c>
      <c r="E7" s="489">
        <f>'3.【鑑】委託先情報'!$B$10</f>
        <v>0</v>
      </c>
      <c r="F7" s="469">
        <f>'3.【鑑】委託先情報'!$F$2</f>
        <v>0</v>
      </c>
      <c r="G7" s="469">
        <f>'3.【鑑】委託先情報'!$B$20</f>
        <v>0</v>
      </c>
      <c r="H7" s="470">
        <f>'3.【鑑】委託先情報'!$B$13</f>
        <v>0</v>
      </c>
      <c r="I7" s="470">
        <f>'3.【鑑】委託先情報'!$B$16</f>
        <v>0</v>
      </c>
      <c r="J7" s="470">
        <f>'3.【鑑】委託先情報'!$E$16</f>
        <v>0</v>
      </c>
      <c r="K7" s="470">
        <f>'3.【鑑】委託先情報'!$E$13</f>
        <v>0</v>
      </c>
      <c r="L7" s="471">
        <f>'2.（入力不要）【事業計画書】貼り付け用'!P33</f>
        <v>0</v>
      </c>
      <c r="M7" s="471">
        <f>'2.（入力不要）【事業計画書】貼り付け用'!P35</f>
        <v>0</v>
      </c>
      <c r="N7" s="471">
        <f>'2.（入力不要）【事業計画書】貼り付け用'!P36</f>
        <v>0</v>
      </c>
      <c r="O7" s="471">
        <f>'2.（入力不要）【事業計画書】貼り付け用'!P38</f>
        <v>0</v>
      </c>
      <c r="P7" s="472">
        <f>'2.（入力不要）【事業計画書】貼り付け用'!P41</f>
        <v>0</v>
      </c>
      <c r="Q7" s="655">
        <f>'2.（入力不要）【事業計画書】貼り付け用'!M42</f>
        <v>0</v>
      </c>
      <c r="R7" s="657" t="s">
        <v>327</v>
      </c>
      <c r="S7" s="473">
        <f>'2.（入力不要）【事業計画書】貼り付け用'!P42</f>
        <v>0</v>
      </c>
      <c r="T7" s="474">
        <f>'2.（入力不要）【事業計画書】貼り付け用'!P43</f>
        <v>0</v>
      </c>
    </row>
    <row r="8" spans="1:21" ht="16.2">
      <c r="A8" s="493" t="s">
        <v>305</v>
      </c>
      <c r="B8" s="468">
        <f>'3.【鑑】委託先情報'!$F$1</f>
        <v>0</v>
      </c>
      <c r="C8" s="468">
        <f>'3.【鑑】委託先情報'!$F$2</f>
        <v>0</v>
      </c>
      <c r="D8" s="489">
        <f>'3.【鑑】委託先情報'!$B$3</f>
        <v>0</v>
      </c>
      <c r="E8" s="489">
        <f>'3.【鑑】委託先情報'!$B$10</f>
        <v>0</v>
      </c>
      <c r="F8" s="469">
        <f>'3.【鑑】委託先情報'!$F$2</f>
        <v>0</v>
      </c>
      <c r="G8" s="469">
        <f>'3.【鑑】委託先情報'!$B$20</f>
        <v>0</v>
      </c>
      <c r="H8" s="470">
        <f>'3.【鑑】委託先情報'!$B$13</f>
        <v>0</v>
      </c>
      <c r="I8" s="470">
        <f>'3.【鑑】委託先情報'!$B$17</f>
        <v>0</v>
      </c>
      <c r="J8" s="470">
        <f>'3.【鑑】委託先情報'!$E$17</f>
        <v>0</v>
      </c>
      <c r="K8" s="470">
        <f>'3.【鑑】委託先情報'!$E$13</f>
        <v>0</v>
      </c>
      <c r="L8" s="471">
        <f>'2.（入力不要）【事業計画書】貼り付け用'!P47</f>
        <v>0</v>
      </c>
      <c r="M8" s="471">
        <f>'2.（入力不要）【事業計画書】貼り付け用'!P49</f>
        <v>0</v>
      </c>
      <c r="N8" s="471">
        <f>'2.（入力不要）【事業計画書】貼り付け用'!P50</f>
        <v>0</v>
      </c>
      <c r="O8" s="471">
        <f>'2.（入力不要）【事業計画書】貼り付け用'!P52</f>
        <v>0</v>
      </c>
      <c r="P8" s="472">
        <f>'2.（入力不要）【事業計画書】貼り付け用'!P55</f>
        <v>0</v>
      </c>
      <c r="Q8" s="655">
        <f>'2.（入力不要）【事業計画書】貼り付け用'!M56</f>
        <v>0</v>
      </c>
      <c r="R8" s="657" t="s">
        <v>327</v>
      </c>
      <c r="S8" s="473">
        <f>'2.（入力不要）【事業計画書】貼り付け用'!P56</f>
        <v>0</v>
      </c>
      <c r="T8" s="474">
        <f>'2.（入力不要）【事業計画書】貼り付け用'!P57</f>
        <v>0</v>
      </c>
    </row>
    <row r="9" spans="1:21" ht="16.8" thickBot="1">
      <c r="A9" s="493" t="s">
        <v>306</v>
      </c>
      <c r="B9" s="468">
        <f>'3.【鑑】委託先情報'!$F$1</f>
        <v>0</v>
      </c>
      <c r="C9" s="468">
        <f>'3.【鑑】委託先情報'!$F$2</f>
        <v>0</v>
      </c>
      <c r="D9" s="489">
        <f>'3.【鑑】委託先情報'!$B$3</f>
        <v>0</v>
      </c>
      <c r="E9" s="489">
        <f>'3.【鑑】委託先情報'!$B$10</f>
        <v>0</v>
      </c>
      <c r="F9" s="469">
        <f>'3.【鑑】委託先情報'!$F$2</f>
        <v>0</v>
      </c>
      <c r="G9" s="469">
        <f>'3.【鑑】委託先情報'!$B$20</f>
        <v>0</v>
      </c>
      <c r="H9" s="470">
        <f>'3.【鑑】委託先情報'!$B$13</f>
        <v>0</v>
      </c>
      <c r="I9" s="470">
        <f>'3.【鑑】委託先情報'!$B$18</f>
        <v>0</v>
      </c>
      <c r="J9" s="470">
        <f>'3.【鑑】委託先情報'!$E$18</f>
        <v>0</v>
      </c>
      <c r="K9" s="470">
        <f>'3.【鑑】委託先情報'!$E$13</f>
        <v>0</v>
      </c>
      <c r="L9" s="471">
        <f>'2.（入力不要）【事業計画書】貼り付け用'!P61</f>
        <v>0</v>
      </c>
      <c r="M9" s="471">
        <f>'2.（入力不要）【事業計画書】貼り付け用'!P63</f>
        <v>0</v>
      </c>
      <c r="N9" s="471">
        <f>'2.（入力不要）【事業計画書】貼り付け用'!P64</f>
        <v>0</v>
      </c>
      <c r="O9" s="471">
        <f>'2.（入力不要）【事業計画書】貼り付け用'!P66</f>
        <v>0</v>
      </c>
      <c r="P9" s="472">
        <f>'2.（入力不要）【事業計画書】貼り付け用'!P69</f>
        <v>0</v>
      </c>
      <c r="Q9" s="655">
        <f>'2.（入力不要）【事業計画書】貼り付け用'!M70</f>
        <v>0</v>
      </c>
      <c r="R9" s="658" t="s">
        <v>327</v>
      </c>
      <c r="S9" s="473">
        <f>'2.（入力不要）【事業計画書】貼り付け用'!P70</f>
        <v>0</v>
      </c>
      <c r="T9" s="474">
        <f>'2.（入力不要）【事業計画書】貼り付け用'!P71</f>
        <v>0</v>
      </c>
    </row>
    <row r="10" spans="1:21" ht="30" customHeight="1" thickTop="1" thickBot="1">
      <c r="A10" s="675" t="s">
        <v>307</v>
      </c>
      <c r="B10" s="676"/>
      <c r="C10" s="676"/>
      <c r="D10" s="676"/>
      <c r="E10" s="676"/>
      <c r="F10" s="676"/>
      <c r="G10" s="676"/>
      <c r="H10" s="676"/>
      <c r="I10" s="676"/>
      <c r="J10" s="676"/>
      <c r="K10" s="676"/>
      <c r="L10" s="676"/>
      <c r="M10" s="676"/>
      <c r="N10" s="676"/>
      <c r="O10" s="676"/>
      <c r="P10" s="676"/>
      <c r="Q10" s="676"/>
      <c r="R10" s="676"/>
      <c r="S10" s="677"/>
      <c r="T10" s="481">
        <f>SUM(T4:T9)</f>
        <v>0</v>
      </c>
    </row>
    <row r="11" spans="1:21" ht="14.4">
      <c r="A11" s="482"/>
      <c r="B11" s="467"/>
      <c r="C11" s="467"/>
      <c r="P11" s="483"/>
      <c r="Q11" s="484"/>
      <c r="R11" s="484"/>
      <c r="S11" s="485"/>
    </row>
  </sheetData>
  <sheetProtection algorithmName="SHA-512" hashValue="8okhnYCY4Y7DyZPeKDriVo0kdiQqodIyubrHOzbmiq7dCNOBtZvV6QsJMCnBXceZSLrPkJc74wnCmFnp8cW0tw==" saltValue="438bmuMogvu4W+I8kB9cQg==" spinCount="100000" sheet="1" formatCells="0" formatColumns="0" formatRows="0"/>
  <mergeCells count="15">
    <mergeCell ref="J3:J4"/>
    <mergeCell ref="L3:S3"/>
    <mergeCell ref="T3:T4"/>
    <mergeCell ref="A10:S10"/>
    <mergeCell ref="A3:A4"/>
    <mergeCell ref="C3:C4"/>
    <mergeCell ref="D3:D4"/>
    <mergeCell ref="E3:E4"/>
    <mergeCell ref="G3:G4"/>
    <mergeCell ref="I3:I4"/>
    <mergeCell ref="H3:H4"/>
    <mergeCell ref="K3:K4"/>
    <mergeCell ref="B3:B4"/>
    <mergeCell ref="F3:F4"/>
    <mergeCell ref="Q4:R4"/>
  </mergeCells>
  <phoneticPr fontId="17"/>
  <pageMargins left="0.7" right="0.7" top="0.75" bottom="0.75" header="0.3" footer="0.3"/>
  <pageSetup paperSize="8"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M197"/>
  <sheetViews>
    <sheetView zoomScale="85" zoomScaleNormal="85" workbookViewId="0">
      <selection activeCell="C2" sqref="C2"/>
    </sheetView>
  </sheetViews>
  <sheetFormatPr defaultColWidth="9" defaultRowHeight="14.4"/>
  <cols>
    <col min="1" max="1" width="6.21875" style="3" customWidth="1"/>
    <col min="2" max="2" width="27.77734375" style="1" customWidth="1"/>
    <col min="3" max="3" width="19.109375" style="1" customWidth="1"/>
    <col min="4" max="7" width="10.6640625" style="1" customWidth="1"/>
    <col min="8" max="8" width="6" style="1" customWidth="1"/>
    <col min="9" max="9" width="6" style="4" customWidth="1"/>
    <col min="10" max="10" width="6.6640625" style="1" customWidth="1"/>
    <col min="11" max="11" width="17" style="2" customWidth="1"/>
    <col min="12" max="12" width="11.44140625" style="2" customWidth="1"/>
    <col min="13" max="13" width="19.109375" style="2" customWidth="1"/>
    <col min="14" max="16384" width="9" style="1"/>
  </cols>
  <sheetData>
    <row r="1" spans="1:13" ht="24" customHeight="1">
      <c r="B1" s="329" t="s">
        <v>61</v>
      </c>
    </row>
    <row r="2" spans="1:13" ht="19.95" customHeight="1">
      <c r="B2" s="329" t="s">
        <v>30</v>
      </c>
      <c r="C2" s="224"/>
    </row>
    <row r="3" spans="1:13" ht="17.25" customHeight="1" thickBot="1">
      <c r="B3" s="329" t="s">
        <v>196</v>
      </c>
      <c r="C3" s="223" t="s">
        <v>207</v>
      </c>
      <c r="D3" s="4"/>
      <c r="E3" s="4"/>
      <c r="F3" s="4"/>
      <c r="G3" s="4"/>
      <c r="H3" s="4"/>
      <c r="K3" s="3" t="s">
        <v>29</v>
      </c>
      <c r="L3" s="3"/>
      <c r="M3" s="3"/>
    </row>
    <row r="4" spans="1:13" ht="17.25" customHeight="1">
      <c r="B4" s="827" t="s">
        <v>15</v>
      </c>
      <c r="C4" s="829" t="s">
        <v>2</v>
      </c>
      <c r="D4" s="791" t="s">
        <v>32</v>
      </c>
      <c r="E4" s="791"/>
      <c r="F4" s="791"/>
      <c r="G4" s="791"/>
      <c r="H4" s="791"/>
      <c r="I4" s="846" t="s">
        <v>135</v>
      </c>
      <c r="J4" s="858" t="s">
        <v>169</v>
      </c>
      <c r="K4" s="852" t="s">
        <v>0</v>
      </c>
      <c r="L4" s="860" t="s">
        <v>175</v>
      </c>
      <c r="M4" s="856" t="s">
        <v>138</v>
      </c>
    </row>
    <row r="5" spans="1:13" ht="35.25" customHeight="1" thickBot="1">
      <c r="B5" s="845"/>
      <c r="C5" s="830"/>
      <c r="D5" s="182" t="s">
        <v>176</v>
      </c>
      <c r="E5" s="182" t="s">
        <v>177</v>
      </c>
      <c r="F5" s="51" t="s">
        <v>178</v>
      </c>
      <c r="G5" s="51" t="s">
        <v>60</v>
      </c>
      <c r="H5" s="44" t="s">
        <v>136</v>
      </c>
      <c r="I5" s="847"/>
      <c r="J5" s="859"/>
      <c r="K5" s="853"/>
      <c r="L5" s="861"/>
      <c r="M5" s="857"/>
    </row>
    <row r="6" spans="1:13" ht="17.25" customHeight="1">
      <c r="A6" s="357">
        <v>1</v>
      </c>
      <c r="B6" s="338"/>
      <c r="C6" s="235"/>
      <c r="D6" s="49"/>
      <c r="E6" s="49"/>
      <c r="F6" s="49"/>
      <c r="G6" s="49"/>
      <c r="H6" s="49"/>
      <c r="I6" s="50"/>
      <c r="J6" s="146" t="str">
        <f>IF(I6="","",IF(I6="派遣","不要","要"))</f>
        <v/>
      </c>
      <c r="K6" s="183" t="str">
        <f>IF(C6="","",ROUNDDOWN((D6*E6+F6+G6)*H6%,0))</f>
        <v/>
      </c>
      <c r="L6" s="518">
        <f>IF(J6="要",F6*H6%,0)</f>
        <v>0</v>
      </c>
      <c r="M6" s="184"/>
    </row>
    <row r="7" spans="1:13" s="10" customFormat="1" ht="17.25" customHeight="1">
      <c r="A7" s="358">
        <v>2</v>
      </c>
      <c r="B7" s="338"/>
      <c r="C7" s="235"/>
      <c r="D7" s="49"/>
      <c r="E7" s="49"/>
      <c r="F7" s="49"/>
      <c r="G7" s="49"/>
      <c r="H7" s="49"/>
      <c r="I7" s="50"/>
      <c r="J7" s="147" t="str">
        <f t="shared" ref="J7:J9" si="0">IF(I7="","",IF(I7="派遣","不要","要"))</f>
        <v/>
      </c>
      <c r="K7" s="183" t="str">
        <f t="shared" ref="K7:K9" si="1">IF(C7="","",ROUNDDOWN((D7*E7+F7+G7)*H7%,0))</f>
        <v/>
      </c>
      <c r="L7" s="518">
        <f>IF(J7="要",F7*H7%,0)</f>
        <v>0</v>
      </c>
      <c r="M7" s="184"/>
    </row>
    <row r="8" spans="1:13" s="9" customFormat="1" ht="17.25" customHeight="1">
      <c r="A8" s="358">
        <v>3</v>
      </c>
      <c r="B8" s="338"/>
      <c r="C8" s="235"/>
      <c r="D8" s="49"/>
      <c r="E8" s="49"/>
      <c r="F8" s="49"/>
      <c r="G8" s="49"/>
      <c r="H8" s="49"/>
      <c r="I8" s="50"/>
      <c r="J8" s="147" t="str">
        <f t="shared" si="0"/>
        <v/>
      </c>
      <c r="K8" s="183" t="str">
        <f t="shared" si="1"/>
        <v/>
      </c>
      <c r="L8" s="518">
        <f>IF(J8="要",F8*H8%,0)</f>
        <v>0</v>
      </c>
      <c r="M8" s="184"/>
    </row>
    <row r="9" spans="1:13" s="9" customFormat="1" ht="17.25" customHeight="1">
      <c r="A9" s="358">
        <v>4</v>
      </c>
      <c r="B9" s="338"/>
      <c r="C9" s="235"/>
      <c r="D9" s="49"/>
      <c r="E9" s="49"/>
      <c r="F9" s="49"/>
      <c r="G9" s="49"/>
      <c r="H9" s="49"/>
      <c r="I9" s="50"/>
      <c r="J9" s="147" t="str">
        <f t="shared" si="0"/>
        <v/>
      </c>
      <c r="K9" s="183" t="str">
        <f t="shared" si="1"/>
        <v/>
      </c>
      <c r="L9" s="518">
        <f t="shared" ref="L9" si="2">IF(J9="要",F9*H9%,0)</f>
        <v>0</v>
      </c>
      <c r="M9" s="184"/>
    </row>
    <row r="10" spans="1:13" s="9" customFormat="1" ht="17.25" customHeight="1">
      <c r="A10" s="358">
        <v>5</v>
      </c>
      <c r="B10" s="338"/>
      <c r="C10" s="235"/>
      <c r="D10" s="49"/>
      <c r="E10" s="49"/>
      <c r="F10" s="49"/>
      <c r="G10" s="49"/>
      <c r="H10" s="49"/>
      <c r="I10" s="50"/>
      <c r="J10" s="147" t="str">
        <f t="shared" ref="J10:J35" si="3">IF(I10="","",IF(I10="派遣","不要","要"))</f>
        <v/>
      </c>
      <c r="K10" s="183" t="str">
        <f t="shared" ref="K10:K35" si="4">IF(C10="","",ROUNDDOWN((D10*E10+F10+G10)*H10%,0))</f>
        <v/>
      </c>
      <c r="L10" s="518">
        <f t="shared" ref="L10:L35" si="5">IF(J10="要",F10*H10%,0)</f>
        <v>0</v>
      </c>
      <c r="M10" s="184"/>
    </row>
    <row r="11" spans="1:13" s="9" customFormat="1" ht="17.25" customHeight="1">
      <c r="A11" s="358">
        <v>6</v>
      </c>
      <c r="B11" s="338"/>
      <c r="C11" s="235"/>
      <c r="D11" s="49"/>
      <c r="E11" s="49"/>
      <c r="F11" s="49"/>
      <c r="G11" s="49"/>
      <c r="H11" s="49"/>
      <c r="I11" s="50"/>
      <c r="J11" s="147" t="str">
        <f t="shared" si="3"/>
        <v/>
      </c>
      <c r="K11" s="183" t="str">
        <f t="shared" si="4"/>
        <v/>
      </c>
      <c r="L11" s="518">
        <f t="shared" si="5"/>
        <v>0</v>
      </c>
      <c r="M11" s="184"/>
    </row>
    <row r="12" spans="1:13" s="9" customFormat="1" ht="17.25" customHeight="1">
      <c r="A12" s="358">
        <v>7</v>
      </c>
      <c r="B12" s="338"/>
      <c r="C12" s="235"/>
      <c r="D12" s="49"/>
      <c r="E12" s="49"/>
      <c r="F12" s="49"/>
      <c r="G12" s="49"/>
      <c r="H12" s="49"/>
      <c r="I12" s="50"/>
      <c r="J12" s="147" t="str">
        <f t="shared" si="3"/>
        <v/>
      </c>
      <c r="K12" s="183" t="str">
        <f t="shared" si="4"/>
        <v/>
      </c>
      <c r="L12" s="518">
        <f t="shared" si="5"/>
        <v>0</v>
      </c>
      <c r="M12" s="184"/>
    </row>
    <row r="13" spans="1:13" s="9" customFormat="1" ht="17.25" customHeight="1">
      <c r="A13" s="358">
        <v>8</v>
      </c>
      <c r="B13" s="338"/>
      <c r="C13" s="235"/>
      <c r="D13" s="49"/>
      <c r="E13" s="49"/>
      <c r="F13" s="49"/>
      <c r="G13" s="49"/>
      <c r="H13" s="49"/>
      <c r="I13" s="50"/>
      <c r="J13" s="147" t="str">
        <f t="shared" si="3"/>
        <v/>
      </c>
      <c r="K13" s="183" t="str">
        <f t="shared" si="4"/>
        <v/>
      </c>
      <c r="L13" s="518">
        <f t="shared" si="5"/>
        <v>0</v>
      </c>
      <c r="M13" s="184"/>
    </row>
    <row r="14" spans="1:13" s="9" customFormat="1" ht="17.25" customHeight="1">
      <c r="A14" s="358">
        <v>9</v>
      </c>
      <c r="B14" s="338"/>
      <c r="C14" s="235"/>
      <c r="D14" s="49"/>
      <c r="E14" s="49"/>
      <c r="F14" s="49"/>
      <c r="G14" s="49"/>
      <c r="H14" s="49"/>
      <c r="I14" s="50"/>
      <c r="J14" s="147" t="str">
        <f t="shared" si="3"/>
        <v/>
      </c>
      <c r="K14" s="183" t="str">
        <f t="shared" si="4"/>
        <v/>
      </c>
      <c r="L14" s="518">
        <f t="shared" si="5"/>
        <v>0</v>
      </c>
      <c r="M14" s="184"/>
    </row>
    <row r="15" spans="1:13" s="9" customFormat="1" ht="17.25" customHeight="1">
      <c r="A15" s="358">
        <v>10</v>
      </c>
      <c r="B15" s="338"/>
      <c r="C15" s="235"/>
      <c r="D15" s="49"/>
      <c r="E15" s="49"/>
      <c r="F15" s="49"/>
      <c r="G15" s="49"/>
      <c r="H15" s="49"/>
      <c r="I15" s="50"/>
      <c r="J15" s="147" t="str">
        <f t="shared" si="3"/>
        <v/>
      </c>
      <c r="K15" s="183" t="str">
        <f t="shared" si="4"/>
        <v/>
      </c>
      <c r="L15" s="518">
        <f t="shared" si="5"/>
        <v>0</v>
      </c>
      <c r="M15" s="184"/>
    </row>
    <row r="16" spans="1:13" s="9" customFormat="1" ht="17.25" customHeight="1">
      <c r="A16" s="358">
        <v>11</v>
      </c>
      <c r="B16" s="338"/>
      <c r="C16" s="235"/>
      <c r="D16" s="49"/>
      <c r="E16" s="49"/>
      <c r="F16" s="49"/>
      <c r="G16" s="49"/>
      <c r="H16" s="49"/>
      <c r="I16" s="50"/>
      <c r="J16" s="147" t="str">
        <f t="shared" si="3"/>
        <v/>
      </c>
      <c r="K16" s="183" t="str">
        <f t="shared" si="4"/>
        <v/>
      </c>
      <c r="L16" s="518">
        <f t="shared" si="5"/>
        <v>0</v>
      </c>
      <c r="M16" s="184"/>
    </row>
    <row r="17" spans="1:13" s="9" customFormat="1" ht="17.25" customHeight="1">
      <c r="A17" s="358">
        <v>12</v>
      </c>
      <c r="B17" s="338"/>
      <c r="C17" s="235"/>
      <c r="D17" s="49"/>
      <c r="E17" s="49"/>
      <c r="F17" s="49"/>
      <c r="G17" s="49"/>
      <c r="H17" s="49"/>
      <c r="I17" s="50"/>
      <c r="J17" s="147" t="str">
        <f t="shared" si="3"/>
        <v/>
      </c>
      <c r="K17" s="183" t="str">
        <f t="shared" si="4"/>
        <v/>
      </c>
      <c r="L17" s="518">
        <f t="shared" si="5"/>
        <v>0</v>
      </c>
      <c r="M17" s="184"/>
    </row>
    <row r="18" spans="1:13" s="9" customFormat="1" ht="17.25" customHeight="1">
      <c r="A18" s="358">
        <v>13</v>
      </c>
      <c r="B18" s="338"/>
      <c r="C18" s="235"/>
      <c r="D18" s="49"/>
      <c r="E18" s="49"/>
      <c r="F18" s="49"/>
      <c r="G18" s="49"/>
      <c r="H18" s="49"/>
      <c r="I18" s="50"/>
      <c r="J18" s="147" t="str">
        <f t="shared" si="3"/>
        <v/>
      </c>
      <c r="K18" s="183" t="str">
        <f t="shared" si="4"/>
        <v/>
      </c>
      <c r="L18" s="518">
        <f t="shared" si="5"/>
        <v>0</v>
      </c>
      <c r="M18" s="184"/>
    </row>
    <row r="19" spans="1:13" s="9" customFormat="1" ht="17.25" customHeight="1">
      <c r="A19" s="358">
        <v>14</v>
      </c>
      <c r="B19" s="349"/>
      <c r="C19" s="242"/>
      <c r="D19" s="186"/>
      <c r="E19" s="186"/>
      <c r="F19" s="186"/>
      <c r="G19" s="186"/>
      <c r="H19" s="186"/>
      <c r="I19" s="187"/>
      <c r="J19" s="147" t="str">
        <f t="shared" si="3"/>
        <v/>
      </c>
      <c r="K19" s="183" t="str">
        <f t="shared" si="4"/>
        <v/>
      </c>
      <c r="L19" s="518">
        <f t="shared" si="5"/>
        <v>0</v>
      </c>
      <c r="M19" s="184"/>
    </row>
    <row r="20" spans="1:13" s="9" customFormat="1" ht="17.25" customHeight="1">
      <c r="A20" s="358">
        <v>15</v>
      </c>
      <c r="B20" s="349"/>
      <c r="C20" s="242"/>
      <c r="D20" s="186"/>
      <c r="E20" s="186"/>
      <c r="F20" s="186"/>
      <c r="G20" s="186"/>
      <c r="H20" s="186"/>
      <c r="I20" s="187"/>
      <c r="J20" s="189" t="str">
        <f t="shared" si="3"/>
        <v/>
      </c>
      <c r="K20" s="183" t="str">
        <f t="shared" si="4"/>
        <v/>
      </c>
      <c r="L20" s="518">
        <f t="shared" si="5"/>
        <v>0</v>
      </c>
      <c r="M20" s="184"/>
    </row>
    <row r="21" spans="1:13" s="9" customFormat="1" ht="17.25" customHeight="1">
      <c r="A21" s="358">
        <v>16</v>
      </c>
      <c r="B21" s="349"/>
      <c r="C21" s="242"/>
      <c r="D21" s="186"/>
      <c r="E21" s="186"/>
      <c r="F21" s="186"/>
      <c r="G21" s="186"/>
      <c r="H21" s="186"/>
      <c r="I21" s="187"/>
      <c r="J21" s="189" t="str">
        <f t="shared" si="3"/>
        <v/>
      </c>
      <c r="K21" s="183" t="str">
        <f t="shared" si="4"/>
        <v/>
      </c>
      <c r="L21" s="518">
        <f t="shared" si="5"/>
        <v>0</v>
      </c>
      <c r="M21" s="184"/>
    </row>
    <row r="22" spans="1:13" s="9" customFormat="1" ht="17.25" customHeight="1">
      <c r="A22" s="358">
        <v>17</v>
      </c>
      <c r="B22" s="338"/>
      <c r="C22" s="235"/>
      <c r="D22" s="49"/>
      <c r="E22" s="49"/>
      <c r="F22" s="49"/>
      <c r="G22" s="49"/>
      <c r="H22" s="49"/>
      <c r="I22" s="50"/>
      <c r="J22" s="189" t="str">
        <f t="shared" si="3"/>
        <v/>
      </c>
      <c r="K22" s="183" t="str">
        <f t="shared" si="4"/>
        <v/>
      </c>
      <c r="L22" s="518">
        <f t="shared" si="5"/>
        <v>0</v>
      </c>
      <c r="M22" s="184"/>
    </row>
    <row r="23" spans="1:13" s="9" customFormat="1" ht="17.25" customHeight="1">
      <c r="A23" s="358">
        <v>18</v>
      </c>
      <c r="B23" s="338"/>
      <c r="C23" s="235"/>
      <c r="D23" s="49"/>
      <c r="E23" s="49"/>
      <c r="F23" s="49"/>
      <c r="G23" s="49"/>
      <c r="H23" s="49"/>
      <c r="I23" s="50"/>
      <c r="J23" s="189" t="str">
        <f t="shared" si="3"/>
        <v/>
      </c>
      <c r="K23" s="183" t="str">
        <f t="shared" si="4"/>
        <v/>
      </c>
      <c r="L23" s="518">
        <f t="shared" si="5"/>
        <v>0</v>
      </c>
      <c r="M23" s="184"/>
    </row>
    <row r="24" spans="1:13" s="9" customFormat="1" ht="17.25" customHeight="1">
      <c r="A24" s="358">
        <v>19</v>
      </c>
      <c r="B24" s="349"/>
      <c r="C24" s="242"/>
      <c r="D24" s="186"/>
      <c r="E24" s="186"/>
      <c r="F24" s="186"/>
      <c r="G24" s="186"/>
      <c r="H24" s="186"/>
      <c r="I24" s="187"/>
      <c r="J24" s="189" t="str">
        <f t="shared" si="3"/>
        <v/>
      </c>
      <c r="K24" s="183" t="str">
        <f t="shared" si="4"/>
        <v/>
      </c>
      <c r="L24" s="518">
        <f t="shared" si="5"/>
        <v>0</v>
      </c>
      <c r="M24" s="184"/>
    </row>
    <row r="25" spans="1:13" s="9" customFormat="1" ht="17.25" customHeight="1">
      <c r="A25" s="358">
        <v>20</v>
      </c>
      <c r="B25" s="349"/>
      <c r="C25" s="242"/>
      <c r="D25" s="186"/>
      <c r="E25" s="186"/>
      <c r="F25" s="186"/>
      <c r="G25" s="186"/>
      <c r="H25" s="186"/>
      <c r="I25" s="187"/>
      <c r="J25" s="189" t="str">
        <f t="shared" si="3"/>
        <v/>
      </c>
      <c r="K25" s="183" t="str">
        <f t="shared" si="4"/>
        <v/>
      </c>
      <c r="L25" s="518">
        <f t="shared" si="5"/>
        <v>0</v>
      </c>
      <c r="M25" s="184"/>
    </row>
    <row r="26" spans="1:13" s="9" customFormat="1" ht="17.25" customHeight="1">
      <c r="A26" s="358">
        <v>21</v>
      </c>
      <c r="B26" s="349"/>
      <c r="C26" s="242"/>
      <c r="D26" s="186"/>
      <c r="E26" s="186"/>
      <c r="F26" s="186"/>
      <c r="G26" s="186"/>
      <c r="H26" s="186"/>
      <c r="I26" s="187"/>
      <c r="J26" s="189" t="str">
        <f t="shared" si="3"/>
        <v/>
      </c>
      <c r="K26" s="183" t="str">
        <f t="shared" si="4"/>
        <v/>
      </c>
      <c r="L26" s="518">
        <f t="shared" si="5"/>
        <v>0</v>
      </c>
      <c r="M26" s="184"/>
    </row>
    <row r="27" spans="1:13" s="9" customFormat="1" ht="17.25" customHeight="1">
      <c r="A27" s="358">
        <v>22</v>
      </c>
      <c r="B27" s="338"/>
      <c r="C27" s="235"/>
      <c r="D27" s="49"/>
      <c r="E27" s="49"/>
      <c r="F27" s="49"/>
      <c r="G27" s="49"/>
      <c r="H27" s="49"/>
      <c r="I27" s="50"/>
      <c r="J27" s="189" t="str">
        <f t="shared" si="3"/>
        <v/>
      </c>
      <c r="K27" s="183" t="str">
        <f t="shared" si="4"/>
        <v/>
      </c>
      <c r="L27" s="518">
        <f t="shared" si="5"/>
        <v>0</v>
      </c>
      <c r="M27" s="184"/>
    </row>
    <row r="28" spans="1:13" s="9" customFormat="1" ht="17.25" customHeight="1">
      <c r="A28" s="358">
        <v>23</v>
      </c>
      <c r="B28" s="338"/>
      <c r="C28" s="235"/>
      <c r="D28" s="49"/>
      <c r="E28" s="49"/>
      <c r="F28" s="49"/>
      <c r="G28" s="49"/>
      <c r="H28" s="49"/>
      <c r="I28" s="50"/>
      <c r="J28" s="189" t="str">
        <f t="shared" si="3"/>
        <v/>
      </c>
      <c r="K28" s="183" t="str">
        <f t="shared" si="4"/>
        <v/>
      </c>
      <c r="L28" s="518">
        <f t="shared" si="5"/>
        <v>0</v>
      </c>
      <c r="M28" s="184"/>
    </row>
    <row r="29" spans="1:13" s="9" customFormat="1" ht="17.25" customHeight="1">
      <c r="A29" s="358">
        <v>24</v>
      </c>
      <c r="B29" s="338"/>
      <c r="C29" s="235"/>
      <c r="D29" s="49"/>
      <c r="E29" s="49"/>
      <c r="F29" s="49"/>
      <c r="G29" s="49"/>
      <c r="H29" s="49"/>
      <c r="I29" s="50"/>
      <c r="J29" s="189" t="str">
        <f t="shared" si="3"/>
        <v/>
      </c>
      <c r="K29" s="183" t="str">
        <f t="shared" si="4"/>
        <v/>
      </c>
      <c r="L29" s="518">
        <f t="shared" si="5"/>
        <v>0</v>
      </c>
      <c r="M29" s="184"/>
    </row>
    <row r="30" spans="1:13" s="9" customFormat="1" ht="17.25" customHeight="1">
      <c r="A30" s="358">
        <v>25</v>
      </c>
      <c r="B30" s="338"/>
      <c r="C30" s="235"/>
      <c r="D30" s="49"/>
      <c r="E30" s="49"/>
      <c r="F30" s="49"/>
      <c r="G30" s="49"/>
      <c r="H30" s="49"/>
      <c r="I30" s="50"/>
      <c r="J30" s="189" t="str">
        <f t="shared" si="3"/>
        <v/>
      </c>
      <c r="K30" s="183" t="str">
        <f t="shared" si="4"/>
        <v/>
      </c>
      <c r="L30" s="518">
        <f t="shared" si="5"/>
        <v>0</v>
      </c>
      <c r="M30" s="184"/>
    </row>
    <row r="31" spans="1:13" s="9" customFormat="1" ht="17.25" customHeight="1">
      <c r="A31" s="358">
        <v>26</v>
      </c>
      <c r="B31" s="338"/>
      <c r="C31" s="235"/>
      <c r="D31" s="49"/>
      <c r="E31" s="49"/>
      <c r="F31" s="49"/>
      <c r="G31" s="49"/>
      <c r="H31" s="49"/>
      <c r="I31" s="50"/>
      <c r="J31" s="189" t="str">
        <f t="shared" si="3"/>
        <v/>
      </c>
      <c r="K31" s="183" t="str">
        <f t="shared" si="4"/>
        <v/>
      </c>
      <c r="L31" s="518">
        <f t="shared" si="5"/>
        <v>0</v>
      </c>
      <c r="M31" s="184"/>
    </row>
    <row r="32" spans="1:13" s="9" customFormat="1" ht="17.25" customHeight="1">
      <c r="A32" s="358">
        <v>27</v>
      </c>
      <c r="B32" s="338"/>
      <c r="C32" s="235"/>
      <c r="D32" s="49"/>
      <c r="E32" s="49"/>
      <c r="F32" s="49"/>
      <c r="G32" s="49"/>
      <c r="H32" s="49"/>
      <c r="I32" s="50"/>
      <c r="J32" s="189" t="str">
        <f t="shared" si="3"/>
        <v/>
      </c>
      <c r="K32" s="183" t="str">
        <f t="shared" si="4"/>
        <v/>
      </c>
      <c r="L32" s="518">
        <f t="shared" si="5"/>
        <v>0</v>
      </c>
      <c r="M32" s="184"/>
    </row>
    <row r="33" spans="1:13" s="9" customFormat="1" ht="17.25" customHeight="1">
      <c r="A33" s="358">
        <v>28</v>
      </c>
      <c r="B33" s="349"/>
      <c r="C33" s="242"/>
      <c r="D33" s="186"/>
      <c r="E33" s="186"/>
      <c r="F33" s="186"/>
      <c r="G33" s="186"/>
      <c r="H33" s="186"/>
      <c r="I33" s="187"/>
      <c r="J33" s="189" t="str">
        <f t="shared" si="3"/>
        <v/>
      </c>
      <c r="K33" s="183" t="str">
        <f t="shared" si="4"/>
        <v/>
      </c>
      <c r="L33" s="518">
        <f t="shared" si="5"/>
        <v>0</v>
      </c>
      <c r="M33" s="184"/>
    </row>
    <row r="34" spans="1:13" s="9" customFormat="1" ht="17.25" customHeight="1">
      <c r="A34" s="358">
        <v>29</v>
      </c>
      <c r="B34" s="349"/>
      <c r="C34" s="242"/>
      <c r="D34" s="186"/>
      <c r="E34" s="186"/>
      <c r="F34" s="186"/>
      <c r="G34" s="186"/>
      <c r="H34" s="186"/>
      <c r="I34" s="187"/>
      <c r="J34" s="189" t="str">
        <f t="shared" si="3"/>
        <v/>
      </c>
      <c r="K34" s="183" t="str">
        <f t="shared" si="4"/>
        <v/>
      </c>
      <c r="L34" s="518">
        <f t="shared" si="5"/>
        <v>0</v>
      </c>
      <c r="M34" s="184"/>
    </row>
    <row r="35" spans="1:13" s="9" customFormat="1" ht="17.25" customHeight="1" thickBot="1">
      <c r="A35" s="359">
        <v>30</v>
      </c>
      <c r="B35" s="350"/>
      <c r="C35" s="243"/>
      <c r="D35" s="193"/>
      <c r="E35" s="193"/>
      <c r="F35" s="193"/>
      <c r="G35" s="193"/>
      <c r="H35" s="193"/>
      <c r="I35" s="194"/>
      <c r="J35" s="195" t="str">
        <f t="shared" si="3"/>
        <v/>
      </c>
      <c r="K35" s="196" t="str">
        <f t="shared" si="4"/>
        <v/>
      </c>
      <c r="L35" s="519">
        <f t="shared" si="5"/>
        <v>0</v>
      </c>
      <c r="M35" s="197"/>
    </row>
    <row r="36" spans="1:13" ht="17.25" customHeight="1" thickTop="1" thickBot="1">
      <c r="B36" s="848"/>
      <c r="C36" s="849"/>
      <c r="D36" s="849"/>
      <c r="E36" s="849"/>
      <c r="F36" s="849"/>
      <c r="G36" s="849"/>
      <c r="H36" s="849"/>
      <c r="I36" s="849"/>
      <c r="J36" s="850"/>
      <c r="K36" s="190">
        <f>SUM(K6:K35)</f>
        <v>0</v>
      </c>
      <c r="L36" s="162">
        <f>SUM(L6:L35)</f>
        <v>0</v>
      </c>
      <c r="M36" s="191"/>
    </row>
    <row r="37" spans="1:13" ht="17.25" customHeight="1">
      <c r="B37" s="149"/>
      <c r="C37" s="149"/>
      <c r="D37" s="149"/>
      <c r="E37" s="149"/>
      <c r="F37" s="149"/>
      <c r="G37" s="149"/>
      <c r="H37" s="188"/>
      <c r="I37" s="149"/>
      <c r="J37" s="181" t="s">
        <v>172</v>
      </c>
      <c r="K37" s="2">
        <f>SUMIF(J6:J35,"要",K6:K35)</f>
        <v>0</v>
      </c>
    </row>
    <row r="38" spans="1:13" s="6" customFormat="1" ht="16.5" customHeight="1">
      <c r="A38" s="3"/>
      <c r="I38" s="8"/>
      <c r="J38" s="181" t="s">
        <v>173</v>
      </c>
      <c r="K38" s="2">
        <f>L36</f>
        <v>0</v>
      </c>
      <c r="L38" s="2"/>
      <c r="M38" s="2"/>
    </row>
    <row r="39" spans="1:13" s="6" customFormat="1" ht="16.5" customHeight="1">
      <c r="A39" s="3"/>
      <c r="G39" s="149"/>
      <c r="H39" s="188"/>
      <c r="I39" s="149"/>
      <c r="J39" s="150" t="s">
        <v>174</v>
      </c>
      <c r="K39" s="42">
        <f>K37-K38</f>
        <v>0</v>
      </c>
      <c r="L39" s="520"/>
      <c r="M39" s="42"/>
    </row>
    <row r="40" spans="1:13" s="6" customFormat="1" ht="16.5" customHeight="1">
      <c r="A40" s="3"/>
      <c r="G40" s="149"/>
      <c r="H40" s="188"/>
      <c r="I40" s="149"/>
      <c r="J40" s="150"/>
      <c r="K40" s="42"/>
      <c r="L40" s="520"/>
      <c r="M40" s="42"/>
    </row>
    <row r="41" spans="1:13" s="6" customFormat="1" ht="16.5" customHeight="1">
      <c r="A41" s="3"/>
      <c r="B41" s="329" t="s">
        <v>30</v>
      </c>
      <c r="C41" s="224"/>
      <c r="G41" s="149"/>
      <c r="H41" s="188"/>
      <c r="I41" s="149"/>
      <c r="J41" s="150"/>
      <c r="K41" s="42"/>
      <c r="L41" s="520"/>
      <c r="M41" s="42"/>
    </row>
    <row r="42" spans="1:13" s="6" customFormat="1" ht="16.5" customHeight="1" thickBot="1">
      <c r="A42" s="3"/>
      <c r="B42" s="329" t="s">
        <v>197</v>
      </c>
      <c r="C42" s="223" t="s">
        <v>207</v>
      </c>
      <c r="I42" s="8"/>
      <c r="J42" s="149"/>
      <c r="K42" s="3" t="s">
        <v>29</v>
      </c>
      <c r="L42" s="2"/>
      <c r="M42" s="7"/>
    </row>
    <row r="43" spans="1:13" ht="16.95" customHeight="1">
      <c r="B43" s="827" t="s">
        <v>15</v>
      </c>
      <c r="C43" s="829" t="s">
        <v>2</v>
      </c>
      <c r="D43" s="791" t="s">
        <v>32</v>
      </c>
      <c r="E43" s="791"/>
      <c r="F43" s="791"/>
      <c r="G43" s="791"/>
      <c r="H43" s="791"/>
      <c r="I43" s="846" t="s">
        <v>135</v>
      </c>
      <c r="J43" s="858" t="s">
        <v>169</v>
      </c>
      <c r="K43" s="852" t="s">
        <v>0</v>
      </c>
      <c r="L43" s="854" t="s">
        <v>175</v>
      </c>
      <c r="M43" s="856" t="s">
        <v>138</v>
      </c>
    </row>
    <row r="44" spans="1:13" ht="35.25" customHeight="1" thickBot="1">
      <c r="B44" s="845"/>
      <c r="C44" s="830"/>
      <c r="D44" s="182" t="s">
        <v>176</v>
      </c>
      <c r="E44" s="182" t="s">
        <v>177</v>
      </c>
      <c r="F44" s="51" t="s">
        <v>178</v>
      </c>
      <c r="G44" s="51" t="s">
        <v>60</v>
      </c>
      <c r="H44" s="44" t="s">
        <v>136</v>
      </c>
      <c r="I44" s="847"/>
      <c r="J44" s="859"/>
      <c r="K44" s="853"/>
      <c r="L44" s="855"/>
      <c r="M44" s="857"/>
    </row>
    <row r="45" spans="1:13" ht="17.25" customHeight="1">
      <c r="A45" s="353">
        <v>1</v>
      </c>
      <c r="B45" s="338"/>
      <c r="C45" s="235"/>
      <c r="D45" s="49"/>
      <c r="E45" s="49"/>
      <c r="F45" s="49"/>
      <c r="G45" s="49"/>
      <c r="H45" s="49"/>
      <c r="I45" s="50"/>
      <c r="J45" s="146" t="str">
        <f>IF(I45="","",IF(I45="派遣","不要","要"))</f>
        <v/>
      </c>
      <c r="K45" s="183" t="str">
        <f>IF(C45="","",ROUNDDOWN((D45*E45+F45+G45)*H45%,0))</f>
        <v/>
      </c>
      <c r="L45" s="521">
        <f>IF(J45="要",F45*H45%,0)</f>
        <v>0</v>
      </c>
      <c r="M45" s="184"/>
    </row>
    <row r="46" spans="1:13" s="10" customFormat="1" ht="17.25" customHeight="1">
      <c r="A46" s="354">
        <v>2</v>
      </c>
      <c r="B46" s="338"/>
      <c r="C46" s="235"/>
      <c r="D46" s="49"/>
      <c r="E46" s="49"/>
      <c r="F46" s="49"/>
      <c r="G46" s="49"/>
      <c r="H46" s="49"/>
      <c r="I46" s="50"/>
      <c r="J46" s="147" t="str">
        <f t="shared" ref="J46:J48" si="6">IF(I46="","",IF(I46="派遣","不要","要"))</f>
        <v/>
      </c>
      <c r="K46" s="183" t="str">
        <f t="shared" ref="K46:K48" si="7">IF(C46="","",ROUNDDOWN((D46*E46+F46+G46)*H46%,0))</f>
        <v/>
      </c>
      <c r="L46" s="521">
        <f>IF(J46="要",F46*H46%,0)</f>
        <v>0</v>
      </c>
      <c r="M46" s="184"/>
    </row>
    <row r="47" spans="1:13" s="9" customFormat="1" ht="17.25" customHeight="1">
      <c r="A47" s="354">
        <v>3</v>
      </c>
      <c r="B47" s="338"/>
      <c r="C47" s="235"/>
      <c r="D47" s="49"/>
      <c r="E47" s="49"/>
      <c r="F47" s="49"/>
      <c r="G47" s="49"/>
      <c r="H47" s="49"/>
      <c r="I47" s="50"/>
      <c r="J47" s="147" t="str">
        <f t="shared" si="6"/>
        <v/>
      </c>
      <c r="K47" s="183" t="str">
        <f t="shared" si="7"/>
        <v/>
      </c>
      <c r="L47" s="521">
        <f>IF(J47="要",F47*H47%,0)</f>
        <v>0</v>
      </c>
      <c r="M47" s="184"/>
    </row>
    <row r="48" spans="1:13" s="9" customFormat="1" ht="17.25" customHeight="1">
      <c r="A48" s="354">
        <v>4</v>
      </c>
      <c r="B48" s="338"/>
      <c r="C48" s="235"/>
      <c r="D48" s="49"/>
      <c r="E48" s="49"/>
      <c r="F48" s="49"/>
      <c r="G48" s="49"/>
      <c r="H48" s="49"/>
      <c r="I48" s="50"/>
      <c r="J48" s="147" t="str">
        <f t="shared" si="6"/>
        <v/>
      </c>
      <c r="K48" s="183" t="str">
        <f t="shared" si="7"/>
        <v/>
      </c>
      <c r="L48" s="521">
        <f t="shared" ref="L48" si="8">IF(J48="要",F48*H48%,0)</f>
        <v>0</v>
      </c>
      <c r="M48" s="184"/>
    </row>
    <row r="49" spans="1:13" s="9" customFormat="1" ht="17.25" customHeight="1">
      <c r="A49" s="354">
        <v>5</v>
      </c>
      <c r="B49" s="338"/>
      <c r="C49" s="235"/>
      <c r="D49" s="49"/>
      <c r="E49" s="49"/>
      <c r="F49" s="49"/>
      <c r="G49" s="49"/>
      <c r="H49" s="49"/>
      <c r="I49" s="50"/>
      <c r="J49" s="147" t="str">
        <f t="shared" ref="J49:J74" si="9">IF(I49="","",IF(I49="派遣","不要","要"))</f>
        <v/>
      </c>
      <c r="K49" s="183" t="str">
        <f t="shared" ref="K49:K74" si="10">IF(C49="","",ROUNDDOWN((D49*E49+F49+G49)*H49%,0))</f>
        <v/>
      </c>
      <c r="L49" s="521">
        <f t="shared" ref="L49:L74" si="11">IF(J49="要",F49*H49%,0)</f>
        <v>0</v>
      </c>
      <c r="M49" s="184"/>
    </row>
    <row r="50" spans="1:13" s="9" customFormat="1" ht="17.25" customHeight="1">
      <c r="A50" s="354">
        <v>6</v>
      </c>
      <c r="B50" s="338"/>
      <c r="C50" s="235"/>
      <c r="D50" s="49"/>
      <c r="E50" s="49"/>
      <c r="F50" s="49"/>
      <c r="G50" s="49"/>
      <c r="H50" s="49"/>
      <c r="I50" s="50"/>
      <c r="J50" s="147" t="str">
        <f t="shared" si="9"/>
        <v/>
      </c>
      <c r="K50" s="183" t="str">
        <f t="shared" si="10"/>
        <v/>
      </c>
      <c r="L50" s="521">
        <f t="shared" si="11"/>
        <v>0</v>
      </c>
      <c r="M50" s="184"/>
    </row>
    <row r="51" spans="1:13" s="9" customFormat="1" ht="17.25" customHeight="1">
      <c r="A51" s="354">
        <v>7</v>
      </c>
      <c r="B51" s="338"/>
      <c r="C51" s="235"/>
      <c r="D51" s="49"/>
      <c r="E51" s="49"/>
      <c r="F51" s="49"/>
      <c r="G51" s="49"/>
      <c r="H51" s="49"/>
      <c r="I51" s="50"/>
      <c r="J51" s="147" t="str">
        <f t="shared" si="9"/>
        <v/>
      </c>
      <c r="K51" s="183" t="str">
        <f t="shared" si="10"/>
        <v/>
      </c>
      <c r="L51" s="521">
        <f t="shared" si="11"/>
        <v>0</v>
      </c>
      <c r="M51" s="184"/>
    </row>
    <row r="52" spans="1:13" s="9" customFormat="1" ht="17.25" customHeight="1">
      <c r="A52" s="354">
        <v>8</v>
      </c>
      <c r="B52" s="338"/>
      <c r="C52" s="235"/>
      <c r="D52" s="49"/>
      <c r="E52" s="49"/>
      <c r="F52" s="49"/>
      <c r="G52" s="49"/>
      <c r="H52" s="49"/>
      <c r="I52" s="50"/>
      <c r="J52" s="147" t="str">
        <f t="shared" si="9"/>
        <v/>
      </c>
      <c r="K52" s="183" t="str">
        <f t="shared" si="10"/>
        <v/>
      </c>
      <c r="L52" s="521">
        <f t="shared" si="11"/>
        <v>0</v>
      </c>
      <c r="M52" s="184"/>
    </row>
    <row r="53" spans="1:13" s="9" customFormat="1" ht="17.25" customHeight="1">
      <c r="A53" s="354">
        <v>9</v>
      </c>
      <c r="B53" s="338"/>
      <c r="C53" s="235"/>
      <c r="D53" s="49"/>
      <c r="E53" s="49"/>
      <c r="F53" s="49"/>
      <c r="G53" s="49"/>
      <c r="H53" s="49"/>
      <c r="I53" s="50"/>
      <c r="J53" s="147" t="str">
        <f t="shared" si="9"/>
        <v/>
      </c>
      <c r="K53" s="183" t="str">
        <f t="shared" si="10"/>
        <v/>
      </c>
      <c r="L53" s="521">
        <f t="shared" si="11"/>
        <v>0</v>
      </c>
      <c r="M53" s="184"/>
    </row>
    <row r="54" spans="1:13" s="9" customFormat="1" ht="17.25" customHeight="1">
      <c r="A54" s="354">
        <v>10</v>
      </c>
      <c r="B54" s="338"/>
      <c r="C54" s="235"/>
      <c r="D54" s="49"/>
      <c r="E54" s="49"/>
      <c r="F54" s="49"/>
      <c r="G54" s="49"/>
      <c r="H54" s="49"/>
      <c r="I54" s="50"/>
      <c r="J54" s="147" t="str">
        <f t="shared" si="9"/>
        <v/>
      </c>
      <c r="K54" s="183" t="str">
        <f t="shared" si="10"/>
        <v/>
      </c>
      <c r="L54" s="521">
        <f t="shared" si="11"/>
        <v>0</v>
      </c>
      <c r="M54" s="184"/>
    </row>
    <row r="55" spans="1:13" s="9" customFormat="1" ht="17.25" customHeight="1">
      <c r="A55" s="354">
        <v>11</v>
      </c>
      <c r="B55" s="338"/>
      <c r="C55" s="235"/>
      <c r="D55" s="49"/>
      <c r="E55" s="49"/>
      <c r="F55" s="49"/>
      <c r="G55" s="49"/>
      <c r="H55" s="49"/>
      <c r="I55" s="50"/>
      <c r="J55" s="147" t="str">
        <f t="shared" si="9"/>
        <v/>
      </c>
      <c r="K55" s="183" t="str">
        <f t="shared" si="10"/>
        <v/>
      </c>
      <c r="L55" s="521">
        <f t="shared" si="11"/>
        <v>0</v>
      </c>
      <c r="M55" s="184"/>
    </row>
    <row r="56" spans="1:13" s="9" customFormat="1" ht="17.25" customHeight="1">
      <c r="A56" s="354">
        <v>12</v>
      </c>
      <c r="B56" s="338"/>
      <c r="C56" s="235"/>
      <c r="D56" s="49"/>
      <c r="E56" s="49"/>
      <c r="F56" s="49"/>
      <c r="G56" s="49"/>
      <c r="H56" s="49"/>
      <c r="I56" s="50"/>
      <c r="J56" s="147" t="str">
        <f t="shared" si="9"/>
        <v/>
      </c>
      <c r="K56" s="183" t="str">
        <f t="shared" si="10"/>
        <v/>
      </c>
      <c r="L56" s="521">
        <f t="shared" si="11"/>
        <v>0</v>
      </c>
      <c r="M56" s="184"/>
    </row>
    <row r="57" spans="1:13" s="9" customFormat="1" ht="17.25" customHeight="1">
      <c r="A57" s="354">
        <v>13</v>
      </c>
      <c r="B57" s="338"/>
      <c r="C57" s="235"/>
      <c r="D57" s="49"/>
      <c r="E57" s="49"/>
      <c r="F57" s="49"/>
      <c r="G57" s="49"/>
      <c r="H57" s="49"/>
      <c r="I57" s="50"/>
      <c r="J57" s="147" t="str">
        <f t="shared" si="9"/>
        <v/>
      </c>
      <c r="K57" s="183" t="str">
        <f t="shared" si="10"/>
        <v/>
      </c>
      <c r="L57" s="521">
        <f t="shared" si="11"/>
        <v>0</v>
      </c>
      <c r="M57" s="184"/>
    </row>
    <row r="58" spans="1:13" s="9" customFormat="1" ht="17.25" customHeight="1">
      <c r="A58" s="354">
        <v>14</v>
      </c>
      <c r="B58" s="349"/>
      <c r="C58" s="242"/>
      <c r="D58" s="186"/>
      <c r="E58" s="186"/>
      <c r="F58" s="186"/>
      <c r="G58" s="186"/>
      <c r="H58" s="186"/>
      <c r="I58" s="187"/>
      <c r="J58" s="147" t="str">
        <f t="shared" si="9"/>
        <v/>
      </c>
      <c r="K58" s="183" t="str">
        <f t="shared" si="10"/>
        <v/>
      </c>
      <c r="L58" s="521">
        <f t="shared" si="11"/>
        <v>0</v>
      </c>
      <c r="M58" s="184"/>
    </row>
    <row r="59" spans="1:13" s="9" customFormat="1" ht="17.25" customHeight="1">
      <c r="A59" s="354">
        <v>15</v>
      </c>
      <c r="B59" s="349"/>
      <c r="C59" s="242"/>
      <c r="D59" s="186"/>
      <c r="E59" s="186"/>
      <c r="F59" s="186"/>
      <c r="G59" s="186"/>
      <c r="H59" s="186"/>
      <c r="I59" s="187"/>
      <c r="J59" s="189" t="str">
        <f t="shared" si="9"/>
        <v/>
      </c>
      <c r="K59" s="183" t="str">
        <f t="shared" si="10"/>
        <v/>
      </c>
      <c r="L59" s="521">
        <f t="shared" si="11"/>
        <v>0</v>
      </c>
      <c r="M59" s="184"/>
    </row>
    <row r="60" spans="1:13" s="9" customFormat="1" ht="17.25" customHeight="1">
      <c r="A60" s="354">
        <v>16</v>
      </c>
      <c r="B60" s="349"/>
      <c r="C60" s="242"/>
      <c r="D60" s="186"/>
      <c r="E60" s="186"/>
      <c r="F60" s="186"/>
      <c r="G60" s="186"/>
      <c r="H60" s="186"/>
      <c r="I60" s="187"/>
      <c r="J60" s="189" t="str">
        <f t="shared" si="9"/>
        <v/>
      </c>
      <c r="K60" s="183" t="str">
        <f t="shared" si="10"/>
        <v/>
      </c>
      <c r="L60" s="521">
        <f t="shared" si="11"/>
        <v>0</v>
      </c>
      <c r="M60" s="184"/>
    </row>
    <row r="61" spans="1:13" s="9" customFormat="1" ht="17.25" customHeight="1">
      <c r="A61" s="354">
        <v>17</v>
      </c>
      <c r="B61" s="338"/>
      <c r="C61" s="235"/>
      <c r="D61" s="49"/>
      <c r="E61" s="49"/>
      <c r="F61" s="49"/>
      <c r="G61" s="49"/>
      <c r="H61" s="49"/>
      <c r="I61" s="50"/>
      <c r="J61" s="189" t="str">
        <f t="shared" si="9"/>
        <v/>
      </c>
      <c r="K61" s="183" t="str">
        <f t="shared" si="10"/>
        <v/>
      </c>
      <c r="L61" s="521">
        <f t="shared" si="11"/>
        <v>0</v>
      </c>
      <c r="M61" s="184"/>
    </row>
    <row r="62" spans="1:13" s="9" customFormat="1" ht="17.25" customHeight="1">
      <c r="A62" s="354">
        <v>18</v>
      </c>
      <c r="B62" s="338"/>
      <c r="C62" s="235"/>
      <c r="D62" s="49"/>
      <c r="E62" s="49"/>
      <c r="F62" s="49"/>
      <c r="G62" s="49"/>
      <c r="H62" s="49"/>
      <c r="I62" s="50"/>
      <c r="J62" s="189" t="str">
        <f t="shared" si="9"/>
        <v/>
      </c>
      <c r="K62" s="183" t="str">
        <f t="shared" si="10"/>
        <v/>
      </c>
      <c r="L62" s="521">
        <f t="shared" si="11"/>
        <v>0</v>
      </c>
      <c r="M62" s="184"/>
    </row>
    <row r="63" spans="1:13" s="9" customFormat="1" ht="17.25" customHeight="1">
      <c r="A63" s="354">
        <v>19</v>
      </c>
      <c r="B63" s="349"/>
      <c r="C63" s="242"/>
      <c r="D63" s="186"/>
      <c r="E63" s="186"/>
      <c r="F63" s="186"/>
      <c r="G63" s="186"/>
      <c r="H63" s="186"/>
      <c r="I63" s="187"/>
      <c r="J63" s="189" t="str">
        <f t="shared" si="9"/>
        <v/>
      </c>
      <c r="K63" s="183" t="str">
        <f t="shared" si="10"/>
        <v/>
      </c>
      <c r="L63" s="521">
        <f t="shared" si="11"/>
        <v>0</v>
      </c>
      <c r="M63" s="184"/>
    </row>
    <row r="64" spans="1:13" s="9" customFormat="1" ht="17.25" customHeight="1">
      <c r="A64" s="354">
        <v>20</v>
      </c>
      <c r="B64" s="349"/>
      <c r="C64" s="242"/>
      <c r="D64" s="186"/>
      <c r="E64" s="186"/>
      <c r="F64" s="186"/>
      <c r="G64" s="186"/>
      <c r="H64" s="186"/>
      <c r="I64" s="187"/>
      <c r="J64" s="189" t="str">
        <f t="shared" si="9"/>
        <v/>
      </c>
      <c r="K64" s="183" t="str">
        <f t="shared" si="10"/>
        <v/>
      </c>
      <c r="L64" s="521">
        <f t="shared" si="11"/>
        <v>0</v>
      </c>
      <c r="M64" s="184"/>
    </row>
    <row r="65" spans="1:13" s="9" customFormat="1" ht="17.25" customHeight="1">
      <c r="A65" s="354">
        <v>21</v>
      </c>
      <c r="B65" s="349"/>
      <c r="C65" s="242"/>
      <c r="D65" s="186"/>
      <c r="E65" s="186"/>
      <c r="F65" s="186"/>
      <c r="G65" s="186"/>
      <c r="H65" s="186"/>
      <c r="I65" s="187"/>
      <c r="J65" s="189" t="str">
        <f t="shared" si="9"/>
        <v/>
      </c>
      <c r="K65" s="183" t="str">
        <f t="shared" si="10"/>
        <v/>
      </c>
      <c r="L65" s="521">
        <f t="shared" si="11"/>
        <v>0</v>
      </c>
      <c r="M65" s="184"/>
    </row>
    <row r="66" spans="1:13" s="9" customFormat="1" ht="17.25" customHeight="1">
      <c r="A66" s="354">
        <v>22</v>
      </c>
      <c r="B66" s="338"/>
      <c r="C66" s="235"/>
      <c r="D66" s="49"/>
      <c r="E66" s="49"/>
      <c r="F66" s="49"/>
      <c r="G66" s="49"/>
      <c r="H66" s="49"/>
      <c r="I66" s="50"/>
      <c r="J66" s="189" t="str">
        <f t="shared" si="9"/>
        <v/>
      </c>
      <c r="K66" s="183" t="str">
        <f t="shared" si="10"/>
        <v/>
      </c>
      <c r="L66" s="521">
        <f t="shared" si="11"/>
        <v>0</v>
      </c>
      <c r="M66" s="184"/>
    </row>
    <row r="67" spans="1:13" s="9" customFormat="1" ht="17.25" customHeight="1">
      <c r="A67" s="354">
        <v>23</v>
      </c>
      <c r="B67" s="338"/>
      <c r="C67" s="235"/>
      <c r="D67" s="49"/>
      <c r="E67" s="49"/>
      <c r="F67" s="49"/>
      <c r="G67" s="49"/>
      <c r="H67" s="49"/>
      <c r="I67" s="50"/>
      <c r="J67" s="189" t="str">
        <f t="shared" si="9"/>
        <v/>
      </c>
      <c r="K67" s="183" t="str">
        <f t="shared" si="10"/>
        <v/>
      </c>
      <c r="L67" s="521">
        <f t="shared" si="11"/>
        <v>0</v>
      </c>
      <c r="M67" s="184"/>
    </row>
    <row r="68" spans="1:13" s="9" customFormat="1" ht="17.25" customHeight="1">
      <c r="A68" s="354">
        <v>24</v>
      </c>
      <c r="B68" s="338"/>
      <c r="C68" s="235"/>
      <c r="D68" s="49"/>
      <c r="E68" s="49"/>
      <c r="F68" s="49"/>
      <c r="G68" s="49"/>
      <c r="H68" s="49"/>
      <c r="I68" s="50"/>
      <c r="J68" s="189" t="str">
        <f t="shared" si="9"/>
        <v/>
      </c>
      <c r="K68" s="183" t="str">
        <f t="shared" si="10"/>
        <v/>
      </c>
      <c r="L68" s="521">
        <f t="shared" si="11"/>
        <v>0</v>
      </c>
      <c r="M68" s="184"/>
    </row>
    <row r="69" spans="1:13" s="9" customFormat="1" ht="17.25" customHeight="1">
      <c r="A69" s="354">
        <v>25</v>
      </c>
      <c r="B69" s="338"/>
      <c r="C69" s="235"/>
      <c r="D69" s="49"/>
      <c r="E69" s="49"/>
      <c r="F69" s="49"/>
      <c r="G69" s="49"/>
      <c r="H69" s="49"/>
      <c r="I69" s="50"/>
      <c r="J69" s="189" t="str">
        <f t="shared" si="9"/>
        <v/>
      </c>
      <c r="K69" s="183" t="str">
        <f t="shared" si="10"/>
        <v/>
      </c>
      <c r="L69" s="521">
        <f t="shared" si="11"/>
        <v>0</v>
      </c>
      <c r="M69" s="184"/>
    </row>
    <row r="70" spans="1:13" s="9" customFormat="1" ht="17.25" customHeight="1">
      <c r="A70" s="354">
        <v>26</v>
      </c>
      <c r="B70" s="338"/>
      <c r="C70" s="235"/>
      <c r="D70" s="49"/>
      <c r="E70" s="49"/>
      <c r="F70" s="49"/>
      <c r="G70" s="49"/>
      <c r="H70" s="49"/>
      <c r="I70" s="50"/>
      <c r="J70" s="189" t="str">
        <f t="shared" si="9"/>
        <v/>
      </c>
      <c r="K70" s="183" t="str">
        <f t="shared" si="10"/>
        <v/>
      </c>
      <c r="L70" s="521">
        <f t="shared" si="11"/>
        <v>0</v>
      </c>
      <c r="M70" s="184"/>
    </row>
    <row r="71" spans="1:13" s="9" customFormat="1" ht="17.25" customHeight="1">
      <c r="A71" s="354">
        <v>27</v>
      </c>
      <c r="B71" s="338"/>
      <c r="C71" s="235"/>
      <c r="D71" s="49"/>
      <c r="E71" s="49"/>
      <c r="F71" s="49"/>
      <c r="G71" s="49"/>
      <c r="H71" s="49"/>
      <c r="I71" s="50"/>
      <c r="J71" s="189" t="str">
        <f t="shared" si="9"/>
        <v/>
      </c>
      <c r="K71" s="183" t="str">
        <f t="shared" si="10"/>
        <v/>
      </c>
      <c r="L71" s="521">
        <f t="shared" si="11"/>
        <v>0</v>
      </c>
      <c r="M71" s="184"/>
    </row>
    <row r="72" spans="1:13" s="9" customFormat="1" ht="17.25" customHeight="1">
      <c r="A72" s="354">
        <v>28</v>
      </c>
      <c r="B72" s="349"/>
      <c r="C72" s="242"/>
      <c r="D72" s="186"/>
      <c r="E72" s="186"/>
      <c r="F72" s="186"/>
      <c r="G72" s="186"/>
      <c r="H72" s="186"/>
      <c r="I72" s="187"/>
      <c r="J72" s="189" t="str">
        <f t="shared" si="9"/>
        <v/>
      </c>
      <c r="K72" s="183" t="str">
        <f t="shared" si="10"/>
        <v/>
      </c>
      <c r="L72" s="521">
        <f t="shared" si="11"/>
        <v>0</v>
      </c>
      <c r="M72" s="184"/>
    </row>
    <row r="73" spans="1:13" s="9" customFormat="1" ht="17.25" customHeight="1">
      <c r="A73" s="354">
        <v>29</v>
      </c>
      <c r="B73" s="349"/>
      <c r="C73" s="242"/>
      <c r="D73" s="186"/>
      <c r="E73" s="186"/>
      <c r="F73" s="186"/>
      <c r="G73" s="186"/>
      <c r="H73" s="186"/>
      <c r="I73" s="187"/>
      <c r="J73" s="189" t="str">
        <f t="shared" si="9"/>
        <v/>
      </c>
      <c r="K73" s="183" t="str">
        <f t="shared" si="10"/>
        <v/>
      </c>
      <c r="L73" s="521">
        <f t="shared" si="11"/>
        <v>0</v>
      </c>
      <c r="M73" s="184"/>
    </row>
    <row r="74" spans="1:13" s="9" customFormat="1" ht="17.25" customHeight="1" thickBot="1">
      <c r="A74" s="355">
        <v>30</v>
      </c>
      <c r="B74" s="349"/>
      <c r="C74" s="242"/>
      <c r="D74" s="186"/>
      <c r="E74" s="186"/>
      <c r="F74" s="186"/>
      <c r="G74" s="186"/>
      <c r="H74" s="186"/>
      <c r="I74" s="187"/>
      <c r="J74" s="189" t="str">
        <f t="shared" si="9"/>
        <v/>
      </c>
      <c r="K74" s="196" t="str">
        <f t="shared" si="10"/>
        <v/>
      </c>
      <c r="L74" s="522">
        <f t="shared" si="11"/>
        <v>0</v>
      </c>
      <c r="M74" s="197"/>
    </row>
    <row r="75" spans="1:13" ht="17.25" customHeight="1" thickTop="1" thickBot="1">
      <c r="B75" s="848"/>
      <c r="C75" s="849"/>
      <c r="D75" s="849"/>
      <c r="E75" s="849"/>
      <c r="F75" s="849"/>
      <c r="G75" s="849"/>
      <c r="H75" s="849"/>
      <c r="I75" s="849"/>
      <c r="J75" s="850"/>
      <c r="K75" s="190">
        <f>SUM(K45:K74)</f>
        <v>0</v>
      </c>
      <c r="L75" s="162">
        <f>SUM(L45:L74)</f>
        <v>0</v>
      </c>
      <c r="M75" s="351"/>
    </row>
    <row r="76" spans="1:13" ht="17.25" customHeight="1">
      <c r="B76" s="149"/>
      <c r="C76" s="149"/>
      <c r="D76" s="149"/>
      <c r="E76" s="149"/>
      <c r="F76" s="149"/>
      <c r="G76" s="149"/>
      <c r="H76" s="188"/>
      <c r="I76" s="149"/>
      <c r="J76" s="181" t="s">
        <v>172</v>
      </c>
      <c r="K76" s="2">
        <f>SUMIF(J45:J74,"要",K45:K74)</f>
        <v>0</v>
      </c>
    </row>
    <row r="77" spans="1:13" s="6" customFormat="1" ht="16.5" customHeight="1">
      <c r="A77" s="3"/>
      <c r="I77" s="8"/>
      <c r="J77" s="181" t="s">
        <v>173</v>
      </c>
      <c r="K77" s="2">
        <f>L75</f>
        <v>0</v>
      </c>
      <c r="L77" s="2"/>
      <c r="M77" s="2"/>
    </row>
    <row r="78" spans="1:13" s="6" customFormat="1" ht="16.5" customHeight="1">
      <c r="A78" s="3"/>
      <c r="G78" s="149"/>
      <c r="H78" s="188"/>
      <c r="I78" s="149"/>
      <c r="J78" s="150" t="s">
        <v>174</v>
      </c>
      <c r="K78" s="42">
        <f>K76-K77</f>
        <v>0</v>
      </c>
      <c r="L78" s="520"/>
      <c r="M78" s="42"/>
    </row>
    <row r="79" spans="1:13" s="6" customFormat="1" ht="16.5" customHeight="1">
      <c r="A79" s="3"/>
      <c r="G79" s="149"/>
      <c r="H79" s="188"/>
      <c r="I79" s="149"/>
      <c r="J79" s="150"/>
      <c r="K79" s="42"/>
      <c r="L79" s="520"/>
      <c r="M79" s="42"/>
    </row>
    <row r="80" spans="1:13" s="6" customFormat="1" ht="16.5" customHeight="1">
      <c r="A80" s="3"/>
      <c r="B80" s="329" t="s">
        <v>30</v>
      </c>
      <c r="C80" s="224"/>
      <c r="G80" s="149"/>
      <c r="H80" s="188"/>
      <c r="I80" s="149"/>
      <c r="J80" s="150"/>
      <c r="K80" s="42"/>
      <c r="L80" s="520"/>
      <c r="M80" s="42"/>
    </row>
    <row r="81" spans="1:13" ht="16.8" thickBot="1">
      <c r="B81" s="329" t="s">
        <v>198</v>
      </c>
      <c r="C81" s="223" t="s">
        <v>207</v>
      </c>
      <c r="K81" s="3" t="s">
        <v>29</v>
      </c>
    </row>
    <row r="82" spans="1:13" ht="16.95" customHeight="1">
      <c r="B82" s="827" t="s">
        <v>15</v>
      </c>
      <c r="C82" s="829" t="s">
        <v>2</v>
      </c>
      <c r="D82" s="791" t="s">
        <v>32</v>
      </c>
      <c r="E82" s="791"/>
      <c r="F82" s="791"/>
      <c r="G82" s="791"/>
      <c r="H82" s="791"/>
      <c r="I82" s="846" t="s">
        <v>135</v>
      </c>
      <c r="J82" s="858" t="s">
        <v>169</v>
      </c>
      <c r="K82" s="852" t="s">
        <v>0</v>
      </c>
      <c r="L82" s="860" t="s">
        <v>175</v>
      </c>
      <c r="M82" s="856" t="s">
        <v>138</v>
      </c>
    </row>
    <row r="83" spans="1:13" ht="35.25" customHeight="1" thickBot="1">
      <c r="B83" s="845"/>
      <c r="C83" s="830"/>
      <c r="D83" s="182" t="s">
        <v>176</v>
      </c>
      <c r="E83" s="182" t="s">
        <v>177</v>
      </c>
      <c r="F83" s="51" t="s">
        <v>178</v>
      </c>
      <c r="G83" s="51" t="s">
        <v>60</v>
      </c>
      <c r="H83" s="44" t="s">
        <v>136</v>
      </c>
      <c r="I83" s="847"/>
      <c r="J83" s="859"/>
      <c r="K83" s="853"/>
      <c r="L83" s="861"/>
      <c r="M83" s="857"/>
    </row>
    <row r="84" spans="1:13" ht="17.25" customHeight="1">
      <c r="A84" s="353">
        <v>1</v>
      </c>
      <c r="B84" s="338"/>
      <c r="C84" s="235"/>
      <c r="D84" s="49"/>
      <c r="E84" s="49"/>
      <c r="F84" s="49"/>
      <c r="G84" s="49"/>
      <c r="H84" s="49"/>
      <c r="I84" s="50"/>
      <c r="J84" s="146" t="str">
        <f>IF(I84="","",IF(I84="派遣","不要","要"))</f>
        <v/>
      </c>
      <c r="K84" s="183" t="str">
        <f>IF(C84="","",ROUNDDOWN((D84*E84+F84+G84)*H84%,0))</f>
        <v/>
      </c>
      <c r="L84" s="518">
        <f>IF(J84="要",F84*H84%,0)</f>
        <v>0</v>
      </c>
      <c r="M84" s="184"/>
    </row>
    <row r="85" spans="1:13" s="10" customFormat="1" ht="17.25" customHeight="1">
      <c r="A85" s="354">
        <v>2</v>
      </c>
      <c r="B85" s="338"/>
      <c r="C85" s="235"/>
      <c r="D85" s="49"/>
      <c r="E85" s="49"/>
      <c r="F85" s="49"/>
      <c r="G85" s="49"/>
      <c r="H85" s="49"/>
      <c r="I85" s="50"/>
      <c r="J85" s="147" t="str">
        <f t="shared" ref="J85:J87" si="12">IF(I85="","",IF(I85="派遣","不要","要"))</f>
        <v/>
      </c>
      <c r="K85" s="183" t="str">
        <f t="shared" ref="K85:K87" si="13">IF(C85="","",ROUNDDOWN((D85*E85+F85+G85)*H85%,0))</f>
        <v/>
      </c>
      <c r="L85" s="518">
        <f>IF(J85="要",F85*H85%,0)</f>
        <v>0</v>
      </c>
      <c r="M85" s="184"/>
    </row>
    <row r="86" spans="1:13" s="9" customFormat="1" ht="17.25" customHeight="1">
      <c r="A86" s="354">
        <v>3</v>
      </c>
      <c r="B86" s="338"/>
      <c r="C86" s="235"/>
      <c r="D86" s="49"/>
      <c r="E86" s="49"/>
      <c r="F86" s="49"/>
      <c r="G86" s="49"/>
      <c r="H86" s="49"/>
      <c r="I86" s="50"/>
      <c r="J86" s="147" t="str">
        <f t="shared" si="12"/>
        <v/>
      </c>
      <c r="K86" s="183" t="str">
        <f t="shared" si="13"/>
        <v/>
      </c>
      <c r="L86" s="518">
        <f>IF(J86="要",F86*H86%,0)</f>
        <v>0</v>
      </c>
      <c r="M86" s="184"/>
    </row>
    <row r="87" spans="1:13" s="9" customFormat="1" ht="17.25" customHeight="1">
      <c r="A87" s="354">
        <v>4</v>
      </c>
      <c r="B87" s="338"/>
      <c r="C87" s="235"/>
      <c r="D87" s="49"/>
      <c r="E87" s="49"/>
      <c r="F87" s="49"/>
      <c r="G87" s="49"/>
      <c r="H87" s="49"/>
      <c r="I87" s="50"/>
      <c r="J87" s="147" t="str">
        <f t="shared" si="12"/>
        <v/>
      </c>
      <c r="K87" s="183" t="str">
        <f t="shared" si="13"/>
        <v/>
      </c>
      <c r="L87" s="518">
        <f t="shared" ref="L87" si="14">IF(J87="要",F87*H87%,0)</f>
        <v>0</v>
      </c>
      <c r="M87" s="184"/>
    </row>
    <row r="88" spans="1:13" s="9" customFormat="1" ht="17.25" customHeight="1">
      <c r="A88" s="354">
        <v>5</v>
      </c>
      <c r="B88" s="338"/>
      <c r="C88" s="235"/>
      <c r="D88" s="49"/>
      <c r="E88" s="49"/>
      <c r="F88" s="49"/>
      <c r="G88" s="49"/>
      <c r="H88" s="49"/>
      <c r="I88" s="50"/>
      <c r="J88" s="147" t="str">
        <f t="shared" ref="J88:J113" si="15">IF(I88="","",IF(I88="派遣","不要","要"))</f>
        <v/>
      </c>
      <c r="K88" s="183" t="str">
        <f t="shared" ref="K88:K113" si="16">IF(C88="","",ROUNDDOWN((D88*E88+F88+G88)*H88%,0))</f>
        <v/>
      </c>
      <c r="L88" s="518">
        <f t="shared" ref="L88:L113" si="17">IF(J88="要",F88*H88%,0)</f>
        <v>0</v>
      </c>
      <c r="M88" s="184"/>
    </row>
    <row r="89" spans="1:13" s="9" customFormat="1" ht="17.25" customHeight="1">
      <c r="A89" s="354">
        <v>6</v>
      </c>
      <c r="B89" s="338"/>
      <c r="C89" s="235"/>
      <c r="D89" s="49"/>
      <c r="E89" s="49"/>
      <c r="F89" s="49"/>
      <c r="G89" s="49"/>
      <c r="H89" s="49"/>
      <c r="I89" s="50"/>
      <c r="J89" s="147" t="str">
        <f t="shared" si="15"/>
        <v/>
      </c>
      <c r="K89" s="183" t="str">
        <f t="shared" si="16"/>
        <v/>
      </c>
      <c r="L89" s="518">
        <f t="shared" si="17"/>
        <v>0</v>
      </c>
      <c r="M89" s="184"/>
    </row>
    <row r="90" spans="1:13" s="9" customFormat="1" ht="17.25" customHeight="1">
      <c r="A90" s="354">
        <v>7</v>
      </c>
      <c r="B90" s="338"/>
      <c r="C90" s="235"/>
      <c r="D90" s="49"/>
      <c r="E90" s="49"/>
      <c r="F90" s="49"/>
      <c r="G90" s="49"/>
      <c r="H90" s="49"/>
      <c r="I90" s="50"/>
      <c r="J90" s="147" t="str">
        <f t="shared" si="15"/>
        <v/>
      </c>
      <c r="K90" s="183" t="str">
        <f t="shared" si="16"/>
        <v/>
      </c>
      <c r="L90" s="518">
        <f t="shared" si="17"/>
        <v>0</v>
      </c>
      <c r="M90" s="184"/>
    </row>
    <row r="91" spans="1:13" s="9" customFormat="1" ht="17.25" customHeight="1">
      <c r="A91" s="354">
        <v>8</v>
      </c>
      <c r="B91" s="338"/>
      <c r="C91" s="235"/>
      <c r="D91" s="49"/>
      <c r="E91" s="49"/>
      <c r="F91" s="49"/>
      <c r="G91" s="49"/>
      <c r="H91" s="49"/>
      <c r="I91" s="50"/>
      <c r="J91" s="147" t="str">
        <f t="shared" si="15"/>
        <v/>
      </c>
      <c r="K91" s="183" t="str">
        <f t="shared" si="16"/>
        <v/>
      </c>
      <c r="L91" s="518">
        <f t="shared" si="17"/>
        <v>0</v>
      </c>
      <c r="M91" s="184"/>
    </row>
    <row r="92" spans="1:13" s="9" customFormat="1" ht="17.25" customHeight="1">
      <c r="A92" s="354">
        <v>9</v>
      </c>
      <c r="B92" s="338"/>
      <c r="C92" s="235"/>
      <c r="D92" s="49"/>
      <c r="E92" s="49"/>
      <c r="F92" s="49"/>
      <c r="G92" s="49"/>
      <c r="H92" s="49"/>
      <c r="I92" s="50"/>
      <c r="J92" s="147" t="str">
        <f t="shared" si="15"/>
        <v/>
      </c>
      <c r="K92" s="183" t="str">
        <f t="shared" si="16"/>
        <v/>
      </c>
      <c r="L92" s="518">
        <f t="shared" si="17"/>
        <v>0</v>
      </c>
      <c r="M92" s="184"/>
    </row>
    <row r="93" spans="1:13" s="9" customFormat="1" ht="17.25" customHeight="1">
      <c r="A93" s="354">
        <v>10</v>
      </c>
      <c r="B93" s="338"/>
      <c r="C93" s="235"/>
      <c r="D93" s="49"/>
      <c r="E93" s="49"/>
      <c r="F93" s="49"/>
      <c r="G93" s="49"/>
      <c r="H93" s="49"/>
      <c r="I93" s="50"/>
      <c r="J93" s="147" t="str">
        <f t="shared" si="15"/>
        <v/>
      </c>
      <c r="K93" s="183" t="str">
        <f t="shared" si="16"/>
        <v/>
      </c>
      <c r="L93" s="518">
        <f t="shared" si="17"/>
        <v>0</v>
      </c>
      <c r="M93" s="184"/>
    </row>
    <row r="94" spans="1:13" s="9" customFormat="1" ht="17.25" customHeight="1">
      <c r="A94" s="354">
        <v>11</v>
      </c>
      <c r="B94" s="338"/>
      <c r="C94" s="235"/>
      <c r="D94" s="49"/>
      <c r="E94" s="49"/>
      <c r="F94" s="49"/>
      <c r="G94" s="49"/>
      <c r="H94" s="49"/>
      <c r="I94" s="50"/>
      <c r="J94" s="147" t="str">
        <f t="shared" si="15"/>
        <v/>
      </c>
      <c r="K94" s="183" t="str">
        <f t="shared" si="16"/>
        <v/>
      </c>
      <c r="L94" s="518">
        <f t="shared" si="17"/>
        <v>0</v>
      </c>
      <c r="M94" s="184"/>
    </row>
    <row r="95" spans="1:13" s="9" customFormat="1" ht="17.25" customHeight="1">
      <c r="A95" s="354">
        <v>12</v>
      </c>
      <c r="B95" s="338"/>
      <c r="C95" s="235"/>
      <c r="D95" s="49"/>
      <c r="E95" s="49"/>
      <c r="F95" s="49"/>
      <c r="G95" s="49"/>
      <c r="H95" s="49"/>
      <c r="I95" s="50"/>
      <c r="J95" s="147" t="str">
        <f t="shared" si="15"/>
        <v/>
      </c>
      <c r="K95" s="183" t="str">
        <f t="shared" si="16"/>
        <v/>
      </c>
      <c r="L95" s="518">
        <f t="shared" si="17"/>
        <v>0</v>
      </c>
      <c r="M95" s="184"/>
    </row>
    <row r="96" spans="1:13" s="9" customFormat="1" ht="17.25" customHeight="1">
      <c r="A96" s="354">
        <v>13</v>
      </c>
      <c r="B96" s="338"/>
      <c r="C96" s="235"/>
      <c r="D96" s="49"/>
      <c r="E96" s="49"/>
      <c r="F96" s="49"/>
      <c r="G96" s="49"/>
      <c r="H96" s="49"/>
      <c r="I96" s="50"/>
      <c r="J96" s="147" t="str">
        <f t="shared" si="15"/>
        <v/>
      </c>
      <c r="K96" s="183" t="str">
        <f t="shared" si="16"/>
        <v/>
      </c>
      <c r="L96" s="518">
        <f t="shared" si="17"/>
        <v>0</v>
      </c>
      <c r="M96" s="184"/>
    </row>
    <row r="97" spans="1:13" s="9" customFormat="1" ht="17.25" customHeight="1">
      <c r="A97" s="354">
        <v>14</v>
      </c>
      <c r="B97" s="349"/>
      <c r="C97" s="242"/>
      <c r="D97" s="186"/>
      <c r="E97" s="186"/>
      <c r="F97" s="186"/>
      <c r="G97" s="186"/>
      <c r="H97" s="186"/>
      <c r="I97" s="187"/>
      <c r="J97" s="147" t="str">
        <f t="shared" si="15"/>
        <v/>
      </c>
      <c r="K97" s="183" t="str">
        <f t="shared" si="16"/>
        <v/>
      </c>
      <c r="L97" s="518">
        <f t="shared" si="17"/>
        <v>0</v>
      </c>
      <c r="M97" s="184"/>
    </row>
    <row r="98" spans="1:13" s="9" customFormat="1" ht="17.25" customHeight="1">
      <c r="A98" s="354">
        <v>15</v>
      </c>
      <c r="B98" s="349"/>
      <c r="C98" s="242"/>
      <c r="D98" s="186"/>
      <c r="E98" s="186"/>
      <c r="F98" s="186"/>
      <c r="G98" s="186"/>
      <c r="H98" s="186"/>
      <c r="I98" s="187"/>
      <c r="J98" s="189" t="str">
        <f t="shared" si="15"/>
        <v/>
      </c>
      <c r="K98" s="183" t="str">
        <f t="shared" si="16"/>
        <v/>
      </c>
      <c r="L98" s="518">
        <f t="shared" si="17"/>
        <v>0</v>
      </c>
      <c r="M98" s="184"/>
    </row>
    <row r="99" spans="1:13" s="9" customFormat="1" ht="17.25" customHeight="1">
      <c r="A99" s="354">
        <v>16</v>
      </c>
      <c r="B99" s="349"/>
      <c r="C99" s="242"/>
      <c r="D99" s="186"/>
      <c r="E99" s="186"/>
      <c r="F99" s="186"/>
      <c r="G99" s="186"/>
      <c r="H99" s="186"/>
      <c r="I99" s="187"/>
      <c r="J99" s="189" t="str">
        <f t="shared" si="15"/>
        <v/>
      </c>
      <c r="K99" s="183" t="str">
        <f t="shared" si="16"/>
        <v/>
      </c>
      <c r="L99" s="518">
        <f t="shared" si="17"/>
        <v>0</v>
      </c>
      <c r="M99" s="184"/>
    </row>
    <row r="100" spans="1:13" s="9" customFormat="1" ht="17.25" customHeight="1">
      <c r="A100" s="354">
        <v>17</v>
      </c>
      <c r="B100" s="338"/>
      <c r="C100" s="235"/>
      <c r="D100" s="49"/>
      <c r="E100" s="49"/>
      <c r="F100" s="49"/>
      <c r="G100" s="49"/>
      <c r="H100" s="49"/>
      <c r="I100" s="50"/>
      <c r="J100" s="189" t="str">
        <f t="shared" si="15"/>
        <v/>
      </c>
      <c r="K100" s="183" t="str">
        <f t="shared" si="16"/>
        <v/>
      </c>
      <c r="L100" s="518">
        <f t="shared" si="17"/>
        <v>0</v>
      </c>
      <c r="M100" s="184"/>
    </row>
    <row r="101" spans="1:13" s="9" customFormat="1" ht="17.25" customHeight="1">
      <c r="A101" s="354">
        <v>18</v>
      </c>
      <c r="B101" s="338"/>
      <c r="C101" s="235"/>
      <c r="D101" s="49"/>
      <c r="E101" s="49"/>
      <c r="F101" s="49"/>
      <c r="G101" s="49"/>
      <c r="H101" s="49"/>
      <c r="I101" s="50"/>
      <c r="J101" s="189" t="str">
        <f t="shared" si="15"/>
        <v/>
      </c>
      <c r="K101" s="183" t="str">
        <f t="shared" si="16"/>
        <v/>
      </c>
      <c r="L101" s="518">
        <f t="shared" si="17"/>
        <v>0</v>
      </c>
      <c r="M101" s="184"/>
    </row>
    <row r="102" spans="1:13" s="9" customFormat="1" ht="17.25" customHeight="1">
      <c r="A102" s="354">
        <v>19</v>
      </c>
      <c r="B102" s="349"/>
      <c r="C102" s="242"/>
      <c r="D102" s="186"/>
      <c r="E102" s="186"/>
      <c r="F102" s="186"/>
      <c r="G102" s="186"/>
      <c r="H102" s="186"/>
      <c r="I102" s="187"/>
      <c r="J102" s="189" t="str">
        <f t="shared" si="15"/>
        <v/>
      </c>
      <c r="K102" s="183" t="str">
        <f t="shared" si="16"/>
        <v/>
      </c>
      <c r="L102" s="518">
        <f t="shared" si="17"/>
        <v>0</v>
      </c>
      <c r="M102" s="184"/>
    </row>
    <row r="103" spans="1:13" s="9" customFormat="1" ht="17.25" customHeight="1">
      <c r="A103" s="354">
        <v>20</v>
      </c>
      <c r="B103" s="349"/>
      <c r="C103" s="242"/>
      <c r="D103" s="186"/>
      <c r="E103" s="186"/>
      <c r="F103" s="186"/>
      <c r="G103" s="186"/>
      <c r="H103" s="186"/>
      <c r="I103" s="187"/>
      <c r="J103" s="189" t="str">
        <f t="shared" si="15"/>
        <v/>
      </c>
      <c r="K103" s="183" t="str">
        <f t="shared" si="16"/>
        <v/>
      </c>
      <c r="L103" s="518">
        <f t="shared" si="17"/>
        <v>0</v>
      </c>
      <c r="M103" s="184"/>
    </row>
    <row r="104" spans="1:13" s="9" customFormat="1" ht="17.25" customHeight="1">
      <c r="A104" s="354">
        <v>21</v>
      </c>
      <c r="B104" s="349"/>
      <c r="C104" s="242"/>
      <c r="D104" s="186"/>
      <c r="E104" s="186"/>
      <c r="F104" s="186"/>
      <c r="G104" s="186"/>
      <c r="H104" s="186"/>
      <c r="I104" s="187"/>
      <c r="J104" s="189" t="str">
        <f t="shared" si="15"/>
        <v/>
      </c>
      <c r="K104" s="183" t="str">
        <f t="shared" si="16"/>
        <v/>
      </c>
      <c r="L104" s="518">
        <f t="shared" si="17"/>
        <v>0</v>
      </c>
      <c r="M104" s="184"/>
    </row>
    <row r="105" spans="1:13" s="9" customFormat="1" ht="17.25" customHeight="1">
      <c r="A105" s="354">
        <v>22</v>
      </c>
      <c r="B105" s="338"/>
      <c r="C105" s="235"/>
      <c r="D105" s="49"/>
      <c r="E105" s="49"/>
      <c r="F105" s="49"/>
      <c r="G105" s="49"/>
      <c r="H105" s="49"/>
      <c r="I105" s="50"/>
      <c r="J105" s="189" t="str">
        <f t="shared" si="15"/>
        <v/>
      </c>
      <c r="K105" s="183" t="str">
        <f t="shared" si="16"/>
        <v/>
      </c>
      <c r="L105" s="518">
        <f t="shared" si="17"/>
        <v>0</v>
      </c>
      <c r="M105" s="184"/>
    </row>
    <row r="106" spans="1:13" s="9" customFormat="1" ht="17.25" customHeight="1">
      <c r="A106" s="354">
        <v>23</v>
      </c>
      <c r="B106" s="338"/>
      <c r="C106" s="235"/>
      <c r="D106" s="49"/>
      <c r="E106" s="49"/>
      <c r="F106" s="49"/>
      <c r="G106" s="49"/>
      <c r="H106" s="49"/>
      <c r="I106" s="50"/>
      <c r="J106" s="189" t="str">
        <f t="shared" si="15"/>
        <v/>
      </c>
      <c r="K106" s="183" t="str">
        <f t="shared" si="16"/>
        <v/>
      </c>
      <c r="L106" s="518">
        <f t="shared" si="17"/>
        <v>0</v>
      </c>
      <c r="M106" s="184"/>
    </row>
    <row r="107" spans="1:13" s="9" customFormat="1" ht="17.25" customHeight="1">
      <c r="A107" s="354">
        <v>24</v>
      </c>
      <c r="B107" s="338"/>
      <c r="C107" s="235"/>
      <c r="D107" s="49"/>
      <c r="E107" s="49"/>
      <c r="F107" s="49"/>
      <c r="G107" s="49"/>
      <c r="H107" s="49"/>
      <c r="I107" s="50"/>
      <c r="J107" s="189" t="str">
        <f t="shared" si="15"/>
        <v/>
      </c>
      <c r="K107" s="183" t="str">
        <f t="shared" si="16"/>
        <v/>
      </c>
      <c r="L107" s="518">
        <f t="shared" si="17"/>
        <v>0</v>
      </c>
      <c r="M107" s="184"/>
    </row>
    <row r="108" spans="1:13" s="9" customFormat="1" ht="17.25" customHeight="1">
      <c r="A108" s="354">
        <v>25</v>
      </c>
      <c r="B108" s="338"/>
      <c r="C108" s="235"/>
      <c r="D108" s="49"/>
      <c r="E108" s="49"/>
      <c r="F108" s="49"/>
      <c r="G108" s="49"/>
      <c r="H108" s="49"/>
      <c r="I108" s="50"/>
      <c r="J108" s="189" t="str">
        <f t="shared" si="15"/>
        <v/>
      </c>
      <c r="K108" s="183" t="str">
        <f t="shared" si="16"/>
        <v/>
      </c>
      <c r="L108" s="518">
        <f t="shared" si="17"/>
        <v>0</v>
      </c>
      <c r="M108" s="184"/>
    </row>
    <row r="109" spans="1:13" s="9" customFormat="1" ht="17.25" customHeight="1">
      <c r="A109" s="354">
        <v>26</v>
      </c>
      <c r="B109" s="338"/>
      <c r="C109" s="235"/>
      <c r="D109" s="49"/>
      <c r="E109" s="49"/>
      <c r="F109" s="49"/>
      <c r="G109" s="49"/>
      <c r="H109" s="49"/>
      <c r="I109" s="50"/>
      <c r="J109" s="189" t="str">
        <f t="shared" si="15"/>
        <v/>
      </c>
      <c r="K109" s="183" t="str">
        <f t="shared" si="16"/>
        <v/>
      </c>
      <c r="L109" s="518">
        <f t="shared" si="17"/>
        <v>0</v>
      </c>
      <c r="M109" s="184"/>
    </row>
    <row r="110" spans="1:13" s="9" customFormat="1" ht="17.25" customHeight="1">
      <c r="A110" s="354">
        <v>27</v>
      </c>
      <c r="B110" s="338"/>
      <c r="C110" s="235"/>
      <c r="D110" s="49"/>
      <c r="E110" s="49"/>
      <c r="F110" s="49"/>
      <c r="G110" s="49"/>
      <c r="H110" s="49"/>
      <c r="I110" s="50"/>
      <c r="J110" s="189" t="str">
        <f t="shared" si="15"/>
        <v/>
      </c>
      <c r="K110" s="183" t="str">
        <f t="shared" si="16"/>
        <v/>
      </c>
      <c r="L110" s="518">
        <f t="shared" si="17"/>
        <v>0</v>
      </c>
      <c r="M110" s="184"/>
    </row>
    <row r="111" spans="1:13" s="9" customFormat="1" ht="17.25" customHeight="1">
      <c r="A111" s="354">
        <v>28</v>
      </c>
      <c r="B111" s="349"/>
      <c r="C111" s="242"/>
      <c r="D111" s="186"/>
      <c r="E111" s="186"/>
      <c r="F111" s="186"/>
      <c r="G111" s="186"/>
      <c r="H111" s="186"/>
      <c r="I111" s="187"/>
      <c r="J111" s="189" t="str">
        <f t="shared" si="15"/>
        <v/>
      </c>
      <c r="K111" s="183" t="str">
        <f t="shared" si="16"/>
        <v/>
      </c>
      <c r="L111" s="518">
        <f t="shared" si="17"/>
        <v>0</v>
      </c>
      <c r="M111" s="184"/>
    </row>
    <row r="112" spans="1:13" s="9" customFormat="1" ht="17.25" customHeight="1">
      <c r="A112" s="354">
        <v>29</v>
      </c>
      <c r="B112" s="349"/>
      <c r="C112" s="242"/>
      <c r="D112" s="186"/>
      <c r="E112" s="186"/>
      <c r="F112" s="186"/>
      <c r="G112" s="186"/>
      <c r="H112" s="186"/>
      <c r="I112" s="187"/>
      <c r="J112" s="189" t="str">
        <f t="shared" si="15"/>
        <v/>
      </c>
      <c r="K112" s="183" t="str">
        <f t="shared" si="16"/>
        <v/>
      </c>
      <c r="L112" s="518">
        <f t="shared" si="17"/>
        <v>0</v>
      </c>
      <c r="M112" s="184"/>
    </row>
    <row r="113" spans="1:13" s="9" customFormat="1" ht="17.25" customHeight="1" thickBot="1">
      <c r="A113" s="355">
        <v>30</v>
      </c>
      <c r="B113" s="349"/>
      <c r="C113" s="242"/>
      <c r="D113" s="186"/>
      <c r="E113" s="186"/>
      <c r="F113" s="186"/>
      <c r="G113" s="186"/>
      <c r="H113" s="186"/>
      <c r="I113" s="187"/>
      <c r="J113" s="189" t="str">
        <f t="shared" si="15"/>
        <v/>
      </c>
      <c r="K113" s="196" t="str">
        <f t="shared" si="16"/>
        <v/>
      </c>
      <c r="L113" s="519">
        <f t="shared" si="17"/>
        <v>0</v>
      </c>
      <c r="M113" s="197"/>
    </row>
    <row r="114" spans="1:13" ht="17.25" customHeight="1" thickTop="1" thickBot="1">
      <c r="B114" s="848"/>
      <c r="C114" s="849"/>
      <c r="D114" s="849"/>
      <c r="E114" s="849"/>
      <c r="F114" s="849"/>
      <c r="G114" s="849"/>
      <c r="H114" s="849"/>
      <c r="I114" s="849"/>
      <c r="J114" s="850"/>
      <c r="K114" s="190">
        <f>SUM(K84:K113)</f>
        <v>0</v>
      </c>
      <c r="L114" s="162">
        <f>SUM(L84:L113)</f>
        <v>0</v>
      </c>
      <c r="M114" s="191"/>
    </row>
    <row r="115" spans="1:13" ht="17.25" customHeight="1">
      <c r="B115" s="149"/>
      <c r="C115" s="149"/>
      <c r="D115" s="149"/>
      <c r="E115" s="149"/>
      <c r="F115" s="149"/>
      <c r="G115" s="149"/>
      <c r="H115" s="188"/>
      <c r="I115" s="149"/>
      <c r="J115" s="181" t="s">
        <v>172</v>
      </c>
      <c r="K115" s="2">
        <f>SUMIF(J84:J113,"要",K84:K113)</f>
        <v>0</v>
      </c>
    </row>
    <row r="116" spans="1:13" s="6" customFormat="1" ht="16.5" customHeight="1">
      <c r="A116" s="3"/>
      <c r="I116" s="8"/>
      <c r="J116" s="181" t="s">
        <v>173</v>
      </c>
      <c r="K116" s="2">
        <f>L114</f>
        <v>0</v>
      </c>
      <c r="L116" s="2"/>
      <c r="M116" s="2"/>
    </row>
    <row r="117" spans="1:13" s="6" customFormat="1" ht="16.5" customHeight="1">
      <c r="A117" s="3"/>
      <c r="G117" s="149"/>
      <c r="H117" s="188"/>
      <c r="I117" s="149"/>
      <c r="J117" s="150" t="s">
        <v>174</v>
      </c>
      <c r="K117" s="42">
        <f>K115-K116</f>
        <v>0</v>
      </c>
      <c r="L117" s="520"/>
      <c r="M117" s="42"/>
    </row>
    <row r="118" spans="1:13" s="6" customFormat="1" ht="16.5" customHeight="1">
      <c r="A118" s="3"/>
      <c r="G118" s="149"/>
      <c r="H118" s="188"/>
      <c r="I118" s="149"/>
      <c r="J118" s="150"/>
      <c r="K118" s="42"/>
      <c r="L118" s="520"/>
      <c r="M118" s="42"/>
    </row>
    <row r="119" spans="1:13" s="6" customFormat="1" ht="16.5" customHeight="1">
      <c r="A119" s="3"/>
      <c r="B119" s="329" t="s">
        <v>30</v>
      </c>
      <c r="C119" s="224"/>
      <c r="G119" s="149"/>
      <c r="H119" s="188"/>
      <c r="I119" s="149"/>
      <c r="J119" s="150"/>
      <c r="K119" s="42"/>
      <c r="L119" s="520"/>
      <c r="M119" s="42"/>
    </row>
    <row r="120" spans="1:13" ht="16.8" thickBot="1">
      <c r="B120" s="329" t="s">
        <v>199</v>
      </c>
      <c r="C120" s="223" t="s">
        <v>207</v>
      </c>
      <c r="K120" s="3" t="s">
        <v>29</v>
      </c>
    </row>
    <row r="121" spans="1:13" ht="16.95" customHeight="1">
      <c r="B121" s="827" t="s">
        <v>15</v>
      </c>
      <c r="C121" s="829" t="s">
        <v>2</v>
      </c>
      <c r="D121" s="791" t="s">
        <v>32</v>
      </c>
      <c r="E121" s="791"/>
      <c r="F121" s="791"/>
      <c r="G121" s="791"/>
      <c r="H121" s="791"/>
      <c r="I121" s="846" t="s">
        <v>135</v>
      </c>
      <c r="J121" s="858" t="s">
        <v>169</v>
      </c>
      <c r="K121" s="852" t="s">
        <v>0</v>
      </c>
      <c r="L121" s="854" t="s">
        <v>175</v>
      </c>
      <c r="M121" s="856" t="s">
        <v>138</v>
      </c>
    </row>
    <row r="122" spans="1:13" ht="35.25" customHeight="1" thickBot="1">
      <c r="B122" s="845"/>
      <c r="C122" s="830"/>
      <c r="D122" s="182" t="s">
        <v>176</v>
      </c>
      <c r="E122" s="182" t="s">
        <v>177</v>
      </c>
      <c r="F122" s="51" t="s">
        <v>178</v>
      </c>
      <c r="G122" s="51" t="s">
        <v>60</v>
      </c>
      <c r="H122" s="44" t="s">
        <v>136</v>
      </c>
      <c r="I122" s="847"/>
      <c r="J122" s="859"/>
      <c r="K122" s="853"/>
      <c r="L122" s="855"/>
      <c r="M122" s="857"/>
    </row>
    <row r="123" spans="1:13" ht="17.25" customHeight="1">
      <c r="A123" s="353">
        <v>1</v>
      </c>
      <c r="B123" s="338"/>
      <c r="C123" s="235"/>
      <c r="D123" s="49"/>
      <c r="E123" s="49"/>
      <c r="F123" s="49"/>
      <c r="G123" s="49"/>
      <c r="H123" s="49"/>
      <c r="I123" s="50"/>
      <c r="J123" s="189" t="str">
        <f t="shared" ref="J123:J152" si="18">IF(I123="","",IF(I123="派遣","不要","要"))</f>
        <v/>
      </c>
      <c r="K123" s="183" t="str">
        <f t="shared" ref="K123:K152" si="19">IF(C123="","",ROUNDDOWN((D123*E123+F123+G123)*H123%,0))</f>
        <v/>
      </c>
      <c r="L123" s="521">
        <f t="shared" ref="L123:L152" si="20">IF(J123="要",F123*H123%,0)</f>
        <v>0</v>
      </c>
      <c r="M123" s="184"/>
    </row>
    <row r="124" spans="1:13" ht="17.25" customHeight="1">
      <c r="A124" s="354">
        <v>2</v>
      </c>
      <c r="B124" s="338"/>
      <c r="C124" s="235"/>
      <c r="D124" s="49"/>
      <c r="E124" s="49"/>
      <c r="F124" s="49"/>
      <c r="G124" s="49"/>
      <c r="H124" s="49"/>
      <c r="I124" s="50"/>
      <c r="J124" s="189" t="str">
        <f t="shared" si="18"/>
        <v/>
      </c>
      <c r="K124" s="183" t="str">
        <f t="shared" si="19"/>
        <v/>
      </c>
      <c r="L124" s="521">
        <f t="shared" si="20"/>
        <v>0</v>
      </c>
      <c r="M124" s="184"/>
    </row>
    <row r="125" spans="1:13" ht="17.25" customHeight="1">
      <c r="A125" s="354">
        <v>3</v>
      </c>
      <c r="B125" s="338"/>
      <c r="C125" s="235"/>
      <c r="D125" s="49"/>
      <c r="E125" s="49"/>
      <c r="F125" s="49"/>
      <c r="G125" s="49"/>
      <c r="H125" s="49"/>
      <c r="I125" s="50"/>
      <c r="J125" s="189" t="str">
        <f t="shared" si="18"/>
        <v/>
      </c>
      <c r="K125" s="183" t="str">
        <f t="shared" si="19"/>
        <v/>
      </c>
      <c r="L125" s="521">
        <f t="shared" si="20"/>
        <v>0</v>
      </c>
      <c r="M125" s="184"/>
    </row>
    <row r="126" spans="1:13" ht="17.25" customHeight="1">
      <c r="A126" s="354">
        <v>4</v>
      </c>
      <c r="B126" s="338"/>
      <c r="C126" s="235"/>
      <c r="D126" s="49"/>
      <c r="E126" s="49"/>
      <c r="F126" s="49"/>
      <c r="G126" s="49"/>
      <c r="H126" s="49"/>
      <c r="I126" s="50"/>
      <c r="J126" s="189" t="str">
        <f t="shared" si="18"/>
        <v/>
      </c>
      <c r="K126" s="183" t="str">
        <f t="shared" si="19"/>
        <v/>
      </c>
      <c r="L126" s="521">
        <f t="shared" si="20"/>
        <v>0</v>
      </c>
      <c r="M126" s="184"/>
    </row>
    <row r="127" spans="1:13" ht="17.25" customHeight="1">
      <c r="A127" s="354">
        <v>5</v>
      </c>
      <c r="B127" s="338"/>
      <c r="C127" s="235"/>
      <c r="D127" s="49"/>
      <c r="E127" s="49"/>
      <c r="F127" s="49"/>
      <c r="G127" s="49"/>
      <c r="H127" s="49"/>
      <c r="I127" s="50"/>
      <c r="J127" s="189" t="str">
        <f t="shared" si="18"/>
        <v/>
      </c>
      <c r="K127" s="183" t="str">
        <f t="shared" si="19"/>
        <v/>
      </c>
      <c r="L127" s="521">
        <f t="shared" si="20"/>
        <v>0</v>
      </c>
      <c r="M127" s="184"/>
    </row>
    <row r="128" spans="1:13" ht="17.25" customHeight="1">
      <c r="A128" s="354">
        <v>6</v>
      </c>
      <c r="B128" s="338"/>
      <c r="C128" s="235"/>
      <c r="D128" s="49"/>
      <c r="E128" s="49"/>
      <c r="F128" s="49"/>
      <c r="G128" s="49"/>
      <c r="H128" s="49"/>
      <c r="I128" s="50"/>
      <c r="J128" s="189" t="str">
        <f t="shared" si="18"/>
        <v/>
      </c>
      <c r="K128" s="183" t="str">
        <f t="shared" si="19"/>
        <v/>
      </c>
      <c r="L128" s="521">
        <f t="shared" si="20"/>
        <v>0</v>
      </c>
      <c r="M128" s="184"/>
    </row>
    <row r="129" spans="1:13" ht="17.25" customHeight="1">
      <c r="A129" s="354">
        <v>7</v>
      </c>
      <c r="B129" s="338"/>
      <c r="C129" s="235"/>
      <c r="D129" s="49"/>
      <c r="E129" s="49"/>
      <c r="F129" s="49"/>
      <c r="G129" s="49"/>
      <c r="H129" s="49"/>
      <c r="I129" s="50"/>
      <c r="J129" s="189" t="str">
        <f t="shared" si="18"/>
        <v/>
      </c>
      <c r="K129" s="183" t="str">
        <f t="shared" si="19"/>
        <v/>
      </c>
      <c r="L129" s="521">
        <f t="shared" si="20"/>
        <v>0</v>
      </c>
      <c r="M129" s="184"/>
    </row>
    <row r="130" spans="1:13" ht="17.25" customHeight="1">
      <c r="A130" s="354">
        <v>8</v>
      </c>
      <c r="B130" s="338"/>
      <c r="C130" s="235"/>
      <c r="D130" s="49"/>
      <c r="E130" s="49"/>
      <c r="F130" s="49"/>
      <c r="G130" s="49"/>
      <c r="H130" s="49"/>
      <c r="I130" s="50"/>
      <c r="J130" s="189" t="str">
        <f t="shared" si="18"/>
        <v/>
      </c>
      <c r="K130" s="183" t="str">
        <f t="shared" si="19"/>
        <v/>
      </c>
      <c r="L130" s="521">
        <f t="shared" si="20"/>
        <v>0</v>
      </c>
      <c r="M130" s="184"/>
    </row>
    <row r="131" spans="1:13" ht="17.25" customHeight="1">
      <c r="A131" s="354">
        <v>9</v>
      </c>
      <c r="B131" s="338"/>
      <c r="C131" s="235"/>
      <c r="D131" s="49"/>
      <c r="E131" s="49"/>
      <c r="F131" s="49"/>
      <c r="G131" s="49"/>
      <c r="H131" s="49"/>
      <c r="I131" s="50"/>
      <c r="J131" s="189" t="str">
        <f t="shared" si="18"/>
        <v/>
      </c>
      <c r="K131" s="183" t="str">
        <f t="shared" si="19"/>
        <v/>
      </c>
      <c r="L131" s="521">
        <f t="shared" si="20"/>
        <v>0</v>
      </c>
      <c r="M131" s="184"/>
    </row>
    <row r="132" spans="1:13" ht="17.25" customHeight="1">
      <c r="A132" s="354">
        <v>10</v>
      </c>
      <c r="B132" s="338"/>
      <c r="C132" s="235"/>
      <c r="D132" s="49"/>
      <c r="E132" s="49"/>
      <c r="F132" s="49"/>
      <c r="G132" s="49"/>
      <c r="H132" s="49"/>
      <c r="I132" s="50"/>
      <c r="J132" s="189" t="str">
        <f t="shared" si="18"/>
        <v/>
      </c>
      <c r="K132" s="183" t="str">
        <f t="shared" si="19"/>
        <v/>
      </c>
      <c r="L132" s="521">
        <f t="shared" si="20"/>
        <v>0</v>
      </c>
      <c r="M132" s="184"/>
    </row>
    <row r="133" spans="1:13" ht="17.25" customHeight="1">
      <c r="A133" s="354">
        <v>11</v>
      </c>
      <c r="B133" s="338"/>
      <c r="C133" s="235"/>
      <c r="D133" s="49"/>
      <c r="E133" s="49"/>
      <c r="F133" s="49"/>
      <c r="G133" s="49"/>
      <c r="H133" s="49"/>
      <c r="I133" s="50"/>
      <c r="J133" s="189" t="str">
        <f t="shared" si="18"/>
        <v/>
      </c>
      <c r="K133" s="183" t="str">
        <f t="shared" si="19"/>
        <v/>
      </c>
      <c r="L133" s="521">
        <f t="shared" si="20"/>
        <v>0</v>
      </c>
      <c r="M133" s="184"/>
    </row>
    <row r="134" spans="1:13" s="10" customFormat="1" ht="17.25" customHeight="1">
      <c r="A134" s="354">
        <v>12</v>
      </c>
      <c r="B134" s="338"/>
      <c r="C134" s="235"/>
      <c r="D134" s="49"/>
      <c r="E134" s="49"/>
      <c r="F134" s="49"/>
      <c r="G134" s="49"/>
      <c r="H134" s="49"/>
      <c r="I134" s="50"/>
      <c r="J134" s="189" t="str">
        <f t="shared" si="18"/>
        <v/>
      </c>
      <c r="K134" s="183" t="str">
        <f t="shared" si="19"/>
        <v/>
      </c>
      <c r="L134" s="521">
        <f t="shared" si="20"/>
        <v>0</v>
      </c>
      <c r="M134" s="184"/>
    </row>
    <row r="135" spans="1:13" s="9" customFormat="1" ht="17.25" customHeight="1">
      <c r="A135" s="354">
        <v>13</v>
      </c>
      <c r="B135" s="338"/>
      <c r="C135" s="235"/>
      <c r="D135" s="49"/>
      <c r="E135" s="49"/>
      <c r="F135" s="49"/>
      <c r="G135" s="49"/>
      <c r="H135" s="49"/>
      <c r="I135" s="50"/>
      <c r="J135" s="189" t="str">
        <f t="shared" si="18"/>
        <v/>
      </c>
      <c r="K135" s="183" t="str">
        <f t="shared" si="19"/>
        <v/>
      </c>
      <c r="L135" s="521">
        <f t="shared" si="20"/>
        <v>0</v>
      </c>
      <c r="M135" s="184"/>
    </row>
    <row r="136" spans="1:13" s="9" customFormat="1" ht="17.25" customHeight="1">
      <c r="A136" s="354">
        <v>14</v>
      </c>
      <c r="B136" s="349"/>
      <c r="C136" s="242"/>
      <c r="D136" s="186"/>
      <c r="E136" s="186"/>
      <c r="F136" s="186"/>
      <c r="G136" s="186"/>
      <c r="H136" s="186"/>
      <c r="I136" s="187"/>
      <c r="J136" s="189" t="str">
        <f t="shared" si="18"/>
        <v/>
      </c>
      <c r="K136" s="183" t="str">
        <f t="shared" si="19"/>
        <v/>
      </c>
      <c r="L136" s="521">
        <f t="shared" si="20"/>
        <v>0</v>
      </c>
      <c r="M136" s="184"/>
    </row>
    <row r="137" spans="1:13" s="9" customFormat="1" ht="17.25" customHeight="1">
      <c r="A137" s="354">
        <v>15</v>
      </c>
      <c r="B137" s="349"/>
      <c r="C137" s="242"/>
      <c r="D137" s="186"/>
      <c r="E137" s="186"/>
      <c r="F137" s="186"/>
      <c r="G137" s="186"/>
      <c r="H137" s="186"/>
      <c r="I137" s="187"/>
      <c r="J137" s="189" t="str">
        <f t="shared" si="18"/>
        <v/>
      </c>
      <c r="K137" s="183" t="str">
        <f t="shared" si="19"/>
        <v/>
      </c>
      <c r="L137" s="521">
        <f t="shared" si="20"/>
        <v>0</v>
      </c>
      <c r="M137" s="184"/>
    </row>
    <row r="138" spans="1:13" s="9" customFormat="1" ht="17.25" customHeight="1">
      <c r="A138" s="354">
        <v>16</v>
      </c>
      <c r="B138" s="349"/>
      <c r="C138" s="242"/>
      <c r="D138" s="186"/>
      <c r="E138" s="186"/>
      <c r="F138" s="186"/>
      <c r="G138" s="186"/>
      <c r="H138" s="186"/>
      <c r="I138" s="187"/>
      <c r="J138" s="189" t="str">
        <f t="shared" si="18"/>
        <v/>
      </c>
      <c r="K138" s="183" t="str">
        <f t="shared" si="19"/>
        <v/>
      </c>
      <c r="L138" s="521">
        <f t="shared" si="20"/>
        <v>0</v>
      </c>
      <c r="M138" s="184"/>
    </row>
    <row r="139" spans="1:13" s="9" customFormat="1" ht="17.25" customHeight="1">
      <c r="A139" s="354">
        <v>17</v>
      </c>
      <c r="B139" s="338"/>
      <c r="C139" s="235"/>
      <c r="D139" s="49"/>
      <c r="E139" s="49"/>
      <c r="F139" s="49"/>
      <c r="G139" s="49"/>
      <c r="H139" s="49"/>
      <c r="I139" s="50"/>
      <c r="J139" s="189" t="str">
        <f t="shared" si="18"/>
        <v/>
      </c>
      <c r="K139" s="183" t="str">
        <f t="shared" si="19"/>
        <v/>
      </c>
      <c r="L139" s="521">
        <f t="shared" si="20"/>
        <v>0</v>
      </c>
      <c r="M139" s="184"/>
    </row>
    <row r="140" spans="1:13" s="9" customFormat="1" ht="17.25" customHeight="1">
      <c r="A140" s="354">
        <v>18</v>
      </c>
      <c r="B140" s="338"/>
      <c r="C140" s="235"/>
      <c r="D140" s="49"/>
      <c r="E140" s="49"/>
      <c r="F140" s="49"/>
      <c r="G140" s="49"/>
      <c r="H140" s="49"/>
      <c r="I140" s="50"/>
      <c r="J140" s="189" t="str">
        <f t="shared" si="18"/>
        <v/>
      </c>
      <c r="K140" s="183" t="str">
        <f t="shared" si="19"/>
        <v/>
      </c>
      <c r="L140" s="521">
        <f t="shared" si="20"/>
        <v>0</v>
      </c>
      <c r="M140" s="184"/>
    </row>
    <row r="141" spans="1:13" s="9" customFormat="1" ht="17.25" customHeight="1">
      <c r="A141" s="354">
        <v>19</v>
      </c>
      <c r="B141" s="349"/>
      <c r="C141" s="242"/>
      <c r="D141" s="186"/>
      <c r="E141" s="186"/>
      <c r="F141" s="186"/>
      <c r="G141" s="186"/>
      <c r="H141" s="186"/>
      <c r="I141" s="187"/>
      <c r="J141" s="189" t="str">
        <f t="shared" si="18"/>
        <v/>
      </c>
      <c r="K141" s="183" t="str">
        <f t="shared" si="19"/>
        <v/>
      </c>
      <c r="L141" s="521">
        <f t="shared" si="20"/>
        <v>0</v>
      </c>
      <c r="M141" s="184"/>
    </row>
    <row r="142" spans="1:13" s="9" customFormat="1" ht="17.25" customHeight="1">
      <c r="A142" s="354">
        <v>20</v>
      </c>
      <c r="B142" s="349"/>
      <c r="C142" s="242"/>
      <c r="D142" s="186"/>
      <c r="E142" s="186"/>
      <c r="F142" s="186"/>
      <c r="G142" s="186"/>
      <c r="H142" s="186"/>
      <c r="I142" s="187"/>
      <c r="J142" s="189" t="str">
        <f t="shared" si="18"/>
        <v/>
      </c>
      <c r="K142" s="183" t="str">
        <f t="shared" si="19"/>
        <v/>
      </c>
      <c r="L142" s="521">
        <f t="shared" si="20"/>
        <v>0</v>
      </c>
      <c r="M142" s="184"/>
    </row>
    <row r="143" spans="1:13" s="9" customFormat="1" ht="17.25" customHeight="1">
      <c r="A143" s="354">
        <v>21</v>
      </c>
      <c r="B143" s="349"/>
      <c r="C143" s="242"/>
      <c r="D143" s="186"/>
      <c r="E143" s="186"/>
      <c r="F143" s="186"/>
      <c r="G143" s="186"/>
      <c r="H143" s="186"/>
      <c r="I143" s="187"/>
      <c r="J143" s="189" t="str">
        <f t="shared" si="18"/>
        <v/>
      </c>
      <c r="K143" s="183" t="str">
        <f t="shared" si="19"/>
        <v/>
      </c>
      <c r="L143" s="521">
        <f t="shared" si="20"/>
        <v>0</v>
      </c>
      <c r="M143" s="184"/>
    </row>
    <row r="144" spans="1:13" s="9" customFormat="1" ht="17.25" customHeight="1">
      <c r="A144" s="354">
        <v>22</v>
      </c>
      <c r="B144" s="338"/>
      <c r="C144" s="235"/>
      <c r="D144" s="49"/>
      <c r="E144" s="49"/>
      <c r="F144" s="49"/>
      <c r="G144" s="49"/>
      <c r="H144" s="49"/>
      <c r="I144" s="50"/>
      <c r="J144" s="189" t="str">
        <f t="shared" si="18"/>
        <v/>
      </c>
      <c r="K144" s="183" t="str">
        <f t="shared" si="19"/>
        <v/>
      </c>
      <c r="L144" s="521">
        <f t="shared" si="20"/>
        <v>0</v>
      </c>
      <c r="M144" s="184"/>
    </row>
    <row r="145" spans="1:13" s="9" customFormat="1" ht="17.25" customHeight="1">
      <c r="A145" s="354">
        <v>23</v>
      </c>
      <c r="B145" s="338"/>
      <c r="C145" s="235"/>
      <c r="D145" s="49"/>
      <c r="E145" s="49"/>
      <c r="F145" s="49"/>
      <c r="G145" s="49"/>
      <c r="H145" s="49"/>
      <c r="I145" s="50"/>
      <c r="J145" s="189" t="str">
        <f t="shared" si="18"/>
        <v/>
      </c>
      <c r="K145" s="183" t="str">
        <f t="shared" si="19"/>
        <v/>
      </c>
      <c r="L145" s="521">
        <f t="shared" si="20"/>
        <v>0</v>
      </c>
      <c r="M145" s="184"/>
    </row>
    <row r="146" spans="1:13" s="9" customFormat="1" ht="17.25" customHeight="1">
      <c r="A146" s="354">
        <v>24</v>
      </c>
      <c r="B146" s="338"/>
      <c r="C146" s="235"/>
      <c r="D146" s="49"/>
      <c r="E146" s="49"/>
      <c r="F146" s="49"/>
      <c r="G146" s="49"/>
      <c r="H146" s="49"/>
      <c r="I146" s="50"/>
      <c r="J146" s="189" t="str">
        <f t="shared" si="18"/>
        <v/>
      </c>
      <c r="K146" s="183" t="str">
        <f t="shared" si="19"/>
        <v/>
      </c>
      <c r="L146" s="521">
        <f t="shared" si="20"/>
        <v>0</v>
      </c>
      <c r="M146" s="184"/>
    </row>
    <row r="147" spans="1:13" s="9" customFormat="1" ht="17.25" customHeight="1">
      <c r="A147" s="354">
        <v>25</v>
      </c>
      <c r="B147" s="338"/>
      <c r="C147" s="235"/>
      <c r="D147" s="49"/>
      <c r="E147" s="49"/>
      <c r="F147" s="49"/>
      <c r="G147" s="49"/>
      <c r="H147" s="49"/>
      <c r="I147" s="50"/>
      <c r="J147" s="189" t="str">
        <f t="shared" si="18"/>
        <v/>
      </c>
      <c r="K147" s="183" t="str">
        <f t="shared" si="19"/>
        <v/>
      </c>
      <c r="L147" s="521">
        <f t="shared" si="20"/>
        <v>0</v>
      </c>
      <c r="M147" s="184"/>
    </row>
    <row r="148" spans="1:13" s="9" customFormat="1" ht="17.25" customHeight="1">
      <c r="A148" s="354">
        <v>26</v>
      </c>
      <c r="B148" s="338"/>
      <c r="C148" s="235"/>
      <c r="D148" s="49"/>
      <c r="E148" s="49"/>
      <c r="F148" s="49"/>
      <c r="G148" s="49"/>
      <c r="H148" s="49"/>
      <c r="I148" s="50"/>
      <c r="J148" s="189" t="str">
        <f t="shared" si="18"/>
        <v/>
      </c>
      <c r="K148" s="183" t="str">
        <f t="shared" si="19"/>
        <v/>
      </c>
      <c r="L148" s="521">
        <f t="shared" si="20"/>
        <v>0</v>
      </c>
      <c r="M148" s="184"/>
    </row>
    <row r="149" spans="1:13" s="9" customFormat="1" ht="17.25" customHeight="1">
      <c r="A149" s="354">
        <v>27</v>
      </c>
      <c r="B149" s="338"/>
      <c r="C149" s="235"/>
      <c r="D149" s="49"/>
      <c r="E149" s="49"/>
      <c r="F149" s="49"/>
      <c r="G149" s="49"/>
      <c r="H149" s="49"/>
      <c r="I149" s="50"/>
      <c r="J149" s="189" t="str">
        <f t="shared" si="18"/>
        <v/>
      </c>
      <c r="K149" s="183" t="str">
        <f t="shared" si="19"/>
        <v/>
      </c>
      <c r="L149" s="521">
        <f t="shared" si="20"/>
        <v>0</v>
      </c>
      <c r="M149" s="184"/>
    </row>
    <row r="150" spans="1:13" s="9" customFormat="1" ht="17.25" customHeight="1">
      <c r="A150" s="354">
        <v>28</v>
      </c>
      <c r="B150" s="349"/>
      <c r="C150" s="242"/>
      <c r="D150" s="186"/>
      <c r="E150" s="186"/>
      <c r="F150" s="186"/>
      <c r="G150" s="186"/>
      <c r="H150" s="186"/>
      <c r="I150" s="187"/>
      <c r="J150" s="189" t="str">
        <f t="shared" si="18"/>
        <v/>
      </c>
      <c r="K150" s="183" t="str">
        <f t="shared" si="19"/>
        <v/>
      </c>
      <c r="L150" s="521">
        <f t="shared" si="20"/>
        <v>0</v>
      </c>
      <c r="M150" s="184"/>
    </row>
    <row r="151" spans="1:13" s="9" customFormat="1" ht="17.25" customHeight="1">
      <c r="A151" s="354">
        <v>29</v>
      </c>
      <c r="B151" s="349"/>
      <c r="C151" s="242"/>
      <c r="D151" s="186"/>
      <c r="E151" s="186"/>
      <c r="F151" s="186"/>
      <c r="G151" s="186"/>
      <c r="H151" s="186"/>
      <c r="I151" s="187"/>
      <c r="J151" s="189" t="str">
        <f t="shared" si="18"/>
        <v/>
      </c>
      <c r="K151" s="183" t="str">
        <f t="shared" si="19"/>
        <v/>
      </c>
      <c r="L151" s="521">
        <f t="shared" si="20"/>
        <v>0</v>
      </c>
      <c r="M151" s="184"/>
    </row>
    <row r="152" spans="1:13" s="9" customFormat="1" ht="17.25" customHeight="1" thickBot="1">
      <c r="A152" s="355">
        <v>30</v>
      </c>
      <c r="B152" s="349"/>
      <c r="C152" s="242"/>
      <c r="D152" s="186"/>
      <c r="E152" s="186"/>
      <c r="F152" s="186"/>
      <c r="G152" s="186"/>
      <c r="H152" s="186"/>
      <c r="I152" s="187"/>
      <c r="J152" s="189" t="str">
        <f t="shared" si="18"/>
        <v/>
      </c>
      <c r="K152" s="196" t="str">
        <f t="shared" si="19"/>
        <v/>
      </c>
      <c r="L152" s="522">
        <f t="shared" si="20"/>
        <v>0</v>
      </c>
      <c r="M152" s="197"/>
    </row>
    <row r="153" spans="1:13" ht="17.25" customHeight="1" thickTop="1" thickBot="1">
      <c r="B153" s="848"/>
      <c r="C153" s="849"/>
      <c r="D153" s="849"/>
      <c r="E153" s="849"/>
      <c r="F153" s="849"/>
      <c r="G153" s="849"/>
      <c r="H153" s="849"/>
      <c r="I153" s="849"/>
      <c r="J153" s="850"/>
      <c r="K153" s="190">
        <f>SUM(K123:K152)</f>
        <v>0</v>
      </c>
      <c r="L153" s="162">
        <f>SUM(L123:L152)</f>
        <v>0</v>
      </c>
      <c r="M153" s="351"/>
    </row>
    <row r="154" spans="1:13" ht="17.25" customHeight="1">
      <c r="B154" s="149"/>
      <c r="C154" s="149"/>
      <c r="D154" s="149"/>
      <c r="E154" s="149"/>
      <c r="F154" s="149"/>
      <c r="G154" s="149"/>
      <c r="H154" s="188"/>
      <c r="I154" s="149"/>
      <c r="J154" s="181" t="s">
        <v>172</v>
      </c>
      <c r="K154" s="2">
        <f>SUMIF(J123:J152,"要",K123:K152)</f>
        <v>0</v>
      </c>
    </row>
    <row r="155" spans="1:13" s="6" customFormat="1" ht="16.5" customHeight="1">
      <c r="A155" s="3"/>
      <c r="I155" s="8"/>
      <c r="J155" s="181" t="s">
        <v>173</v>
      </c>
      <c r="K155" s="2">
        <f>L153</f>
        <v>0</v>
      </c>
      <c r="L155" s="2"/>
      <c r="M155" s="2"/>
    </row>
    <row r="156" spans="1:13" s="6" customFormat="1" ht="16.5" customHeight="1">
      <c r="A156" s="3"/>
      <c r="G156" s="149"/>
      <c r="H156" s="188"/>
      <c r="I156" s="149"/>
      <c r="J156" s="150" t="s">
        <v>174</v>
      </c>
      <c r="K156" s="42">
        <f>K154-K155</f>
        <v>0</v>
      </c>
      <c r="L156" s="520"/>
      <c r="M156" s="42"/>
    </row>
    <row r="157" spans="1:13" s="6" customFormat="1" ht="16.5" customHeight="1">
      <c r="A157" s="3"/>
      <c r="G157" s="149"/>
      <c r="H157" s="188"/>
      <c r="I157" s="149"/>
      <c r="J157" s="150"/>
      <c r="K157" s="42"/>
      <c r="L157" s="520"/>
      <c r="M157" s="42"/>
    </row>
    <row r="158" spans="1:13" s="6" customFormat="1" ht="16.5" customHeight="1">
      <c r="A158" s="3"/>
      <c r="B158" s="329" t="s">
        <v>30</v>
      </c>
      <c r="C158" s="224"/>
      <c r="G158" s="149"/>
      <c r="H158" s="188"/>
      <c r="I158" s="149"/>
      <c r="J158" s="150"/>
      <c r="K158" s="42"/>
      <c r="L158" s="520"/>
      <c r="M158" s="42"/>
    </row>
    <row r="159" spans="1:13" ht="16.8" thickBot="1">
      <c r="B159" s="329" t="s">
        <v>200</v>
      </c>
      <c r="C159" s="223" t="s">
        <v>207</v>
      </c>
    </row>
    <row r="160" spans="1:13" ht="16.95" customHeight="1">
      <c r="B160" s="827" t="s">
        <v>15</v>
      </c>
      <c r="C160" s="829" t="s">
        <v>2</v>
      </c>
      <c r="D160" s="791" t="s">
        <v>32</v>
      </c>
      <c r="E160" s="791"/>
      <c r="F160" s="791"/>
      <c r="G160" s="791"/>
      <c r="H160" s="791"/>
      <c r="I160" s="846" t="s">
        <v>135</v>
      </c>
      <c r="J160" s="858" t="s">
        <v>169</v>
      </c>
      <c r="K160" s="852" t="s">
        <v>0</v>
      </c>
      <c r="L160" s="854" t="s">
        <v>175</v>
      </c>
      <c r="M160" s="856" t="s">
        <v>138</v>
      </c>
    </row>
    <row r="161" spans="1:13" ht="35.25" customHeight="1" thickBot="1">
      <c r="B161" s="845"/>
      <c r="C161" s="830"/>
      <c r="D161" s="182" t="s">
        <v>176</v>
      </c>
      <c r="E161" s="182" t="s">
        <v>177</v>
      </c>
      <c r="F161" s="51" t="s">
        <v>178</v>
      </c>
      <c r="G161" s="51" t="s">
        <v>60</v>
      </c>
      <c r="H161" s="44" t="s">
        <v>136</v>
      </c>
      <c r="I161" s="847"/>
      <c r="J161" s="859"/>
      <c r="K161" s="853"/>
      <c r="L161" s="855"/>
      <c r="M161" s="857"/>
    </row>
    <row r="162" spans="1:13" ht="17.25" customHeight="1">
      <c r="A162" s="357">
        <v>1</v>
      </c>
      <c r="B162" s="338"/>
      <c r="C162" s="235"/>
      <c r="D162" s="49"/>
      <c r="E162" s="49"/>
      <c r="F162" s="49"/>
      <c r="G162" s="49"/>
      <c r="H162" s="49"/>
      <c r="I162" s="50"/>
      <c r="J162" s="189" t="str">
        <f t="shared" ref="J162:J191" si="21">IF(I162="","",IF(I162="派遣","不要","要"))</f>
        <v/>
      </c>
      <c r="K162" s="183" t="str">
        <f t="shared" ref="K162:K191" si="22">IF(C162="","",ROUNDDOWN((D162*E162+F162+G162)*H162%,0))</f>
        <v/>
      </c>
      <c r="L162" s="521">
        <f t="shared" ref="L162:L191" si="23">IF(J162="要",F162*H162%,0)</f>
        <v>0</v>
      </c>
      <c r="M162" s="184"/>
    </row>
    <row r="163" spans="1:13" s="10" customFormat="1" ht="17.25" customHeight="1">
      <c r="A163" s="358">
        <v>2</v>
      </c>
      <c r="B163" s="338"/>
      <c r="C163" s="235"/>
      <c r="D163" s="49"/>
      <c r="E163" s="49"/>
      <c r="F163" s="49"/>
      <c r="G163" s="49"/>
      <c r="H163" s="49"/>
      <c r="I163" s="50"/>
      <c r="J163" s="189" t="str">
        <f t="shared" si="21"/>
        <v/>
      </c>
      <c r="K163" s="183" t="str">
        <f t="shared" si="22"/>
        <v/>
      </c>
      <c r="L163" s="521">
        <f t="shared" si="23"/>
        <v>0</v>
      </c>
      <c r="M163" s="184"/>
    </row>
    <row r="164" spans="1:13" s="9" customFormat="1" ht="17.25" customHeight="1">
      <c r="A164" s="358">
        <v>3</v>
      </c>
      <c r="B164" s="338"/>
      <c r="C164" s="235"/>
      <c r="D164" s="49"/>
      <c r="E164" s="49"/>
      <c r="F164" s="49"/>
      <c r="G164" s="49"/>
      <c r="H164" s="49"/>
      <c r="I164" s="50"/>
      <c r="J164" s="189" t="str">
        <f t="shared" si="21"/>
        <v/>
      </c>
      <c r="K164" s="183" t="str">
        <f t="shared" si="22"/>
        <v/>
      </c>
      <c r="L164" s="521">
        <f t="shared" si="23"/>
        <v>0</v>
      </c>
      <c r="M164" s="184"/>
    </row>
    <row r="165" spans="1:13" s="9" customFormat="1" ht="17.25" customHeight="1">
      <c r="A165" s="358">
        <v>4</v>
      </c>
      <c r="B165" s="338"/>
      <c r="C165" s="235"/>
      <c r="D165" s="49"/>
      <c r="E165" s="49"/>
      <c r="F165" s="49"/>
      <c r="G165" s="49"/>
      <c r="H165" s="49"/>
      <c r="I165" s="50"/>
      <c r="J165" s="189" t="str">
        <f t="shared" si="21"/>
        <v/>
      </c>
      <c r="K165" s="183" t="str">
        <f t="shared" si="22"/>
        <v/>
      </c>
      <c r="L165" s="521">
        <f t="shared" si="23"/>
        <v>0</v>
      </c>
      <c r="M165" s="184"/>
    </row>
    <row r="166" spans="1:13" s="9" customFormat="1" ht="17.25" customHeight="1">
      <c r="A166" s="358">
        <v>5</v>
      </c>
      <c r="B166" s="338"/>
      <c r="C166" s="235"/>
      <c r="D166" s="49"/>
      <c r="E166" s="49"/>
      <c r="F166" s="49"/>
      <c r="G166" s="49"/>
      <c r="H166" s="49"/>
      <c r="I166" s="50"/>
      <c r="J166" s="189" t="str">
        <f t="shared" si="21"/>
        <v/>
      </c>
      <c r="K166" s="183" t="str">
        <f t="shared" si="22"/>
        <v/>
      </c>
      <c r="L166" s="521">
        <f t="shared" si="23"/>
        <v>0</v>
      </c>
      <c r="M166" s="184"/>
    </row>
    <row r="167" spans="1:13" s="9" customFormat="1" ht="17.25" customHeight="1">
      <c r="A167" s="358">
        <v>6</v>
      </c>
      <c r="B167" s="338"/>
      <c r="C167" s="235"/>
      <c r="D167" s="49"/>
      <c r="E167" s="49"/>
      <c r="F167" s="49"/>
      <c r="G167" s="49"/>
      <c r="H167" s="49"/>
      <c r="I167" s="50"/>
      <c r="J167" s="189" t="str">
        <f t="shared" si="21"/>
        <v/>
      </c>
      <c r="K167" s="183" t="str">
        <f t="shared" si="22"/>
        <v/>
      </c>
      <c r="L167" s="521">
        <f t="shared" si="23"/>
        <v>0</v>
      </c>
      <c r="M167" s="184"/>
    </row>
    <row r="168" spans="1:13" s="9" customFormat="1" ht="17.25" customHeight="1">
      <c r="A168" s="358">
        <v>7</v>
      </c>
      <c r="B168" s="338"/>
      <c r="C168" s="235"/>
      <c r="D168" s="49"/>
      <c r="E168" s="49"/>
      <c r="F168" s="49"/>
      <c r="G168" s="49"/>
      <c r="H168" s="49"/>
      <c r="I168" s="50"/>
      <c r="J168" s="189" t="str">
        <f t="shared" si="21"/>
        <v/>
      </c>
      <c r="K168" s="183" t="str">
        <f t="shared" si="22"/>
        <v/>
      </c>
      <c r="L168" s="521">
        <f t="shared" si="23"/>
        <v>0</v>
      </c>
      <c r="M168" s="184"/>
    </row>
    <row r="169" spans="1:13" s="9" customFormat="1" ht="17.25" customHeight="1">
      <c r="A169" s="358">
        <v>8</v>
      </c>
      <c r="B169" s="338"/>
      <c r="C169" s="235"/>
      <c r="D169" s="49"/>
      <c r="E169" s="49"/>
      <c r="F169" s="49"/>
      <c r="G169" s="49"/>
      <c r="H169" s="49"/>
      <c r="I169" s="50"/>
      <c r="J169" s="189" t="str">
        <f t="shared" si="21"/>
        <v/>
      </c>
      <c r="K169" s="183" t="str">
        <f t="shared" si="22"/>
        <v/>
      </c>
      <c r="L169" s="521">
        <f t="shared" si="23"/>
        <v>0</v>
      </c>
      <c r="M169" s="184"/>
    </row>
    <row r="170" spans="1:13" s="9" customFormat="1" ht="17.25" customHeight="1">
      <c r="A170" s="358">
        <v>9</v>
      </c>
      <c r="B170" s="338"/>
      <c r="C170" s="235"/>
      <c r="D170" s="49"/>
      <c r="E170" s="49"/>
      <c r="F170" s="49"/>
      <c r="G170" s="49"/>
      <c r="H170" s="49"/>
      <c r="I170" s="50"/>
      <c r="J170" s="189" t="str">
        <f t="shared" si="21"/>
        <v/>
      </c>
      <c r="K170" s="183" t="str">
        <f t="shared" si="22"/>
        <v/>
      </c>
      <c r="L170" s="521">
        <f t="shared" si="23"/>
        <v>0</v>
      </c>
      <c r="M170" s="184"/>
    </row>
    <row r="171" spans="1:13" s="9" customFormat="1" ht="17.25" customHeight="1">
      <c r="A171" s="358">
        <v>10</v>
      </c>
      <c r="B171" s="338"/>
      <c r="C171" s="235"/>
      <c r="D171" s="49"/>
      <c r="E171" s="49"/>
      <c r="F171" s="49"/>
      <c r="G171" s="49"/>
      <c r="H171" s="49"/>
      <c r="I171" s="50"/>
      <c r="J171" s="189" t="str">
        <f t="shared" si="21"/>
        <v/>
      </c>
      <c r="K171" s="183" t="str">
        <f t="shared" si="22"/>
        <v/>
      </c>
      <c r="L171" s="521">
        <f t="shared" si="23"/>
        <v>0</v>
      </c>
      <c r="M171" s="184"/>
    </row>
    <row r="172" spans="1:13" s="9" customFormat="1" ht="17.25" customHeight="1">
      <c r="A172" s="358">
        <v>11</v>
      </c>
      <c r="B172" s="338"/>
      <c r="C172" s="235"/>
      <c r="D172" s="49"/>
      <c r="E172" s="49"/>
      <c r="F172" s="49"/>
      <c r="G172" s="49"/>
      <c r="H172" s="49"/>
      <c r="I172" s="50"/>
      <c r="J172" s="189" t="str">
        <f t="shared" si="21"/>
        <v/>
      </c>
      <c r="K172" s="183" t="str">
        <f t="shared" si="22"/>
        <v/>
      </c>
      <c r="L172" s="521">
        <f t="shared" si="23"/>
        <v>0</v>
      </c>
      <c r="M172" s="184"/>
    </row>
    <row r="173" spans="1:13" s="9" customFormat="1" ht="17.25" customHeight="1">
      <c r="A173" s="358">
        <v>12</v>
      </c>
      <c r="B173" s="338"/>
      <c r="C173" s="235"/>
      <c r="D173" s="49"/>
      <c r="E173" s="49"/>
      <c r="F173" s="49"/>
      <c r="G173" s="49"/>
      <c r="H173" s="49"/>
      <c r="I173" s="50"/>
      <c r="J173" s="189" t="str">
        <f t="shared" si="21"/>
        <v/>
      </c>
      <c r="K173" s="183" t="str">
        <f t="shared" si="22"/>
        <v/>
      </c>
      <c r="L173" s="521">
        <f t="shared" si="23"/>
        <v>0</v>
      </c>
      <c r="M173" s="184"/>
    </row>
    <row r="174" spans="1:13" s="9" customFormat="1" ht="17.25" customHeight="1">
      <c r="A174" s="358">
        <v>13</v>
      </c>
      <c r="B174" s="338"/>
      <c r="C174" s="235"/>
      <c r="D174" s="49"/>
      <c r="E174" s="49"/>
      <c r="F174" s="49"/>
      <c r="G174" s="49"/>
      <c r="H174" s="49"/>
      <c r="I174" s="50"/>
      <c r="J174" s="189" t="str">
        <f t="shared" si="21"/>
        <v/>
      </c>
      <c r="K174" s="183" t="str">
        <f t="shared" si="22"/>
        <v/>
      </c>
      <c r="L174" s="521">
        <f t="shared" si="23"/>
        <v>0</v>
      </c>
      <c r="M174" s="184"/>
    </row>
    <row r="175" spans="1:13" s="9" customFormat="1" ht="17.25" customHeight="1">
      <c r="A175" s="358">
        <v>14</v>
      </c>
      <c r="B175" s="349"/>
      <c r="C175" s="242"/>
      <c r="D175" s="186"/>
      <c r="E175" s="186"/>
      <c r="F175" s="186"/>
      <c r="G175" s="186"/>
      <c r="H175" s="186"/>
      <c r="I175" s="187"/>
      <c r="J175" s="189" t="str">
        <f t="shared" si="21"/>
        <v/>
      </c>
      <c r="K175" s="183" t="str">
        <f t="shared" si="22"/>
        <v/>
      </c>
      <c r="L175" s="521">
        <f t="shared" si="23"/>
        <v>0</v>
      </c>
      <c r="M175" s="184"/>
    </row>
    <row r="176" spans="1:13" s="9" customFormat="1" ht="17.25" customHeight="1">
      <c r="A176" s="358">
        <v>15</v>
      </c>
      <c r="B176" s="349"/>
      <c r="C176" s="242"/>
      <c r="D176" s="186"/>
      <c r="E176" s="186"/>
      <c r="F176" s="186"/>
      <c r="G176" s="186"/>
      <c r="H176" s="186"/>
      <c r="I176" s="187"/>
      <c r="J176" s="189" t="str">
        <f t="shared" si="21"/>
        <v/>
      </c>
      <c r="K176" s="183" t="str">
        <f t="shared" si="22"/>
        <v/>
      </c>
      <c r="L176" s="521">
        <f t="shared" si="23"/>
        <v>0</v>
      </c>
      <c r="M176" s="184"/>
    </row>
    <row r="177" spans="1:13" s="9" customFormat="1" ht="17.25" customHeight="1">
      <c r="A177" s="358">
        <v>16</v>
      </c>
      <c r="B177" s="349"/>
      <c r="C177" s="242"/>
      <c r="D177" s="186"/>
      <c r="E177" s="186"/>
      <c r="F177" s="186"/>
      <c r="G177" s="186"/>
      <c r="H177" s="186"/>
      <c r="I177" s="187"/>
      <c r="J177" s="189" t="str">
        <f t="shared" si="21"/>
        <v/>
      </c>
      <c r="K177" s="183" t="str">
        <f t="shared" si="22"/>
        <v/>
      </c>
      <c r="L177" s="521">
        <f t="shared" si="23"/>
        <v>0</v>
      </c>
      <c r="M177" s="184"/>
    </row>
    <row r="178" spans="1:13" s="9" customFormat="1" ht="17.25" customHeight="1">
      <c r="A178" s="358">
        <v>17</v>
      </c>
      <c r="B178" s="338"/>
      <c r="C178" s="235"/>
      <c r="D178" s="49"/>
      <c r="E178" s="49"/>
      <c r="F178" s="49"/>
      <c r="G178" s="49"/>
      <c r="H178" s="49"/>
      <c r="I178" s="50"/>
      <c r="J178" s="189" t="str">
        <f t="shared" si="21"/>
        <v/>
      </c>
      <c r="K178" s="183" t="str">
        <f t="shared" si="22"/>
        <v/>
      </c>
      <c r="L178" s="521">
        <f t="shared" si="23"/>
        <v>0</v>
      </c>
      <c r="M178" s="184"/>
    </row>
    <row r="179" spans="1:13" s="9" customFormat="1" ht="17.25" customHeight="1">
      <c r="A179" s="358">
        <v>18</v>
      </c>
      <c r="B179" s="338"/>
      <c r="C179" s="235"/>
      <c r="D179" s="49"/>
      <c r="E179" s="49"/>
      <c r="F179" s="49"/>
      <c r="G179" s="49"/>
      <c r="H179" s="49"/>
      <c r="I179" s="50"/>
      <c r="J179" s="189" t="str">
        <f t="shared" si="21"/>
        <v/>
      </c>
      <c r="K179" s="183" t="str">
        <f t="shared" si="22"/>
        <v/>
      </c>
      <c r="L179" s="521">
        <f t="shared" si="23"/>
        <v>0</v>
      </c>
      <c r="M179" s="184"/>
    </row>
    <row r="180" spans="1:13" s="9" customFormat="1" ht="17.25" customHeight="1">
      <c r="A180" s="358">
        <v>19</v>
      </c>
      <c r="B180" s="349"/>
      <c r="C180" s="242"/>
      <c r="D180" s="186"/>
      <c r="E180" s="186"/>
      <c r="F180" s="186"/>
      <c r="G180" s="186"/>
      <c r="H180" s="186"/>
      <c r="I180" s="187"/>
      <c r="J180" s="189" t="str">
        <f t="shared" si="21"/>
        <v/>
      </c>
      <c r="K180" s="183" t="str">
        <f t="shared" si="22"/>
        <v/>
      </c>
      <c r="L180" s="521">
        <f t="shared" si="23"/>
        <v>0</v>
      </c>
      <c r="M180" s="184"/>
    </row>
    <row r="181" spans="1:13" s="9" customFormat="1" ht="17.25" customHeight="1">
      <c r="A181" s="358">
        <v>20</v>
      </c>
      <c r="B181" s="349"/>
      <c r="C181" s="242"/>
      <c r="D181" s="186"/>
      <c r="E181" s="186"/>
      <c r="F181" s="186"/>
      <c r="G181" s="186"/>
      <c r="H181" s="186"/>
      <c r="I181" s="187"/>
      <c r="J181" s="189" t="str">
        <f t="shared" si="21"/>
        <v/>
      </c>
      <c r="K181" s="183" t="str">
        <f t="shared" si="22"/>
        <v/>
      </c>
      <c r="L181" s="521">
        <f t="shared" si="23"/>
        <v>0</v>
      </c>
      <c r="M181" s="184"/>
    </row>
    <row r="182" spans="1:13" s="9" customFormat="1" ht="17.25" customHeight="1">
      <c r="A182" s="358">
        <v>21</v>
      </c>
      <c r="B182" s="349"/>
      <c r="C182" s="242"/>
      <c r="D182" s="186"/>
      <c r="E182" s="186"/>
      <c r="F182" s="186"/>
      <c r="G182" s="186"/>
      <c r="H182" s="186"/>
      <c r="I182" s="187"/>
      <c r="J182" s="189" t="str">
        <f t="shared" si="21"/>
        <v/>
      </c>
      <c r="K182" s="183" t="str">
        <f t="shared" si="22"/>
        <v/>
      </c>
      <c r="L182" s="521">
        <f t="shared" si="23"/>
        <v>0</v>
      </c>
      <c r="M182" s="184"/>
    </row>
    <row r="183" spans="1:13" s="9" customFormat="1" ht="17.25" customHeight="1">
      <c r="A183" s="358">
        <v>22</v>
      </c>
      <c r="B183" s="338"/>
      <c r="C183" s="235"/>
      <c r="D183" s="49"/>
      <c r="E183" s="49"/>
      <c r="F183" s="49"/>
      <c r="G183" s="49"/>
      <c r="H183" s="49"/>
      <c r="I183" s="50"/>
      <c r="J183" s="189" t="str">
        <f t="shared" si="21"/>
        <v/>
      </c>
      <c r="K183" s="183" t="str">
        <f t="shared" si="22"/>
        <v/>
      </c>
      <c r="L183" s="521">
        <f t="shared" si="23"/>
        <v>0</v>
      </c>
      <c r="M183" s="184"/>
    </row>
    <row r="184" spans="1:13" s="9" customFormat="1" ht="17.25" customHeight="1">
      <c r="A184" s="358">
        <v>23</v>
      </c>
      <c r="B184" s="338"/>
      <c r="C184" s="235"/>
      <c r="D184" s="49"/>
      <c r="E184" s="49"/>
      <c r="F184" s="49"/>
      <c r="G184" s="49"/>
      <c r="H184" s="49"/>
      <c r="I184" s="50"/>
      <c r="J184" s="189" t="str">
        <f t="shared" si="21"/>
        <v/>
      </c>
      <c r="K184" s="183" t="str">
        <f t="shared" si="22"/>
        <v/>
      </c>
      <c r="L184" s="521">
        <f t="shared" si="23"/>
        <v>0</v>
      </c>
      <c r="M184" s="184"/>
    </row>
    <row r="185" spans="1:13" s="9" customFormat="1" ht="17.25" customHeight="1">
      <c r="A185" s="358">
        <v>24</v>
      </c>
      <c r="B185" s="338"/>
      <c r="C185" s="235"/>
      <c r="D185" s="49"/>
      <c r="E185" s="49"/>
      <c r="F185" s="49"/>
      <c r="G185" s="49"/>
      <c r="H185" s="49"/>
      <c r="I185" s="50"/>
      <c r="J185" s="189" t="str">
        <f t="shared" si="21"/>
        <v/>
      </c>
      <c r="K185" s="183" t="str">
        <f t="shared" si="22"/>
        <v/>
      </c>
      <c r="L185" s="521">
        <f t="shared" si="23"/>
        <v>0</v>
      </c>
      <c r="M185" s="184"/>
    </row>
    <row r="186" spans="1:13" s="9" customFormat="1" ht="17.25" customHeight="1">
      <c r="A186" s="358">
        <v>25</v>
      </c>
      <c r="B186" s="338"/>
      <c r="C186" s="235"/>
      <c r="D186" s="49"/>
      <c r="E186" s="49"/>
      <c r="F186" s="49"/>
      <c r="G186" s="49"/>
      <c r="H186" s="49"/>
      <c r="I186" s="50"/>
      <c r="J186" s="189" t="str">
        <f t="shared" si="21"/>
        <v/>
      </c>
      <c r="K186" s="183" t="str">
        <f t="shared" si="22"/>
        <v/>
      </c>
      <c r="L186" s="521">
        <f t="shared" si="23"/>
        <v>0</v>
      </c>
      <c r="M186" s="184"/>
    </row>
    <row r="187" spans="1:13" s="9" customFormat="1" ht="17.25" customHeight="1">
      <c r="A187" s="358">
        <v>26</v>
      </c>
      <c r="B187" s="338"/>
      <c r="C187" s="235"/>
      <c r="D187" s="49"/>
      <c r="E187" s="49"/>
      <c r="F187" s="49"/>
      <c r="G187" s="49"/>
      <c r="H187" s="49"/>
      <c r="I187" s="50"/>
      <c r="J187" s="189" t="str">
        <f t="shared" si="21"/>
        <v/>
      </c>
      <c r="K187" s="183" t="str">
        <f t="shared" si="22"/>
        <v/>
      </c>
      <c r="L187" s="521">
        <f t="shared" si="23"/>
        <v>0</v>
      </c>
      <c r="M187" s="184"/>
    </row>
    <row r="188" spans="1:13" s="9" customFormat="1" ht="17.25" customHeight="1">
      <c r="A188" s="358">
        <v>27</v>
      </c>
      <c r="B188" s="338"/>
      <c r="C188" s="235"/>
      <c r="D188" s="49"/>
      <c r="E188" s="49"/>
      <c r="F188" s="49"/>
      <c r="G188" s="49"/>
      <c r="H188" s="49"/>
      <c r="I188" s="50"/>
      <c r="J188" s="189" t="str">
        <f t="shared" si="21"/>
        <v/>
      </c>
      <c r="K188" s="183" t="str">
        <f t="shared" si="22"/>
        <v/>
      </c>
      <c r="L188" s="521">
        <f t="shared" si="23"/>
        <v>0</v>
      </c>
      <c r="M188" s="184"/>
    </row>
    <row r="189" spans="1:13" s="9" customFormat="1" ht="17.25" customHeight="1">
      <c r="A189" s="358">
        <v>28</v>
      </c>
      <c r="B189" s="349"/>
      <c r="C189" s="242"/>
      <c r="D189" s="186"/>
      <c r="E189" s="186"/>
      <c r="F189" s="186"/>
      <c r="G189" s="186"/>
      <c r="H189" s="186"/>
      <c r="I189" s="187"/>
      <c r="J189" s="189" t="str">
        <f t="shared" si="21"/>
        <v/>
      </c>
      <c r="K189" s="183" t="str">
        <f t="shared" si="22"/>
        <v/>
      </c>
      <c r="L189" s="521">
        <f t="shared" si="23"/>
        <v>0</v>
      </c>
      <c r="M189" s="184"/>
    </row>
    <row r="190" spans="1:13" s="9" customFormat="1" ht="17.25" customHeight="1">
      <c r="A190" s="358">
        <v>29</v>
      </c>
      <c r="B190" s="349"/>
      <c r="C190" s="242"/>
      <c r="D190" s="186"/>
      <c r="E190" s="186"/>
      <c r="F190" s="186"/>
      <c r="G190" s="186"/>
      <c r="H190" s="186"/>
      <c r="I190" s="187"/>
      <c r="J190" s="189" t="str">
        <f t="shared" si="21"/>
        <v/>
      </c>
      <c r="K190" s="183" t="str">
        <f t="shared" si="22"/>
        <v/>
      </c>
      <c r="L190" s="521">
        <f t="shared" si="23"/>
        <v>0</v>
      </c>
      <c r="M190" s="184"/>
    </row>
    <row r="191" spans="1:13" s="9" customFormat="1" ht="17.25" customHeight="1" thickBot="1">
      <c r="A191" s="362">
        <v>30</v>
      </c>
      <c r="B191" s="350"/>
      <c r="C191" s="243"/>
      <c r="D191" s="193"/>
      <c r="E191" s="193"/>
      <c r="F191" s="193"/>
      <c r="G191" s="193"/>
      <c r="H191" s="193"/>
      <c r="I191" s="194"/>
      <c r="J191" s="195" t="str">
        <f t="shared" si="21"/>
        <v/>
      </c>
      <c r="K191" s="196" t="str">
        <f t="shared" si="22"/>
        <v/>
      </c>
      <c r="L191" s="522">
        <f t="shared" si="23"/>
        <v>0</v>
      </c>
      <c r="M191" s="197"/>
    </row>
    <row r="192" spans="1:13" ht="17.25" customHeight="1" thickTop="1" thickBot="1">
      <c r="B192" s="848"/>
      <c r="C192" s="849"/>
      <c r="D192" s="849"/>
      <c r="E192" s="849"/>
      <c r="F192" s="849"/>
      <c r="G192" s="849"/>
      <c r="H192" s="849"/>
      <c r="I192" s="849"/>
      <c r="J192" s="850"/>
      <c r="K192" s="190">
        <f>SUM(K162:K191)</f>
        <v>0</v>
      </c>
      <c r="L192" s="162">
        <f>SUM(L162:L191)</f>
        <v>0</v>
      </c>
      <c r="M192" s="351"/>
    </row>
    <row r="193" spans="1:13" ht="17.25" customHeight="1">
      <c r="B193" s="149"/>
      <c r="C193" s="149"/>
      <c r="D193" s="149"/>
      <c r="E193" s="149"/>
      <c r="F193" s="149"/>
      <c r="G193" s="149"/>
      <c r="H193" s="188"/>
      <c r="I193" s="149"/>
      <c r="J193" s="181" t="s">
        <v>172</v>
      </c>
      <c r="K193" s="2">
        <f>SUMIF(J162:J191,"要",K162:K191)</f>
        <v>0</v>
      </c>
    </row>
    <row r="194" spans="1:13" s="6" customFormat="1" ht="16.5" customHeight="1">
      <c r="A194" s="3"/>
      <c r="I194" s="8"/>
      <c r="J194" s="181" t="s">
        <v>173</v>
      </c>
      <c r="K194" s="2">
        <f>L192</f>
        <v>0</v>
      </c>
      <c r="L194" s="2"/>
      <c r="M194" s="2"/>
    </row>
    <row r="195" spans="1:13" s="6" customFormat="1" ht="16.5" customHeight="1">
      <c r="A195" s="3"/>
      <c r="G195" s="149"/>
      <c r="H195" s="188"/>
      <c r="I195" s="149"/>
      <c r="J195" s="150" t="s">
        <v>174</v>
      </c>
      <c r="K195" s="42">
        <f>K193-K194</f>
        <v>0</v>
      </c>
      <c r="L195" s="520"/>
      <c r="M195" s="42"/>
    </row>
    <row r="196" spans="1:13" ht="15" thickBot="1"/>
    <row r="197" spans="1:13" ht="19.95" customHeight="1" thickBot="1">
      <c r="B197" s="781" t="s">
        <v>208</v>
      </c>
      <c r="C197" s="782"/>
      <c r="D197" s="782"/>
      <c r="E197" s="782"/>
      <c r="F197" s="782"/>
      <c r="G197" s="782"/>
      <c r="H197" s="782"/>
      <c r="I197" s="782"/>
      <c r="J197" s="851"/>
      <c r="K197" s="200">
        <f>K36+K75+K114+K153+K192</f>
        <v>0</v>
      </c>
      <c r="L197" s="199"/>
      <c r="M197" s="198"/>
    </row>
  </sheetData>
  <sheetProtection algorithmName="SHA-512" hashValue="bVEF73BBaNtfRwCyVU++uT7E5SyTTrMbtF9Cu+Rgwf/PF92PDIBX8f1y/+Yx7fiRL8VYYglvnxrNQit7cU6HJw==" saltValue="h6Mqtf/ou7AqGHf66kIhZg==" spinCount="100000" sheet="1" formatCells="0" formatColumns="0" formatRows="0"/>
  <protectedRanges>
    <protectedRange sqref="B6:I35 B45:I74 B84:I113 B123:I152 B162:I191" name="範囲1_2"/>
  </protectedRanges>
  <mergeCells count="46">
    <mergeCell ref="D4:H4"/>
    <mergeCell ref="I4:I5"/>
    <mergeCell ref="B4:B5"/>
    <mergeCell ref="K43:K44"/>
    <mergeCell ref="L43:L44"/>
    <mergeCell ref="L4:L5"/>
    <mergeCell ref="C4:C5"/>
    <mergeCell ref="J4:J5"/>
    <mergeCell ref="K4:K5"/>
    <mergeCell ref="B43:B44"/>
    <mergeCell ref="C43:C44"/>
    <mergeCell ref="D43:H43"/>
    <mergeCell ref="I43:I44"/>
    <mergeCell ref="J43:J44"/>
    <mergeCell ref="D121:H121"/>
    <mergeCell ref="I121:I122"/>
    <mergeCell ref="J121:J122"/>
    <mergeCell ref="M4:M5"/>
    <mergeCell ref="K82:K83"/>
    <mergeCell ref="L82:L83"/>
    <mergeCell ref="M82:M83"/>
    <mergeCell ref="B114:J114"/>
    <mergeCell ref="B82:B83"/>
    <mergeCell ref="C82:C83"/>
    <mergeCell ref="D82:H82"/>
    <mergeCell ref="I82:I83"/>
    <mergeCell ref="J82:J83"/>
    <mergeCell ref="M43:M44"/>
    <mergeCell ref="B75:J75"/>
    <mergeCell ref="B36:J36"/>
    <mergeCell ref="B192:J192"/>
    <mergeCell ref="B197:J197"/>
    <mergeCell ref="K121:K122"/>
    <mergeCell ref="L121:L122"/>
    <mergeCell ref="M121:M122"/>
    <mergeCell ref="B153:J153"/>
    <mergeCell ref="B160:B161"/>
    <mergeCell ref="C160:C161"/>
    <mergeCell ref="D160:H160"/>
    <mergeCell ref="I160:I161"/>
    <mergeCell ref="J160:J161"/>
    <mergeCell ref="K160:K161"/>
    <mergeCell ref="L160:L161"/>
    <mergeCell ref="M160:M161"/>
    <mergeCell ref="B121:B122"/>
    <mergeCell ref="C121:C122"/>
  </mergeCells>
  <phoneticPr fontId="17"/>
  <dataValidations count="2">
    <dataValidation type="list" allowBlank="1" showDropDown="1" showInputMessage="1" showErrorMessage="1" sqref="J45:J74 J84:J113 J123:J152 J6:J35 J162:J191" xr:uid="{7FD21DDD-178F-46E1-ACC0-C57F35E35EF1}">
      <formula1>"要,不要"</formula1>
    </dataValidation>
    <dataValidation type="list" allowBlank="1" showInputMessage="1" showErrorMessage="1" sqref="I45:I74 I84:I113 I123:I152 I6:I35 I162:I191" xr:uid="{C116CAFA-135B-4CD1-B10A-36F9E6CDC645}">
      <formula1>"直雇用,派遣"</formula1>
    </dataValidation>
  </dataValidations>
  <printOptions horizontalCentered="1"/>
  <pageMargins left="0.70866141732283472" right="0.70866141732283472" top="0.74803149606299213" bottom="0.74803149606299213" header="0.31496062992125984" footer="0.31496062992125984"/>
  <pageSetup paperSize="9" scale="52" orientation="portrait"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J194"/>
  <sheetViews>
    <sheetView zoomScale="80" zoomScaleNormal="80" workbookViewId="0">
      <selection activeCell="C2" sqref="C2"/>
    </sheetView>
  </sheetViews>
  <sheetFormatPr defaultColWidth="9" defaultRowHeight="14.4"/>
  <cols>
    <col min="1" max="1" width="6.33203125" style="3" customWidth="1"/>
    <col min="2" max="2" width="21.21875" style="1" customWidth="1"/>
    <col min="3" max="3" width="50.77734375" style="1" customWidth="1"/>
    <col min="4" max="4" width="14.44140625" style="1" customWidth="1"/>
    <col min="5" max="5" width="8.88671875" style="1" customWidth="1"/>
    <col min="6" max="6" width="14.44140625" style="1" customWidth="1"/>
    <col min="7" max="7" width="8.88671875" style="1" customWidth="1"/>
    <col min="8" max="8" width="17" style="2" customWidth="1"/>
    <col min="9" max="16384" width="9" style="1"/>
  </cols>
  <sheetData>
    <row r="1" spans="1:10" ht="26.55" customHeight="1">
      <c r="B1" s="223" t="s">
        <v>48</v>
      </c>
    </row>
    <row r="2" spans="1:10" ht="19.5" customHeight="1">
      <c r="B2" s="329" t="s">
        <v>14</v>
      </c>
      <c r="C2" s="224"/>
      <c r="H2" s="1"/>
      <c r="I2" s="2"/>
      <c r="J2" s="6"/>
    </row>
    <row r="3" spans="1:10" ht="17.25" customHeight="1" thickBot="1">
      <c r="B3" s="329" t="s">
        <v>196</v>
      </c>
      <c r="C3" s="223" t="s">
        <v>207</v>
      </c>
      <c r="H3" s="3" t="s">
        <v>29</v>
      </c>
    </row>
    <row r="4" spans="1:10" ht="14.25" customHeight="1">
      <c r="B4" s="862" t="s">
        <v>2</v>
      </c>
      <c r="C4" s="829" t="s">
        <v>17</v>
      </c>
      <c r="D4" s="791" t="s">
        <v>35</v>
      </c>
      <c r="E4" s="791"/>
      <c r="F4" s="846" t="s">
        <v>168</v>
      </c>
      <c r="G4" s="858" t="s">
        <v>169</v>
      </c>
      <c r="H4" s="825" t="s">
        <v>46</v>
      </c>
    </row>
    <row r="5" spans="1:10" ht="22.2" customHeight="1" thickBot="1">
      <c r="B5" s="845"/>
      <c r="C5" s="830"/>
      <c r="D5" s="328" t="s">
        <v>44</v>
      </c>
      <c r="E5" s="328" t="s">
        <v>33</v>
      </c>
      <c r="F5" s="863"/>
      <c r="G5" s="859"/>
      <c r="H5" s="826"/>
    </row>
    <row r="6" spans="1:10" s="538" customFormat="1" ht="17.25" customHeight="1">
      <c r="A6" s="623">
        <v>1</v>
      </c>
      <c r="B6" s="549"/>
      <c r="C6" s="624"/>
      <c r="D6" s="552"/>
      <c r="E6" s="552"/>
      <c r="F6" s="625"/>
      <c r="G6" s="626" t="str">
        <f>IF(F6="","",IF(F6="課税対象外","要","不要"))</f>
        <v/>
      </c>
      <c r="H6" s="627" t="str">
        <f>IF(C6="","",ROUNDDOWN(D6*E6,0))</f>
        <v/>
      </c>
      <c r="I6" s="628"/>
    </row>
    <row r="7" spans="1:10" ht="17.25" customHeight="1">
      <c r="A7" s="354">
        <v>2</v>
      </c>
      <c r="B7" s="338"/>
      <c r="C7" s="238"/>
      <c r="D7" s="40"/>
      <c r="E7" s="40"/>
      <c r="F7" s="37"/>
      <c r="G7" s="180" t="str">
        <f t="shared" ref="G7" si="0">IF(F7="","",IF(F7="課税対象外","要","不要"))</f>
        <v/>
      </c>
      <c r="H7" s="60" t="str">
        <f>IF(C7="","",ROUNDDOWN(D7*E7,0))</f>
        <v/>
      </c>
    </row>
    <row r="8" spans="1:10" ht="17.25" customHeight="1">
      <c r="A8" s="354">
        <v>3</v>
      </c>
      <c r="B8" s="338"/>
      <c r="C8" s="238"/>
      <c r="D8" s="40"/>
      <c r="E8" s="40"/>
      <c r="F8" s="37"/>
      <c r="G8" s="180" t="str">
        <f t="shared" ref="G8:G35" si="1">IF(F8="","",IF(F8="課税対象外","要","不要"))</f>
        <v/>
      </c>
      <c r="H8" s="60" t="str">
        <f t="shared" ref="H8:H35" si="2">IF(C8="","",ROUNDDOWN(D8*E8,0))</f>
        <v/>
      </c>
    </row>
    <row r="9" spans="1:10" ht="17.25" customHeight="1">
      <c r="A9" s="354">
        <v>4</v>
      </c>
      <c r="B9" s="338"/>
      <c r="C9" s="238"/>
      <c r="D9" s="40"/>
      <c r="E9" s="40"/>
      <c r="F9" s="37"/>
      <c r="G9" s="180" t="str">
        <f t="shared" si="1"/>
        <v/>
      </c>
      <c r="H9" s="60" t="str">
        <f t="shared" si="2"/>
        <v/>
      </c>
    </row>
    <row r="10" spans="1:10" ht="17.25" customHeight="1">
      <c r="A10" s="354">
        <v>5</v>
      </c>
      <c r="B10" s="338"/>
      <c r="C10" s="238"/>
      <c r="D10" s="40"/>
      <c r="E10" s="40"/>
      <c r="F10" s="37"/>
      <c r="G10" s="180" t="str">
        <f t="shared" si="1"/>
        <v/>
      </c>
      <c r="H10" s="60" t="str">
        <f t="shared" si="2"/>
        <v/>
      </c>
    </row>
    <row r="11" spans="1:10" ht="17.25" customHeight="1">
      <c r="A11" s="354">
        <v>6</v>
      </c>
      <c r="B11" s="338"/>
      <c r="C11" s="238"/>
      <c r="D11" s="40"/>
      <c r="E11" s="40"/>
      <c r="F11" s="37"/>
      <c r="G11" s="180" t="str">
        <f t="shared" si="1"/>
        <v/>
      </c>
      <c r="H11" s="60" t="str">
        <f t="shared" si="2"/>
        <v/>
      </c>
    </row>
    <row r="12" spans="1:10" ht="17.25" customHeight="1">
      <c r="A12" s="354">
        <v>7</v>
      </c>
      <c r="B12" s="338"/>
      <c r="C12" s="238"/>
      <c r="D12" s="40"/>
      <c r="E12" s="40"/>
      <c r="F12" s="37"/>
      <c r="G12" s="180" t="str">
        <f t="shared" si="1"/>
        <v/>
      </c>
      <c r="H12" s="60" t="str">
        <f t="shared" si="2"/>
        <v/>
      </c>
    </row>
    <row r="13" spans="1:10" ht="17.25" customHeight="1">
      <c r="A13" s="354">
        <v>8</v>
      </c>
      <c r="B13" s="338"/>
      <c r="C13" s="238"/>
      <c r="D13" s="40"/>
      <c r="E13" s="40"/>
      <c r="F13" s="37"/>
      <c r="G13" s="180" t="str">
        <f t="shared" si="1"/>
        <v/>
      </c>
      <c r="H13" s="60" t="str">
        <f t="shared" si="2"/>
        <v/>
      </c>
    </row>
    <row r="14" spans="1:10" ht="17.25" customHeight="1">
      <c r="A14" s="354">
        <v>9</v>
      </c>
      <c r="B14" s="338"/>
      <c r="C14" s="238"/>
      <c r="D14" s="40"/>
      <c r="E14" s="40"/>
      <c r="F14" s="37"/>
      <c r="G14" s="180" t="str">
        <f t="shared" si="1"/>
        <v/>
      </c>
      <c r="H14" s="60" t="str">
        <f t="shared" si="2"/>
        <v/>
      </c>
    </row>
    <row r="15" spans="1:10" ht="17.25" customHeight="1">
      <c r="A15" s="354">
        <v>10</v>
      </c>
      <c r="B15" s="338"/>
      <c r="C15" s="238"/>
      <c r="D15" s="40"/>
      <c r="E15" s="40"/>
      <c r="F15" s="37"/>
      <c r="G15" s="180" t="str">
        <f t="shared" si="1"/>
        <v/>
      </c>
      <c r="H15" s="60" t="str">
        <f t="shared" si="2"/>
        <v/>
      </c>
    </row>
    <row r="16" spans="1:10" ht="17.25" customHeight="1">
      <c r="A16" s="354">
        <v>11</v>
      </c>
      <c r="B16" s="338"/>
      <c r="C16" s="238"/>
      <c r="D16" s="40"/>
      <c r="E16" s="40"/>
      <c r="F16" s="37"/>
      <c r="G16" s="180" t="str">
        <f t="shared" si="1"/>
        <v/>
      </c>
      <c r="H16" s="60" t="str">
        <f t="shared" si="2"/>
        <v/>
      </c>
    </row>
    <row r="17" spans="1:8" ht="17.25" customHeight="1">
      <c r="A17" s="354">
        <v>12</v>
      </c>
      <c r="B17" s="338"/>
      <c r="C17" s="238"/>
      <c r="D17" s="40"/>
      <c r="E17" s="40"/>
      <c r="F17" s="37"/>
      <c r="G17" s="180" t="str">
        <f t="shared" si="1"/>
        <v/>
      </c>
      <c r="H17" s="60" t="str">
        <f t="shared" si="2"/>
        <v/>
      </c>
    </row>
    <row r="18" spans="1:8" ht="17.25" customHeight="1">
      <c r="A18" s="354">
        <v>13</v>
      </c>
      <c r="B18" s="338"/>
      <c r="C18" s="238"/>
      <c r="D18" s="40"/>
      <c r="E18" s="40"/>
      <c r="F18" s="37"/>
      <c r="G18" s="180" t="str">
        <f t="shared" si="1"/>
        <v/>
      </c>
      <c r="H18" s="60" t="str">
        <f t="shared" si="2"/>
        <v/>
      </c>
    </row>
    <row r="19" spans="1:8" ht="17.25" customHeight="1">
      <c r="A19" s="354">
        <v>14</v>
      </c>
      <c r="B19" s="338"/>
      <c r="C19" s="238"/>
      <c r="D19" s="40"/>
      <c r="E19" s="40"/>
      <c r="F19" s="37"/>
      <c r="G19" s="180" t="str">
        <f t="shared" si="1"/>
        <v/>
      </c>
      <c r="H19" s="60" t="str">
        <f t="shared" si="2"/>
        <v/>
      </c>
    </row>
    <row r="20" spans="1:8" ht="17.25" customHeight="1">
      <c r="A20" s="354">
        <v>15</v>
      </c>
      <c r="B20" s="338"/>
      <c r="C20" s="238"/>
      <c r="D20" s="40"/>
      <c r="E20" s="40"/>
      <c r="F20" s="37"/>
      <c r="G20" s="180" t="str">
        <f t="shared" si="1"/>
        <v/>
      </c>
      <c r="H20" s="60" t="str">
        <f t="shared" si="2"/>
        <v/>
      </c>
    </row>
    <row r="21" spans="1:8" ht="17.25" customHeight="1">
      <c r="A21" s="354">
        <v>16</v>
      </c>
      <c r="B21" s="338"/>
      <c r="C21" s="238"/>
      <c r="D21" s="40"/>
      <c r="E21" s="40"/>
      <c r="F21" s="37"/>
      <c r="G21" s="180" t="str">
        <f t="shared" si="1"/>
        <v/>
      </c>
      <c r="H21" s="60" t="str">
        <f t="shared" si="2"/>
        <v/>
      </c>
    </row>
    <row r="22" spans="1:8" ht="17.25" customHeight="1">
      <c r="A22" s="354">
        <v>17</v>
      </c>
      <c r="B22" s="338"/>
      <c r="C22" s="238"/>
      <c r="D22" s="40"/>
      <c r="E22" s="40"/>
      <c r="F22" s="37"/>
      <c r="G22" s="180" t="str">
        <f t="shared" si="1"/>
        <v/>
      </c>
      <c r="H22" s="60" t="str">
        <f t="shared" si="2"/>
        <v/>
      </c>
    </row>
    <row r="23" spans="1:8" ht="17.25" customHeight="1">
      <c r="A23" s="354">
        <v>18</v>
      </c>
      <c r="B23" s="338"/>
      <c r="C23" s="238"/>
      <c r="D23" s="40"/>
      <c r="E23" s="40"/>
      <c r="F23" s="37"/>
      <c r="G23" s="180" t="str">
        <f t="shared" si="1"/>
        <v/>
      </c>
      <c r="H23" s="60" t="str">
        <f t="shared" si="2"/>
        <v/>
      </c>
    </row>
    <row r="24" spans="1:8" ht="17.25" customHeight="1">
      <c r="A24" s="354">
        <v>19</v>
      </c>
      <c r="B24" s="338"/>
      <c r="C24" s="238"/>
      <c r="D24" s="40"/>
      <c r="E24" s="40"/>
      <c r="F24" s="37"/>
      <c r="G24" s="180" t="str">
        <f t="shared" si="1"/>
        <v/>
      </c>
      <c r="H24" s="60" t="str">
        <f t="shared" si="2"/>
        <v/>
      </c>
    </row>
    <row r="25" spans="1:8" ht="17.25" customHeight="1">
      <c r="A25" s="354">
        <v>20</v>
      </c>
      <c r="B25" s="338"/>
      <c r="C25" s="238"/>
      <c r="D25" s="40"/>
      <c r="E25" s="40"/>
      <c r="F25" s="37"/>
      <c r="G25" s="180" t="str">
        <f t="shared" si="1"/>
        <v/>
      </c>
      <c r="H25" s="60" t="str">
        <f t="shared" si="2"/>
        <v/>
      </c>
    </row>
    <row r="26" spans="1:8" ht="17.25" customHeight="1">
      <c r="A26" s="354">
        <v>21</v>
      </c>
      <c r="B26" s="338"/>
      <c r="C26" s="238"/>
      <c r="D26" s="40"/>
      <c r="E26" s="40"/>
      <c r="F26" s="37"/>
      <c r="G26" s="180" t="str">
        <f t="shared" si="1"/>
        <v/>
      </c>
      <c r="H26" s="60" t="str">
        <f t="shared" si="2"/>
        <v/>
      </c>
    </row>
    <row r="27" spans="1:8" ht="17.25" customHeight="1">
      <c r="A27" s="354">
        <v>22</v>
      </c>
      <c r="B27" s="338"/>
      <c r="C27" s="238"/>
      <c r="D27" s="40"/>
      <c r="E27" s="40"/>
      <c r="F27" s="37"/>
      <c r="G27" s="180" t="str">
        <f t="shared" si="1"/>
        <v/>
      </c>
      <c r="H27" s="60" t="str">
        <f t="shared" si="2"/>
        <v/>
      </c>
    </row>
    <row r="28" spans="1:8" ht="17.25" customHeight="1">
      <c r="A28" s="354">
        <v>23</v>
      </c>
      <c r="B28" s="338"/>
      <c r="C28" s="238"/>
      <c r="D28" s="40"/>
      <c r="E28" s="40"/>
      <c r="F28" s="37"/>
      <c r="G28" s="180" t="str">
        <f t="shared" si="1"/>
        <v/>
      </c>
      <c r="H28" s="60" t="str">
        <f t="shared" si="2"/>
        <v/>
      </c>
    </row>
    <row r="29" spans="1:8" ht="17.25" customHeight="1">
      <c r="A29" s="354">
        <v>24</v>
      </c>
      <c r="B29" s="338"/>
      <c r="C29" s="238"/>
      <c r="D29" s="40"/>
      <c r="E29" s="40"/>
      <c r="F29" s="37"/>
      <c r="G29" s="180" t="str">
        <f t="shared" si="1"/>
        <v/>
      </c>
      <c r="H29" s="60" t="str">
        <f t="shared" si="2"/>
        <v/>
      </c>
    </row>
    <row r="30" spans="1:8" ht="17.25" customHeight="1">
      <c r="A30" s="354">
        <v>25</v>
      </c>
      <c r="B30" s="338"/>
      <c r="C30" s="238"/>
      <c r="D30" s="40"/>
      <c r="E30" s="40"/>
      <c r="F30" s="37"/>
      <c r="G30" s="180" t="str">
        <f t="shared" si="1"/>
        <v/>
      </c>
      <c r="H30" s="60" t="str">
        <f t="shared" si="2"/>
        <v/>
      </c>
    </row>
    <row r="31" spans="1:8" ht="17.25" customHeight="1">
      <c r="A31" s="354">
        <v>26</v>
      </c>
      <c r="B31" s="338"/>
      <c r="C31" s="238"/>
      <c r="D31" s="40"/>
      <c r="E31" s="40"/>
      <c r="F31" s="37"/>
      <c r="G31" s="180" t="str">
        <f t="shared" si="1"/>
        <v/>
      </c>
      <c r="H31" s="60" t="str">
        <f t="shared" si="2"/>
        <v/>
      </c>
    </row>
    <row r="32" spans="1:8" ht="17.25" customHeight="1">
      <c r="A32" s="354">
        <v>27</v>
      </c>
      <c r="B32" s="338"/>
      <c r="C32" s="238"/>
      <c r="D32" s="40"/>
      <c r="E32" s="40"/>
      <c r="F32" s="37"/>
      <c r="G32" s="180" t="str">
        <f t="shared" si="1"/>
        <v/>
      </c>
      <c r="H32" s="60" t="str">
        <f t="shared" si="2"/>
        <v/>
      </c>
    </row>
    <row r="33" spans="1:8" ht="17.25" customHeight="1">
      <c r="A33" s="354">
        <v>28</v>
      </c>
      <c r="B33" s="338"/>
      <c r="C33" s="238"/>
      <c r="D33" s="40"/>
      <c r="E33" s="40"/>
      <c r="F33" s="37"/>
      <c r="G33" s="180" t="str">
        <f t="shared" si="1"/>
        <v/>
      </c>
      <c r="H33" s="60" t="str">
        <f t="shared" si="2"/>
        <v/>
      </c>
    </row>
    <row r="34" spans="1:8" ht="17.25" customHeight="1">
      <c r="A34" s="354">
        <v>29</v>
      </c>
      <c r="B34" s="338"/>
      <c r="C34" s="238"/>
      <c r="D34" s="40"/>
      <c r="E34" s="40"/>
      <c r="F34" s="37"/>
      <c r="G34" s="180" t="str">
        <f t="shared" si="1"/>
        <v/>
      </c>
      <c r="H34" s="60" t="str">
        <f t="shared" si="2"/>
        <v/>
      </c>
    </row>
    <row r="35" spans="1:8" ht="17.25" customHeight="1" thickBot="1">
      <c r="A35" s="355">
        <v>30</v>
      </c>
      <c r="B35" s="339"/>
      <c r="C35" s="268"/>
      <c r="D35" s="269"/>
      <c r="E35" s="269"/>
      <c r="F35" s="270"/>
      <c r="G35" s="271" t="str">
        <f t="shared" si="1"/>
        <v/>
      </c>
      <c r="H35" s="267" t="str">
        <f t="shared" si="2"/>
        <v/>
      </c>
    </row>
    <row r="36" spans="1:8" ht="17.25" customHeight="1" thickBot="1">
      <c r="B36" s="838"/>
      <c r="C36" s="839"/>
      <c r="D36" s="839"/>
      <c r="E36" s="840"/>
      <c r="F36" s="167"/>
      <c r="G36" s="167"/>
      <c r="H36" s="203">
        <f>SUM(H6:H35)</f>
        <v>0</v>
      </c>
    </row>
    <row r="37" spans="1:8" ht="17.25" customHeight="1">
      <c r="B37" s="159"/>
      <c r="C37" s="159"/>
      <c r="D37" s="159"/>
      <c r="E37" s="160"/>
      <c r="F37" s="159"/>
      <c r="G37" s="150" t="s">
        <v>170</v>
      </c>
      <c r="H37" s="151">
        <f>SUMIF(G6:G35,"要",H6:H35)</f>
        <v>0</v>
      </c>
    </row>
    <row r="38" spans="1:8" ht="17.25" customHeight="1">
      <c r="B38" s="159"/>
      <c r="C38" s="159"/>
      <c r="D38" s="159"/>
      <c r="E38" s="159"/>
      <c r="F38" s="159"/>
      <c r="G38" s="150"/>
      <c r="H38" s="151"/>
    </row>
    <row r="39" spans="1:8" ht="17.25" customHeight="1">
      <c r="B39" s="329" t="s">
        <v>14</v>
      </c>
      <c r="C39" s="224"/>
      <c r="D39" s="159"/>
      <c r="E39" s="159"/>
      <c r="F39" s="159"/>
      <c r="G39" s="150"/>
      <c r="H39" s="151"/>
    </row>
    <row r="40" spans="1:8" ht="17.25" customHeight="1" thickBot="1">
      <c r="B40" s="329" t="s">
        <v>197</v>
      </c>
      <c r="C40" s="223" t="s">
        <v>207</v>
      </c>
      <c r="H40" s="3" t="s">
        <v>29</v>
      </c>
    </row>
    <row r="41" spans="1:8" ht="14.25" customHeight="1">
      <c r="B41" s="862" t="s">
        <v>2</v>
      </c>
      <c r="C41" s="829" t="s">
        <v>17</v>
      </c>
      <c r="D41" s="791" t="s">
        <v>35</v>
      </c>
      <c r="E41" s="791"/>
      <c r="F41" s="846" t="s">
        <v>168</v>
      </c>
      <c r="G41" s="858" t="s">
        <v>169</v>
      </c>
      <c r="H41" s="825" t="s">
        <v>46</v>
      </c>
    </row>
    <row r="42" spans="1:8" ht="19.2" customHeight="1" thickBot="1">
      <c r="B42" s="845"/>
      <c r="C42" s="830"/>
      <c r="D42" s="328" t="s">
        <v>44</v>
      </c>
      <c r="E42" s="328" t="s">
        <v>33</v>
      </c>
      <c r="F42" s="863"/>
      <c r="G42" s="859"/>
      <c r="H42" s="826"/>
    </row>
    <row r="43" spans="1:8" s="538" customFormat="1" ht="17.25" customHeight="1">
      <c r="A43" s="623">
        <v>1</v>
      </c>
      <c r="B43" s="549"/>
      <c r="C43" s="624"/>
      <c r="D43" s="552"/>
      <c r="E43" s="552"/>
      <c r="F43" s="625"/>
      <c r="G43" s="629" t="str">
        <f>IF(F43="","",IF(F43="課税対象外","要","不要"))</f>
        <v/>
      </c>
      <c r="H43" s="630" t="str">
        <f t="shared" ref="H43:H44" si="3">IF(C43="","",ROUNDDOWN(D43*E43,0))</f>
        <v/>
      </c>
    </row>
    <row r="44" spans="1:8" ht="17.25" customHeight="1">
      <c r="A44" s="354">
        <v>2</v>
      </c>
      <c r="B44" s="338"/>
      <c r="C44" s="238"/>
      <c r="D44" s="40"/>
      <c r="E44" s="40"/>
      <c r="F44" s="37"/>
      <c r="G44" s="180" t="str">
        <f t="shared" ref="G44" si="4">IF(F44="","",IF(F44="課税対象外","要","不要"))</f>
        <v/>
      </c>
      <c r="H44" s="60" t="str">
        <f t="shared" si="3"/>
        <v/>
      </c>
    </row>
    <row r="45" spans="1:8" ht="17.25" customHeight="1">
      <c r="A45" s="354">
        <v>3</v>
      </c>
      <c r="B45" s="338"/>
      <c r="C45" s="238"/>
      <c r="D45" s="40"/>
      <c r="E45" s="40"/>
      <c r="F45" s="37"/>
      <c r="G45" s="180" t="str">
        <f t="shared" ref="G45:G72" si="5">IF(F45="","",IF(F45="課税対象外","要","不要"))</f>
        <v/>
      </c>
      <c r="H45" s="60" t="str">
        <f t="shared" ref="H45:H72" si="6">IF(C45="","",ROUNDDOWN(D45*E45,0))</f>
        <v/>
      </c>
    </row>
    <row r="46" spans="1:8" ht="17.25" customHeight="1">
      <c r="A46" s="354">
        <v>4</v>
      </c>
      <c r="B46" s="338"/>
      <c r="C46" s="238"/>
      <c r="D46" s="40"/>
      <c r="E46" s="40"/>
      <c r="F46" s="37"/>
      <c r="G46" s="180" t="str">
        <f t="shared" si="5"/>
        <v/>
      </c>
      <c r="H46" s="60" t="str">
        <f t="shared" si="6"/>
        <v/>
      </c>
    </row>
    <row r="47" spans="1:8" ht="17.25" customHeight="1">
      <c r="A47" s="354">
        <v>5</v>
      </c>
      <c r="B47" s="338"/>
      <c r="C47" s="238"/>
      <c r="D47" s="40"/>
      <c r="E47" s="40"/>
      <c r="F47" s="37"/>
      <c r="G47" s="180" t="str">
        <f t="shared" si="5"/>
        <v/>
      </c>
      <c r="H47" s="60" t="str">
        <f t="shared" si="6"/>
        <v/>
      </c>
    </row>
    <row r="48" spans="1:8" ht="17.25" customHeight="1">
      <c r="A48" s="354">
        <v>6</v>
      </c>
      <c r="B48" s="338"/>
      <c r="C48" s="238"/>
      <c r="D48" s="40"/>
      <c r="E48" s="40"/>
      <c r="F48" s="37"/>
      <c r="G48" s="180" t="str">
        <f t="shared" si="5"/>
        <v/>
      </c>
      <c r="H48" s="60" t="str">
        <f t="shared" si="6"/>
        <v/>
      </c>
    </row>
    <row r="49" spans="1:8" ht="17.25" customHeight="1">
      <c r="A49" s="354">
        <v>7</v>
      </c>
      <c r="B49" s="338"/>
      <c r="C49" s="238"/>
      <c r="D49" s="40"/>
      <c r="E49" s="40"/>
      <c r="F49" s="37"/>
      <c r="G49" s="180" t="str">
        <f t="shared" si="5"/>
        <v/>
      </c>
      <c r="H49" s="60" t="str">
        <f t="shared" si="6"/>
        <v/>
      </c>
    </row>
    <row r="50" spans="1:8" ht="17.25" customHeight="1">
      <c r="A50" s="354">
        <v>8</v>
      </c>
      <c r="B50" s="338"/>
      <c r="C50" s="238"/>
      <c r="D50" s="40"/>
      <c r="E50" s="40"/>
      <c r="F50" s="37"/>
      <c r="G50" s="180" t="str">
        <f t="shared" si="5"/>
        <v/>
      </c>
      <c r="H50" s="60" t="str">
        <f t="shared" si="6"/>
        <v/>
      </c>
    </row>
    <row r="51" spans="1:8" ht="17.25" customHeight="1">
      <c r="A51" s="354">
        <v>9</v>
      </c>
      <c r="B51" s="338"/>
      <c r="C51" s="238"/>
      <c r="D51" s="40"/>
      <c r="E51" s="40"/>
      <c r="F51" s="37"/>
      <c r="G51" s="180" t="str">
        <f t="shared" si="5"/>
        <v/>
      </c>
      <c r="H51" s="60" t="str">
        <f t="shared" si="6"/>
        <v/>
      </c>
    </row>
    <row r="52" spans="1:8" ht="17.25" customHeight="1">
      <c r="A52" s="354">
        <v>10</v>
      </c>
      <c r="B52" s="338"/>
      <c r="C52" s="238"/>
      <c r="D52" s="40"/>
      <c r="E52" s="40"/>
      <c r="F52" s="37"/>
      <c r="G52" s="180" t="str">
        <f t="shared" si="5"/>
        <v/>
      </c>
      <c r="H52" s="60" t="str">
        <f t="shared" si="6"/>
        <v/>
      </c>
    </row>
    <row r="53" spans="1:8" ht="17.25" customHeight="1">
      <c r="A53" s="354">
        <v>11</v>
      </c>
      <c r="B53" s="338"/>
      <c r="C53" s="238"/>
      <c r="D53" s="40"/>
      <c r="E53" s="40"/>
      <c r="F53" s="37"/>
      <c r="G53" s="180" t="str">
        <f t="shared" si="5"/>
        <v/>
      </c>
      <c r="H53" s="60" t="str">
        <f t="shared" si="6"/>
        <v/>
      </c>
    </row>
    <row r="54" spans="1:8" ht="17.25" customHeight="1">
      <c r="A54" s="354">
        <v>12</v>
      </c>
      <c r="B54" s="338"/>
      <c r="C54" s="238"/>
      <c r="D54" s="40"/>
      <c r="E54" s="40"/>
      <c r="F54" s="37"/>
      <c r="G54" s="180" t="str">
        <f t="shared" si="5"/>
        <v/>
      </c>
      <c r="H54" s="60" t="str">
        <f t="shared" si="6"/>
        <v/>
      </c>
    </row>
    <row r="55" spans="1:8" ht="17.25" customHeight="1">
      <c r="A55" s="354">
        <v>13</v>
      </c>
      <c r="B55" s="338"/>
      <c r="C55" s="238"/>
      <c r="D55" s="40"/>
      <c r="E55" s="40"/>
      <c r="F55" s="37"/>
      <c r="G55" s="180" t="str">
        <f t="shared" si="5"/>
        <v/>
      </c>
      <c r="H55" s="60" t="str">
        <f t="shared" si="6"/>
        <v/>
      </c>
    </row>
    <row r="56" spans="1:8" ht="17.25" customHeight="1">
      <c r="A56" s="354">
        <v>14</v>
      </c>
      <c r="B56" s="338"/>
      <c r="C56" s="238"/>
      <c r="D56" s="40"/>
      <c r="E56" s="40"/>
      <c r="F56" s="37"/>
      <c r="G56" s="180" t="str">
        <f t="shared" si="5"/>
        <v/>
      </c>
      <c r="H56" s="60" t="str">
        <f t="shared" si="6"/>
        <v/>
      </c>
    </row>
    <row r="57" spans="1:8" ht="17.25" customHeight="1">
      <c r="A57" s="354">
        <v>15</v>
      </c>
      <c r="B57" s="338"/>
      <c r="C57" s="238"/>
      <c r="D57" s="40"/>
      <c r="E57" s="40"/>
      <c r="F57" s="37"/>
      <c r="G57" s="180" t="str">
        <f t="shared" si="5"/>
        <v/>
      </c>
      <c r="H57" s="60" t="str">
        <f t="shared" si="6"/>
        <v/>
      </c>
    </row>
    <row r="58" spans="1:8" ht="17.25" customHeight="1">
      <c r="A58" s="354">
        <v>16</v>
      </c>
      <c r="B58" s="338"/>
      <c r="C58" s="238"/>
      <c r="D58" s="40"/>
      <c r="E58" s="40"/>
      <c r="F58" s="37"/>
      <c r="G58" s="180" t="str">
        <f t="shared" si="5"/>
        <v/>
      </c>
      <c r="H58" s="60" t="str">
        <f t="shared" si="6"/>
        <v/>
      </c>
    </row>
    <row r="59" spans="1:8" ht="17.25" customHeight="1">
      <c r="A59" s="354">
        <v>17</v>
      </c>
      <c r="B59" s="338"/>
      <c r="C59" s="238"/>
      <c r="D59" s="40"/>
      <c r="E59" s="40"/>
      <c r="F59" s="37"/>
      <c r="G59" s="180" t="str">
        <f t="shared" si="5"/>
        <v/>
      </c>
      <c r="H59" s="60" t="str">
        <f t="shared" si="6"/>
        <v/>
      </c>
    </row>
    <row r="60" spans="1:8" ht="17.25" customHeight="1">
      <c r="A60" s="354">
        <v>18</v>
      </c>
      <c r="B60" s="338"/>
      <c r="C60" s="238"/>
      <c r="D60" s="40"/>
      <c r="E60" s="40"/>
      <c r="F60" s="37"/>
      <c r="G60" s="180" t="str">
        <f t="shared" si="5"/>
        <v/>
      </c>
      <c r="H60" s="60" t="str">
        <f t="shared" si="6"/>
        <v/>
      </c>
    </row>
    <row r="61" spans="1:8" ht="17.25" customHeight="1">
      <c r="A61" s="354">
        <v>19</v>
      </c>
      <c r="B61" s="338"/>
      <c r="C61" s="238"/>
      <c r="D61" s="40"/>
      <c r="E61" s="40"/>
      <c r="F61" s="37"/>
      <c r="G61" s="180" t="str">
        <f t="shared" si="5"/>
        <v/>
      </c>
      <c r="H61" s="60" t="str">
        <f t="shared" si="6"/>
        <v/>
      </c>
    </row>
    <row r="62" spans="1:8" ht="17.25" customHeight="1">
      <c r="A62" s="354">
        <v>20</v>
      </c>
      <c r="B62" s="338"/>
      <c r="C62" s="238"/>
      <c r="D62" s="40"/>
      <c r="E62" s="40"/>
      <c r="F62" s="37"/>
      <c r="G62" s="180" t="str">
        <f t="shared" si="5"/>
        <v/>
      </c>
      <c r="H62" s="60" t="str">
        <f t="shared" si="6"/>
        <v/>
      </c>
    </row>
    <row r="63" spans="1:8" ht="17.25" customHeight="1">
      <c r="A63" s="354">
        <v>21</v>
      </c>
      <c r="B63" s="338"/>
      <c r="C63" s="238"/>
      <c r="D63" s="40"/>
      <c r="E63" s="40"/>
      <c r="F63" s="37"/>
      <c r="G63" s="180" t="str">
        <f t="shared" si="5"/>
        <v/>
      </c>
      <c r="H63" s="60" t="str">
        <f t="shared" si="6"/>
        <v/>
      </c>
    </row>
    <row r="64" spans="1:8" ht="17.25" customHeight="1">
      <c r="A64" s="354">
        <v>22</v>
      </c>
      <c r="B64" s="338"/>
      <c r="C64" s="238"/>
      <c r="D64" s="40"/>
      <c r="E64" s="40"/>
      <c r="F64" s="37"/>
      <c r="G64" s="180" t="str">
        <f t="shared" si="5"/>
        <v/>
      </c>
      <c r="H64" s="60" t="str">
        <f t="shared" si="6"/>
        <v/>
      </c>
    </row>
    <row r="65" spans="1:8" ht="17.25" customHeight="1">
      <c r="A65" s="354">
        <v>23</v>
      </c>
      <c r="B65" s="338"/>
      <c r="C65" s="238"/>
      <c r="D65" s="40"/>
      <c r="E65" s="40"/>
      <c r="F65" s="37"/>
      <c r="G65" s="180" t="str">
        <f t="shared" si="5"/>
        <v/>
      </c>
      <c r="H65" s="60" t="str">
        <f t="shared" si="6"/>
        <v/>
      </c>
    </row>
    <row r="66" spans="1:8" ht="17.25" customHeight="1">
      <c r="A66" s="354">
        <v>24</v>
      </c>
      <c r="B66" s="338"/>
      <c r="C66" s="238"/>
      <c r="D66" s="40"/>
      <c r="E66" s="40"/>
      <c r="F66" s="37"/>
      <c r="G66" s="180" t="str">
        <f t="shared" si="5"/>
        <v/>
      </c>
      <c r="H66" s="60" t="str">
        <f t="shared" si="6"/>
        <v/>
      </c>
    </row>
    <row r="67" spans="1:8" ht="17.25" customHeight="1">
      <c r="A67" s="354">
        <v>25</v>
      </c>
      <c r="B67" s="338"/>
      <c r="C67" s="238"/>
      <c r="D67" s="40"/>
      <c r="E67" s="40"/>
      <c r="F67" s="37"/>
      <c r="G67" s="180" t="str">
        <f t="shared" si="5"/>
        <v/>
      </c>
      <c r="H67" s="60" t="str">
        <f t="shared" si="6"/>
        <v/>
      </c>
    </row>
    <row r="68" spans="1:8" ht="17.25" customHeight="1">
      <c r="A68" s="354">
        <v>26</v>
      </c>
      <c r="B68" s="338"/>
      <c r="C68" s="238"/>
      <c r="D68" s="40"/>
      <c r="E68" s="40"/>
      <c r="F68" s="37"/>
      <c r="G68" s="180" t="str">
        <f t="shared" si="5"/>
        <v/>
      </c>
      <c r="H68" s="60" t="str">
        <f t="shared" si="6"/>
        <v/>
      </c>
    </row>
    <row r="69" spans="1:8" ht="17.25" customHeight="1">
      <c r="A69" s="354">
        <v>27</v>
      </c>
      <c r="B69" s="338"/>
      <c r="C69" s="238"/>
      <c r="D69" s="40"/>
      <c r="E69" s="40"/>
      <c r="F69" s="37"/>
      <c r="G69" s="180" t="str">
        <f t="shared" si="5"/>
        <v/>
      </c>
      <c r="H69" s="60" t="str">
        <f t="shared" si="6"/>
        <v/>
      </c>
    </row>
    <row r="70" spans="1:8" ht="17.25" customHeight="1">
      <c r="A70" s="354">
        <v>28</v>
      </c>
      <c r="B70" s="338"/>
      <c r="C70" s="238"/>
      <c r="D70" s="40"/>
      <c r="E70" s="40"/>
      <c r="F70" s="37"/>
      <c r="G70" s="180" t="str">
        <f t="shared" si="5"/>
        <v/>
      </c>
      <c r="H70" s="60" t="str">
        <f t="shared" si="6"/>
        <v/>
      </c>
    </row>
    <row r="71" spans="1:8" ht="17.25" customHeight="1">
      <c r="A71" s="354">
        <v>29</v>
      </c>
      <c r="B71" s="338"/>
      <c r="C71" s="238"/>
      <c r="D71" s="40"/>
      <c r="E71" s="40"/>
      <c r="F71" s="37"/>
      <c r="G71" s="180" t="str">
        <f t="shared" si="5"/>
        <v/>
      </c>
      <c r="H71" s="60" t="str">
        <f t="shared" si="6"/>
        <v/>
      </c>
    </row>
    <row r="72" spans="1:8" ht="17.25" customHeight="1" thickBot="1">
      <c r="A72" s="355">
        <v>30</v>
      </c>
      <c r="B72" s="339"/>
      <c r="C72" s="268"/>
      <c r="D72" s="269"/>
      <c r="E72" s="269"/>
      <c r="F72" s="270"/>
      <c r="G72" s="271" t="str">
        <f t="shared" si="5"/>
        <v/>
      </c>
      <c r="H72" s="267" t="str">
        <f t="shared" si="6"/>
        <v/>
      </c>
    </row>
    <row r="73" spans="1:8" ht="17.25" customHeight="1" thickBot="1">
      <c r="B73" s="838"/>
      <c r="C73" s="839"/>
      <c r="D73" s="839"/>
      <c r="E73" s="840"/>
      <c r="F73" s="167"/>
      <c r="G73" s="167"/>
      <c r="H73" s="203">
        <f>SUM(H43:H72)</f>
        <v>0</v>
      </c>
    </row>
    <row r="74" spans="1:8" ht="17.25" customHeight="1">
      <c r="B74" s="159"/>
      <c r="C74" s="159"/>
      <c r="D74" s="159"/>
      <c r="E74" s="160"/>
      <c r="F74" s="159"/>
      <c r="G74" s="150" t="s">
        <v>170</v>
      </c>
      <c r="H74" s="151">
        <f>SUMIF(G43:G72,"要",H43:H72)</f>
        <v>0</v>
      </c>
    </row>
    <row r="75" spans="1:8" ht="17.25" customHeight="1">
      <c r="B75" s="159"/>
      <c r="C75" s="159"/>
      <c r="D75" s="159"/>
      <c r="E75" s="159"/>
      <c r="F75" s="159"/>
      <c r="G75" s="150"/>
      <c r="H75" s="151"/>
    </row>
    <row r="76" spans="1:8" ht="17.25" customHeight="1">
      <c r="B76" s="329" t="s">
        <v>14</v>
      </c>
      <c r="C76" s="224"/>
      <c r="D76" s="159"/>
      <c r="E76" s="159"/>
      <c r="F76" s="159"/>
      <c r="G76" s="150"/>
      <c r="H76" s="151"/>
    </row>
    <row r="77" spans="1:8" ht="17.25" customHeight="1" thickBot="1">
      <c r="B77" s="329" t="s">
        <v>198</v>
      </c>
      <c r="C77" s="223" t="s">
        <v>207</v>
      </c>
      <c r="H77" s="3" t="s">
        <v>29</v>
      </c>
    </row>
    <row r="78" spans="1:8" ht="14.25" customHeight="1">
      <c r="B78" s="862" t="s">
        <v>2</v>
      </c>
      <c r="C78" s="829" t="s">
        <v>17</v>
      </c>
      <c r="D78" s="791" t="s">
        <v>35</v>
      </c>
      <c r="E78" s="791"/>
      <c r="F78" s="846" t="s">
        <v>168</v>
      </c>
      <c r="G78" s="858" t="s">
        <v>169</v>
      </c>
      <c r="H78" s="825" t="s">
        <v>46</v>
      </c>
    </row>
    <row r="79" spans="1:8" ht="16.95" customHeight="1" thickBot="1">
      <c r="B79" s="845"/>
      <c r="C79" s="830"/>
      <c r="D79" s="328" t="s">
        <v>44</v>
      </c>
      <c r="E79" s="328" t="s">
        <v>33</v>
      </c>
      <c r="F79" s="863"/>
      <c r="G79" s="859"/>
      <c r="H79" s="826"/>
    </row>
    <row r="80" spans="1:8" s="538" customFormat="1" ht="17.25" customHeight="1">
      <c r="A80" s="623">
        <v>1</v>
      </c>
      <c r="B80" s="549"/>
      <c r="C80" s="624"/>
      <c r="D80" s="552"/>
      <c r="E80" s="552"/>
      <c r="F80" s="625"/>
      <c r="G80" s="629" t="str">
        <f>IF(F80="","",IF(F80="課税対象外","要","不要"))</f>
        <v/>
      </c>
      <c r="H80" s="630" t="str">
        <f t="shared" ref="H80:H82" si="7">IF(C80="","",ROUNDDOWN(D80*E80,0))</f>
        <v/>
      </c>
    </row>
    <row r="81" spans="1:8" ht="17.25" customHeight="1">
      <c r="A81" s="354">
        <v>2</v>
      </c>
      <c r="B81" s="338"/>
      <c r="C81" s="238"/>
      <c r="D81" s="40"/>
      <c r="E81" s="40"/>
      <c r="F81" s="37"/>
      <c r="G81" s="180" t="str">
        <f t="shared" ref="G81:G82" si="8">IF(F81="","",IF(F81="課税対象外","要","不要"))</f>
        <v/>
      </c>
      <c r="H81" s="60" t="str">
        <f t="shared" si="7"/>
        <v/>
      </c>
    </row>
    <row r="82" spans="1:8" ht="17.25" customHeight="1">
      <c r="A82" s="354">
        <v>3</v>
      </c>
      <c r="B82" s="338"/>
      <c r="C82" s="238"/>
      <c r="D82" s="40"/>
      <c r="E82" s="40"/>
      <c r="F82" s="37"/>
      <c r="G82" s="180" t="str">
        <f t="shared" si="8"/>
        <v/>
      </c>
      <c r="H82" s="60" t="str">
        <f t="shared" si="7"/>
        <v/>
      </c>
    </row>
    <row r="83" spans="1:8" ht="17.25" customHeight="1">
      <c r="A83" s="354">
        <v>4</v>
      </c>
      <c r="B83" s="338"/>
      <c r="C83" s="238"/>
      <c r="D83" s="40"/>
      <c r="E83" s="40"/>
      <c r="F83" s="37"/>
      <c r="G83" s="180" t="str">
        <f t="shared" ref="G83:G109" si="9">IF(F83="","",IF(F83="課税対象外","要","不要"))</f>
        <v/>
      </c>
      <c r="H83" s="60" t="str">
        <f t="shared" ref="H83:H109" si="10">IF(C83="","",ROUNDDOWN(D83*E83,0))</f>
        <v/>
      </c>
    </row>
    <row r="84" spans="1:8" ht="17.25" customHeight="1">
      <c r="A84" s="354">
        <v>5</v>
      </c>
      <c r="B84" s="338"/>
      <c r="C84" s="238"/>
      <c r="D84" s="40"/>
      <c r="E84" s="40"/>
      <c r="F84" s="37"/>
      <c r="G84" s="180" t="str">
        <f t="shared" si="9"/>
        <v/>
      </c>
      <c r="H84" s="60" t="str">
        <f t="shared" si="10"/>
        <v/>
      </c>
    </row>
    <row r="85" spans="1:8" ht="17.25" customHeight="1">
      <c r="A85" s="354">
        <v>6</v>
      </c>
      <c r="B85" s="338"/>
      <c r="C85" s="238"/>
      <c r="D85" s="40"/>
      <c r="E85" s="40"/>
      <c r="F85" s="37"/>
      <c r="G85" s="180" t="str">
        <f t="shared" si="9"/>
        <v/>
      </c>
      <c r="H85" s="60" t="str">
        <f t="shared" si="10"/>
        <v/>
      </c>
    </row>
    <row r="86" spans="1:8" ht="17.25" customHeight="1">
      <c r="A86" s="354">
        <v>7</v>
      </c>
      <c r="B86" s="338"/>
      <c r="C86" s="238"/>
      <c r="D86" s="40"/>
      <c r="E86" s="40"/>
      <c r="F86" s="37"/>
      <c r="G86" s="180" t="str">
        <f t="shared" si="9"/>
        <v/>
      </c>
      <c r="H86" s="60" t="str">
        <f t="shared" si="10"/>
        <v/>
      </c>
    </row>
    <row r="87" spans="1:8" ht="17.25" customHeight="1">
      <c r="A87" s="354">
        <v>8</v>
      </c>
      <c r="B87" s="338"/>
      <c r="C87" s="238"/>
      <c r="D87" s="40"/>
      <c r="E87" s="40"/>
      <c r="F87" s="37"/>
      <c r="G87" s="180" t="str">
        <f t="shared" si="9"/>
        <v/>
      </c>
      <c r="H87" s="60" t="str">
        <f t="shared" si="10"/>
        <v/>
      </c>
    </row>
    <row r="88" spans="1:8" ht="17.25" customHeight="1">
      <c r="A88" s="354">
        <v>9</v>
      </c>
      <c r="B88" s="338"/>
      <c r="C88" s="238"/>
      <c r="D88" s="40"/>
      <c r="E88" s="40"/>
      <c r="F88" s="37"/>
      <c r="G88" s="180" t="str">
        <f t="shared" si="9"/>
        <v/>
      </c>
      <c r="H88" s="60" t="str">
        <f t="shared" si="10"/>
        <v/>
      </c>
    </row>
    <row r="89" spans="1:8" ht="17.25" customHeight="1">
      <c r="A89" s="354">
        <v>10</v>
      </c>
      <c r="B89" s="338"/>
      <c r="C89" s="238"/>
      <c r="D89" s="40"/>
      <c r="E89" s="40"/>
      <c r="F89" s="37"/>
      <c r="G89" s="180" t="str">
        <f t="shared" si="9"/>
        <v/>
      </c>
      <c r="H89" s="60" t="str">
        <f t="shared" si="10"/>
        <v/>
      </c>
    </row>
    <row r="90" spans="1:8" ht="17.25" customHeight="1">
      <c r="A90" s="354">
        <v>11</v>
      </c>
      <c r="B90" s="338"/>
      <c r="C90" s="238"/>
      <c r="D90" s="40"/>
      <c r="E90" s="40"/>
      <c r="F90" s="37"/>
      <c r="G90" s="180" t="str">
        <f t="shared" si="9"/>
        <v/>
      </c>
      <c r="H90" s="60" t="str">
        <f t="shared" si="10"/>
        <v/>
      </c>
    </row>
    <row r="91" spans="1:8" ht="17.25" customHeight="1">
      <c r="A91" s="354">
        <v>12</v>
      </c>
      <c r="B91" s="337"/>
      <c r="C91" s="239"/>
      <c r="D91" s="25"/>
      <c r="E91" s="25"/>
      <c r="F91" s="37"/>
      <c r="G91" s="180" t="str">
        <f t="shared" si="9"/>
        <v/>
      </c>
      <c r="H91" s="60" t="str">
        <f t="shared" si="10"/>
        <v/>
      </c>
    </row>
    <row r="92" spans="1:8" ht="17.25" customHeight="1">
      <c r="A92" s="354">
        <v>13</v>
      </c>
      <c r="B92" s="337"/>
      <c r="C92" s="239"/>
      <c r="D92" s="25"/>
      <c r="E92" s="25"/>
      <c r="F92" s="37"/>
      <c r="G92" s="180" t="str">
        <f t="shared" si="9"/>
        <v/>
      </c>
      <c r="H92" s="60" t="str">
        <f t="shared" si="10"/>
        <v/>
      </c>
    </row>
    <row r="93" spans="1:8" ht="17.25" customHeight="1">
      <c r="A93" s="354">
        <v>14</v>
      </c>
      <c r="B93" s="337"/>
      <c r="C93" s="239"/>
      <c r="D93" s="25"/>
      <c r="E93" s="25"/>
      <c r="F93" s="37"/>
      <c r="G93" s="180" t="str">
        <f t="shared" si="9"/>
        <v/>
      </c>
      <c r="H93" s="60" t="str">
        <f t="shared" si="10"/>
        <v/>
      </c>
    </row>
    <row r="94" spans="1:8" ht="17.25" customHeight="1">
      <c r="A94" s="354">
        <v>15</v>
      </c>
      <c r="B94" s="337"/>
      <c r="C94" s="239"/>
      <c r="D94" s="25"/>
      <c r="E94" s="25"/>
      <c r="F94" s="37"/>
      <c r="G94" s="180" t="str">
        <f t="shared" si="9"/>
        <v/>
      </c>
      <c r="H94" s="60" t="str">
        <f t="shared" si="10"/>
        <v/>
      </c>
    </row>
    <row r="95" spans="1:8" ht="17.25" customHeight="1">
      <c r="A95" s="354">
        <v>16</v>
      </c>
      <c r="B95" s="337"/>
      <c r="C95" s="239"/>
      <c r="D95" s="25"/>
      <c r="E95" s="25"/>
      <c r="F95" s="37"/>
      <c r="G95" s="180" t="str">
        <f t="shared" si="9"/>
        <v/>
      </c>
      <c r="H95" s="60" t="str">
        <f t="shared" si="10"/>
        <v/>
      </c>
    </row>
    <row r="96" spans="1:8" ht="17.25" customHeight="1">
      <c r="A96" s="354">
        <v>17</v>
      </c>
      <c r="B96" s="337"/>
      <c r="C96" s="239"/>
      <c r="D96" s="25"/>
      <c r="E96" s="25"/>
      <c r="F96" s="37"/>
      <c r="G96" s="180" t="str">
        <f t="shared" si="9"/>
        <v/>
      </c>
      <c r="H96" s="60" t="str">
        <f t="shared" si="10"/>
        <v/>
      </c>
    </row>
    <row r="97" spans="1:8" ht="17.25" customHeight="1">
      <c r="A97" s="354">
        <v>18</v>
      </c>
      <c r="B97" s="337"/>
      <c r="C97" s="239"/>
      <c r="D97" s="25"/>
      <c r="E97" s="25"/>
      <c r="F97" s="37"/>
      <c r="G97" s="180" t="str">
        <f t="shared" si="9"/>
        <v/>
      </c>
      <c r="H97" s="60" t="str">
        <f t="shared" si="10"/>
        <v/>
      </c>
    </row>
    <row r="98" spans="1:8" ht="17.25" customHeight="1">
      <c r="A98" s="354">
        <v>19</v>
      </c>
      <c r="B98" s="337"/>
      <c r="C98" s="239"/>
      <c r="D98" s="25"/>
      <c r="E98" s="25"/>
      <c r="F98" s="37"/>
      <c r="G98" s="180" t="str">
        <f t="shared" si="9"/>
        <v/>
      </c>
      <c r="H98" s="60" t="str">
        <f t="shared" si="10"/>
        <v/>
      </c>
    </row>
    <row r="99" spans="1:8" ht="17.25" customHeight="1">
      <c r="A99" s="354">
        <v>20</v>
      </c>
      <c r="B99" s="337"/>
      <c r="C99" s="239"/>
      <c r="D99" s="25"/>
      <c r="E99" s="25"/>
      <c r="F99" s="37"/>
      <c r="G99" s="180" t="str">
        <f t="shared" si="9"/>
        <v/>
      </c>
      <c r="H99" s="60" t="str">
        <f t="shared" si="10"/>
        <v/>
      </c>
    </row>
    <row r="100" spans="1:8" ht="17.25" customHeight="1">
      <c r="A100" s="354">
        <v>21</v>
      </c>
      <c r="B100" s="337"/>
      <c r="C100" s="239"/>
      <c r="D100" s="25"/>
      <c r="E100" s="25"/>
      <c r="F100" s="37"/>
      <c r="G100" s="180" t="str">
        <f t="shared" si="9"/>
        <v/>
      </c>
      <c r="H100" s="60" t="str">
        <f t="shared" si="10"/>
        <v/>
      </c>
    </row>
    <row r="101" spans="1:8" ht="17.25" customHeight="1">
      <c r="A101" s="354">
        <v>22</v>
      </c>
      <c r="B101" s="337"/>
      <c r="C101" s="239"/>
      <c r="D101" s="25"/>
      <c r="E101" s="25"/>
      <c r="F101" s="37"/>
      <c r="G101" s="180" t="str">
        <f t="shared" si="9"/>
        <v/>
      </c>
      <c r="H101" s="60" t="str">
        <f t="shared" si="10"/>
        <v/>
      </c>
    </row>
    <row r="102" spans="1:8" ht="17.25" customHeight="1">
      <c r="A102" s="354">
        <v>23</v>
      </c>
      <c r="B102" s="337"/>
      <c r="C102" s="239"/>
      <c r="D102" s="25"/>
      <c r="E102" s="25"/>
      <c r="F102" s="37"/>
      <c r="G102" s="180" t="str">
        <f t="shared" si="9"/>
        <v/>
      </c>
      <c r="H102" s="60" t="str">
        <f t="shared" si="10"/>
        <v/>
      </c>
    </row>
    <row r="103" spans="1:8" ht="17.25" customHeight="1">
      <c r="A103" s="354">
        <v>24</v>
      </c>
      <c r="B103" s="337"/>
      <c r="C103" s="239"/>
      <c r="D103" s="25"/>
      <c r="E103" s="25"/>
      <c r="F103" s="37"/>
      <c r="G103" s="180" t="str">
        <f t="shared" si="9"/>
        <v/>
      </c>
      <c r="H103" s="60" t="str">
        <f t="shared" si="10"/>
        <v/>
      </c>
    </row>
    <row r="104" spans="1:8" ht="17.25" customHeight="1">
      <c r="A104" s="354">
        <v>25</v>
      </c>
      <c r="B104" s="337"/>
      <c r="C104" s="239"/>
      <c r="D104" s="25"/>
      <c r="E104" s="25"/>
      <c r="F104" s="37"/>
      <c r="G104" s="180" t="str">
        <f t="shared" si="9"/>
        <v/>
      </c>
      <c r="H104" s="60" t="str">
        <f t="shared" si="10"/>
        <v/>
      </c>
    </row>
    <row r="105" spans="1:8" ht="17.25" customHeight="1">
      <c r="A105" s="354">
        <v>26</v>
      </c>
      <c r="B105" s="337"/>
      <c r="C105" s="239"/>
      <c r="D105" s="25"/>
      <c r="E105" s="25"/>
      <c r="F105" s="37"/>
      <c r="G105" s="180" t="str">
        <f t="shared" si="9"/>
        <v/>
      </c>
      <c r="H105" s="60" t="str">
        <f t="shared" si="10"/>
        <v/>
      </c>
    </row>
    <row r="106" spans="1:8" ht="17.25" customHeight="1">
      <c r="A106" s="354">
        <v>27</v>
      </c>
      <c r="B106" s="337"/>
      <c r="C106" s="239"/>
      <c r="D106" s="25"/>
      <c r="E106" s="25"/>
      <c r="F106" s="37"/>
      <c r="G106" s="180" t="str">
        <f t="shared" si="9"/>
        <v/>
      </c>
      <c r="H106" s="60" t="str">
        <f t="shared" si="10"/>
        <v/>
      </c>
    </row>
    <row r="107" spans="1:8" ht="17.25" customHeight="1">
      <c r="A107" s="354">
        <v>28</v>
      </c>
      <c r="B107" s="349"/>
      <c r="C107" s="240"/>
      <c r="D107" s="36"/>
      <c r="E107" s="36"/>
      <c r="F107" s="37"/>
      <c r="G107" s="180" t="str">
        <f t="shared" si="9"/>
        <v/>
      </c>
      <c r="H107" s="60" t="str">
        <f t="shared" si="10"/>
        <v/>
      </c>
    </row>
    <row r="108" spans="1:8" ht="17.25" customHeight="1">
      <c r="A108" s="354">
        <v>29</v>
      </c>
      <c r="B108" s="349"/>
      <c r="C108" s="240"/>
      <c r="D108" s="36"/>
      <c r="E108" s="36"/>
      <c r="F108" s="37"/>
      <c r="G108" s="180" t="str">
        <f t="shared" si="9"/>
        <v/>
      </c>
      <c r="H108" s="60" t="str">
        <f t="shared" si="10"/>
        <v/>
      </c>
    </row>
    <row r="109" spans="1:8" ht="17.25" customHeight="1" thickBot="1">
      <c r="A109" s="355">
        <v>30</v>
      </c>
      <c r="B109" s="350"/>
      <c r="C109" s="277"/>
      <c r="D109" s="278"/>
      <c r="E109" s="278"/>
      <c r="F109" s="270"/>
      <c r="G109" s="271" t="str">
        <f t="shared" si="9"/>
        <v/>
      </c>
      <c r="H109" s="267" t="str">
        <f t="shared" si="10"/>
        <v/>
      </c>
    </row>
    <row r="110" spans="1:8" ht="17.25" customHeight="1" thickBot="1">
      <c r="B110" s="838"/>
      <c r="C110" s="839"/>
      <c r="D110" s="839"/>
      <c r="E110" s="840"/>
      <c r="F110" s="167"/>
      <c r="G110" s="167"/>
      <c r="H110" s="203">
        <f>SUM(H80:H109)</f>
        <v>0</v>
      </c>
    </row>
    <row r="111" spans="1:8" ht="17.25" customHeight="1">
      <c r="B111" s="159"/>
      <c r="C111" s="159"/>
      <c r="D111" s="159"/>
      <c r="E111" s="160"/>
      <c r="F111" s="159"/>
      <c r="G111" s="150" t="s">
        <v>170</v>
      </c>
      <c r="H111" s="151">
        <f>SUMIF(G80:G109,"要",H80:H109)</f>
        <v>0</v>
      </c>
    </row>
    <row r="112" spans="1:8" ht="17.25" customHeight="1">
      <c r="B112" s="159"/>
      <c r="C112" s="159"/>
      <c r="D112" s="159"/>
      <c r="E112" s="159"/>
      <c r="F112" s="159"/>
      <c r="G112" s="150"/>
      <c r="H112" s="151"/>
    </row>
    <row r="113" spans="1:8" ht="17.25" customHeight="1">
      <c r="B113" s="329" t="s">
        <v>14</v>
      </c>
      <c r="C113" s="224"/>
      <c r="D113" s="159"/>
      <c r="E113" s="159"/>
      <c r="F113" s="159"/>
      <c r="G113" s="150"/>
      <c r="H113" s="151"/>
    </row>
    <row r="114" spans="1:8" ht="17.25" customHeight="1" thickBot="1">
      <c r="B114" s="329" t="s">
        <v>199</v>
      </c>
      <c r="C114" s="223" t="s">
        <v>207</v>
      </c>
      <c r="H114" s="3" t="s">
        <v>29</v>
      </c>
    </row>
    <row r="115" spans="1:8" ht="14.25" customHeight="1">
      <c r="B115" s="862" t="s">
        <v>2</v>
      </c>
      <c r="C115" s="829" t="s">
        <v>17</v>
      </c>
      <c r="D115" s="791" t="s">
        <v>35</v>
      </c>
      <c r="E115" s="791"/>
      <c r="F115" s="846" t="s">
        <v>168</v>
      </c>
      <c r="G115" s="858" t="s">
        <v>169</v>
      </c>
      <c r="H115" s="825" t="s">
        <v>46</v>
      </c>
    </row>
    <row r="116" spans="1:8" ht="19.2" customHeight="1" thickBot="1">
      <c r="B116" s="845"/>
      <c r="C116" s="830"/>
      <c r="D116" s="328" t="s">
        <v>44</v>
      </c>
      <c r="E116" s="328" t="s">
        <v>33</v>
      </c>
      <c r="F116" s="863"/>
      <c r="G116" s="859"/>
      <c r="H116" s="826"/>
    </row>
    <row r="117" spans="1:8" s="538" customFormat="1" ht="17.25" customHeight="1">
      <c r="A117" s="623">
        <v>1</v>
      </c>
      <c r="B117" s="549"/>
      <c r="C117" s="624"/>
      <c r="D117" s="552"/>
      <c r="E117" s="552"/>
      <c r="F117" s="625"/>
      <c r="G117" s="629" t="str">
        <f t="shared" ref="G117:G146" si="11">IF(F117="","",IF(F117="課税対象外","要","不要"))</f>
        <v/>
      </c>
      <c r="H117" s="630" t="str">
        <f t="shared" ref="H117:H146" si="12">IF(C117="","",ROUNDDOWN(D117*E117,0))</f>
        <v/>
      </c>
    </row>
    <row r="118" spans="1:8" ht="17.25" customHeight="1">
      <c r="A118" s="354">
        <v>2</v>
      </c>
      <c r="B118" s="338"/>
      <c r="C118" s="238"/>
      <c r="D118" s="40"/>
      <c r="E118" s="40"/>
      <c r="F118" s="37"/>
      <c r="G118" s="179" t="str">
        <f t="shared" si="11"/>
        <v/>
      </c>
      <c r="H118" s="60" t="str">
        <f t="shared" si="12"/>
        <v/>
      </c>
    </row>
    <row r="119" spans="1:8" ht="17.25" customHeight="1">
      <c r="A119" s="354">
        <v>3</v>
      </c>
      <c r="B119" s="338"/>
      <c r="C119" s="238"/>
      <c r="D119" s="40"/>
      <c r="E119" s="40"/>
      <c r="F119" s="37"/>
      <c r="G119" s="179" t="str">
        <f t="shared" si="11"/>
        <v/>
      </c>
      <c r="H119" s="60" t="str">
        <f t="shared" si="12"/>
        <v/>
      </c>
    </row>
    <row r="120" spans="1:8" ht="17.25" customHeight="1">
      <c r="A120" s="354">
        <v>4</v>
      </c>
      <c r="B120" s="338"/>
      <c r="C120" s="238"/>
      <c r="D120" s="40"/>
      <c r="E120" s="40"/>
      <c r="F120" s="37"/>
      <c r="G120" s="179" t="str">
        <f t="shared" si="11"/>
        <v/>
      </c>
      <c r="H120" s="60" t="str">
        <f t="shared" si="12"/>
        <v/>
      </c>
    </row>
    <row r="121" spans="1:8" ht="17.25" customHeight="1">
      <c r="A121" s="354">
        <v>5</v>
      </c>
      <c r="B121" s="338"/>
      <c r="C121" s="238"/>
      <c r="D121" s="40"/>
      <c r="E121" s="40"/>
      <c r="F121" s="37"/>
      <c r="G121" s="179" t="str">
        <f t="shared" si="11"/>
        <v/>
      </c>
      <c r="H121" s="60" t="str">
        <f t="shared" si="12"/>
        <v/>
      </c>
    </row>
    <row r="122" spans="1:8" ht="17.25" customHeight="1">
      <c r="A122" s="354">
        <v>6</v>
      </c>
      <c r="B122" s="338"/>
      <c r="C122" s="238"/>
      <c r="D122" s="40"/>
      <c r="E122" s="40"/>
      <c r="F122" s="37"/>
      <c r="G122" s="180" t="str">
        <f t="shared" si="11"/>
        <v/>
      </c>
      <c r="H122" s="272" t="str">
        <f t="shared" si="12"/>
        <v/>
      </c>
    </row>
    <row r="123" spans="1:8" ht="17.25" customHeight="1">
      <c r="A123" s="354">
        <v>7</v>
      </c>
      <c r="B123" s="338"/>
      <c r="C123" s="238"/>
      <c r="D123" s="40"/>
      <c r="E123" s="40"/>
      <c r="F123" s="37"/>
      <c r="G123" s="179" t="str">
        <f t="shared" si="11"/>
        <v/>
      </c>
      <c r="H123" s="60" t="str">
        <f t="shared" si="12"/>
        <v/>
      </c>
    </row>
    <row r="124" spans="1:8" ht="17.25" customHeight="1">
      <c r="A124" s="354">
        <v>8</v>
      </c>
      <c r="B124" s="338"/>
      <c r="C124" s="238"/>
      <c r="D124" s="40"/>
      <c r="E124" s="40"/>
      <c r="F124" s="37"/>
      <c r="G124" s="179" t="str">
        <f t="shared" si="11"/>
        <v/>
      </c>
      <c r="H124" s="60" t="str">
        <f t="shared" si="12"/>
        <v/>
      </c>
    </row>
    <row r="125" spans="1:8" ht="17.25" customHeight="1">
      <c r="A125" s="354">
        <v>9</v>
      </c>
      <c r="B125" s="338"/>
      <c r="C125" s="238"/>
      <c r="D125" s="40"/>
      <c r="E125" s="40"/>
      <c r="F125" s="37"/>
      <c r="G125" s="179" t="str">
        <f t="shared" si="11"/>
        <v/>
      </c>
      <c r="H125" s="60" t="str">
        <f t="shared" si="12"/>
        <v/>
      </c>
    </row>
    <row r="126" spans="1:8" ht="17.25" customHeight="1">
      <c r="A126" s="354">
        <v>10</v>
      </c>
      <c r="B126" s="338"/>
      <c r="C126" s="238"/>
      <c r="D126" s="40"/>
      <c r="E126" s="40"/>
      <c r="F126" s="37"/>
      <c r="G126" s="179" t="str">
        <f t="shared" si="11"/>
        <v/>
      </c>
      <c r="H126" s="60" t="str">
        <f t="shared" si="12"/>
        <v/>
      </c>
    </row>
    <row r="127" spans="1:8" ht="17.25" customHeight="1">
      <c r="A127" s="354">
        <v>11</v>
      </c>
      <c r="B127" s="338"/>
      <c r="C127" s="238"/>
      <c r="D127" s="40"/>
      <c r="E127" s="40"/>
      <c r="F127" s="37"/>
      <c r="G127" s="179" t="str">
        <f t="shared" si="11"/>
        <v/>
      </c>
      <c r="H127" s="60" t="str">
        <f t="shared" si="12"/>
        <v/>
      </c>
    </row>
    <row r="128" spans="1:8" ht="17.25" customHeight="1">
      <c r="A128" s="354">
        <v>12</v>
      </c>
      <c r="B128" s="337"/>
      <c r="C128" s="239"/>
      <c r="D128" s="25"/>
      <c r="E128" s="25"/>
      <c r="F128" s="201"/>
      <c r="G128" s="179" t="str">
        <f t="shared" si="11"/>
        <v/>
      </c>
      <c r="H128" s="60" t="str">
        <f t="shared" si="12"/>
        <v/>
      </c>
    </row>
    <row r="129" spans="1:8" ht="17.25" customHeight="1">
      <c r="A129" s="354">
        <v>13</v>
      </c>
      <c r="B129" s="337"/>
      <c r="C129" s="239"/>
      <c r="D129" s="25"/>
      <c r="E129" s="25"/>
      <c r="F129" s="201"/>
      <c r="G129" s="179" t="str">
        <f t="shared" si="11"/>
        <v/>
      </c>
      <c r="H129" s="60" t="str">
        <f t="shared" si="12"/>
        <v/>
      </c>
    </row>
    <row r="130" spans="1:8" ht="17.25" customHeight="1">
      <c r="A130" s="354">
        <v>14</v>
      </c>
      <c r="B130" s="337"/>
      <c r="C130" s="239"/>
      <c r="D130" s="25"/>
      <c r="E130" s="25"/>
      <c r="F130" s="201"/>
      <c r="G130" s="179" t="str">
        <f t="shared" si="11"/>
        <v/>
      </c>
      <c r="H130" s="60" t="str">
        <f t="shared" si="12"/>
        <v/>
      </c>
    </row>
    <row r="131" spans="1:8" ht="17.25" customHeight="1">
      <c r="A131" s="354">
        <v>15</v>
      </c>
      <c r="B131" s="337"/>
      <c r="C131" s="239"/>
      <c r="D131" s="25"/>
      <c r="E131" s="25"/>
      <c r="F131" s="201"/>
      <c r="G131" s="179" t="str">
        <f t="shared" si="11"/>
        <v/>
      </c>
      <c r="H131" s="60" t="str">
        <f t="shared" si="12"/>
        <v/>
      </c>
    </row>
    <row r="132" spans="1:8" ht="17.25" customHeight="1">
      <c r="A132" s="354">
        <v>16</v>
      </c>
      <c r="B132" s="337"/>
      <c r="C132" s="239"/>
      <c r="D132" s="25"/>
      <c r="E132" s="25"/>
      <c r="F132" s="201"/>
      <c r="G132" s="179" t="str">
        <f t="shared" si="11"/>
        <v/>
      </c>
      <c r="H132" s="60" t="str">
        <f t="shared" si="12"/>
        <v/>
      </c>
    </row>
    <row r="133" spans="1:8" ht="17.25" customHeight="1">
      <c r="A133" s="354">
        <v>17</v>
      </c>
      <c r="B133" s="337"/>
      <c r="C133" s="239"/>
      <c r="D133" s="25"/>
      <c r="E133" s="25"/>
      <c r="F133" s="201"/>
      <c r="G133" s="179" t="str">
        <f t="shared" si="11"/>
        <v/>
      </c>
      <c r="H133" s="60" t="str">
        <f t="shared" si="12"/>
        <v/>
      </c>
    </row>
    <row r="134" spans="1:8" ht="17.25" customHeight="1">
      <c r="A134" s="354">
        <v>18</v>
      </c>
      <c r="B134" s="337"/>
      <c r="C134" s="239"/>
      <c r="D134" s="25"/>
      <c r="E134" s="25"/>
      <c r="F134" s="201"/>
      <c r="G134" s="179" t="str">
        <f t="shared" si="11"/>
        <v/>
      </c>
      <c r="H134" s="60" t="str">
        <f t="shared" si="12"/>
        <v/>
      </c>
    </row>
    <row r="135" spans="1:8" ht="17.25" customHeight="1">
      <c r="A135" s="354">
        <v>19</v>
      </c>
      <c r="B135" s="337"/>
      <c r="C135" s="239"/>
      <c r="D135" s="25"/>
      <c r="E135" s="25"/>
      <c r="F135" s="201"/>
      <c r="G135" s="179" t="str">
        <f t="shared" si="11"/>
        <v/>
      </c>
      <c r="H135" s="60" t="str">
        <f t="shared" si="12"/>
        <v/>
      </c>
    </row>
    <row r="136" spans="1:8" ht="17.25" customHeight="1">
      <c r="A136" s="354">
        <v>20</v>
      </c>
      <c r="B136" s="337"/>
      <c r="C136" s="239"/>
      <c r="D136" s="25"/>
      <c r="E136" s="25"/>
      <c r="F136" s="201"/>
      <c r="G136" s="179" t="str">
        <f t="shared" si="11"/>
        <v/>
      </c>
      <c r="H136" s="60" t="str">
        <f t="shared" si="12"/>
        <v/>
      </c>
    </row>
    <row r="137" spans="1:8" ht="17.25" customHeight="1">
      <c r="A137" s="354">
        <v>21</v>
      </c>
      <c r="B137" s="337"/>
      <c r="C137" s="239"/>
      <c r="D137" s="25"/>
      <c r="E137" s="25"/>
      <c r="F137" s="201"/>
      <c r="G137" s="179" t="str">
        <f t="shared" si="11"/>
        <v/>
      </c>
      <c r="H137" s="60" t="str">
        <f t="shared" si="12"/>
        <v/>
      </c>
    </row>
    <row r="138" spans="1:8" ht="17.25" customHeight="1">
      <c r="A138" s="354">
        <v>22</v>
      </c>
      <c r="B138" s="337"/>
      <c r="C138" s="239"/>
      <c r="D138" s="25"/>
      <c r="E138" s="25"/>
      <c r="F138" s="37"/>
      <c r="G138" s="180" t="str">
        <f t="shared" si="11"/>
        <v/>
      </c>
      <c r="H138" s="60" t="str">
        <f t="shared" si="12"/>
        <v/>
      </c>
    </row>
    <row r="139" spans="1:8" ht="17.25" customHeight="1">
      <c r="A139" s="354">
        <v>23</v>
      </c>
      <c r="B139" s="337"/>
      <c r="C139" s="239"/>
      <c r="D139" s="25"/>
      <c r="E139" s="25"/>
      <c r="F139" s="37"/>
      <c r="G139" s="180" t="str">
        <f t="shared" si="11"/>
        <v/>
      </c>
      <c r="H139" s="60" t="str">
        <f t="shared" si="12"/>
        <v/>
      </c>
    </row>
    <row r="140" spans="1:8" ht="17.25" customHeight="1">
      <c r="A140" s="354">
        <v>24</v>
      </c>
      <c r="B140" s="337"/>
      <c r="C140" s="239"/>
      <c r="D140" s="25"/>
      <c r="E140" s="25"/>
      <c r="F140" s="37"/>
      <c r="G140" s="180" t="str">
        <f t="shared" si="11"/>
        <v/>
      </c>
      <c r="H140" s="60" t="str">
        <f t="shared" si="12"/>
        <v/>
      </c>
    </row>
    <row r="141" spans="1:8" ht="17.25" customHeight="1">
      <c r="A141" s="354">
        <v>25</v>
      </c>
      <c r="B141" s="337"/>
      <c r="C141" s="239"/>
      <c r="D141" s="25"/>
      <c r="E141" s="25"/>
      <c r="F141" s="37"/>
      <c r="G141" s="180" t="str">
        <f t="shared" si="11"/>
        <v/>
      </c>
      <c r="H141" s="60" t="str">
        <f t="shared" si="12"/>
        <v/>
      </c>
    </row>
    <row r="142" spans="1:8" ht="17.25" customHeight="1">
      <c r="A142" s="354">
        <v>26</v>
      </c>
      <c r="B142" s="337"/>
      <c r="C142" s="239"/>
      <c r="D142" s="25"/>
      <c r="E142" s="25"/>
      <c r="F142" s="37"/>
      <c r="G142" s="180" t="str">
        <f t="shared" si="11"/>
        <v/>
      </c>
      <c r="H142" s="60" t="str">
        <f t="shared" si="12"/>
        <v/>
      </c>
    </row>
    <row r="143" spans="1:8" ht="17.25" customHeight="1">
      <c r="A143" s="354">
        <v>27</v>
      </c>
      <c r="B143" s="337"/>
      <c r="C143" s="239"/>
      <c r="D143" s="25"/>
      <c r="E143" s="25"/>
      <c r="F143" s="37"/>
      <c r="G143" s="180" t="str">
        <f t="shared" si="11"/>
        <v/>
      </c>
      <c r="H143" s="60" t="str">
        <f t="shared" si="12"/>
        <v/>
      </c>
    </row>
    <row r="144" spans="1:8" ht="17.25" customHeight="1">
      <c r="A144" s="354">
        <v>28</v>
      </c>
      <c r="B144" s="337"/>
      <c r="C144" s="239"/>
      <c r="D144" s="25"/>
      <c r="E144" s="25"/>
      <c r="F144" s="37"/>
      <c r="G144" s="180" t="str">
        <f t="shared" si="11"/>
        <v/>
      </c>
      <c r="H144" s="60" t="str">
        <f t="shared" si="12"/>
        <v/>
      </c>
    </row>
    <row r="145" spans="1:8" ht="17.25" customHeight="1">
      <c r="A145" s="354">
        <v>29</v>
      </c>
      <c r="B145" s="349"/>
      <c r="C145" s="240"/>
      <c r="D145" s="36"/>
      <c r="E145" s="36"/>
      <c r="F145" s="37"/>
      <c r="G145" s="180" t="str">
        <f t="shared" si="11"/>
        <v/>
      </c>
      <c r="H145" s="60" t="str">
        <f t="shared" si="12"/>
        <v/>
      </c>
    </row>
    <row r="146" spans="1:8" ht="17.25" customHeight="1" thickBot="1">
      <c r="A146" s="355">
        <v>30</v>
      </c>
      <c r="B146" s="350"/>
      <c r="C146" s="277"/>
      <c r="D146" s="278"/>
      <c r="E146" s="278"/>
      <c r="F146" s="270"/>
      <c r="G146" s="271" t="str">
        <f t="shared" si="11"/>
        <v/>
      </c>
      <c r="H146" s="267" t="str">
        <f t="shared" si="12"/>
        <v/>
      </c>
    </row>
    <row r="147" spans="1:8" ht="17.25" customHeight="1" thickBot="1">
      <c r="B147" s="838"/>
      <c r="C147" s="839"/>
      <c r="D147" s="839"/>
      <c r="E147" s="840"/>
      <c r="F147" s="167"/>
      <c r="G147" s="167"/>
      <c r="H147" s="203">
        <f>SUM(H117:H146)</f>
        <v>0</v>
      </c>
    </row>
    <row r="148" spans="1:8" ht="17.25" customHeight="1">
      <c r="B148" s="159"/>
      <c r="C148" s="159"/>
      <c r="D148" s="159"/>
      <c r="E148" s="160"/>
      <c r="F148" s="159"/>
      <c r="G148" s="150" t="s">
        <v>170</v>
      </c>
      <c r="H148" s="151">
        <f>SUMIF(G117:G146,"要",H117:H146)</f>
        <v>0</v>
      </c>
    </row>
    <row r="149" spans="1:8" ht="17.25" customHeight="1">
      <c r="B149" s="329" t="s">
        <v>14</v>
      </c>
      <c r="C149" s="224"/>
      <c r="D149" s="159"/>
      <c r="E149" s="159"/>
      <c r="F149" s="159"/>
      <c r="G149" s="150"/>
      <c r="H149" s="151"/>
    </row>
    <row r="150" spans="1:8" ht="17.25" customHeight="1" thickBot="1">
      <c r="B150" s="329" t="s">
        <v>200</v>
      </c>
      <c r="C150" s="223" t="s">
        <v>207</v>
      </c>
      <c r="H150" s="3" t="s">
        <v>29</v>
      </c>
    </row>
    <row r="151" spans="1:8" ht="14.25" customHeight="1">
      <c r="B151" s="862" t="s">
        <v>2</v>
      </c>
      <c r="C151" s="829" t="s">
        <v>17</v>
      </c>
      <c r="D151" s="791" t="s">
        <v>35</v>
      </c>
      <c r="E151" s="791"/>
      <c r="F151" s="846" t="s">
        <v>168</v>
      </c>
      <c r="G151" s="858" t="s">
        <v>169</v>
      </c>
      <c r="H151" s="825" t="s">
        <v>46</v>
      </c>
    </row>
    <row r="152" spans="1:8" ht="18.45" customHeight="1" thickBot="1">
      <c r="B152" s="845"/>
      <c r="C152" s="830"/>
      <c r="D152" s="328" t="s">
        <v>44</v>
      </c>
      <c r="E152" s="328" t="s">
        <v>33</v>
      </c>
      <c r="F152" s="863"/>
      <c r="G152" s="859"/>
      <c r="H152" s="826"/>
    </row>
    <row r="153" spans="1:8" s="538" customFormat="1" ht="17.25" customHeight="1">
      <c r="A153" s="623">
        <v>1</v>
      </c>
      <c r="B153" s="549"/>
      <c r="C153" s="624"/>
      <c r="D153" s="552"/>
      <c r="E153" s="552"/>
      <c r="F153" s="625"/>
      <c r="G153" s="629" t="str">
        <f t="shared" ref="G153:G182" si="13">IF(F153="","",IF(F153="課税対象外","要","不要"))</f>
        <v/>
      </c>
      <c r="H153" s="630" t="str">
        <f t="shared" ref="H153:H182" si="14">IF(C153="","",ROUNDDOWN(D153*E153,0))</f>
        <v/>
      </c>
    </row>
    <row r="154" spans="1:8" ht="17.25" customHeight="1">
      <c r="A154" s="354">
        <v>2</v>
      </c>
      <c r="B154" s="338"/>
      <c r="C154" s="238"/>
      <c r="D154" s="40"/>
      <c r="E154" s="40"/>
      <c r="F154" s="37"/>
      <c r="G154" s="179" t="str">
        <f t="shared" si="13"/>
        <v/>
      </c>
      <c r="H154" s="60" t="str">
        <f t="shared" si="14"/>
        <v/>
      </c>
    </row>
    <row r="155" spans="1:8" ht="17.25" customHeight="1">
      <c r="A155" s="354">
        <v>3</v>
      </c>
      <c r="B155" s="338"/>
      <c r="C155" s="238"/>
      <c r="D155" s="40"/>
      <c r="E155" s="40"/>
      <c r="F155" s="37"/>
      <c r="G155" s="179" t="str">
        <f t="shared" si="13"/>
        <v/>
      </c>
      <c r="H155" s="60" t="str">
        <f t="shared" si="14"/>
        <v/>
      </c>
    </row>
    <row r="156" spans="1:8" ht="17.25" customHeight="1">
      <c r="A156" s="354">
        <v>4</v>
      </c>
      <c r="B156" s="338"/>
      <c r="C156" s="238"/>
      <c r="D156" s="40"/>
      <c r="E156" s="40"/>
      <c r="F156" s="37"/>
      <c r="G156" s="179" t="str">
        <f t="shared" si="13"/>
        <v/>
      </c>
      <c r="H156" s="60" t="str">
        <f t="shared" si="14"/>
        <v/>
      </c>
    </row>
    <row r="157" spans="1:8" ht="17.25" customHeight="1">
      <c r="A157" s="354">
        <v>5</v>
      </c>
      <c r="B157" s="338"/>
      <c r="C157" s="238"/>
      <c r="D157" s="40"/>
      <c r="E157" s="40"/>
      <c r="F157" s="37"/>
      <c r="G157" s="179" t="str">
        <f t="shared" si="13"/>
        <v/>
      </c>
      <c r="H157" s="60" t="str">
        <f t="shared" si="14"/>
        <v/>
      </c>
    </row>
    <row r="158" spans="1:8" ht="17.25" customHeight="1">
      <c r="A158" s="354">
        <v>6</v>
      </c>
      <c r="B158" s="338"/>
      <c r="C158" s="238"/>
      <c r="D158" s="40"/>
      <c r="E158" s="40"/>
      <c r="F158" s="37"/>
      <c r="G158" s="179" t="str">
        <f t="shared" si="13"/>
        <v/>
      </c>
      <c r="H158" s="60" t="str">
        <f t="shared" si="14"/>
        <v/>
      </c>
    </row>
    <row r="159" spans="1:8" ht="17.25" customHeight="1">
      <c r="A159" s="354">
        <v>7</v>
      </c>
      <c r="B159" s="338"/>
      <c r="C159" s="238"/>
      <c r="D159" s="40"/>
      <c r="E159" s="40"/>
      <c r="F159" s="37"/>
      <c r="G159" s="179" t="str">
        <f t="shared" si="13"/>
        <v/>
      </c>
      <c r="H159" s="60" t="str">
        <f t="shared" si="14"/>
        <v/>
      </c>
    </row>
    <row r="160" spans="1:8" ht="17.25" customHeight="1">
      <c r="A160" s="354">
        <v>8</v>
      </c>
      <c r="B160" s="338"/>
      <c r="C160" s="238"/>
      <c r="D160" s="40"/>
      <c r="E160" s="40"/>
      <c r="F160" s="37"/>
      <c r="G160" s="179" t="str">
        <f t="shared" si="13"/>
        <v/>
      </c>
      <c r="H160" s="60" t="str">
        <f t="shared" si="14"/>
        <v/>
      </c>
    </row>
    <row r="161" spans="1:8" ht="17.25" customHeight="1">
      <c r="A161" s="354">
        <v>9</v>
      </c>
      <c r="B161" s="338"/>
      <c r="C161" s="238"/>
      <c r="D161" s="40"/>
      <c r="E161" s="40"/>
      <c r="F161" s="37"/>
      <c r="G161" s="179" t="str">
        <f t="shared" si="13"/>
        <v/>
      </c>
      <c r="H161" s="60" t="str">
        <f t="shared" si="14"/>
        <v/>
      </c>
    </row>
    <row r="162" spans="1:8" ht="17.25" customHeight="1">
      <c r="A162" s="354">
        <v>10</v>
      </c>
      <c r="B162" s="338"/>
      <c r="C162" s="238"/>
      <c r="D162" s="40"/>
      <c r="E162" s="40"/>
      <c r="F162" s="37"/>
      <c r="G162" s="179" t="str">
        <f t="shared" si="13"/>
        <v/>
      </c>
      <c r="H162" s="60" t="str">
        <f t="shared" si="14"/>
        <v/>
      </c>
    </row>
    <row r="163" spans="1:8" ht="17.25" customHeight="1">
      <c r="A163" s="354">
        <v>11</v>
      </c>
      <c r="B163" s="338"/>
      <c r="C163" s="238"/>
      <c r="D163" s="40"/>
      <c r="E163" s="40"/>
      <c r="F163" s="37"/>
      <c r="G163" s="179" t="str">
        <f t="shared" si="13"/>
        <v/>
      </c>
      <c r="H163" s="60" t="str">
        <f t="shared" si="14"/>
        <v/>
      </c>
    </row>
    <row r="164" spans="1:8" ht="17.25" customHeight="1">
      <c r="A164" s="354">
        <v>12</v>
      </c>
      <c r="B164" s="337"/>
      <c r="C164" s="239"/>
      <c r="D164" s="25"/>
      <c r="E164" s="25"/>
      <c r="F164" s="201"/>
      <c r="G164" s="179" t="str">
        <f t="shared" si="13"/>
        <v/>
      </c>
      <c r="H164" s="60" t="str">
        <f t="shared" si="14"/>
        <v/>
      </c>
    </row>
    <row r="165" spans="1:8" ht="17.25" customHeight="1">
      <c r="A165" s="354">
        <v>13</v>
      </c>
      <c r="B165" s="337"/>
      <c r="C165" s="239"/>
      <c r="D165" s="25"/>
      <c r="E165" s="25"/>
      <c r="F165" s="201"/>
      <c r="G165" s="179" t="str">
        <f t="shared" si="13"/>
        <v/>
      </c>
      <c r="H165" s="60" t="str">
        <f t="shared" si="14"/>
        <v/>
      </c>
    </row>
    <row r="166" spans="1:8" ht="17.25" customHeight="1">
      <c r="A166" s="354">
        <v>14</v>
      </c>
      <c r="B166" s="337"/>
      <c r="C166" s="239"/>
      <c r="D166" s="25"/>
      <c r="E166" s="25"/>
      <c r="F166" s="201"/>
      <c r="G166" s="179" t="str">
        <f t="shared" si="13"/>
        <v/>
      </c>
      <c r="H166" s="60" t="str">
        <f t="shared" si="14"/>
        <v/>
      </c>
    </row>
    <row r="167" spans="1:8" ht="17.25" customHeight="1">
      <c r="A167" s="354">
        <v>15</v>
      </c>
      <c r="B167" s="337"/>
      <c r="C167" s="239"/>
      <c r="D167" s="25"/>
      <c r="E167" s="25"/>
      <c r="F167" s="201"/>
      <c r="G167" s="179" t="str">
        <f t="shared" si="13"/>
        <v/>
      </c>
      <c r="H167" s="60" t="str">
        <f t="shared" si="14"/>
        <v/>
      </c>
    </row>
    <row r="168" spans="1:8" ht="17.25" customHeight="1">
      <c r="A168" s="354">
        <v>16</v>
      </c>
      <c r="B168" s="337"/>
      <c r="C168" s="239"/>
      <c r="D168" s="25"/>
      <c r="E168" s="25"/>
      <c r="F168" s="201"/>
      <c r="G168" s="179" t="str">
        <f t="shared" si="13"/>
        <v/>
      </c>
      <c r="H168" s="60" t="str">
        <f t="shared" si="14"/>
        <v/>
      </c>
    </row>
    <row r="169" spans="1:8" ht="17.25" customHeight="1">
      <c r="A169" s="354">
        <v>17</v>
      </c>
      <c r="B169" s="337"/>
      <c r="C169" s="239"/>
      <c r="D169" s="25"/>
      <c r="E169" s="25"/>
      <c r="F169" s="201"/>
      <c r="G169" s="179" t="str">
        <f t="shared" si="13"/>
        <v/>
      </c>
      <c r="H169" s="60" t="str">
        <f t="shared" si="14"/>
        <v/>
      </c>
    </row>
    <row r="170" spans="1:8" ht="17.25" customHeight="1">
      <c r="A170" s="354">
        <v>18</v>
      </c>
      <c r="B170" s="337"/>
      <c r="C170" s="239"/>
      <c r="D170" s="25"/>
      <c r="E170" s="25"/>
      <c r="F170" s="201"/>
      <c r="G170" s="179" t="str">
        <f t="shared" si="13"/>
        <v/>
      </c>
      <c r="H170" s="60" t="str">
        <f t="shared" si="14"/>
        <v/>
      </c>
    </row>
    <row r="171" spans="1:8" ht="17.25" customHeight="1">
      <c r="A171" s="354">
        <v>19</v>
      </c>
      <c r="B171" s="337"/>
      <c r="C171" s="239"/>
      <c r="D171" s="25"/>
      <c r="E171" s="25"/>
      <c r="F171" s="201"/>
      <c r="G171" s="179" t="str">
        <f t="shared" si="13"/>
        <v/>
      </c>
      <c r="H171" s="60" t="str">
        <f t="shared" si="14"/>
        <v/>
      </c>
    </row>
    <row r="172" spans="1:8" ht="17.25" customHeight="1">
      <c r="A172" s="354">
        <v>20</v>
      </c>
      <c r="B172" s="337"/>
      <c r="C172" s="239"/>
      <c r="D172" s="25"/>
      <c r="E172" s="25"/>
      <c r="F172" s="201"/>
      <c r="G172" s="179" t="str">
        <f t="shared" si="13"/>
        <v/>
      </c>
      <c r="H172" s="60" t="str">
        <f t="shared" si="14"/>
        <v/>
      </c>
    </row>
    <row r="173" spans="1:8" ht="17.25" customHeight="1">
      <c r="A173" s="354">
        <v>21</v>
      </c>
      <c r="B173" s="337"/>
      <c r="C173" s="239"/>
      <c r="D173" s="25"/>
      <c r="E173" s="25"/>
      <c r="F173" s="201"/>
      <c r="G173" s="179" t="str">
        <f t="shared" si="13"/>
        <v/>
      </c>
      <c r="H173" s="60" t="str">
        <f t="shared" si="14"/>
        <v/>
      </c>
    </row>
    <row r="174" spans="1:8" ht="17.25" customHeight="1">
      <c r="A174" s="354">
        <v>22</v>
      </c>
      <c r="B174" s="337"/>
      <c r="C174" s="239"/>
      <c r="D174" s="25"/>
      <c r="E174" s="25"/>
      <c r="F174" s="37"/>
      <c r="G174" s="180" t="str">
        <f t="shared" si="13"/>
        <v/>
      </c>
      <c r="H174" s="60" t="str">
        <f t="shared" si="14"/>
        <v/>
      </c>
    </row>
    <row r="175" spans="1:8" ht="17.25" customHeight="1">
      <c r="A175" s="354">
        <v>23</v>
      </c>
      <c r="B175" s="337"/>
      <c r="C175" s="239"/>
      <c r="D175" s="25"/>
      <c r="E175" s="25"/>
      <c r="F175" s="37"/>
      <c r="G175" s="180" t="str">
        <f t="shared" si="13"/>
        <v/>
      </c>
      <c r="H175" s="60" t="str">
        <f t="shared" si="14"/>
        <v/>
      </c>
    </row>
    <row r="176" spans="1:8" ht="17.25" customHeight="1">
      <c r="A176" s="354">
        <v>24</v>
      </c>
      <c r="B176" s="337"/>
      <c r="C176" s="239"/>
      <c r="D176" s="25"/>
      <c r="E176" s="25"/>
      <c r="F176" s="37"/>
      <c r="G176" s="180" t="str">
        <f t="shared" si="13"/>
        <v/>
      </c>
      <c r="H176" s="60" t="str">
        <f t="shared" si="14"/>
        <v/>
      </c>
    </row>
    <row r="177" spans="1:8" ht="17.25" customHeight="1">
      <c r="A177" s="354">
        <v>25</v>
      </c>
      <c r="B177" s="338"/>
      <c r="C177" s="238"/>
      <c r="D177" s="40"/>
      <c r="E177" s="40"/>
      <c r="F177" s="37"/>
      <c r="G177" s="180" t="str">
        <f t="shared" si="13"/>
        <v/>
      </c>
      <c r="H177" s="60" t="str">
        <f t="shared" si="14"/>
        <v/>
      </c>
    </row>
    <row r="178" spans="1:8" ht="17.25" customHeight="1">
      <c r="A178" s="354">
        <v>26</v>
      </c>
      <c r="B178" s="338"/>
      <c r="C178" s="238"/>
      <c r="D178" s="40"/>
      <c r="E178" s="40"/>
      <c r="F178" s="37"/>
      <c r="G178" s="180" t="str">
        <f t="shared" si="13"/>
        <v/>
      </c>
      <c r="H178" s="60" t="str">
        <f t="shared" si="14"/>
        <v/>
      </c>
    </row>
    <row r="179" spans="1:8" ht="17.25" customHeight="1">
      <c r="A179" s="354">
        <v>27</v>
      </c>
      <c r="B179" s="338"/>
      <c r="C179" s="238"/>
      <c r="D179" s="40"/>
      <c r="E179" s="40"/>
      <c r="F179" s="37"/>
      <c r="G179" s="180" t="str">
        <f t="shared" si="13"/>
        <v/>
      </c>
      <c r="H179" s="60" t="str">
        <f t="shared" si="14"/>
        <v/>
      </c>
    </row>
    <row r="180" spans="1:8" ht="17.25" customHeight="1">
      <c r="A180" s="354">
        <v>28</v>
      </c>
      <c r="B180" s="338"/>
      <c r="C180" s="238"/>
      <c r="D180" s="40"/>
      <c r="E180" s="40"/>
      <c r="F180" s="37"/>
      <c r="G180" s="180" t="str">
        <f t="shared" si="13"/>
        <v/>
      </c>
      <c r="H180" s="60" t="str">
        <f t="shared" si="14"/>
        <v/>
      </c>
    </row>
    <row r="181" spans="1:8" ht="17.25" customHeight="1">
      <c r="A181" s="354">
        <v>29</v>
      </c>
      <c r="B181" s="338"/>
      <c r="C181" s="238"/>
      <c r="D181" s="40"/>
      <c r="E181" s="40"/>
      <c r="F181" s="37"/>
      <c r="G181" s="180" t="str">
        <f t="shared" si="13"/>
        <v/>
      </c>
      <c r="H181" s="272" t="str">
        <f t="shared" si="14"/>
        <v/>
      </c>
    </row>
    <row r="182" spans="1:8" ht="17.25" customHeight="1" thickBot="1">
      <c r="A182" s="355">
        <v>30</v>
      </c>
      <c r="B182" s="352"/>
      <c r="C182" s="273"/>
      <c r="D182" s="274"/>
      <c r="E182" s="274"/>
      <c r="F182" s="275"/>
      <c r="G182" s="271" t="str">
        <f t="shared" si="13"/>
        <v/>
      </c>
      <c r="H182" s="276" t="str">
        <f t="shared" si="14"/>
        <v/>
      </c>
    </row>
    <row r="183" spans="1:8" ht="17.25" customHeight="1" thickBot="1">
      <c r="B183" s="838"/>
      <c r="C183" s="839"/>
      <c r="D183" s="839"/>
      <c r="E183" s="840"/>
      <c r="F183" s="167"/>
      <c r="G183" s="167"/>
      <c r="H183" s="203">
        <f>SUM(H153:H182)</f>
        <v>0</v>
      </c>
    </row>
    <row r="184" spans="1:8" ht="17.25" customHeight="1">
      <c r="B184" s="159"/>
      <c r="C184" s="159"/>
      <c r="D184" s="159"/>
      <c r="E184" s="160"/>
      <c r="F184" s="159"/>
      <c r="G184" s="150" t="s">
        <v>170</v>
      </c>
      <c r="H184" s="151">
        <f>SUMIF(G153:G182,"要",H153:H182)</f>
        <v>0</v>
      </c>
    </row>
    <row r="185" spans="1:8" ht="17.25" customHeight="1" thickBot="1">
      <c r="B185" s="159"/>
      <c r="C185" s="159"/>
      <c r="D185" s="159"/>
      <c r="E185" s="159"/>
      <c r="F185" s="159"/>
      <c r="G185" s="159"/>
      <c r="H185" s="170"/>
    </row>
    <row r="186" spans="1:8" ht="17.25" customHeight="1" thickBot="1">
      <c r="B186" s="835" t="s">
        <v>208</v>
      </c>
      <c r="C186" s="836"/>
      <c r="D186" s="836"/>
      <c r="E186" s="837"/>
      <c r="F186" s="327"/>
      <c r="G186" s="327"/>
      <c r="H186" s="102">
        <f>H36+H73+H110+H147+H183</f>
        <v>0</v>
      </c>
    </row>
    <row r="187" spans="1:8" s="6" customFormat="1" ht="17.25" customHeight="1">
      <c r="A187" s="356"/>
      <c r="H187" s="7"/>
    </row>
    <row r="188" spans="1:8" ht="17.25" customHeight="1"/>
    <row r="189" spans="1:8" ht="17.25" customHeight="1"/>
    <row r="190" spans="1:8" ht="17.25" customHeight="1"/>
    <row r="191" spans="1:8" ht="17.25" customHeight="1"/>
    <row r="192" spans="1:8" ht="17.25" customHeight="1"/>
    <row r="193" ht="17.25" customHeight="1"/>
    <row r="194" ht="17.25" customHeight="1"/>
  </sheetData>
  <sheetProtection algorithmName="SHA-512" hashValue="eR5lb7KW1vKVabMF3kn7vGa5GM/DCOb/l8KrvE7siwjXqka1Emg+wRbworbNYiAJIRL8dW+rhCuVtnPDXmlgPg==" saltValue="xwB6YPxmh7NSSxKMceQF+w==" spinCount="100000" sheet="1" formatCells="0" formatColumns="0" formatRows="0"/>
  <protectedRanges>
    <protectedRange sqref="F6:F35 F43:F72 F80:F109 F117:F146 F153:F182" name="範囲1"/>
  </protectedRanges>
  <mergeCells count="36">
    <mergeCell ref="H4:H5"/>
    <mergeCell ref="B4:B5"/>
    <mergeCell ref="C4:C5"/>
    <mergeCell ref="B186:E186"/>
    <mergeCell ref="B36:E36"/>
    <mergeCell ref="B73:E73"/>
    <mergeCell ref="B110:E110"/>
    <mergeCell ref="B147:E147"/>
    <mergeCell ref="B183:E183"/>
    <mergeCell ref="D4:E4"/>
    <mergeCell ref="F4:F5"/>
    <mergeCell ref="G4:G5"/>
    <mergeCell ref="B41:B42"/>
    <mergeCell ref="C41:C42"/>
    <mergeCell ref="D41:E41"/>
    <mergeCell ref="F41:F42"/>
    <mergeCell ref="G41:G42"/>
    <mergeCell ref="H41:H42"/>
    <mergeCell ref="B78:B79"/>
    <mergeCell ref="C78:C79"/>
    <mergeCell ref="D78:E78"/>
    <mergeCell ref="F78:F79"/>
    <mergeCell ref="G78:G79"/>
    <mergeCell ref="H78:H79"/>
    <mergeCell ref="G115:G116"/>
    <mergeCell ref="H115:H116"/>
    <mergeCell ref="B151:B152"/>
    <mergeCell ref="C151:C152"/>
    <mergeCell ref="D151:E151"/>
    <mergeCell ref="F151:F152"/>
    <mergeCell ref="G151:G152"/>
    <mergeCell ref="H151:H152"/>
    <mergeCell ref="B115:B116"/>
    <mergeCell ref="C115:C116"/>
    <mergeCell ref="D115:E115"/>
    <mergeCell ref="F115:F116"/>
  </mergeCells>
  <phoneticPr fontId="17"/>
  <dataValidations count="2">
    <dataValidation type="list" allowBlank="1" showDropDown="1" showInputMessage="1" showErrorMessage="1" sqref="G43:G72 G117:G146 G80:G109 G6:G35 G153:G182" xr:uid="{ACDE67F5-87FD-4395-B565-78FA1F0394D7}">
      <formula1>"要,不要"</formula1>
    </dataValidation>
    <dataValidation type="list" allowBlank="1" showInputMessage="1" showErrorMessage="1" sqref="F43:F72 F117:F146 F80:F109 F6:F35 F153:F182" xr:uid="{717A77FC-9296-40C4-ABE4-1DEED93FA160}">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scale="23" orientation="portrait" blackAndWhite="1" r:id="rId1"/>
  <headerFooter alignWithMargins="0">
    <oddFooter>&amp;R&amp;12&amp;K00-024Ver.20240401</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BAC23-454B-4FC3-B79A-DCA19158A85A}">
  <sheetPr>
    <tabColor rgb="FF66FFFF"/>
    <pageSetUpPr fitToPage="1"/>
  </sheetPr>
  <dimension ref="A1:J187"/>
  <sheetViews>
    <sheetView zoomScale="80" zoomScaleNormal="80" workbookViewId="0">
      <selection activeCell="C2" sqref="C2"/>
    </sheetView>
  </sheetViews>
  <sheetFormatPr defaultColWidth="9" defaultRowHeight="14.4"/>
  <cols>
    <col min="1" max="1" width="6.33203125" style="3" customWidth="1"/>
    <col min="2" max="2" width="33" style="1" customWidth="1"/>
    <col min="3" max="3" width="43.33203125" style="1" customWidth="1"/>
    <col min="4" max="4" width="15.33203125" style="1" customWidth="1"/>
    <col min="5" max="5" width="6.88671875" style="1" customWidth="1"/>
    <col min="6" max="6" width="5.6640625" style="204" customWidth="1"/>
    <col min="7" max="7" width="13.88671875" style="1" bestFit="1" customWidth="1"/>
    <col min="8" max="8" width="7.44140625" style="1" customWidth="1"/>
    <col min="9" max="9" width="19.6640625" style="2" customWidth="1"/>
    <col min="10" max="10" width="8.109375" style="1" bestFit="1" customWidth="1"/>
    <col min="11" max="16384" width="9" style="1"/>
  </cols>
  <sheetData>
    <row r="1" spans="1:10" ht="23.55" customHeight="1">
      <c r="B1" s="329" t="s">
        <v>179</v>
      </c>
    </row>
    <row r="2" spans="1:10" ht="19.2" customHeight="1">
      <c r="B2" s="329" t="s">
        <v>180</v>
      </c>
      <c r="C2" s="224"/>
    </row>
    <row r="3" spans="1:10" ht="17.25" customHeight="1" thickBot="1">
      <c r="B3" s="329" t="s">
        <v>196</v>
      </c>
      <c r="C3" s="223" t="s">
        <v>207</v>
      </c>
      <c r="I3" s="3" t="s">
        <v>29</v>
      </c>
    </row>
    <row r="4" spans="1:10" ht="17.25" customHeight="1">
      <c r="B4" s="862" t="s">
        <v>1</v>
      </c>
      <c r="C4" s="829" t="s">
        <v>21</v>
      </c>
      <c r="D4" s="791" t="s">
        <v>32</v>
      </c>
      <c r="E4" s="791"/>
      <c r="F4" s="791"/>
      <c r="G4" s="791" t="s">
        <v>181</v>
      </c>
      <c r="H4" s="858" t="s">
        <v>169</v>
      </c>
      <c r="I4" s="825" t="s">
        <v>0</v>
      </c>
    </row>
    <row r="5" spans="1:10" s="6" customFormat="1" ht="17.25" customHeight="1" thickBot="1">
      <c r="A5" s="356"/>
      <c r="B5" s="845"/>
      <c r="C5" s="830"/>
      <c r="D5" s="328" t="s">
        <v>182</v>
      </c>
      <c r="E5" s="328" t="s">
        <v>31</v>
      </c>
      <c r="F5" s="225" t="s">
        <v>36</v>
      </c>
      <c r="G5" s="790"/>
      <c r="H5" s="859"/>
      <c r="I5" s="826"/>
      <c r="J5" s="11"/>
    </row>
    <row r="6" spans="1:10" ht="17.25" customHeight="1">
      <c r="A6" s="357">
        <v>1</v>
      </c>
      <c r="B6" s="523"/>
      <c r="C6" s="524"/>
      <c r="D6" s="512"/>
      <c r="E6" s="525"/>
      <c r="F6" s="526"/>
      <c r="G6" s="513"/>
      <c r="H6" s="492" t="str">
        <f>IF(G6="","",IF(G6="課税対象外","要","不要"))</f>
        <v/>
      </c>
      <c r="I6" s="202" t="str">
        <f>IF(B6="","",ROUNDDOWN(D6*E6,0))</f>
        <v/>
      </c>
    </row>
    <row r="7" spans="1:10" ht="17.25" customHeight="1">
      <c r="A7" s="358">
        <v>2</v>
      </c>
      <c r="B7" s="349"/>
      <c r="C7" s="307"/>
      <c r="D7" s="527"/>
      <c r="E7" s="528"/>
      <c r="F7" s="22"/>
      <c r="G7" s="185"/>
      <c r="H7" s="517" t="str">
        <f>IF(G7="","",IF(G7="課税対象外","要","不要"))</f>
        <v/>
      </c>
      <c r="I7" s="60" t="str">
        <f>IF(B7="","",ROUNDDOWN(D7*E7,0))</f>
        <v/>
      </c>
    </row>
    <row r="8" spans="1:10" ht="17.25" customHeight="1">
      <c r="A8" s="358">
        <v>3</v>
      </c>
      <c r="B8" s="349"/>
      <c r="C8" s="307"/>
      <c r="D8" s="527"/>
      <c r="E8" s="528"/>
      <c r="F8" s="22"/>
      <c r="G8" s="185"/>
      <c r="H8" s="189" t="str">
        <f t="shared" ref="H8:H9" si="0">IF(G8="","",IF(G8="課税対象外","要","不要"))</f>
        <v/>
      </c>
      <c r="I8" s="60" t="str">
        <f t="shared" ref="I8:I9" si="1">IF(B8="","",ROUNDDOWN(D8*E8,0))</f>
        <v/>
      </c>
    </row>
    <row r="9" spans="1:10" ht="17.25" customHeight="1">
      <c r="A9" s="358">
        <v>4</v>
      </c>
      <c r="B9" s="349"/>
      <c r="C9" s="307"/>
      <c r="D9" s="527"/>
      <c r="E9" s="528"/>
      <c r="F9" s="22"/>
      <c r="G9" s="185"/>
      <c r="H9" s="189" t="str">
        <f t="shared" si="0"/>
        <v/>
      </c>
      <c r="I9" s="272" t="str">
        <f t="shared" si="1"/>
        <v/>
      </c>
    </row>
    <row r="10" spans="1:10" ht="17.25" customHeight="1">
      <c r="A10" s="358">
        <v>5</v>
      </c>
      <c r="B10" s="349"/>
      <c r="C10" s="307"/>
      <c r="D10" s="527"/>
      <c r="E10" s="528"/>
      <c r="F10" s="22"/>
      <c r="G10" s="185"/>
      <c r="H10" s="189" t="str">
        <f t="shared" ref="H10:H35" si="2">IF(G10="","",IF(G10="課税対象外","要","不要"))</f>
        <v/>
      </c>
      <c r="I10" s="272" t="str">
        <f t="shared" ref="I10:I35" si="3">IF(B10="","",ROUNDDOWN(D10*E10,0))</f>
        <v/>
      </c>
    </row>
    <row r="11" spans="1:10" ht="17.25" customHeight="1">
      <c r="A11" s="358">
        <v>6</v>
      </c>
      <c r="B11" s="349"/>
      <c r="C11" s="240"/>
      <c r="D11" s="527"/>
      <c r="E11" s="528"/>
      <c r="F11" s="22"/>
      <c r="G11" s="185"/>
      <c r="H11" s="189" t="str">
        <f t="shared" si="2"/>
        <v/>
      </c>
      <c r="I11" s="272" t="str">
        <f t="shared" si="3"/>
        <v/>
      </c>
    </row>
    <row r="12" spans="1:10" ht="17.25" customHeight="1">
      <c r="A12" s="358">
        <v>7</v>
      </c>
      <c r="B12" s="349"/>
      <c r="C12" s="240"/>
      <c r="D12" s="527"/>
      <c r="E12" s="528"/>
      <c r="F12" s="22"/>
      <c r="G12" s="185"/>
      <c r="H12" s="189" t="str">
        <f t="shared" si="2"/>
        <v/>
      </c>
      <c r="I12" s="272" t="str">
        <f t="shared" si="3"/>
        <v/>
      </c>
    </row>
    <row r="13" spans="1:10" ht="17.25" customHeight="1">
      <c r="A13" s="358">
        <v>8</v>
      </c>
      <c r="B13" s="349"/>
      <c r="C13" s="307"/>
      <c r="D13" s="527"/>
      <c r="E13" s="528"/>
      <c r="F13" s="22"/>
      <c r="G13" s="185"/>
      <c r="H13" s="189" t="str">
        <f t="shared" si="2"/>
        <v/>
      </c>
      <c r="I13" s="272" t="str">
        <f t="shared" si="3"/>
        <v/>
      </c>
    </row>
    <row r="14" spans="1:10" ht="17.25" customHeight="1">
      <c r="A14" s="358">
        <v>9</v>
      </c>
      <c r="B14" s="349"/>
      <c r="C14" s="307"/>
      <c r="D14" s="527"/>
      <c r="E14" s="528"/>
      <c r="F14" s="22"/>
      <c r="G14" s="185"/>
      <c r="H14" s="189" t="str">
        <f t="shared" si="2"/>
        <v/>
      </c>
      <c r="I14" s="272" t="str">
        <f t="shared" si="3"/>
        <v/>
      </c>
    </row>
    <row r="15" spans="1:10" ht="17.25" customHeight="1">
      <c r="A15" s="358">
        <v>10</v>
      </c>
      <c r="B15" s="349"/>
      <c r="C15" s="307"/>
      <c r="D15" s="527"/>
      <c r="E15" s="528"/>
      <c r="F15" s="22"/>
      <c r="G15" s="185"/>
      <c r="H15" s="189" t="str">
        <f t="shared" si="2"/>
        <v/>
      </c>
      <c r="I15" s="272" t="str">
        <f t="shared" si="3"/>
        <v/>
      </c>
    </row>
    <row r="16" spans="1:10" ht="17.25" customHeight="1">
      <c r="A16" s="358">
        <v>11</v>
      </c>
      <c r="B16" s="349"/>
      <c r="C16" s="307"/>
      <c r="D16" s="527"/>
      <c r="E16" s="528"/>
      <c r="F16" s="22"/>
      <c r="G16" s="185"/>
      <c r="H16" s="189" t="str">
        <f t="shared" si="2"/>
        <v/>
      </c>
      <c r="I16" s="272" t="str">
        <f t="shared" si="3"/>
        <v/>
      </c>
    </row>
    <row r="17" spans="1:9" ht="17.25" customHeight="1">
      <c r="A17" s="358">
        <v>12</v>
      </c>
      <c r="B17" s="349"/>
      <c r="C17" s="307"/>
      <c r="D17" s="527"/>
      <c r="E17" s="528"/>
      <c r="F17" s="22"/>
      <c r="G17" s="185"/>
      <c r="H17" s="189" t="str">
        <f t="shared" si="2"/>
        <v/>
      </c>
      <c r="I17" s="272" t="str">
        <f t="shared" si="3"/>
        <v/>
      </c>
    </row>
    <row r="18" spans="1:9" ht="17.25" customHeight="1">
      <c r="A18" s="358">
        <v>13</v>
      </c>
      <c r="B18" s="349"/>
      <c r="C18" s="307"/>
      <c r="D18" s="527"/>
      <c r="E18" s="528"/>
      <c r="F18" s="22"/>
      <c r="G18" s="185"/>
      <c r="H18" s="189" t="str">
        <f t="shared" si="2"/>
        <v/>
      </c>
      <c r="I18" s="272" t="str">
        <f t="shared" si="3"/>
        <v/>
      </c>
    </row>
    <row r="19" spans="1:9" ht="17.25" customHeight="1">
      <c r="A19" s="358">
        <v>14</v>
      </c>
      <c r="B19" s="349"/>
      <c r="C19" s="307"/>
      <c r="D19" s="527"/>
      <c r="E19" s="528"/>
      <c r="F19" s="22"/>
      <c r="G19" s="185"/>
      <c r="H19" s="189" t="str">
        <f t="shared" si="2"/>
        <v/>
      </c>
      <c r="I19" s="272" t="str">
        <f t="shared" si="3"/>
        <v/>
      </c>
    </row>
    <row r="20" spans="1:9" ht="17.25" customHeight="1">
      <c r="A20" s="358">
        <v>15</v>
      </c>
      <c r="B20" s="349"/>
      <c r="C20" s="307"/>
      <c r="D20" s="527"/>
      <c r="E20" s="528"/>
      <c r="F20" s="22"/>
      <c r="G20" s="185"/>
      <c r="H20" s="189" t="str">
        <f t="shared" si="2"/>
        <v/>
      </c>
      <c r="I20" s="272" t="str">
        <f t="shared" si="3"/>
        <v/>
      </c>
    </row>
    <row r="21" spans="1:9" ht="17.25" customHeight="1">
      <c r="A21" s="358">
        <v>16</v>
      </c>
      <c r="B21" s="349"/>
      <c r="C21" s="307"/>
      <c r="D21" s="527"/>
      <c r="E21" s="528"/>
      <c r="F21" s="22"/>
      <c r="G21" s="185"/>
      <c r="H21" s="189" t="str">
        <f t="shared" si="2"/>
        <v/>
      </c>
      <c r="I21" s="272" t="str">
        <f t="shared" si="3"/>
        <v/>
      </c>
    </row>
    <row r="22" spans="1:9" ht="17.25" customHeight="1">
      <c r="A22" s="358">
        <v>17</v>
      </c>
      <c r="B22" s="349"/>
      <c r="C22" s="307"/>
      <c r="D22" s="527"/>
      <c r="E22" s="528"/>
      <c r="F22" s="22"/>
      <c r="G22" s="185"/>
      <c r="H22" s="189" t="str">
        <f t="shared" si="2"/>
        <v/>
      </c>
      <c r="I22" s="272" t="str">
        <f t="shared" si="3"/>
        <v/>
      </c>
    </row>
    <row r="23" spans="1:9" ht="17.25" customHeight="1">
      <c r="A23" s="358">
        <v>18</v>
      </c>
      <c r="B23" s="349"/>
      <c r="C23" s="307"/>
      <c r="D23" s="527"/>
      <c r="E23" s="528"/>
      <c r="F23" s="22"/>
      <c r="G23" s="185"/>
      <c r="H23" s="189" t="str">
        <f t="shared" si="2"/>
        <v/>
      </c>
      <c r="I23" s="272" t="str">
        <f t="shared" si="3"/>
        <v/>
      </c>
    </row>
    <row r="24" spans="1:9" ht="17.25" customHeight="1">
      <c r="A24" s="358">
        <v>19</v>
      </c>
      <c r="B24" s="515"/>
      <c r="C24" s="306"/>
      <c r="D24" s="527"/>
      <c r="E24" s="529"/>
      <c r="F24" s="22"/>
      <c r="G24" s="185"/>
      <c r="H24" s="189" t="str">
        <f t="shared" si="2"/>
        <v/>
      </c>
      <c r="I24" s="60" t="str">
        <f t="shared" si="3"/>
        <v/>
      </c>
    </row>
    <row r="25" spans="1:9" ht="17.25" customHeight="1">
      <c r="A25" s="358">
        <v>20</v>
      </c>
      <c r="B25" s="515"/>
      <c r="C25" s="306"/>
      <c r="D25" s="527"/>
      <c r="E25" s="529"/>
      <c r="F25" s="22"/>
      <c r="G25" s="185"/>
      <c r="H25" s="189" t="str">
        <f t="shared" si="2"/>
        <v/>
      </c>
      <c r="I25" s="60" t="str">
        <f t="shared" si="3"/>
        <v/>
      </c>
    </row>
    <row r="26" spans="1:9" ht="17.25" customHeight="1">
      <c r="A26" s="358">
        <v>21</v>
      </c>
      <c r="B26" s="515"/>
      <c r="C26" s="306"/>
      <c r="D26" s="527"/>
      <c r="E26" s="529"/>
      <c r="F26" s="22"/>
      <c r="G26" s="185"/>
      <c r="H26" s="189" t="str">
        <f t="shared" si="2"/>
        <v/>
      </c>
      <c r="I26" s="60" t="str">
        <f t="shared" si="3"/>
        <v/>
      </c>
    </row>
    <row r="27" spans="1:9" ht="17.25" customHeight="1">
      <c r="A27" s="358">
        <v>22</v>
      </c>
      <c r="B27" s="515"/>
      <c r="C27" s="306"/>
      <c r="D27" s="527"/>
      <c r="E27" s="529"/>
      <c r="F27" s="22"/>
      <c r="G27" s="185"/>
      <c r="H27" s="189" t="str">
        <f t="shared" si="2"/>
        <v/>
      </c>
      <c r="I27" s="60" t="str">
        <f t="shared" si="3"/>
        <v/>
      </c>
    </row>
    <row r="28" spans="1:9" ht="17.25" customHeight="1">
      <c r="A28" s="358">
        <v>23</v>
      </c>
      <c r="B28" s="515"/>
      <c r="C28" s="306"/>
      <c r="D28" s="527"/>
      <c r="E28" s="529"/>
      <c r="F28" s="22"/>
      <c r="G28" s="185"/>
      <c r="H28" s="189" t="str">
        <f t="shared" si="2"/>
        <v/>
      </c>
      <c r="I28" s="60" t="str">
        <f t="shared" si="3"/>
        <v/>
      </c>
    </row>
    <row r="29" spans="1:9" ht="17.25" customHeight="1">
      <c r="A29" s="358">
        <v>24</v>
      </c>
      <c r="B29" s="515"/>
      <c r="C29" s="306"/>
      <c r="D29" s="527"/>
      <c r="E29" s="529"/>
      <c r="F29" s="22"/>
      <c r="G29" s="185"/>
      <c r="H29" s="189" t="str">
        <f t="shared" si="2"/>
        <v/>
      </c>
      <c r="I29" s="60" t="str">
        <f t="shared" si="3"/>
        <v/>
      </c>
    </row>
    <row r="30" spans="1:9" ht="17.25" customHeight="1">
      <c r="A30" s="358">
        <v>25</v>
      </c>
      <c r="B30" s="515"/>
      <c r="C30" s="306"/>
      <c r="D30" s="527"/>
      <c r="E30" s="529"/>
      <c r="F30" s="22"/>
      <c r="G30" s="185"/>
      <c r="H30" s="189" t="str">
        <f t="shared" si="2"/>
        <v/>
      </c>
      <c r="I30" s="60" t="str">
        <f t="shared" si="3"/>
        <v/>
      </c>
    </row>
    <row r="31" spans="1:9" ht="17.25" customHeight="1">
      <c r="A31" s="358">
        <v>26</v>
      </c>
      <c r="B31" s="349"/>
      <c r="C31" s="237"/>
      <c r="D31" s="527"/>
      <c r="E31" s="529"/>
      <c r="F31" s="205"/>
      <c r="G31" s="185"/>
      <c r="H31" s="189" t="str">
        <f t="shared" si="2"/>
        <v/>
      </c>
      <c r="I31" s="60" t="str">
        <f t="shared" si="3"/>
        <v/>
      </c>
    </row>
    <row r="32" spans="1:9" ht="17.25" customHeight="1">
      <c r="A32" s="358">
        <v>27</v>
      </c>
      <c r="B32" s="349"/>
      <c r="C32" s="237"/>
      <c r="D32" s="527"/>
      <c r="E32" s="529"/>
      <c r="F32" s="205"/>
      <c r="G32" s="185"/>
      <c r="H32" s="189" t="str">
        <f t="shared" si="2"/>
        <v/>
      </c>
      <c r="I32" s="60" t="str">
        <f t="shared" si="3"/>
        <v/>
      </c>
    </row>
    <row r="33" spans="1:9" ht="17.25" customHeight="1">
      <c r="A33" s="358">
        <v>28</v>
      </c>
      <c r="B33" s="349"/>
      <c r="C33" s="237"/>
      <c r="D33" s="527"/>
      <c r="E33" s="529"/>
      <c r="F33" s="205"/>
      <c r="G33" s="185"/>
      <c r="H33" s="189" t="str">
        <f t="shared" si="2"/>
        <v/>
      </c>
      <c r="I33" s="60" t="str">
        <f t="shared" si="3"/>
        <v/>
      </c>
    </row>
    <row r="34" spans="1:9" ht="17.25" customHeight="1">
      <c r="A34" s="358">
        <v>29</v>
      </c>
      <c r="B34" s="349"/>
      <c r="C34" s="237"/>
      <c r="D34" s="527"/>
      <c r="E34" s="529"/>
      <c r="F34" s="205"/>
      <c r="G34" s="185"/>
      <c r="H34" s="189" t="str">
        <f t="shared" si="2"/>
        <v/>
      </c>
      <c r="I34" s="60" t="str">
        <f t="shared" si="3"/>
        <v/>
      </c>
    </row>
    <row r="35" spans="1:9" ht="17.25" customHeight="1" thickBot="1">
      <c r="A35" s="359">
        <v>30</v>
      </c>
      <c r="B35" s="349"/>
      <c r="C35" s="237"/>
      <c r="D35" s="527"/>
      <c r="E35" s="529"/>
      <c r="F35" s="205"/>
      <c r="G35" s="185"/>
      <c r="H35" s="189" t="str">
        <f t="shared" si="2"/>
        <v/>
      </c>
      <c r="I35" s="60" t="str">
        <f t="shared" si="3"/>
        <v/>
      </c>
    </row>
    <row r="36" spans="1:9" ht="17.25" customHeight="1" thickTop="1" thickBot="1">
      <c r="B36" s="865" t="s">
        <v>137</v>
      </c>
      <c r="C36" s="866"/>
      <c r="D36" s="866"/>
      <c r="E36" s="866"/>
      <c r="F36" s="866"/>
      <c r="G36" s="866"/>
      <c r="H36" s="867"/>
      <c r="I36" s="206">
        <f>SUM(I6:I35)</f>
        <v>0</v>
      </c>
    </row>
    <row r="37" spans="1:9" ht="17.25" customHeight="1">
      <c r="B37" s="149"/>
      <c r="C37" s="149"/>
      <c r="D37" s="149"/>
      <c r="E37" s="149"/>
      <c r="F37" s="149"/>
      <c r="G37" s="149"/>
      <c r="H37" s="150" t="s">
        <v>170</v>
      </c>
      <c r="I37" s="151">
        <f>SUMIF(H6:H35,"要",I6:I35)</f>
        <v>0</v>
      </c>
    </row>
    <row r="38" spans="1:9" ht="17.25" customHeight="1">
      <c r="B38" s="149"/>
      <c r="C38" s="149"/>
      <c r="D38" s="149"/>
      <c r="E38" s="149"/>
      <c r="F38" s="149"/>
      <c r="G38" s="149"/>
      <c r="H38" s="150"/>
      <c r="I38" s="151"/>
    </row>
    <row r="39" spans="1:9" ht="17.25" customHeight="1">
      <c r="B39" s="329" t="s">
        <v>180</v>
      </c>
      <c r="C39" s="223"/>
      <c r="F39" s="4"/>
      <c r="I39" s="1"/>
    </row>
    <row r="40" spans="1:9" ht="17.25" customHeight="1" thickBot="1">
      <c r="B40" s="329" t="s">
        <v>197</v>
      </c>
      <c r="C40" s="223" t="s">
        <v>207</v>
      </c>
      <c r="I40" s="3" t="s">
        <v>29</v>
      </c>
    </row>
    <row r="41" spans="1:9" ht="17.25" customHeight="1">
      <c r="B41" s="862" t="s">
        <v>1</v>
      </c>
      <c r="C41" s="829" t="s">
        <v>21</v>
      </c>
      <c r="D41" s="791" t="s">
        <v>32</v>
      </c>
      <c r="E41" s="791"/>
      <c r="F41" s="791"/>
      <c r="G41" s="791" t="s">
        <v>181</v>
      </c>
      <c r="H41" s="858" t="s">
        <v>169</v>
      </c>
      <c r="I41" s="825" t="s">
        <v>0</v>
      </c>
    </row>
    <row r="42" spans="1:9" ht="17.25" customHeight="1" thickBot="1">
      <c r="B42" s="845"/>
      <c r="C42" s="830"/>
      <c r="D42" s="328" t="s">
        <v>182</v>
      </c>
      <c r="E42" s="328" t="s">
        <v>31</v>
      </c>
      <c r="F42" s="225" t="s">
        <v>36</v>
      </c>
      <c r="G42" s="790"/>
      <c r="H42" s="859"/>
      <c r="I42" s="826"/>
    </row>
    <row r="43" spans="1:9" ht="17.25" customHeight="1">
      <c r="A43" s="353">
        <v>1</v>
      </c>
      <c r="B43" s="523"/>
      <c r="C43" s="524"/>
      <c r="D43" s="512"/>
      <c r="E43" s="525"/>
      <c r="F43" s="526"/>
      <c r="G43" s="513"/>
      <c r="H43" s="492" t="str">
        <f>IF(G43="","",IF(G43="課税対象外","要","不要"))</f>
        <v/>
      </c>
      <c r="I43" s="202" t="str">
        <f>IF(B43="","",ROUNDDOWN(D43*E43,0))</f>
        <v/>
      </c>
    </row>
    <row r="44" spans="1:9" s="538" customFormat="1" ht="17.25" customHeight="1">
      <c r="A44" s="631">
        <v>2</v>
      </c>
      <c r="B44" s="549"/>
      <c r="C44" s="632"/>
      <c r="D44" s="551"/>
      <c r="E44" s="633"/>
      <c r="F44" s="634"/>
      <c r="G44" s="546"/>
      <c r="H44" s="571" t="str">
        <f>IF(G44="","",IF(G44="課税対象外","要","不要"))</f>
        <v/>
      </c>
      <c r="I44" s="627" t="str">
        <f>IF(B44="","",ROUNDDOWN(D44*E44,0))</f>
        <v/>
      </c>
    </row>
    <row r="45" spans="1:9" ht="17.25" customHeight="1">
      <c r="A45" s="354">
        <v>3</v>
      </c>
      <c r="B45" s="349"/>
      <c r="C45" s="307"/>
      <c r="D45" s="527"/>
      <c r="E45" s="528"/>
      <c r="F45" s="22"/>
      <c r="G45" s="185"/>
      <c r="H45" s="189" t="str">
        <f t="shared" ref="H45:H46" si="4">IF(G45="","",IF(G45="課税対象外","要","不要"))</f>
        <v/>
      </c>
      <c r="I45" s="60" t="str">
        <f t="shared" ref="I45:I46" si="5">IF(B45="","",ROUNDDOWN(D45*E45,0))</f>
        <v/>
      </c>
    </row>
    <row r="46" spans="1:9" ht="17.25" customHeight="1">
      <c r="A46" s="354">
        <v>4</v>
      </c>
      <c r="B46" s="349"/>
      <c r="C46" s="307"/>
      <c r="D46" s="527"/>
      <c r="E46" s="528"/>
      <c r="F46" s="22"/>
      <c r="G46" s="185"/>
      <c r="H46" s="189" t="str">
        <f t="shared" si="4"/>
        <v/>
      </c>
      <c r="I46" s="60" t="str">
        <f t="shared" si="5"/>
        <v/>
      </c>
    </row>
    <row r="47" spans="1:9" ht="17.25" customHeight="1">
      <c r="A47" s="354">
        <v>5</v>
      </c>
      <c r="B47" s="515"/>
      <c r="C47" s="306"/>
      <c r="D47" s="527"/>
      <c r="E47" s="529"/>
      <c r="F47" s="22"/>
      <c r="G47" s="185"/>
      <c r="H47" s="189" t="str">
        <f t="shared" ref="H47:H72" si="6">IF(G47="","",IF(G47="課税対象外","要","不要"))</f>
        <v/>
      </c>
      <c r="I47" s="60" t="str">
        <f t="shared" ref="I47:I72" si="7">IF(B47="","",ROUNDDOWN(D47*E47,0))</f>
        <v/>
      </c>
    </row>
    <row r="48" spans="1:9" ht="17.25" customHeight="1">
      <c r="A48" s="354">
        <v>6</v>
      </c>
      <c r="B48" s="515"/>
      <c r="C48" s="306"/>
      <c r="D48" s="527"/>
      <c r="E48" s="529"/>
      <c r="F48" s="22"/>
      <c r="G48" s="185"/>
      <c r="H48" s="189" t="str">
        <f t="shared" si="6"/>
        <v/>
      </c>
      <c r="I48" s="60" t="str">
        <f t="shared" si="7"/>
        <v/>
      </c>
    </row>
    <row r="49" spans="1:9" ht="17.25" customHeight="1">
      <c r="A49" s="354">
        <v>7</v>
      </c>
      <c r="B49" s="515"/>
      <c r="C49" s="306"/>
      <c r="D49" s="527"/>
      <c r="E49" s="529"/>
      <c r="F49" s="22"/>
      <c r="G49" s="185"/>
      <c r="H49" s="189" t="str">
        <f t="shared" si="6"/>
        <v/>
      </c>
      <c r="I49" s="60" t="str">
        <f t="shared" si="7"/>
        <v/>
      </c>
    </row>
    <row r="50" spans="1:9" ht="17.25" customHeight="1">
      <c r="A50" s="354">
        <v>8</v>
      </c>
      <c r="B50" s="515"/>
      <c r="C50" s="306"/>
      <c r="D50" s="527"/>
      <c r="E50" s="529"/>
      <c r="F50" s="22"/>
      <c r="G50" s="185"/>
      <c r="H50" s="189" t="str">
        <f t="shared" si="6"/>
        <v/>
      </c>
      <c r="I50" s="60" t="str">
        <f t="shared" si="7"/>
        <v/>
      </c>
    </row>
    <row r="51" spans="1:9" ht="17.25" customHeight="1">
      <c r="A51" s="354">
        <v>9</v>
      </c>
      <c r="B51" s="515"/>
      <c r="C51" s="306"/>
      <c r="D51" s="527"/>
      <c r="E51" s="529"/>
      <c r="F51" s="22"/>
      <c r="G51" s="185"/>
      <c r="H51" s="189" t="str">
        <f t="shared" si="6"/>
        <v/>
      </c>
      <c r="I51" s="60" t="str">
        <f t="shared" si="7"/>
        <v/>
      </c>
    </row>
    <row r="52" spans="1:9" ht="17.25" customHeight="1">
      <c r="A52" s="354">
        <v>10</v>
      </c>
      <c r="B52" s="515"/>
      <c r="C52" s="306"/>
      <c r="D52" s="527"/>
      <c r="E52" s="529"/>
      <c r="F52" s="22"/>
      <c r="G52" s="185"/>
      <c r="H52" s="189" t="str">
        <f t="shared" si="6"/>
        <v/>
      </c>
      <c r="I52" s="60" t="str">
        <f t="shared" si="7"/>
        <v/>
      </c>
    </row>
    <row r="53" spans="1:9" ht="17.25" customHeight="1">
      <c r="A53" s="354">
        <v>11</v>
      </c>
      <c r="B53" s="515"/>
      <c r="C53" s="306"/>
      <c r="D53" s="527"/>
      <c r="E53" s="529"/>
      <c r="F53" s="22"/>
      <c r="G53" s="185"/>
      <c r="H53" s="189" t="str">
        <f t="shared" si="6"/>
        <v/>
      </c>
      <c r="I53" s="60" t="str">
        <f t="shared" si="7"/>
        <v/>
      </c>
    </row>
    <row r="54" spans="1:9" ht="17.25" customHeight="1">
      <c r="A54" s="354">
        <v>12</v>
      </c>
      <c r="B54" s="515"/>
      <c r="C54" s="306"/>
      <c r="D54" s="527"/>
      <c r="E54" s="529"/>
      <c r="F54" s="22"/>
      <c r="G54" s="185"/>
      <c r="H54" s="189" t="str">
        <f t="shared" si="6"/>
        <v/>
      </c>
      <c r="I54" s="60" t="str">
        <f t="shared" si="7"/>
        <v/>
      </c>
    </row>
    <row r="55" spans="1:9" ht="17.25" customHeight="1">
      <c r="A55" s="354">
        <v>13</v>
      </c>
      <c r="B55" s="515"/>
      <c r="C55" s="306"/>
      <c r="D55" s="527"/>
      <c r="E55" s="529"/>
      <c r="F55" s="22"/>
      <c r="G55" s="185"/>
      <c r="H55" s="189" t="str">
        <f t="shared" si="6"/>
        <v/>
      </c>
      <c r="I55" s="60" t="str">
        <f t="shared" si="7"/>
        <v/>
      </c>
    </row>
    <row r="56" spans="1:9" ht="17.25" customHeight="1">
      <c r="A56" s="354">
        <v>14</v>
      </c>
      <c r="B56" s="515"/>
      <c r="C56" s="306"/>
      <c r="D56" s="527"/>
      <c r="E56" s="529"/>
      <c r="F56" s="22"/>
      <c r="G56" s="185"/>
      <c r="H56" s="189" t="str">
        <f t="shared" si="6"/>
        <v/>
      </c>
      <c r="I56" s="60" t="str">
        <f t="shared" si="7"/>
        <v/>
      </c>
    </row>
    <row r="57" spans="1:9" ht="17.25" customHeight="1">
      <c r="A57" s="354">
        <v>15</v>
      </c>
      <c r="B57" s="515"/>
      <c r="C57" s="306"/>
      <c r="D57" s="527"/>
      <c r="E57" s="529"/>
      <c r="F57" s="22"/>
      <c r="G57" s="185"/>
      <c r="H57" s="189" t="str">
        <f t="shared" si="6"/>
        <v/>
      </c>
      <c r="I57" s="60" t="str">
        <f t="shared" si="7"/>
        <v/>
      </c>
    </row>
    <row r="58" spans="1:9" ht="17.25" customHeight="1">
      <c r="A58" s="354">
        <v>16</v>
      </c>
      <c r="B58" s="515"/>
      <c r="C58" s="306"/>
      <c r="D58" s="527"/>
      <c r="E58" s="529"/>
      <c r="F58" s="22"/>
      <c r="G58" s="185"/>
      <c r="H58" s="189" t="str">
        <f t="shared" si="6"/>
        <v/>
      </c>
      <c r="I58" s="60" t="str">
        <f t="shared" si="7"/>
        <v/>
      </c>
    </row>
    <row r="59" spans="1:9" ht="17.25" customHeight="1">
      <c r="A59" s="354">
        <v>17</v>
      </c>
      <c r="B59" s="515"/>
      <c r="C59" s="306"/>
      <c r="D59" s="527"/>
      <c r="E59" s="529"/>
      <c r="F59" s="22"/>
      <c r="G59" s="185"/>
      <c r="H59" s="189" t="str">
        <f t="shared" si="6"/>
        <v/>
      </c>
      <c r="I59" s="60" t="str">
        <f t="shared" si="7"/>
        <v/>
      </c>
    </row>
    <row r="60" spans="1:9" ht="17.25" customHeight="1">
      <c r="A60" s="354">
        <v>18</v>
      </c>
      <c r="B60" s="515"/>
      <c r="C60" s="306"/>
      <c r="D60" s="527"/>
      <c r="E60" s="529"/>
      <c r="F60" s="22"/>
      <c r="G60" s="185"/>
      <c r="H60" s="189" t="str">
        <f t="shared" si="6"/>
        <v/>
      </c>
      <c r="I60" s="60" t="str">
        <f t="shared" si="7"/>
        <v/>
      </c>
    </row>
    <row r="61" spans="1:9" ht="17.25" customHeight="1">
      <c r="A61" s="354">
        <v>19</v>
      </c>
      <c r="B61" s="515"/>
      <c r="C61" s="306"/>
      <c r="D61" s="527"/>
      <c r="E61" s="529"/>
      <c r="F61" s="22"/>
      <c r="G61" s="185"/>
      <c r="H61" s="189" t="str">
        <f t="shared" si="6"/>
        <v/>
      </c>
      <c r="I61" s="60" t="str">
        <f t="shared" si="7"/>
        <v/>
      </c>
    </row>
    <row r="62" spans="1:9" ht="17.25" customHeight="1">
      <c r="A62" s="354">
        <v>20</v>
      </c>
      <c r="B62" s="515"/>
      <c r="C62" s="306"/>
      <c r="D62" s="527"/>
      <c r="E62" s="529"/>
      <c r="F62" s="22"/>
      <c r="G62" s="185"/>
      <c r="H62" s="189" t="str">
        <f t="shared" si="6"/>
        <v/>
      </c>
      <c r="I62" s="60" t="str">
        <f t="shared" si="7"/>
        <v/>
      </c>
    </row>
    <row r="63" spans="1:9" ht="17.25" customHeight="1">
      <c r="A63" s="354">
        <v>21</v>
      </c>
      <c r="B63" s="515"/>
      <c r="C63" s="306"/>
      <c r="D63" s="527"/>
      <c r="E63" s="529"/>
      <c r="F63" s="22"/>
      <c r="G63" s="185"/>
      <c r="H63" s="189" t="str">
        <f t="shared" si="6"/>
        <v/>
      </c>
      <c r="I63" s="60" t="str">
        <f t="shared" si="7"/>
        <v/>
      </c>
    </row>
    <row r="64" spans="1:9" ht="17.25" customHeight="1">
      <c r="A64" s="354">
        <v>22</v>
      </c>
      <c r="B64" s="515"/>
      <c r="C64" s="306"/>
      <c r="D64" s="527"/>
      <c r="E64" s="529"/>
      <c r="F64" s="22"/>
      <c r="G64" s="185"/>
      <c r="H64" s="189" t="str">
        <f t="shared" si="6"/>
        <v/>
      </c>
      <c r="I64" s="60" t="str">
        <f t="shared" si="7"/>
        <v/>
      </c>
    </row>
    <row r="65" spans="1:9" ht="17.25" customHeight="1">
      <c r="A65" s="354">
        <v>23</v>
      </c>
      <c r="B65" s="515"/>
      <c r="C65" s="306"/>
      <c r="D65" s="527"/>
      <c r="E65" s="529"/>
      <c r="F65" s="22"/>
      <c r="G65" s="185"/>
      <c r="H65" s="189" t="str">
        <f t="shared" si="6"/>
        <v/>
      </c>
      <c r="I65" s="60" t="str">
        <f t="shared" si="7"/>
        <v/>
      </c>
    </row>
    <row r="66" spans="1:9" ht="17.25" customHeight="1">
      <c r="A66" s="354">
        <v>24</v>
      </c>
      <c r="B66" s="515"/>
      <c r="C66" s="306"/>
      <c r="D66" s="527"/>
      <c r="E66" s="529"/>
      <c r="F66" s="22"/>
      <c r="G66" s="185"/>
      <c r="H66" s="189" t="str">
        <f t="shared" si="6"/>
        <v/>
      </c>
      <c r="I66" s="60" t="str">
        <f t="shared" si="7"/>
        <v/>
      </c>
    </row>
    <row r="67" spans="1:9" ht="17.25" customHeight="1">
      <c r="A67" s="354">
        <v>25</v>
      </c>
      <c r="B67" s="515"/>
      <c r="C67" s="306"/>
      <c r="D67" s="527"/>
      <c r="E67" s="529"/>
      <c r="F67" s="22"/>
      <c r="G67" s="185"/>
      <c r="H67" s="189" t="str">
        <f t="shared" si="6"/>
        <v/>
      </c>
      <c r="I67" s="60" t="str">
        <f t="shared" si="7"/>
        <v/>
      </c>
    </row>
    <row r="68" spans="1:9" ht="17.25" customHeight="1">
      <c r="A68" s="354">
        <v>26</v>
      </c>
      <c r="B68" s="349"/>
      <c r="C68" s="237"/>
      <c r="D68" s="527"/>
      <c r="E68" s="529"/>
      <c r="F68" s="205"/>
      <c r="G68" s="185"/>
      <c r="H68" s="189" t="str">
        <f t="shared" si="6"/>
        <v/>
      </c>
      <c r="I68" s="60" t="str">
        <f t="shared" si="7"/>
        <v/>
      </c>
    </row>
    <row r="69" spans="1:9" ht="17.25" customHeight="1">
      <c r="A69" s="354">
        <v>27</v>
      </c>
      <c r="B69" s="349"/>
      <c r="C69" s="237"/>
      <c r="D69" s="527"/>
      <c r="E69" s="529"/>
      <c r="F69" s="205"/>
      <c r="G69" s="185"/>
      <c r="H69" s="189" t="str">
        <f t="shared" si="6"/>
        <v/>
      </c>
      <c r="I69" s="60" t="str">
        <f t="shared" si="7"/>
        <v/>
      </c>
    </row>
    <row r="70" spans="1:9" ht="17.25" customHeight="1">
      <c r="A70" s="354">
        <v>28</v>
      </c>
      <c r="B70" s="349"/>
      <c r="C70" s="237"/>
      <c r="D70" s="527"/>
      <c r="E70" s="529"/>
      <c r="F70" s="205"/>
      <c r="G70" s="185"/>
      <c r="H70" s="189" t="str">
        <f t="shared" si="6"/>
        <v/>
      </c>
      <c r="I70" s="60" t="str">
        <f t="shared" si="7"/>
        <v/>
      </c>
    </row>
    <row r="71" spans="1:9" ht="17.25" customHeight="1">
      <c r="A71" s="354">
        <v>29</v>
      </c>
      <c r="B71" s="349"/>
      <c r="C71" s="237"/>
      <c r="D71" s="527"/>
      <c r="E71" s="529"/>
      <c r="F71" s="205"/>
      <c r="G71" s="185"/>
      <c r="H71" s="189" t="str">
        <f t="shared" si="6"/>
        <v/>
      </c>
      <c r="I71" s="60" t="str">
        <f t="shared" si="7"/>
        <v/>
      </c>
    </row>
    <row r="72" spans="1:9" ht="17.25" customHeight="1" thickBot="1">
      <c r="A72" s="355">
        <v>30</v>
      </c>
      <c r="B72" s="349"/>
      <c r="C72" s="237"/>
      <c r="D72" s="527"/>
      <c r="E72" s="529"/>
      <c r="F72" s="205"/>
      <c r="G72" s="185"/>
      <c r="H72" s="189" t="str">
        <f t="shared" si="6"/>
        <v/>
      </c>
      <c r="I72" s="60" t="str">
        <f t="shared" si="7"/>
        <v/>
      </c>
    </row>
    <row r="73" spans="1:9" ht="17.25" customHeight="1" thickTop="1" thickBot="1">
      <c r="B73" s="865" t="s">
        <v>137</v>
      </c>
      <c r="C73" s="866"/>
      <c r="D73" s="866"/>
      <c r="E73" s="866"/>
      <c r="F73" s="866"/>
      <c r="G73" s="866"/>
      <c r="H73" s="867"/>
      <c r="I73" s="206">
        <f>SUM(I43:I72)</f>
        <v>0</v>
      </c>
    </row>
    <row r="74" spans="1:9" ht="17.25" customHeight="1">
      <c r="B74" s="149"/>
      <c r="C74" s="149"/>
      <c r="D74" s="149"/>
      <c r="E74" s="149"/>
      <c r="F74" s="149"/>
      <c r="G74" s="149"/>
      <c r="H74" s="150" t="s">
        <v>170</v>
      </c>
      <c r="I74" s="151">
        <f>SUMIF(H43:H72,"要",I43:I72)</f>
        <v>0</v>
      </c>
    </row>
    <row r="75" spans="1:9" ht="17.25" customHeight="1">
      <c r="B75" s="149"/>
      <c r="C75" s="149"/>
      <c r="D75" s="149"/>
      <c r="E75" s="149"/>
      <c r="F75" s="149"/>
      <c r="G75" s="149"/>
      <c r="H75" s="150"/>
      <c r="I75" s="151"/>
    </row>
    <row r="76" spans="1:9" ht="17.25" customHeight="1">
      <c r="B76" s="329" t="s">
        <v>180</v>
      </c>
      <c r="C76" s="223"/>
    </row>
    <row r="77" spans="1:9" ht="16.8" thickBot="1">
      <c r="B77" s="329" t="s">
        <v>198</v>
      </c>
      <c r="C77" s="223" t="s">
        <v>207</v>
      </c>
      <c r="I77" s="3" t="s">
        <v>29</v>
      </c>
    </row>
    <row r="78" spans="1:9">
      <c r="B78" s="862" t="s">
        <v>1</v>
      </c>
      <c r="C78" s="829" t="s">
        <v>21</v>
      </c>
      <c r="D78" s="791" t="s">
        <v>32</v>
      </c>
      <c r="E78" s="791"/>
      <c r="F78" s="791"/>
      <c r="G78" s="791" t="s">
        <v>181</v>
      </c>
      <c r="H78" s="858" t="s">
        <v>169</v>
      </c>
      <c r="I78" s="825" t="s">
        <v>0</v>
      </c>
    </row>
    <row r="79" spans="1:9" ht="15" thickBot="1">
      <c r="B79" s="845"/>
      <c r="C79" s="830"/>
      <c r="D79" s="328" t="s">
        <v>182</v>
      </c>
      <c r="E79" s="328" t="s">
        <v>31</v>
      </c>
      <c r="F79" s="225" t="s">
        <v>36</v>
      </c>
      <c r="G79" s="790"/>
      <c r="H79" s="859"/>
      <c r="I79" s="826"/>
    </row>
    <row r="80" spans="1:9">
      <c r="A80" s="353">
        <v>1</v>
      </c>
      <c r="B80" s="523"/>
      <c r="C80" s="524"/>
      <c r="D80" s="512"/>
      <c r="E80" s="525"/>
      <c r="F80" s="526"/>
      <c r="G80" s="513"/>
      <c r="H80" s="492" t="str">
        <f>IF(G80="","",IF(G80="課税対象外","要","不要"))</f>
        <v/>
      </c>
      <c r="I80" s="202" t="str">
        <f>IF(B80="","",ROUNDDOWN(D80*E80,0))</f>
        <v/>
      </c>
    </row>
    <row r="81" spans="1:9" s="538" customFormat="1">
      <c r="A81" s="631">
        <v>2</v>
      </c>
      <c r="B81" s="549"/>
      <c r="C81" s="632"/>
      <c r="D81" s="551"/>
      <c r="E81" s="633"/>
      <c r="F81" s="634"/>
      <c r="G81" s="546"/>
      <c r="H81" s="571" t="str">
        <f>IF(G81="","",IF(G81="課税対象外","要","不要"))</f>
        <v/>
      </c>
      <c r="I81" s="627" t="str">
        <f>IF(B81="","",ROUNDDOWN(D81*E81,0))</f>
        <v/>
      </c>
    </row>
    <row r="82" spans="1:9">
      <c r="A82" s="354">
        <v>3</v>
      </c>
      <c r="B82" s="349"/>
      <c r="C82" s="307"/>
      <c r="D82" s="527"/>
      <c r="E82" s="528"/>
      <c r="F82" s="22"/>
      <c r="G82" s="185"/>
      <c r="H82" s="189" t="str">
        <f t="shared" ref="H82:H83" si="8">IF(G82="","",IF(G82="課税対象外","要","不要"))</f>
        <v/>
      </c>
      <c r="I82" s="60" t="str">
        <f t="shared" ref="I82:I83" si="9">IF(B82="","",ROUNDDOWN(D82*E82,0))</f>
        <v/>
      </c>
    </row>
    <row r="83" spans="1:9">
      <c r="A83" s="354">
        <v>4</v>
      </c>
      <c r="B83" s="349"/>
      <c r="C83" s="307"/>
      <c r="D83" s="527"/>
      <c r="E83" s="528"/>
      <c r="F83" s="22"/>
      <c r="G83" s="185"/>
      <c r="H83" s="189" t="str">
        <f t="shared" si="8"/>
        <v/>
      </c>
      <c r="I83" s="60" t="str">
        <f t="shared" si="9"/>
        <v/>
      </c>
    </row>
    <row r="84" spans="1:9">
      <c r="A84" s="354">
        <v>5</v>
      </c>
      <c r="B84" s="515"/>
      <c r="C84" s="306"/>
      <c r="D84" s="527"/>
      <c r="E84" s="529"/>
      <c r="F84" s="22"/>
      <c r="G84" s="185"/>
      <c r="H84" s="189" t="str">
        <f t="shared" ref="H84:H109" si="10">IF(G84="","",IF(G84="課税対象外","要","不要"))</f>
        <v/>
      </c>
      <c r="I84" s="60" t="str">
        <f t="shared" ref="I84:I109" si="11">IF(B84="","",ROUNDDOWN(D84*E84,0))</f>
        <v/>
      </c>
    </row>
    <row r="85" spans="1:9">
      <c r="A85" s="354">
        <v>6</v>
      </c>
      <c r="B85" s="515"/>
      <c r="C85" s="306"/>
      <c r="D85" s="527"/>
      <c r="E85" s="529"/>
      <c r="F85" s="22"/>
      <c r="G85" s="185"/>
      <c r="H85" s="189" t="str">
        <f t="shared" si="10"/>
        <v/>
      </c>
      <c r="I85" s="60" t="str">
        <f t="shared" si="11"/>
        <v/>
      </c>
    </row>
    <row r="86" spans="1:9" ht="16.95" customHeight="1">
      <c r="A86" s="354">
        <v>7</v>
      </c>
      <c r="B86" s="515"/>
      <c r="C86" s="306"/>
      <c r="D86" s="527"/>
      <c r="E86" s="529"/>
      <c r="F86" s="22"/>
      <c r="G86" s="185"/>
      <c r="H86" s="189" t="str">
        <f t="shared" si="10"/>
        <v/>
      </c>
      <c r="I86" s="60" t="str">
        <f t="shared" si="11"/>
        <v/>
      </c>
    </row>
    <row r="87" spans="1:9">
      <c r="A87" s="354">
        <v>8</v>
      </c>
      <c r="B87" s="515"/>
      <c r="C87" s="306"/>
      <c r="D87" s="527"/>
      <c r="E87" s="529"/>
      <c r="F87" s="22"/>
      <c r="G87" s="185"/>
      <c r="H87" s="189" t="str">
        <f t="shared" si="10"/>
        <v/>
      </c>
      <c r="I87" s="60" t="str">
        <f t="shared" si="11"/>
        <v/>
      </c>
    </row>
    <row r="88" spans="1:9">
      <c r="A88" s="354">
        <v>9</v>
      </c>
      <c r="B88" s="515"/>
      <c r="C88" s="306"/>
      <c r="D88" s="527"/>
      <c r="E88" s="529"/>
      <c r="F88" s="22"/>
      <c r="G88" s="185"/>
      <c r="H88" s="189" t="str">
        <f t="shared" si="10"/>
        <v/>
      </c>
      <c r="I88" s="60" t="str">
        <f t="shared" si="11"/>
        <v/>
      </c>
    </row>
    <row r="89" spans="1:9">
      <c r="A89" s="354">
        <v>10</v>
      </c>
      <c r="B89" s="515"/>
      <c r="C89" s="306"/>
      <c r="D89" s="527"/>
      <c r="E89" s="529"/>
      <c r="F89" s="22"/>
      <c r="G89" s="185"/>
      <c r="H89" s="189" t="str">
        <f t="shared" si="10"/>
        <v/>
      </c>
      <c r="I89" s="60" t="str">
        <f t="shared" si="11"/>
        <v/>
      </c>
    </row>
    <row r="90" spans="1:9">
      <c r="A90" s="354">
        <v>11</v>
      </c>
      <c r="B90" s="515"/>
      <c r="C90" s="306"/>
      <c r="D90" s="527"/>
      <c r="E90" s="529"/>
      <c r="F90" s="22"/>
      <c r="G90" s="185"/>
      <c r="H90" s="189" t="str">
        <f t="shared" si="10"/>
        <v/>
      </c>
      <c r="I90" s="60" t="str">
        <f t="shared" si="11"/>
        <v/>
      </c>
    </row>
    <row r="91" spans="1:9">
      <c r="A91" s="354">
        <v>12</v>
      </c>
      <c r="B91" s="515"/>
      <c r="C91" s="306"/>
      <c r="D91" s="527"/>
      <c r="E91" s="529"/>
      <c r="F91" s="22"/>
      <c r="G91" s="185"/>
      <c r="H91" s="189" t="str">
        <f t="shared" si="10"/>
        <v/>
      </c>
      <c r="I91" s="60" t="str">
        <f t="shared" si="11"/>
        <v/>
      </c>
    </row>
    <row r="92" spans="1:9">
      <c r="A92" s="354">
        <v>13</v>
      </c>
      <c r="B92" s="515"/>
      <c r="C92" s="306"/>
      <c r="D92" s="527"/>
      <c r="E92" s="529"/>
      <c r="F92" s="22"/>
      <c r="G92" s="185"/>
      <c r="H92" s="189" t="str">
        <f t="shared" si="10"/>
        <v/>
      </c>
      <c r="I92" s="60" t="str">
        <f t="shared" si="11"/>
        <v/>
      </c>
    </row>
    <row r="93" spans="1:9">
      <c r="A93" s="354">
        <v>14</v>
      </c>
      <c r="B93" s="515"/>
      <c r="C93" s="306"/>
      <c r="D93" s="527"/>
      <c r="E93" s="529"/>
      <c r="F93" s="22"/>
      <c r="G93" s="185"/>
      <c r="H93" s="189" t="str">
        <f t="shared" si="10"/>
        <v/>
      </c>
      <c r="I93" s="60" t="str">
        <f t="shared" si="11"/>
        <v/>
      </c>
    </row>
    <row r="94" spans="1:9">
      <c r="A94" s="354">
        <v>15</v>
      </c>
      <c r="B94" s="515"/>
      <c r="C94" s="306"/>
      <c r="D94" s="527"/>
      <c r="E94" s="529"/>
      <c r="F94" s="22"/>
      <c r="G94" s="185"/>
      <c r="H94" s="189" t="str">
        <f t="shared" si="10"/>
        <v/>
      </c>
      <c r="I94" s="60" t="str">
        <f t="shared" si="11"/>
        <v/>
      </c>
    </row>
    <row r="95" spans="1:9">
      <c r="A95" s="354">
        <v>16</v>
      </c>
      <c r="B95" s="515"/>
      <c r="C95" s="306"/>
      <c r="D95" s="527"/>
      <c r="E95" s="529"/>
      <c r="F95" s="22"/>
      <c r="G95" s="185"/>
      <c r="H95" s="189" t="str">
        <f t="shared" si="10"/>
        <v/>
      </c>
      <c r="I95" s="60" t="str">
        <f t="shared" si="11"/>
        <v/>
      </c>
    </row>
    <row r="96" spans="1:9">
      <c r="A96" s="354">
        <v>17</v>
      </c>
      <c r="B96" s="515"/>
      <c r="C96" s="306"/>
      <c r="D96" s="527"/>
      <c r="E96" s="529"/>
      <c r="F96" s="22"/>
      <c r="G96" s="185"/>
      <c r="H96" s="189" t="str">
        <f t="shared" si="10"/>
        <v/>
      </c>
      <c r="I96" s="60" t="str">
        <f t="shared" si="11"/>
        <v/>
      </c>
    </row>
    <row r="97" spans="1:9">
      <c r="A97" s="354">
        <v>18</v>
      </c>
      <c r="B97" s="515"/>
      <c r="C97" s="306"/>
      <c r="D97" s="527"/>
      <c r="E97" s="529"/>
      <c r="F97" s="22"/>
      <c r="G97" s="185"/>
      <c r="H97" s="189" t="str">
        <f t="shared" si="10"/>
        <v/>
      </c>
      <c r="I97" s="60" t="str">
        <f t="shared" si="11"/>
        <v/>
      </c>
    </row>
    <row r="98" spans="1:9">
      <c r="A98" s="354">
        <v>19</v>
      </c>
      <c r="B98" s="515"/>
      <c r="C98" s="306"/>
      <c r="D98" s="527"/>
      <c r="E98" s="529"/>
      <c r="F98" s="22"/>
      <c r="G98" s="185"/>
      <c r="H98" s="189" t="str">
        <f t="shared" si="10"/>
        <v/>
      </c>
      <c r="I98" s="60" t="str">
        <f t="shared" si="11"/>
        <v/>
      </c>
    </row>
    <row r="99" spans="1:9">
      <c r="A99" s="354">
        <v>20</v>
      </c>
      <c r="B99" s="515"/>
      <c r="C99" s="306"/>
      <c r="D99" s="527"/>
      <c r="E99" s="529"/>
      <c r="F99" s="22"/>
      <c r="G99" s="185"/>
      <c r="H99" s="189" t="str">
        <f t="shared" si="10"/>
        <v/>
      </c>
      <c r="I99" s="60" t="str">
        <f t="shared" si="11"/>
        <v/>
      </c>
    </row>
    <row r="100" spans="1:9">
      <c r="A100" s="354">
        <v>21</v>
      </c>
      <c r="B100" s="515"/>
      <c r="C100" s="306"/>
      <c r="D100" s="527"/>
      <c r="E100" s="529"/>
      <c r="F100" s="22"/>
      <c r="G100" s="185"/>
      <c r="H100" s="189" t="str">
        <f t="shared" si="10"/>
        <v/>
      </c>
      <c r="I100" s="60" t="str">
        <f t="shared" si="11"/>
        <v/>
      </c>
    </row>
    <row r="101" spans="1:9">
      <c r="A101" s="354">
        <v>22</v>
      </c>
      <c r="B101" s="515"/>
      <c r="C101" s="306"/>
      <c r="D101" s="527"/>
      <c r="E101" s="529"/>
      <c r="F101" s="22"/>
      <c r="G101" s="185"/>
      <c r="H101" s="189" t="str">
        <f t="shared" si="10"/>
        <v/>
      </c>
      <c r="I101" s="60" t="str">
        <f t="shared" si="11"/>
        <v/>
      </c>
    </row>
    <row r="102" spans="1:9">
      <c r="A102" s="354">
        <v>23</v>
      </c>
      <c r="B102" s="515"/>
      <c r="C102" s="306"/>
      <c r="D102" s="527"/>
      <c r="E102" s="529"/>
      <c r="F102" s="22"/>
      <c r="G102" s="185"/>
      <c r="H102" s="189" t="str">
        <f t="shared" si="10"/>
        <v/>
      </c>
      <c r="I102" s="60" t="str">
        <f t="shared" si="11"/>
        <v/>
      </c>
    </row>
    <row r="103" spans="1:9">
      <c r="A103" s="354">
        <v>24</v>
      </c>
      <c r="B103" s="515"/>
      <c r="C103" s="306"/>
      <c r="D103" s="527"/>
      <c r="E103" s="529"/>
      <c r="F103" s="22"/>
      <c r="G103" s="185"/>
      <c r="H103" s="189" t="str">
        <f t="shared" si="10"/>
        <v/>
      </c>
      <c r="I103" s="60" t="str">
        <f t="shared" si="11"/>
        <v/>
      </c>
    </row>
    <row r="104" spans="1:9">
      <c r="A104" s="354">
        <v>25</v>
      </c>
      <c r="B104" s="515"/>
      <c r="C104" s="306"/>
      <c r="D104" s="527"/>
      <c r="E104" s="529"/>
      <c r="F104" s="22"/>
      <c r="G104" s="185"/>
      <c r="H104" s="189" t="str">
        <f t="shared" si="10"/>
        <v/>
      </c>
      <c r="I104" s="60" t="str">
        <f t="shared" si="11"/>
        <v/>
      </c>
    </row>
    <row r="105" spans="1:9">
      <c r="A105" s="354">
        <v>26</v>
      </c>
      <c r="B105" s="349"/>
      <c r="C105" s="237"/>
      <c r="D105" s="527"/>
      <c r="E105" s="529"/>
      <c r="F105" s="205"/>
      <c r="G105" s="185"/>
      <c r="H105" s="189" t="str">
        <f t="shared" si="10"/>
        <v/>
      </c>
      <c r="I105" s="60" t="str">
        <f t="shared" si="11"/>
        <v/>
      </c>
    </row>
    <row r="106" spans="1:9">
      <c r="A106" s="354">
        <v>27</v>
      </c>
      <c r="B106" s="349"/>
      <c r="C106" s="237"/>
      <c r="D106" s="527"/>
      <c r="E106" s="529"/>
      <c r="F106" s="205"/>
      <c r="G106" s="185"/>
      <c r="H106" s="189" t="str">
        <f t="shared" si="10"/>
        <v/>
      </c>
      <c r="I106" s="60" t="str">
        <f t="shared" si="11"/>
        <v/>
      </c>
    </row>
    <row r="107" spans="1:9">
      <c r="A107" s="354">
        <v>28</v>
      </c>
      <c r="B107" s="349"/>
      <c r="C107" s="237"/>
      <c r="D107" s="527"/>
      <c r="E107" s="529"/>
      <c r="F107" s="205"/>
      <c r="G107" s="185"/>
      <c r="H107" s="189" t="str">
        <f t="shared" si="10"/>
        <v/>
      </c>
      <c r="I107" s="60" t="str">
        <f t="shared" si="11"/>
        <v/>
      </c>
    </row>
    <row r="108" spans="1:9">
      <c r="A108" s="354">
        <v>29</v>
      </c>
      <c r="B108" s="349"/>
      <c r="C108" s="237"/>
      <c r="D108" s="527"/>
      <c r="E108" s="529"/>
      <c r="F108" s="205"/>
      <c r="G108" s="185"/>
      <c r="H108" s="189" t="str">
        <f t="shared" si="10"/>
        <v/>
      </c>
      <c r="I108" s="60" t="str">
        <f t="shared" si="11"/>
        <v/>
      </c>
    </row>
    <row r="109" spans="1:9" ht="15" thickBot="1">
      <c r="A109" s="355">
        <v>30</v>
      </c>
      <c r="B109" s="349"/>
      <c r="C109" s="237"/>
      <c r="D109" s="527"/>
      <c r="E109" s="529"/>
      <c r="F109" s="205"/>
      <c r="G109" s="185"/>
      <c r="H109" s="189" t="str">
        <f t="shared" si="10"/>
        <v/>
      </c>
      <c r="I109" s="60" t="str">
        <f t="shared" si="11"/>
        <v/>
      </c>
    </row>
    <row r="110" spans="1:9" ht="15.6" thickTop="1" thickBot="1">
      <c r="B110" s="865" t="s">
        <v>137</v>
      </c>
      <c r="C110" s="866"/>
      <c r="D110" s="866"/>
      <c r="E110" s="866"/>
      <c r="F110" s="866"/>
      <c r="G110" s="866"/>
      <c r="H110" s="867"/>
      <c r="I110" s="206">
        <f>SUM(I80:I109)</f>
        <v>0</v>
      </c>
    </row>
    <row r="111" spans="1:9">
      <c r="B111" s="149"/>
      <c r="C111" s="149"/>
      <c r="D111" s="149"/>
      <c r="E111" s="149"/>
      <c r="F111" s="149"/>
      <c r="G111" s="149"/>
      <c r="H111" s="150" t="s">
        <v>170</v>
      </c>
      <c r="I111" s="151">
        <f>SUMIF(H80:H109,"要",I80:I109)</f>
        <v>0</v>
      </c>
    </row>
    <row r="112" spans="1:9">
      <c r="B112" s="149"/>
      <c r="C112" s="149"/>
      <c r="D112" s="149"/>
      <c r="E112" s="149"/>
      <c r="F112" s="149"/>
      <c r="G112" s="149"/>
      <c r="H112" s="150"/>
      <c r="I112" s="151"/>
    </row>
    <row r="113" spans="1:9" ht="16.2">
      <c r="B113" s="329" t="s">
        <v>180</v>
      </c>
      <c r="C113" s="223"/>
    </row>
    <row r="114" spans="1:9" ht="16.8" thickBot="1">
      <c r="B114" s="329" t="s">
        <v>199</v>
      </c>
      <c r="C114" s="223" t="s">
        <v>207</v>
      </c>
      <c r="I114" s="3" t="s">
        <v>29</v>
      </c>
    </row>
    <row r="115" spans="1:9">
      <c r="B115" s="862" t="s">
        <v>1</v>
      </c>
      <c r="C115" s="829" t="s">
        <v>21</v>
      </c>
      <c r="D115" s="791" t="s">
        <v>32</v>
      </c>
      <c r="E115" s="791"/>
      <c r="F115" s="791"/>
      <c r="G115" s="791" t="s">
        <v>181</v>
      </c>
      <c r="H115" s="858" t="s">
        <v>169</v>
      </c>
      <c r="I115" s="825" t="s">
        <v>0</v>
      </c>
    </row>
    <row r="116" spans="1:9" ht="15" thickBot="1">
      <c r="B116" s="845"/>
      <c r="C116" s="830"/>
      <c r="D116" s="328" t="s">
        <v>182</v>
      </c>
      <c r="E116" s="328" t="s">
        <v>31</v>
      </c>
      <c r="F116" s="225" t="s">
        <v>36</v>
      </c>
      <c r="G116" s="790"/>
      <c r="H116" s="859"/>
      <c r="I116" s="826"/>
    </row>
    <row r="117" spans="1:9">
      <c r="A117" s="353">
        <v>1</v>
      </c>
      <c r="B117" s="523"/>
      <c r="C117" s="524"/>
      <c r="D117" s="512"/>
      <c r="E117" s="525"/>
      <c r="F117" s="526"/>
      <c r="G117" s="513"/>
      <c r="H117" s="492" t="str">
        <f t="shared" ref="H117:H146" si="12">IF(G117="","",IF(G117="課税対象外","要","不要"))</f>
        <v/>
      </c>
      <c r="I117" s="202" t="str">
        <f t="shared" ref="I117:I146" si="13">IF(B117="","",ROUNDDOWN(D117*E117,0))</f>
        <v/>
      </c>
    </row>
    <row r="118" spans="1:9" s="538" customFormat="1">
      <c r="A118" s="631">
        <v>2</v>
      </c>
      <c r="B118" s="549"/>
      <c r="C118" s="632"/>
      <c r="D118" s="551"/>
      <c r="E118" s="633"/>
      <c r="F118" s="634"/>
      <c r="G118" s="546"/>
      <c r="H118" s="571" t="str">
        <f t="shared" si="12"/>
        <v/>
      </c>
      <c r="I118" s="627" t="str">
        <f t="shared" si="13"/>
        <v/>
      </c>
    </row>
    <row r="119" spans="1:9">
      <c r="A119" s="354">
        <v>3</v>
      </c>
      <c r="B119" s="349"/>
      <c r="C119" s="307"/>
      <c r="D119" s="527"/>
      <c r="E119" s="528"/>
      <c r="F119" s="22"/>
      <c r="G119" s="185"/>
      <c r="H119" s="517" t="str">
        <f t="shared" si="12"/>
        <v/>
      </c>
      <c r="I119" s="60" t="str">
        <f t="shared" si="13"/>
        <v/>
      </c>
    </row>
    <row r="120" spans="1:9">
      <c r="A120" s="354">
        <v>4</v>
      </c>
      <c r="B120" s="349"/>
      <c r="C120" s="307"/>
      <c r="D120" s="527"/>
      <c r="E120" s="528"/>
      <c r="F120" s="22"/>
      <c r="G120" s="185"/>
      <c r="H120" s="517" t="str">
        <f t="shared" si="12"/>
        <v/>
      </c>
      <c r="I120" s="60" t="str">
        <f t="shared" si="13"/>
        <v/>
      </c>
    </row>
    <row r="121" spans="1:9">
      <c r="A121" s="354">
        <v>5</v>
      </c>
      <c r="B121" s="515"/>
      <c r="C121" s="306"/>
      <c r="D121" s="527"/>
      <c r="E121" s="529"/>
      <c r="F121" s="22"/>
      <c r="G121" s="185"/>
      <c r="H121" s="517" t="str">
        <f t="shared" si="12"/>
        <v/>
      </c>
      <c r="I121" s="60" t="str">
        <f t="shared" si="13"/>
        <v/>
      </c>
    </row>
    <row r="122" spans="1:9">
      <c r="A122" s="354">
        <v>6</v>
      </c>
      <c r="B122" s="515"/>
      <c r="C122" s="504"/>
      <c r="D122" s="511"/>
      <c r="E122" s="531"/>
      <c r="F122" s="532"/>
      <c r="G122" s="533"/>
      <c r="H122" s="517" t="str">
        <f t="shared" si="12"/>
        <v/>
      </c>
      <c r="I122" s="60" t="str">
        <f t="shared" si="13"/>
        <v/>
      </c>
    </row>
    <row r="123" spans="1:9">
      <c r="A123" s="354">
        <v>7</v>
      </c>
      <c r="B123" s="515"/>
      <c r="C123" s="504"/>
      <c r="D123" s="511"/>
      <c r="E123" s="531"/>
      <c r="F123" s="532"/>
      <c r="G123" s="533"/>
      <c r="H123" s="517" t="str">
        <f t="shared" si="12"/>
        <v/>
      </c>
      <c r="I123" s="60" t="str">
        <f t="shared" si="13"/>
        <v/>
      </c>
    </row>
    <row r="124" spans="1:9">
      <c r="A124" s="354">
        <v>8</v>
      </c>
      <c r="B124" s="515"/>
      <c r="C124" s="504"/>
      <c r="D124" s="511"/>
      <c r="E124" s="531"/>
      <c r="F124" s="532"/>
      <c r="G124" s="533"/>
      <c r="H124" s="517" t="str">
        <f t="shared" si="12"/>
        <v/>
      </c>
      <c r="I124" s="60" t="str">
        <f t="shared" si="13"/>
        <v/>
      </c>
    </row>
    <row r="125" spans="1:9">
      <c r="A125" s="354">
        <v>9</v>
      </c>
      <c r="B125" s="515"/>
      <c r="C125" s="504"/>
      <c r="D125" s="511"/>
      <c r="E125" s="531"/>
      <c r="F125" s="532"/>
      <c r="G125" s="533"/>
      <c r="H125" s="517" t="str">
        <f t="shared" si="12"/>
        <v/>
      </c>
      <c r="I125" s="60" t="str">
        <f t="shared" si="13"/>
        <v/>
      </c>
    </row>
    <row r="126" spans="1:9">
      <c r="A126" s="354">
        <v>10</v>
      </c>
      <c r="B126" s="515"/>
      <c r="C126" s="504"/>
      <c r="D126" s="511"/>
      <c r="E126" s="531"/>
      <c r="F126" s="532"/>
      <c r="G126" s="533"/>
      <c r="H126" s="517" t="str">
        <f t="shared" si="12"/>
        <v/>
      </c>
      <c r="I126" s="60" t="str">
        <f t="shared" si="13"/>
        <v/>
      </c>
    </row>
    <row r="127" spans="1:9">
      <c r="A127" s="354">
        <v>11</v>
      </c>
      <c r="B127" s="515"/>
      <c r="C127" s="504"/>
      <c r="D127" s="511"/>
      <c r="E127" s="531"/>
      <c r="F127" s="532"/>
      <c r="G127" s="533"/>
      <c r="H127" s="517" t="str">
        <f t="shared" si="12"/>
        <v/>
      </c>
      <c r="I127" s="60" t="str">
        <f t="shared" si="13"/>
        <v/>
      </c>
    </row>
    <row r="128" spans="1:9">
      <c r="A128" s="354">
        <v>12</v>
      </c>
      <c r="B128" s="515"/>
      <c r="C128" s="504"/>
      <c r="D128" s="511"/>
      <c r="E128" s="531"/>
      <c r="F128" s="532"/>
      <c r="G128" s="533"/>
      <c r="H128" s="517" t="str">
        <f t="shared" si="12"/>
        <v/>
      </c>
      <c r="I128" s="60" t="str">
        <f t="shared" si="13"/>
        <v/>
      </c>
    </row>
    <row r="129" spans="1:9">
      <c r="A129" s="354">
        <v>13</v>
      </c>
      <c r="B129" s="515"/>
      <c r="C129" s="504"/>
      <c r="D129" s="511"/>
      <c r="E129" s="531"/>
      <c r="F129" s="532"/>
      <c r="G129" s="533"/>
      <c r="H129" s="517" t="str">
        <f t="shared" si="12"/>
        <v/>
      </c>
      <c r="I129" s="60" t="str">
        <f t="shared" si="13"/>
        <v/>
      </c>
    </row>
    <row r="130" spans="1:9">
      <c r="A130" s="354">
        <v>14</v>
      </c>
      <c r="B130" s="515"/>
      <c r="C130" s="504"/>
      <c r="D130" s="511"/>
      <c r="E130" s="531"/>
      <c r="F130" s="532"/>
      <c r="G130" s="533"/>
      <c r="H130" s="517" t="str">
        <f t="shared" si="12"/>
        <v/>
      </c>
      <c r="I130" s="60" t="str">
        <f t="shared" si="13"/>
        <v/>
      </c>
    </row>
    <row r="131" spans="1:9">
      <c r="A131" s="354">
        <v>15</v>
      </c>
      <c r="B131" s="515"/>
      <c r="C131" s="504"/>
      <c r="D131" s="511"/>
      <c r="E131" s="531"/>
      <c r="F131" s="532"/>
      <c r="G131" s="533"/>
      <c r="H131" s="517" t="str">
        <f t="shared" si="12"/>
        <v/>
      </c>
      <c r="I131" s="60" t="str">
        <f t="shared" si="13"/>
        <v/>
      </c>
    </row>
    <row r="132" spans="1:9">
      <c r="A132" s="354">
        <v>16</v>
      </c>
      <c r="B132" s="515"/>
      <c r="C132" s="504"/>
      <c r="D132" s="511"/>
      <c r="E132" s="531"/>
      <c r="F132" s="532"/>
      <c r="G132" s="533"/>
      <c r="H132" s="517" t="str">
        <f t="shared" si="12"/>
        <v/>
      </c>
      <c r="I132" s="60" t="str">
        <f t="shared" si="13"/>
        <v/>
      </c>
    </row>
    <row r="133" spans="1:9">
      <c r="A133" s="354">
        <v>17</v>
      </c>
      <c r="B133" s="515"/>
      <c r="C133" s="504"/>
      <c r="D133" s="511"/>
      <c r="E133" s="531"/>
      <c r="F133" s="532"/>
      <c r="G133" s="533"/>
      <c r="H133" s="517" t="str">
        <f t="shared" si="12"/>
        <v/>
      </c>
      <c r="I133" s="60" t="str">
        <f t="shared" si="13"/>
        <v/>
      </c>
    </row>
    <row r="134" spans="1:9">
      <c r="A134" s="354">
        <v>18</v>
      </c>
      <c r="B134" s="515"/>
      <c r="C134" s="504"/>
      <c r="D134" s="511"/>
      <c r="E134" s="531"/>
      <c r="F134" s="532"/>
      <c r="G134" s="533"/>
      <c r="H134" s="517" t="str">
        <f t="shared" si="12"/>
        <v/>
      </c>
      <c r="I134" s="60" t="str">
        <f t="shared" si="13"/>
        <v/>
      </c>
    </row>
    <row r="135" spans="1:9">
      <c r="A135" s="354">
        <v>19</v>
      </c>
      <c r="B135" s="515"/>
      <c r="C135" s="504"/>
      <c r="D135" s="511"/>
      <c r="E135" s="531"/>
      <c r="F135" s="532"/>
      <c r="G135" s="533"/>
      <c r="H135" s="517" t="str">
        <f t="shared" si="12"/>
        <v/>
      </c>
      <c r="I135" s="60" t="str">
        <f t="shared" si="13"/>
        <v/>
      </c>
    </row>
    <row r="136" spans="1:9">
      <c r="A136" s="354">
        <v>20</v>
      </c>
      <c r="B136" s="515"/>
      <c r="C136" s="504"/>
      <c r="D136" s="511"/>
      <c r="E136" s="531"/>
      <c r="F136" s="532"/>
      <c r="G136" s="533"/>
      <c r="H136" s="517" t="str">
        <f t="shared" si="12"/>
        <v/>
      </c>
      <c r="I136" s="60" t="str">
        <f t="shared" si="13"/>
        <v/>
      </c>
    </row>
    <row r="137" spans="1:9">
      <c r="A137" s="354">
        <v>21</v>
      </c>
      <c r="B137" s="515"/>
      <c r="C137" s="504"/>
      <c r="D137" s="511"/>
      <c r="E137" s="531"/>
      <c r="F137" s="532"/>
      <c r="G137" s="533"/>
      <c r="H137" s="517" t="str">
        <f t="shared" si="12"/>
        <v/>
      </c>
      <c r="I137" s="60" t="str">
        <f t="shared" si="13"/>
        <v/>
      </c>
    </row>
    <row r="138" spans="1:9">
      <c r="A138" s="354">
        <v>22</v>
      </c>
      <c r="B138" s="349"/>
      <c r="C138" s="306"/>
      <c r="D138" s="530"/>
      <c r="E138" s="530"/>
      <c r="F138" s="22"/>
      <c r="G138" s="185"/>
      <c r="H138" s="517" t="str">
        <f t="shared" si="12"/>
        <v/>
      </c>
      <c r="I138" s="60" t="str">
        <f t="shared" si="13"/>
        <v/>
      </c>
    </row>
    <row r="139" spans="1:9">
      <c r="A139" s="354">
        <v>23</v>
      </c>
      <c r="B139" s="515"/>
      <c r="C139" s="306"/>
      <c r="D139" s="527"/>
      <c r="E139" s="529"/>
      <c r="F139" s="22"/>
      <c r="G139" s="185"/>
      <c r="H139" s="189" t="str">
        <f t="shared" si="12"/>
        <v/>
      </c>
      <c r="I139" s="60" t="str">
        <f t="shared" si="13"/>
        <v/>
      </c>
    </row>
    <row r="140" spans="1:9">
      <c r="A140" s="354">
        <v>24</v>
      </c>
      <c r="B140" s="515"/>
      <c r="C140" s="306"/>
      <c r="D140" s="527"/>
      <c r="E140" s="529"/>
      <c r="F140" s="22"/>
      <c r="G140" s="185"/>
      <c r="H140" s="189" t="str">
        <f t="shared" si="12"/>
        <v/>
      </c>
      <c r="I140" s="60" t="str">
        <f t="shared" si="13"/>
        <v/>
      </c>
    </row>
    <row r="141" spans="1:9">
      <c r="A141" s="354">
        <v>25</v>
      </c>
      <c r="B141" s="515"/>
      <c r="C141" s="306"/>
      <c r="D141" s="527"/>
      <c r="E141" s="529"/>
      <c r="F141" s="22"/>
      <c r="G141" s="185"/>
      <c r="H141" s="189" t="str">
        <f t="shared" si="12"/>
        <v/>
      </c>
      <c r="I141" s="60" t="str">
        <f t="shared" si="13"/>
        <v/>
      </c>
    </row>
    <row r="142" spans="1:9">
      <c r="A142" s="354">
        <v>26</v>
      </c>
      <c r="B142" s="349"/>
      <c r="C142" s="237"/>
      <c r="D142" s="527"/>
      <c r="E142" s="529"/>
      <c r="F142" s="205"/>
      <c r="G142" s="185"/>
      <c r="H142" s="189" t="str">
        <f t="shared" si="12"/>
        <v/>
      </c>
      <c r="I142" s="60" t="str">
        <f t="shared" si="13"/>
        <v/>
      </c>
    </row>
    <row r="143" spans="1:9">
      <c r="A143" s="354">
        <v>27</v>
      </c>
      <c r="B143" s="349"/>
      <c r="C143" s="237"/>
      <c r="D143" s="527"/>
      <c r="E143" s="529"/>
      <c r="F143" s="205"/>
      <c r="G143" s="185"/>
      <c r="H143" s="189" t="str">
        <f t="shared" si="12"/>
        <v/>
      </c>
      <c r="I143" s="60" t="str">
        <f t="shared" si="13"/>
        <v/>
      </c>
    </row>
    <row r="144" spans="1:9">
      <c r="A144" s="354">
        <v>28</v>
      </c>
      <c r="B144" s="349"/>
      <c r="C144" s="237"/>
      <c r="D144" s="527"/>
      <c r="E144" s="529"/>
      <c r="F144" s="205"/>
      <c r="G144" s="185"/>
      <c r="H144" s="189" t="str">
        <f t="shared" si="12"/>
        <v/>
      </c>
      <c r="I144" s="60" t="str">
        <f t="shared" si="13"/>
        <v/>
      </c>
    </row>
    <row r="145" spans="1:9">
      <c r="A145" s="354">
        <v>29</v>
      </c>
      <c r="B145" s="349"/>
      <c r="C145" s="237"/>
      <c r="D145" s="527"/>
      <c r="E145" s="529"/>
      <c r="F145" s="205"/>
      <c r="G145" s="185"/>
      <c r="H145" s="189" t="str">
        <f t="shared" si="12"/>
        <v/>
      </c>
      <c r="I145" s="60" t="str">
        <f t="shared" si="13"/>
        <v/>
      </c>
    </row>
    <row r="146" spans="1:9" ht="15" thickBot="1">
      <c r="A146" s="355">
        <v>30</v>
      </c>
      <c r="B146" s="349"/>
      <c r="C146" s="237"/>
      <c r="D146" s="527"/>
      <c r="E146" s="529"/>
      <c r="F146" s="205"/>
      <c r="G146" s="185"/>
      <c r="H146" s="189" t="str">
        <f t="shared" si="12"/>
        <v/>
      </c>
      <c r="I146" s="60" t="str">
        <f t="shared" si="13"/>
        <v/>
      </c>
    </row>
    <row r="147" spans="1:9" ht="15.6" thickTop="1" thickBot="1">
      <c r="B147" s="865" t="s">
        <v>137</v>
      </c>
      <c r="C147" s="866"/>
      <c r="D147" s="866"/>
      <c r="E147" s="866"/>
      <c r="F147" s="866"/>
      <c r="G147" s="866"/>
      <c r="H147" s="867"/>
      <c r="I147" s="206">
        <f>SUM(I117:I146)</f>
        <v>0</v>
      </c>
    </row>
    <row r="148" spans="1:9">
      <c r="B148" s="149"/>
      <c r="C148" s="149"/>
      <c r="D148" s="149"/>
      <c r="E148" s="149"/>
      <c r="F148" s="149"/>
      <c r="G148" s="149"/>
      <c r="H148" s="150" t="s">
        <v>170</v>
      </c>
      <c r="I148" s="151">
        <f>SUMIF(H117:H146,"要",I117:I146)</f>
        <v>0</v>
      </c>
    </row>
    <row r="149" spans="1:9">
      <c r="B149" s="149"/>
      <c r="C149" s="149"/>
      <c r="D149" s="149"/>
      <c r="E149" s="149"/>
      <c r="F149" s="149"/>
      <c r="G149" s="149"/>
      <c r="H149" s="150"/>
      <c r="I149" s="151"/>
    </row>
    <row r="150" spans="1:9" ht="16.2">
      <c r="B150" s="329" t="s">
        <v>180</v>
      </c>
      <c r="C150" s="223"/>
    </row>
    <row r="151" spans="1:9" ht="16.8" thickBot="1">
      <c r="B151" s="329" t="s">
        <v>200</v>
      </c>
      <c r="C151" s="223" t="s">
        <v>207</v>
      </c>
      <c r="I151" s="3" t="s">
        <v>29</v>
      </c>
    </row>
    <row r="152" spans="1:9">
      <c r="B152" s="862" t="s">
        <v>1</v>
      </c>
      <c r="C152" s="829" t="s">
        <v>21</v>
      </c>
      <c r="D152" s="791" t="s">
        <v>32</v>
      </c>
      <c r="E152" s="791"/>
      <c r="F152" s="791"/>
      <c r="G152" s="791" t="s">
        <v>181</v>
      </c>
      <c r="H152" s="858" t="s">
        <v>169</v>
      </c>
      <c r="I152" s="825" t="s">
        <v>0</v>
      </c>
    </row>
    <row r="153" spans="1:9" ht="15" thickBot="1">
      <c r="B153" s="845"/>
      <c r="C153" s="830"/>
      <c r="D153" s="328" t="s">
        <v>182</v>
      </c>
      <c r="E153" s="328" t="s">
        <v>31</v>
      </c>
      <c r="F153" s="225" t="s">
        <v>36</v>
      </c>
      <c r="G153" s="790"/>
      <c r="H153" s="859"/>
      <c r="I153" s="826"/>
    </row>
    <row r="154" spans="1:9">
      <c r="A154" s="353">
        <v>1</v>
      </c>
      <c r="B154" s="523"/>
      <c r="C154" s="524"/>
      <c r="D154" s="512"/>
      <c r="E154" s="525"/>
      <c r="F154" s="526"/>
      <c r="G154" s="513"/>
      <c r="H154" s="492" t="str">
        <f t="shared" ref="H154:H183" si="14">IF(G154="","",IF(G154="課税対象外","要","不要"))</f>
        <v/>
      </c>
      <c r="I154" s="202" t="str">
        <f t="shared" ref="I154:I183" si="15">IF(B154="","",ROUNDDOWN(D154*E154,0))</f>
        <v/>
      </c>
    </row>
    <row r="155" spans="1:9" s="538" customFormat="1">
      <c r="A155" s="631">
        <v>2</v>
      </c>
      <c r="B155" s="549"/>
      <c r="C155" s="632"/>
      <c r="D155" s="551"/>
      <c r="E155" s="633"/>
      <c r="F155" s="634"/>
      <c r="G155" s="546"/>
      <c r="H155" s="571" t="str">
        <f t="shared" si="14"/>
        <v/>
      </c>
      <c r="I155" s="627" t="str">
        <f t="shared" si="15"/>
        <v/>
      </c>
    </row>
    <row r="156" spans="1:9">
      <c r="A156" s="354">
        <v>3</v>
      </c>
      <c r="B156" s="349"/>
      <c r="C156" s="307"/>
      <c r="D156" s="527"/>
      <c r="E156" s="528"/>
      <c r="F156" s="22"/>
      <c r="G156" s="185"/>
      <c r="H156" s="517" t="str">
        <f t="shared" si="14"/>
        <v/>
      </c>
      <c r="I156" s="60" t="str">
        <f t="shared" si="15"/>
        <v/>
      </c>
    </row>
    <row r="157" spans="1:9">
      <c r="A157" s="354">
        <v>4</v>
      </c>
      <c r="B157" s="349"/>
      <c r="C157" s="307"/>
      <c r="D157" s="527"/>
      <c r="E157" s="528"/>
      <c r="F157" s="22"/>
      <c r="G157" s="185"/>
      <c r="H157" s="517" t="str">
        <f t="shared" si="14"/>
        <v/>
      </c>
      <c r="I157" s="60" t="str">
        <f t="shared" si="15"/>
        <v/>
      </c>
    </row>
    <row r="158" spans="1:9">
      <c r="A158" s="354">
        <v>5</v>
      </c>
      <c r="B158" s="515"/>
      <c r="C158" s="306"/>
      <c r="D158" s="527"/>
      <c r="E158" s="529"/>
      <c r="F158" s="22"/>
      <c r="G158" s="185"/>
      <c r="H158" s="517" t="str">
        <f t="shared" si="14"/>
        <v/>
      </c>
      <c r="I158" s="60" t="str">
        <f t="shared" si="15"/>
        <v/>
      </c>
    </row>
    <row r="159" spans="1:9">
      <c r="A159" s="354">
        <v>6</v>
      </c>
      <c r="B159" s="515"/>
      <c r="C159" s="504"/>
      <c r="D159" s="511"/>
      <c r="E159" s="531"/>
      <c r="F159" s="532"/>
      <c r="G159" s="533"/>
      <c r="H159" s="517" t="str">
        <f t="shared" si="14"/>
        <v/>
      </c>
      <c r="I159" s="60" t="str">
        <f t="shared" si="15"/>
        <v/>
      </c>
    </row>
    <row r="160" spans="1:9">
      <c r="A160" s="354">
        <v>7</v>
      </c>
      <c r="B160" s="515"/>
      <c r="C160" s="504"/>
      <c r="D160" s="511"/>
      <c r="E160" s="531"/>
      <c r="F160" s="532"/>
      <c r="G160" s="533"/>
      <c r="H160" s="517" t="str">
        <f t="shared" si="14"/>
        <v/>
      </c>
      <c r="I160" s="60" t="str">
        <f t="shared" si="15"/>
        <v/>
      </c>
    </row>
    <row r="161" spans="1:9">
      <c r="A161" s="354">
        <v>8</v>
      </c>
      <c r="B161" s="515"/>
      <c r="C161" s="504"/>
      <c r="D161" s="511"/>
      <c r="E161" s="531"/>
      <c r="F161" s="532"/>
      <c r="G161" s="533"/>
      <c r="H161" s="517" t="str">
        <f t="shared" si="14"/>
        <v/>
      </c>
      <c r="I161" s="60" t="str">
        <f t="shared" si="15"/>
        <v/>
      </c>
    </row>
    <row r="162" spans="1:9">
      <c r="A162" s="354">
        <v>9</v>
      </c>
      <c r="B162" s="515"/>
      <c r="C162" s="504"/>
      <c r="D162" s="511"/>
      <c r="E162" s="531"/>
      <c r="F162" s="532"/>
      <c r="G162" s="533"/>
      <c r="H162" s="517" t="str">
        <f t="shared" si="14"/>
        <v/>
      </c>
      <c r="I162" s="60" t="str">
        <f t="shared" si="15"/>
        <v/>
      </c>
    </row>
    <row r="163" spans="1:9">
      <c r="A163" s="354">
        <v>10</v>
      </c>
      <c r="B163" s="515"/>
      <c r="C163" s="504"/>
      <c r="D163" s="511"/>
      <c r="E163" s="531"/>
      <c r="F163" s="532"/>
      <c r="G163" s="533"/>
      <c r="H163" s="517" t="str">
        <f t="shared" si="14"/>
        <v/>
      </c>
      <c r="I163" s="60" t="str">
        <f t="shared" si="15"/>
        <v/>
      </c>
    </row>
    <row r="164" spans="1:9">
      <c r="A164" s="354">
        <v>11</v>
      </c>
      <c r="B164" s="515"/>
      <c r="C164" s="504"/>
      <c r="D164" s="511"/>
      <c r="E164" s="531"/>
      <c r="F164" s="532"/>
      <c r="G164" s="533"/>
      <c r="H164" s="517" t="str">
        <f t="shared" si="14"/>
        <v/>
      </c>
      <c r="I164" s="60" t="str">
        <f t="shared" si="15"/>
        <v/>
      </c>
    </row>
    <row r="165" spans="1:9">
      <c r="A165" s="354">
        <v>12</v>
      </c>
      <c r="B165" s="515"/>
      <c r="C165" s="504"/>
      <c r="D165" s="511"/>
      <c r="E165" s="531"/>
      <c r="F165" s="532"/>
      <c r="G165" s="533"/>
      <c r="H165" s="517" t="str">
        <f t="shared" si="14"/>
        <v/>
      </c>
      <c r="I165" s="60" t="str">
        <f t="shared" si="15"/>
        <v/>
      </c>
    </row>
    <row r="166" spans="1:9">
      <c r="A166" s="354">
        <v>13</v>
      </c>
      <c r="B166" s="515"/>
      <c r="C166" s="504"/>
      <c r="D166" s="511"/>
      <c r="E166" s="531"/>
      <c r="F166" s="532"/>
      <c r="G166" s="533"/>
      <c r="H166" s="517" t="str">
        <f t="shared" si="14"/>
        <v/>
      </c>
      <c r="I166" s="60" t="str">
        <f t="shared" si="15"/>
        <v/>
      </c>
    </row>
    <row r="167" spans="1:9">
      <c r="A167" s="354">
        <v>14</v>
      </c>
      <c r="B167" s="515"/>
      <c r="C167" s="504"/>
      <c r="D167" s="511"/>
      <c r="E167" s="531"/>
      <c r="F167" s="532"/>
      <c r="G167" s="533"/>
      <c r="H167" s="517" t="str">
        <f t="shared" si="14"/>
        <v/>
      </c>
      <c r="I167" s="60" t="str">
        <f t="shared" si="15"/>
        <v/>
      </c>
    </row>
    <row r="168" spans="1:9">
      <c r="A168" s="354">
        <v>15</v>
      </c>
      <c r="B168" s="515"/>
      <c r="C168" s="504"/>
      <c r="D168" s="511"/>
      <c r="E168" s="531"/>
      <c r="F168" s="532"/>
      <c r="G168" s="533"/>
      <c r="H168" s="517" t="str">
        <f t="shared" si="14"/>
        <v/>
      </c>
      <c r="I168" s="60" t="str">
        <f t="shared" si="15"/>
        <v/>
      </c>
    </row>
    <row r="169" spans="1:9">
      <c r="A169" s="354">
        <v>16</v>
      </c>
      <c r="B169" s="515"/>
      <c r="C169" s="504"/>
      <c r="D169" s="511"/>
      <c r="E169" s="531"/>
      <c r="F169" s="532"/>
      <c r="G169" s="533"/>
      <c r="H169" s="517" t="str">
        <f t="shared" si="14"/>
        <v/>
      </c>
      <c r="I169" s="60" t="str">
        <f t="shared" si="15"/>
        <v/>
      </c>
    </row>
    <row r="170" spans="1:9">
      <c r="A170" s="354">
        <v>17</v>
      </c>
      <c r="B170" s="515"/>
      <c r="C170" s="504"/>
      <c r="D170" s="511"/>
      <c r="E170" s="531"/>
      <c r="F170" s="532"/>
      <c r="G170" s="533"/>
      <c r="H170" s="517" t="str">
        <f t="shared" si="14"/>
        <v/>
      </c>
      <c r="I170" s="60" t="str">
        <f t="shared" si="15"/>
        <v/>
      </c>
    </row>
    <row r="171" spans="1:9">
      <c r="A171" s="354">
        <v>18</v>
      </c>
      <c r="B171" s="515"/>
      <c r="C171" s="504"/>
      <c r="D171" s="511"/>
      <c r="E171" s="531"/>
      <c r="F171" s="532"/>
      <c r="G171" s="533"/>
      <c r="H171" s="517" t="str">
        <f t="shared" si="14"/>
        <v/>
      </c>
      <c r="I171" s="60" t="str">
        <f t="shared" si="15"/>
        <v/>
      </c>
    </row>
    <row r="172" spans="1:9">
      <c r="A172" s="354">
        <v>19</v>
      </c>
      <c r="B172" s="515"/>
      <c r="C172" s="504"/>
      <c r="D172" s="511"/>
      <c r="E172" s="531"/>
      <c r="F172" s="532"/>
      <c r="G172" s="533"/>
      <c r="H172" s="517" t="str">
        <f t="shared" si="14"/>
        <v/>
      </c>
      <c r="I172" s="60" t="str">
        <f t="shared" si="15"/>
        <v/>
      </c>
    </row>
    <row r="173" spans="1:9">
      <c r="A173" s="354">
        <v>20</v>
      </c>
      <c r="B173" s="515"/>
      <c r="C173" s="504"/>
      <c r="D173" s="511"/>
      <c r="E173" s="531"/>
      <c r="F173" s="532"/>
      <c r="G173" s="533"/>
      <c r="H173" s="517" t="str">
        <f t="shared" si="14"/>
        <v/>
      </c>
      <c r="I173" s="60" t="str">
        <f t="shared" si="15"/>
        <v/>
      </c>
    </row>
    <row r="174" spans="1:9">
      <c r="A174" s="354">
        <v>21</v>
      </c>
      <c r="B174" s="515"/>
      <c r="C174" s="504"/>
      <c r="D174" s="511"/>
      <c r="E174" s="531"/>
      <c r="F174" s="532"/>
      <c r="G174" s="533"/>
      <c r="H174" s="517" t="str">
        <f t="shared" si="14"/>
        <v/>
      </c>
      <c r="I174" s="60" t="str">
        <f t="shared" si="15"/>
        <v/>
      </c>
    </row>
    <row r="175" spans="1:9">
      <c r="A175" s="354">
        <v>22</v>
      </c>
      <c r="B175" s="349"/>
      <c r="C175" s="306"/>
      <c r="D175" s="530"/>
      <c r="E175" s="36"/>
      <c r="F175" s="22"/>
      <c r="G175" s="185"/>
      <c r="H175" s="517" t="str">
        <f t="shared" si="14"/>
        <v/>
      </c>
      <c r="I175" s="60" t="str">
        <f t="shared" si="15"/>
        <v/>
      </c>
    </row>
    <row r="176" spans="1:9">
      <c r="A176" s="354">
        <v>23</v>
      </c>
      <c r="B176" s="515"/>
      <c r="C176" s="306"/>
      <c r="D176" s="527"/>
      <c r="E176" s="529"/>
      <c r="F176" s="22"/>
      <c r="G176" s="185"/>
      <c r="H176" s="189" t="str">
        <f t="shared" si="14"/>
        <v/>
      </c>
      <c r="I176" s="60" t="str">
        <f t="shared" si="15"/>
        <v/>
      </c>
    </row>
    <row r="177" spans="1:9">
      <c r="A177" s="354">
        <v>24</v>
      </c>
      <c r="B177" s="515"/>
      <c r="C177" s="306"/>
      <c r="D177" s="527"/>
      <c r="E177" s="529"/>
      <c r="F177" s="22"/>
      <c r="G177" s="185"/>
      <c r="H177" s="189" t="str">
        <f t="shared" si="14"/>
        <v/>
      </c>
      <c r="I177" s="60" t="str">
        <f t="shared" si="15"/>
        <v/>
      </c>
    </row>
    <row r="178" spans="1:9">
      <c r="A178" s="354">
        <v>25</v>
      </c>
      <c r="B178" s="515"/>
      <c r="C178" s="306"/>
      <c r="D178" s="527"/>
      <c r="E178" s="529"/>
      <c r="F178" s="22"/>
      <c r="G178" s="185"/>
      <c r="H178" s="189" t="str">
        <f t="shared" si="14"/>
        <v/>
      </c>
      <c r="I178" s="60" t="str">
        <f t="shared" si="15"/>
        <v/>
      </c>
    </row>
    <row r="179" spans="1:9">
      <c r="A179" s="354">
        <v>26</v>
      </c>
      <c r="B179" s="349"/>
      <c r="C179" s="237"/>
      <c r="D179" s="527"/>
      <c r="E179" s="529"/>
      <c r="F179" s="205"/>
      <c r="G179" s="185"/>
      <c r="H179" s="189" t="str">
        <f t="shared" si="14"/>
        <v/>
      </c>
      <c r="I179" s="60" t="str">
        <f t="shared" si="15"/>
        <v/>
      </c>
    </row>
    <row r="180" spans="1:9">
      <c r="A180" s="354">
        <v>27</v>
      </c>
      <c r="B180" s="349"/>
      <c r="C180" s="237"/>
      <c r="D180" s="527"/>
      <c r="E180" s="529"/>
      <c r="F180" s="205"/>
      <c r="G180" s="185"/>
      <c r="H180" s="189" t="str">
        <f t="shared" si="14"/>
        <v/>
      </c>
      <c r="I180" s="60" t="str">
        <f t="shared" si="15"/>
        <v/>
      </c>
    </row>
    <row r="181" spans="1:9">
      <c r="A181" s="354">
        <v>28</v>
      </c>
      <c r="B181" s="349"/>
      <c r="C181" s="237"/>
      <c r="D181" s="527"/>
      <c r="E181" s="529"/>
      <c r="F181" s="205"/>
      <c r="G181" s="185"/>
      <c r="H181" s="189" t="str">
        <f t="shared" si="14"/>
        <v/>
      </c>
      <c r="I181" s="60" t="str">
        <f t="shared" si="15"/>
        <v/>
      </c>
    </row>
    <row r="182" spans="1:9">
      <c r="A182" s="354">
        <v>29</v>
      </c>
      <c r="B182" s="349"/>
      <c r="C182" s="237"/>
      <c r="D182" s="527"/>
      <c r="E182" s="529"/>
      <c r="F182" s="205"/>
      <c r="G182" s="185"/>
      <c r="H182" s="189" t="str">
        <f t="shared" si="14"/>
        <v/>
      </c>
      <c r="I182" s="60" t="str">
        <f t="shared" si="15"/>
        <v/>
      </c>
    </row>
    <row r="183" spans="1:9" ht="15" thickBot="1">
      <c r="A183" s="355">
        <v>30</v>
      </c>
      <c r="B183" s="350"/>
      <c r="C183" s="258"/>
      <c r="D183" s="534"/>
      <c r="E183" s="535"/>
      <c r="F183" s="260"/>
      <c r="G183" s="192"/>
      <c r="H183" s="195" t="str">
        <f t="shared" si="14"/>
        <v/>
      </c>
      <c r="I183" s="267" t="str">
        <f t="shared" si="15"/>
        <v/>
      </c>
    </row>
    <row r="184" spans="1:9" ht="15" thickBot="1">
      <c r="B184" s="864" t="s">
        <v>137</v>
      </c>
      <c r="C184" s="789"/>
      <c r="D184" s="789"/>
      <c r="E184" s="789"/>
      <c r="F184" s="789"/>
      <c r="G184" s="789"/>
      <c r="H184" s="834"/>
      <c r="I184" s="203">
        <f>SUM(I154:I183)</f>
        <v>0</v>
      </c>
    </row>
    <row r="185" spans="1:9">
      <c r="B185" s="149"/>
      <c r="C185" s="149"/>
      <c r="D185" s="149"/>
      <c r="E185" s="149"/>
      <c r="F185" s="149"/>
      <c r="G185" s="149"/>
      <c r="H185" s="150" t="s">
        <v>170</v>
      </c>
      <c r="I185" s="151">
        <f>SUMIF(H154:H183,"要",I154:I183)</f>
        <v>0</v>
      </c>
    </row>
    <row r="186" spans="1:9" ht="15" thickBot="1"/>
    <row r="187" spans="1:9" ht="15" thickBot="1">
      <c r="B187" s="781" t="s">
        <v>208</v>
      </c>
      <c r="C187" s="782"/>
      <c r="D187" s="782"/>
      <c r="E187" s="782"/>
      <c r="F187" s="782"/>
      <c r="G187" s="782"/>
      <c r="H187" s="782"/>
      <c r="I187" s="198">
        <f>I36+I73+I110+I147+I184</f>
        <v>0</v>
      </c>
    </row>
  </sheetData>
  <sheetProtection algorithmName="SHA-512" hashValue="LqA5OjqavcO+FCBPCpWr7XWmvP1XyCpjk3sLgYSPifDPKPTxGAK/KNxCbYHHk0YVnEL6ZfxtpbXqyaQzPK315Q==" saltValue="ZWSmTni10MX1HXkpsEGzrg==" spinCount="100000" sheet="1" objects="1" scenarios="1" formatCells="0" formatColumns="0" formatRows="0"/>
  <protectedRanges>
    <protectedRange sqref="B6:G6 B8:G35 B43:G43 B45:G72 B80:G80 B82:G109 B139:G146 B176:G183 B117:G117 B119:G137 B154:G154 B156:G174" name="範囲1"/>
    <protectedRange sqref="B7 D7:G7 B44 D44:G44 B81 D81:G81 B138 D138:G138 B175 D175:G175 B118 D118:G118 B155 D155:G155" name="範囲1_1"/>
    <protectedRange sqref="C7 C44 C81 C138 C175 C118 C155" name="範囲1_1_1"/>
  </protectedRanges>
  <mergeCells count="36">
    <mergeCell ref="I4:I5"/>
    <mergeCell ref="B36:H36"/>
    <mergeCell ref="B41:B42"/>
    <mergeCell ref="C41:C42"/>
    <mergeCell ref="D41:F41"/>
    <mergeCell ref="G41:G42"/>
    <mergeCell ref="H41:H42"/>
    <mergeCell ref="B4:B5"/>
    <mergeCell ref="C4:C5"/>
    <mergeCell ref="D4:F4"/>
    <mergeCell ref="G4:G5"/>
    <mergeCell ref="H4:H5"/>
    <mergeCell ref="I41:I42"/>
    <mergeCell ref="B73:H73"/>
    <mergeCell ref="B78:B79"/>
    <mergeCell ref="C78:C79"/>
    <mergeCell ref="D78:F78"/>
    <mergeCell ref="G78:G79"/>
    <mergeCell ref="H78:H79"/>
    <mergeCell ref="I78:I79"/>
    <mergeCell ref="B110:H110"/>
    <mergeCell ref="B115:B116"/>
    <mergeCell ref="C115:C116"/>
    <mergeCell ref="D115:F115"/>
    <mergeCell ref="G115:G116"/>
    <mergeCell ref="H115:H116"/>
    <mergeCell ref="B187:H187"/>
    <mergeCell ref="B184:H184"/>
    <mergeCell ref="I115:I116"/>
    <mergeCell ref="B147:H147"/>
    <mergeCell ref="B152:B153"/>
    <mergeCell ref="C152:C153"/>
    <mergeCell ref="D152:F152"/>
    <mergeCell ref="G152:G153"/>
    <mergeCell ref="H152:H153"/>
    <mergeCell ref="I152:I153"/>
  </mergeCells>
  <phoneticPr fontId="17"/>
  <dataValidations count="4">
    <dataValidation type="list" allowBlank="1" showInputMessage="1" showErrorMessage="1" sqref="F7 F44 F81 F138 F175 F118 F155" xr:uid="{31FA2131-63DB-4267-A242-172E724B8A99}">
      <formula1>"選択してください,個,点,式,件,ヶ月"</formula1>
    </dataValidation>
    <dataValidation type="list" allowBlank="1" showInputMessage="1" showErrorMessage="1" sqref="F6 F8:F35 F43 F45:F72 F80 F82:F109 F176:F183 F139:F146 F117 F119:F137 F156:F174 F154" xr:uid="{BD0BB83D-CD57-4751-ACA3-1E5D1FCE1F25}">
      <formula1>"選択してください,個,点,式,件,回,ヶ月"</formula1>
    </dataValidation>
    <dataValidation type="list" allowBlank="1" showDropDown="1" showInputMessage="1" showErrorMessage="1" sqref="H154:H183 H43:H72 H80:H109 H117:H146 H6:H35" xr:uid="{84014314-891A-4E75-8A32-40284C693825}">
      <formula1>"要,不要"</formula1>
    </dataValidation>
    <dataValidation type="list" allowBlank="1" showInputMessage="1" showErrorMessage="1" sqref="G6:G35 G43:G72 G80:G109 G117:G146 G154:G183" xr:uid="{3F2E5D18-014B-40EE-AFB0-3B782F91492A}">
      <formula1>"税込（課税）,課税対象外"</formula1>
    </dataValidation>
  </dataValidations>
  <pageMargins left="0.7" right="0.7" top="0.75" bottom="0.75" header="0.3" footer="0.3"/>
  <pageSetup paperSize="9" scale="1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J202"/>
  <sheetViews>
    <sheetView zoomScale="80" zoomScaleNormal="80" workbookViewId="0">
      <selection activeCell="C2" sqref="C2"/>
    </sheetView>
  </sheetViews>
  <sheetFormatPr defaultColWidth="9" defaultRowHeight="14.4"/>
  <cols>
    <col min="1" max="1" width="7.33203125" style="3" customWidth="1"/>
    <col min="2" max="2" width="35.109375" style="1" customWidth="1"/>
    <col min="3" max="3" width="39.44140625" style="1" customWidth="1"/>
    <col min="4" max="4" width="17.88671875" style="1" customWidth="1"/>
    <col min="5" max="5" width="9.21875" style="1" customWidth="1"/>
    <col min="6" max="6" width="6.33203125" style="2" customWidth="1"/>
    <col min="7" max="8" width="11.21875" style="2" customWidth="1"/>
    <col min="9" max="9" width="17.6640625" style="2" customWidth="1"/>
    <col min="10" max="10" width="8.109375" style="1" bestFit="1" customWidth="1"/>
    <col min="11" max="16384" width="9" style="1"/>
  </cols>
  <sheetData>
    <row r="1" spans="1:10" ht="21" customHeight="1">
      <c r="B1" s="329" t="s">
        <v>179</v>
      </c>
    </row>
    <row r="2" spans="1:10" ht="18.45" customHeight="1">
      <c r="B2" s="329" t="s">
        <v>20</v>
      </c>
      <c r="C2" s="224"/>
      <c r="F2" s="1"/>
      <c r="G2" s="1"/>
      <c r="H2" s="1"/>
      <c r="I2" s="1"/>
    </row>
    <row r="3" spans="1:10" ht="17.25" customHeight="1" thickBot="1">
      <c r="B3" s="329" t="s">
        <v>201</v>
      </c>
      <c r="C3" s="223" t="s">
        <v>207</v>
      </c>
      <c r="I3" s="3" t="s">
        <v>29</v>
      </c>
    </row>
    <row r="4" spans="1:10" ht="15.75" customHeight="1">
      <c r="B4" s="870" t="s">
        <v>1</v>
      </c>
      <c r="C4" s="872" t="s">
        <v>21</v>
      </c>
      <c r="D4" s="874" t="s">
        <v>32</v>
      </c>
      <c r="E4" s="875"/>
      <c r="F4" s="876"/>
      <c r="G4" s="792" t="s">
        <v>168</v>
      </c>
      <c r="H4" s="868" t="s">
        <v>169</v>
      </c>
      <c r="I4" s="784" t="s">
        <v>45</v>
      </c>
    </row>
    <row r="5" spans="1:10" ht="15.75" customHeight="1" thickBot="1">
      <c r="B5" s="871"/>
      <c r="C5" s="873"/>
      <c r="D5" s="328" t="s">
        <v>44</v>
      </c>
      <c r="E5" s="328" t="s">
        <v>31</v>
      </c>
      <c r="F5" s="225" t="s">
        <v>36</v>
      </c>
      <c r="G5" s="793"/>
      <c r="H5" s="869"/>
      <c r="I5" s="785"/>
    </row>
    <row r="6" spans="1:10" s="10" customFormat="1" ht="17.25" customHeight="1">
      <c r="A6" s="357">
        <v>1</v>
      </c>
      <c r="B6" s="348"/>
      <c r="C6" s="234"/>
      <c r="D6" s="109"/>
      <c r="E6" s="109"/>
      <c r="F6" s="110"/>
      <c r="G6" s="101"/>
      <c r="H6" s="146" t="str">
        <f>IF(G6="","",IF(G6="課税対象外","要","不要"))</f>
        <v/>
      </c>
      <c r="I6" s="60" t="str">
        <f>IF(B6="","",ROUNDDOWN(D6*E6,0))</f>
        <v/>
      </c>
      <c r="J6" s="11"/>
    </row>
    <row r="7" spans="1:10" s="9" customFormat="1" ht="17.25" customHeight="1">
      <c r="A7" s="358">
        <v>2</v>
      </c>
      <c r="B7" s="348"/>
      <c r="C7" s="234"/>
      <c r="D7" s="109"/>
      <c r="E7" s="109"/>
      <c r="F7" s="110"/>
      <c r="G7" s="101"/>
      <c r="H7" s="146" t="str">
        <f t="shared" ref="H7:H10" si="0">IF(G7="","",IF(G7="課税対象外","要","不要"))</f>
        <v/>
      </c>
      <c r="I7" s="61" t="str">
        <f t="shared" ref="I7:I10" si="1">IF(B7="","",ROUNDDOWN(D7*E7,0))</f>
        <v/>
      </c>
    </row>
    <row r="8" spans="1:10" s="9" customFormat="1" ht="17.25" customHeight="1">
      <c r="A8" s="358">
        <v>3</v>
      </c>
      <c r="B8" s="348"/>
      <c r="C8" s="234"/>
      <c r="D8" s="109"/>
      <c r="E8" s="109"/>
      <c r="F8" s="110"/>
      <c r="G8" s="101"/>
      <c r="H8" s="146" t="str">
        <f t="shared" si="0"/>
        <v/>
      </c>
      <c r="I8" s="60" t="str">
        <f t="shared" si="1"/>
        <v/>
      </c>
    </row>
    <row r="9" spans="1:10" s="9" customFormat="1" ht="17.25" customHeight="1">
      <c r="A9" s="358">
        <v>4</v>
      </c>
      <c r="B9" s="348"/>
      <c r="C9" s="234"/>
      <c r="D9" s="109"/>
      <c r="E9" s="109"/>
      <c r="F9" s="110"/>
      <c r="G9" s="101"/>
      <c r="H9" s="146" t="str">
        <f t="shared" si="0"/>
        <v/>
      </c>
      <c r="I9" s="60" t="str">
        <f t="shared" si="1"/>
        <v/>
      </c>
    </row>
    <row r="10" spans="1:10" s="9" customFormat="1" ht="17.25" customHeight="1">
      <c r="A10" s="358">
        <v>5</v>
      </c>
      <c r="B10" s="348"/>
      <c r="C10" s="234"/>
      <c r="D10" s="109"/>
      <c r="E10" s="109"/>
      <c r="F10" s="110"/>
      <c r="G10" s="101"/>
      <c r="H10" s="146" t="str">
        <f t="shared" si="0"/>
        <v/>
      </c>
      <c r="I10" s="60" t="str">
        <f t="shared" si="1"/>
        <v/>
      </c>
    </row>
    <row r="11" spans="1:10" s="9" customFormat="1" ht="17.25" customHeight="1">
      <c r="A11" s="358">
        <v>6</v>
      </c>
      <c r="B11" s="348"/>
      <c r="C11" s="234"/>
      <c r="D11" s="109"/>
      <c r="E11" s="109"/>
      <c r="F11" s="110"/>
      <c r="G11" s="101"/>
      <c r="H11" s="146" t="str">
        <f t="shared" ref="H11:H35" si="2">IF(G11="","",IF(G11="課税対象外","要","不要"))</f>
        <v/>
      </c>
      <c r="I11" s="60" t="str">
        <f t="shared" ref="I11:I35" si="3">IF(B11="","",ROUNDDOWN(D11*E11,0))</f>
        <v/>
      </c>
    </row>
    <row r="12" spans="1:10" s="9" customFormat="1" ht="17.25" customHeight="1">
      <c r="A12" s="358">
        <v>7</v>
      </c>
      <c r="B12" s="348"/>
      <c r="C12" s="234"/>
      <c r="D12" s="109"/>
      <c r="E12" s="109"/>
      <c r="F12" s="110"/>
      <c r="G12" s="101"/>
      <c r="H12" s="146" t="str">
        <f t="shared" si="2"/>
        <v/>
      </c>
      <c r="I12" s="60" t="str">
        <f t="shared" si="3"/>
        <v/>
      </c>
    </row>
    <row r="13" spans="1:10" s="9" customFormat="1" ht="17.25" customHeight="1">
      <c r="A13" s="358">
        <v>8</v>
      </c>
      <c r="B13" s="348"/>
      <c r="C13" s="234"/>
      <c r="D13" s="109"/>
      <c r="E13" s="109"/>
      <c r="F13" s="110"/>
      <c r="G13" s="101"/>
      <c r="H13" s="146" t="str">
        <f t="shared" si="2"/>
        <v/>
      </c>
      <c r="I13" s="60" t="str">
        <f t="shared" si="3"/>
        <v/>
      </c>
    </row>
    <row r="14" spans="1:10" s="9" customFormat="1" ht="17.25" customHeight="1">
      <c r="A14" s="358">
        <v>9</v>
      </c>
      <c r="B14" s="348"/>
      <c r="C14" s="234"/>
      <c r="D14" s="109"/>
      <c r="E14" s="109"/>
      <c r="F14" s="110"/>
      <c r="G14" s="101"/>
      <c r="H14" s="146" t="str">
        <f t="shared" si="2"/>
        <v/>
      </c>
      <c r="I14" s="60" t="str">
        <f t="shared" si="3"/>
        <v/>
      </c>
    </row>
    <row r="15" spans="1:10" s="9" customFormat="1" ht="17.25" customHeight="1">
      <c r="A15" s="358">
        <v>10</v>
      </c>
      <c r="B15" s="338"/>
      <c r="C15" s="233"/>
      <c r="D15" s="39"/>
      <c r="E15" s="39"/>
      <c r="F15" s="17"/>
      <c r="G15" s="101"/>
      <c r="H15" s="146" t="str">
        <f t="shared" si="2"/>
        <v/>
      </c>
      <c r="I15" s="60" t="str">
        <f t="shared" si="3"/>
        <v/>
      </c>
    </row>
    <row r="16" spans="1:10" s="9" customFormat="1" ht="17.25" customHeight="1">
      <c r="A16" s="358">
        <v>11</v>
      </c>
      <c r="B16" s="348"/>
      <c r="C16" s="234"/>
      <c r="D16" s="109"/>
      <c r="E16" s="109"/>
      <c r="F16" s="110"/>
      <c r="G16" s="101"/>
      <c r="H16" s="146" t="str">
        <f t="shared" si="2"/>
        <v/>
      </c>
      <c r="I16" s="60" t="str">
        <f t="shared" si="3"/>
        <v/>
      </c>
    </row>
    <row r="17" spans="1:9" s="9" customFormat="1" ht="17.25" customHeight="1">
      <c r="A17" s="358">
        <v>12</v>
      </c>
      <c r="B17" s="348"/>
      <c r="C17" s="234"/>
      <c r="D17" s="109"/>
      <c r="E17" s="109"/>
      <c r="F17" s="110"/>
      <c r="G17" s="101"/>
      <c r="H17" s="146" t="str">
        <f t="shared" si="2"/>
        <v/>
      </c>
      <c r="I17" s="60" t="str">
        <f t="shared" si="3"/>
        <v/>
      </c>
    </row>
    <row r="18" spans="1:9" s="9" customFormat="1" ht="17.25" customHeight="1">
      <c r="A18" s="358">
        <v>13</v>
      </c>
      <c r="B18" s="348"/>
      <c r="C18" s="234"/>
      <c r="D18" s="109"/>
      <c r="E18" s="109"/>
      <c r="F18" s="110"/>
      <c r="G18" s="101"/>
      <c r="H18" s="146" t="str">
        <f t="shared" si="2"/>
        <v/>
      </c>
      <c r="I18" s="60" t="str">
        <f t="shared" si="3"/>
        <v/>
      </c>
    </row>
    <row r="19" spans="1:9" s="9" customFormat="1" ht="17.25" customHeight="1">
      <c r="A19" s="358">
        <v>14</v>
      </c>
      <c r="B19" s="348"/>
      <c r="C19" s="234"/>
      <c r="D19" s="109"/>
      <c r="E19" s="109"/>
      <c r="F19" s="110"/>
      <c r="G19" s="101"/>
      <c r="H19" s="146" t="str">
        <f t="shared" si="2"/>
        <v/>
      </c>
      <c r="I19" s="60" t="str">
        <f t="shared" si="3"/>
        <v/>
      </c>
    </row>
    <row r="20" spans="1:9" s="9" customFormat="1" ht="17.25" customHeight="1">
      <c r="A20" s="358">
        <v>15</v>
      </c>
      <c r="B20" s="348"/>
      <c r="C20" s="234"/>
      <c r="D20" s="109"/>
      <c r="E20" s="109"/>
      <c r="F20" s="110"/>
      <c r="G20" s="101"/>
      <c r="H20" s="147" t="str">
        <f t="shared" si="2"/>
        <v/>
      </c>
      <c r="I20" s="272" t="str">
        <f t="shared" si="3"/>
        <v/>
      </c>
    </row>
    <row r="21" spans="1:9" s="9" customFormat="1" ht="17.25" customHeight="1">
      <c r="A21" s="358">
        <v>16</v>
      </c>
      <c r="B21" s="348"/>
      <c r="C21" s="234"/>
      <c r="D21" s="109"/>
      <c r="E21" s="109"/>
      <c r="F21" s="110"/>
      <c r="G21" s="101"/>
      <c r="H21" s="146" t="str">
        <f t="shared" si="2"/>
        <v/>
      </c>
      <c r="I21" s="60" t="str">
        <f t="shared" si="3"/>
        <v/>
      </c>
    </row>
    <row r="22" spans="1:9" s="9" customFormat="1" ht="17.25" customHeight="1">
      <c r="A22" s="358">
        <v>17</v>
      </c>
      <c r="B22" s="348"/>
      <c r="C22" s="234"/>
      <c r="D22" s="109"/>
      <c r="E22" s="109"/>
      <c r="F22" s="110"/>
      <c r="G22" s="101"/>
      <c r="H22" s="146" t="str">
        <f t="shared" si="2"/>
        <v/>
      </c>
      <c r="I22" s="60" t="str">
        <f t="shared" si="3"/>
        <v/>
      </c>
    </row>
    <row r="23" spans="1:9" s="9" customFormat="1" ht="17.25" customHeight="1">
      <c r="A23" s="358">
        <v>18</v>
      </c>
      <c r="B23" s="348"/>
      <c r="C23" s="234"/>
      <c r="D23" s="109"/>
      <c r="E23" s="109"/>
      <c r="F23" s="110"/>
      <c r="G23" s="101"/>
      <c r="H23" s="146" t="str">
        <f t="shared" si="2"/>
        <v/>
      </c>
      <c r="I23" s="60" t="str">
        <f t="shared" si="3"/>
        <v/>
      </c>
    </row>
    <row r="24" spans="1:9" s="9" customFormat="1" ht="17.25" customHeight="1">
      <c r="A24" s="358">
        <v>19</v>
      </c>
      <c r="B24" s="348"/>
      <c r="C24" s="234"/>
      <c r="D24" s="109"/>
      <c r="E24" s="109"/>
      <c r="F24" s="110"/>
      <c r="G24" s="101"/>
      <c r="H24" s="146" t="str">
        <f t="shared" si="2"/>
        <v/>
      </c>
      <c r="I24" s="60" t="str">
        <f t="shared" si="3"/>
        <v/>
      </c>
    </row>
    <row r="25" spans="1:9" s="9" customFormat="1" ht="17.25" customHeight="1">
      <c r="A25" s="358">
        <v>20</v>
      </c>
      <c r="B25" s="348"/>
      <c r="C25" s="234"/>
      <c r="D25" s="109"/>
      <c r="E25" s="109"/>
      <c r="F25" s="110"/>
      <c r="G25" s="101"/>
      <c r="H25" s="146" t="str">
        <f t="shared" si="2"/>
        <v/>
      </c>
      <c r="I25" s="60" t="str">
        <f t="shared" si="3"/>
        <v/>
      </c>
    </row>
    <row r="26" spans="1:9" s="9" customFormat="1" ht="17.25" customHeight="1">
      <c r="A26" s="358">
        <v>21</v>
      </c>
      <c r="B26" s="348"/>
      <c r="C26" s="234"/>
      <c r="D26" s="109"/>
      <c r="E26" s="109"/>
      <c r="F26" s="110"/>
      <c r="G26" s="101"/>
      <c r="H26" s="146" t="str">
        <f t="shared" si="2"/>
        <v/>
      </c>
      <c r="I26" s="60" t="str">
        <f t="shared" si="3"/>
        <v/>
      </c>
    </row>
    <row r="27" spans="1:9" s="9" customFormat="1" ht="17.25" customHeight="1">
      <c r="A27" s="358">
        <v>22</v>
      </c>
      <c r="B27" s="348"/>
      <c r="C27" s="234"/>
      <c r="D27" s="109"/>
      <c r="E27" s="109"/>
      <c r="F27" s="110"/>
      <c r="G27" s="101"/>
      <c r="H27" s="146" t="str">
        <f t="shared" si="2"/>
        <v/>
      </c>
      <c r="I27" s="60" t="str">
        <f t="shared" si="3"/>
        <v/>
      </c>
    </row>
    <row r="28" spans="1:9" s="9" customFormat="1" ht="17.25" customHeight="1">
      <c r="A28" s="358">
        <v>23</v>
      </c>
      <c r="B28" s="348"/>
      <c r="C28" s="234"/>
      <c r="D28" s="109"/>
      <c r="E28" s="109"/>
      <c r="F28" s="110"/>
      <c r="G28" s="101"/>
      <c r="H28" s="146" t="str">
        <f t="shared" si="2"/>
        <v/>
      </c>
      <c r="I28" s="60" t="str">
        <f t="shared" si="3"/>
        <v/>
      </c>
    </row>
    <row r="29" spans="1:9" s="9" customFormat="1" ht="17.25" customHeight="1">
      <c r="A29" s="358">
        <v>24</v>
      </c>
      <c r="B29" s="348"/>
      <c r="C29" s="234"/>
      <c r="D29" s="109"/>
      <c r="E29" s="109"/>
      <c r="F29" s="110"/>
      <c r="G29" s="101"/>
      <c r="H29" s="146" t="str">
        <f t="shared" si="2"/>
        <v/>
      </c>
      <c r="I29" s="60" t="str">
        <f t="shared" si="3"/>
        <v/>
      </c>
    </row>
    <row r="30" spans="1:9" s="9" customFormat="1" ht="17.25" customHeight="1">
      <c r="A30" s="358">
        <v>25</v>
      </c>
      <c r="B30" s="348"/>
      <c r="C30" s="234"/>
      <c r="D30" s="109"/>
      <c r="E30" s="109"/>
      <c r="F30" s="110"/>
      <c r="G30" s="101"/>
      <c r="H30" s="146" t="str">
        <f t="shared" si="2"/>
        <v/>
      </c>
      <c r="I30" s="60" t="str">
        <f t="shared" si="3"/>
        <v/>
      </c>
    </row>
    <row r="31" spans="1:9" s="9" customFormat="1" ht="17.25" customHeight="1">
      <c r="A31" s="358">
        <v>26</v>
      </c>
      <c r="B31" s="348"/>
      <c r="C31" s="234"/>
      <c r="D31" s="109"/>
      <c r="E31" s="109"/>
      <c r="F31" s="110"/>
      <c r="G31" s="101"/>
      <c r="H31" s="146" t="str">
        <f t="shared" si="2"/>
        <v/>
      </c>
      <c r="I31" s="60" t="str">
        <f t="shared" si="3"/>
        <v/>
      </c>
    </row>
    <row r="32" spans="1:9" s="9" customFormat="1" ht="17.25" customHeight="1">
      <c r="A32" s="358">
        <v>27</v>
      </c>
      <c r="B32" s="348"/>
      <c r="C32" s="234"/>
      <c r="D32" s="109"/>
      <c r="E32" s="109"/>
      <c r="F32" s="110"/>
      <c r="G32" s="101"/>
      <c r="H32" s="146" t="str">
        <f t="shared" si="2"/>
        <v/>
      </c>
      <c r="I32" s="60" t="str">
        <f t="shared" si="3"/>
        <v/>
      </c>
    </row>
    <row r="33" spans="1:10" s="9" customFormat="1" ht="17.25" customHeight="1">
      <c r="A33" s="358">
        <v>28</v>
      </c>
      <c r="B33" s="348"/>
      <c r="C33" s="234"/>
      <c r="D33" s="109"/>
      <c r="E33" s="109"/>
      <c r="F33" s="110"/>
      <c r="G33" s="101"/>
      <c r="H33" s="146" t="str">
        <f t="shared" si="2"/>
        <v/>
      </c>
      <c r="I33" s="60" t="str">
        <f t="shared" si="3"/>
        <v/>
      </c>
    </row>
    <row r="34" spans="1:10" s="9" customFormat="1" ht="17.25" customHeight="1">
      <c r="A34" s="358">
        <v>29</v>
      </c>
      <c r="B34" s="348"/>
      <c r="C34" s="234"/>
      <c r="D34" s="109"/>
      <c r="E34" s="109"/>
      <c r="F34" s="110"/>
      <c r="G34" s="101"/>
      <c r="H34" s="146" t="str">
        <f t="shared" si="2"/>
        <v/>
      </c>
      <c r="I34" s="60" t="str">
        <f t="shared" si="3"/>
        <v/>
      </c>
    </row>
    <row r="35" spans="1:10" s="9" customFormat="1" ht="17.25" customHeight="1" thickBot="1">
      <c r="A35" s="362">
        <v>30</v>
      </c>
      <c r="B35" s="339"/>
      <c r="C35" s="262"/>
      <c r="D35" s="263"/>
      <c r="E35" s="263"/>
      <c r="F35" s="264"/>
      <c r="G35" s="265"/>
      <c r="H35" s="266" t="str">
        <f t="shared" si="2"/>
        <v/>
      </c>
      <c r="I35" s="267" t="str">
        <f t="shared" si="3"/>
        <v/>
      </c>
    </row>
    <row r="36" spans="1:10" s="9" customFormat="1" ht="17.25" customHeight="1" thickBot="1">
      <c r="A36" s="3"/>
      <c r="B36" s="838"/>
      <c r="C36" s="839"/>
      <c r="D36" s="839"/>
      <c r="E36" s="839"/>
      <c r="F36" s="840"/>
      <c r="G36" s="167"/>
      <c r="H36" s="167"/>
      <c r="I36" s="203">
        <f>SUM(I6:I35)</f>
        <v>0</v>
      </c>
    </row>
    <row r="37" spans="1:10" s="9" customFormat="1" ht="21.6" customHeight="1">
      <c r="A37" s="3"/>
      <c r="B37" s="159"/>
      <c r="C37" s="159"/>
      <c r="D37" s="159"/>
      <c r="E37" s="159"/>
      <c r="F37" s="159"/>
      <c r="G37" s="163"/>
      <c r="H37" s="150" t="s">
        <v>170</v>
      </c>
      <c r="I37" s="151">
        <f>SUMIF(H6:H35,"要",I6:I35)</f>
        <v>0</v>
      </c>
    </row>
    <row r="38" spans="1:10" s="9" customFormat="1" ht="17.25" customHeight="1">
      <c r="A38" s="3"/>
      <c r="B38" s="159"/>
      <c r="C38" s="159"/>
      <c r="D38" s="159"/>
      <c r="E38" s="159"/>
      <c r="F38" s="159"/>
      <c r="G38" s="159"/>
      <c r="H38" s="150"/>
      <c r="I38" s="151"/>
    </row>
    <row r="39" spans="1:10" s="9" customFormat="1" ht="17.25" customHeight="1">
      <c r="A39" s="3"/>
      <c r="B39" s="329" t="s">
        <v>20</v>
      </c>
      <c r="C39" s="224"/>
      <c r="D39" s="159"/>
      <c r="E39" s="159"/>
      <c r="F39" s="159"/>
      <c r="G39" s="159"/>
      <c r="H39" s="150"/>
      <c r="I39" s="151"/>
    </row>
    <row r="40" spans="1:10" ht="17.25" customHeight="1" thickBot="1">
      <c r="B40" s="329" t="s">
        <v>202</v>
      </c>
      <c r="C40" s="223" t="s">
        <v>207</v>
      </c>
      <c r="I40" s="3" t="s">
        <v>29</v>
      </c>
    </row>
    <row r="41" spans="1:10" ht="15.75" customHeight="1">
      <c r="B41" s="870" t="s">
        <v>1</v>
      </c>
      <c r="C41" s="872" t="s">
        <v>21</v>
      </c>
      <c r="D41" s="874" t="s">
        <v>32</v>
      </c>
      <c r="E41" s="875"/>
      <c r="F41" s="876"/>
      <c r="G41" s="792" t="s">
        <v>168</v>
      </c>
      <c r="H41" s="868" t="s">
        <v>169</v>
      </c>
      <c r="I41" s="784" t="s">
        <v>45</v>
      </c>
    </row>
    <row r="42" spans="1:10" ht="15.75" customHeight="1" thickBot="1">
      <c r="B42" s="871"/>
      <c r="C42" s="873"/>
      <c r="D42" s="328" t="s">
        <v>44</v>
      </c>
      <c r="E42" s="328" t="s">
        <v>31</v>
      </c>
      <c r="F42" s="225" t="s">
        <v>36</v>
      </c>
      <c r="G42" s="793"/>
      <c r="H42" s="869"/>
      <c r="I42" s="785"/>
    </row>
    <row r="43" spans="1:10" s="10" customFormat="1" ht="17.25" customHeight="1">
      <c r="A43" s="353">
        <v>1</v>
      </c>
      <c r="B43" s="348"/>
      <c r="C43" s="234"/>
      <c r="D43" s="109"/>
      <c r="E43" s="109"/>
      <c r="F43" s="110"/>
      <c r="G43" s="101"/>
      <c r="H43" s="146" t="str">
        <f>IF(G43="","",IF(G43="課税対象外","要","不要"))</f>
        <v/>
      </c>
      <c r="I43" s="60" t="str">
        <f>IF(B43="","",ROUNDDOWN(D43*E43,0))</f>
        <v/>
      </c>
      <c r="J43" s="11"/>
    </row>
    <row r="44" spans="1:10" s="9" customFormat="1" ht="17.25" customHeight="1">
      <c r="A44" s="354">
        <v>2</v>
      </c>
      <c r="B44" s="348"/>
      <c r="C44" s="234"/>
      <c r="D44" s="109"/>
      <c r="E44" s="109"/>
      <c r="F44" s="110"/>
      <c r="G44" s="101"/>
      <c r="H44" s="146" t="str">
        <f t="shared" ref="H44:H46" si="4">IF(G44="","",IF(G44="課税対象外","要","不要"))</f>
        <v/>
      </c>
      <c r="I44" s="61" t="str">
        <f t="shared" ref="I44:I46" si="5">IF(B44="","",ROUNDDOWN(D44*E44,0))</f>
        <v/>
      </c>
    </row>
    <row r="45" spans="1:10" s="9" customFormat="1" ht="17.25" customHeight="1">
      <c r="A45" s="354">
        <v>3</v>
      </c>
      <c r="B45" s="348"/>
      <c r="C45" s="234"/>
      <c r="D45" s="109"/>
      <c r="E45" s="109"/>
      <c r="F45" s="110"/>
      <c r="G45" s="101"/>
      <c r="H45" s="146" t="str">
        <f t="shared" si="4"/>
        <v/>
      </c>
      <c r="I45" s="60" t="str">
        <f t="shared" si="5"/>
        <v/>
      </c>
    </row>
    <row r="46" spans="1:10" s="9" customFormat="1" ht="17.25" customHeight="1">
      <c r="A46" s="354">
        <v>4</v>
      </c>
      <c r="B46" s="348"/>
      <c r="C46" s="234"/>
      <c r="D46" s="109"/>
      <c r="E46" s="109"/>
      <c r="F46" s="110"/>
      <c r="G46" s="101"/>
      <c r="H46" s="146" t="str">
        <f t="shared" si="4"/>
        <v/>
      </c>
      <c r="I46" s="60" t="str">
        <f t="shared" si="5"/>
        <v/>
      </c>
    </row>
    <row r="47" spans="1:10" s="9" customFormat="1" ht="17.25" customHeight="1">
      <c r="A47" s="354">
        <v>5</v>
      </c>
      <c r="B47" s="348"/>
      <c r="C47" s="234"/>
      <c r="D47" s="109"/>
      <c r="E47" s="109"/>
      <c r="F47" s="110"/>
      <c r="G47" s="101"/>
      <c r="H47" s="146" t="str">
        <f t="shared" ref="H47:H72" si="6">IF(G47="","",IF(G47="課税対象外","要","不要"))</f>
        <v/>
      </c>
      <c r="I47" s="60" t="str">
        <f t="shared" ref="I47:I72" si="7">IF(B47="","",ROUNDDOWN(D47*E47,0))</f>
        <v/>
      </c>
    </row>
    <row r="48" spans="1:10" s="9" customFormat="1" ht="17.25" customHeight="1">
      <c r="A48" s="354">
        <v>6</v>
      </c>
      <c r="B48" s="348"/>
      <c r="C48" s="234"/>
      <c r="D48" s="109"/>
      <c r="E48" s="109"/>
      <c r="F48" s="110"/>
      <c r="G48" s="101"/>
      <c r="H48" s="146" t="str">
        <f t="shared" si="6"/>
        <v/>
      </c>
      <c r="I48" s="60" t="str">
        <f t="shared" si="7"/>
        <v/>
      </c>
    </row>
    <row r="49" spans="1:9" s="9" customFormat="1" ht="17.25" customHeight="1">
      <c r="A49" s="354">
        <v>7</v>
      </c>
      <c r="B49" s="348"/>
      <c r="C49" s="234"/>
      <c r="D49" s="109"/>
      <c r="E49" s="109"/>
      <c r="F49" s="110"/>
      <c r="G49" s="101"/>
      <c r="H49" s="146" t="str">
        <f t="shared" si="6"/>
        <v/>
      </c>
      <c r="I49" s="60" t="str">
        <f t="shared" si="7"/>
        <v/>
      </c>
    </row>
    <row r="50" spans="1:9" s="9" customFormat="1" ht="17.25" customHeight="1">
      <c r="A50" s="354">
        <v>8</v>
      </c>
      <c r="B50" s="348"/>
      <c r="C50" s="234"/>
      <c r="D50" s="109"/>
      <c r="E50" s="109"/>
      <c r="F50" s="110"/>
      <c r="G50" s="101"/>
      <c r="H50" s="146" t="str">
        <f t="shared" si="6"/>
        <v/>
      </c>
      <c r="I50" s="60" t="str">
        <f t="shared" si="7"/>
        <v/>
      </c>
    </row>
    <row r="51" spans="1:9" s="9" customFormat="1" ht="17.25" customHeight="1">
      <c r="A51" s="354">
        <v>9</v>
      </c>
      <c r="B51" s="348"/>
      <c r="C51" s="234"/>
      <c r="D51" s="109"/>
      <c r="E51" s="109"/>
      <c r="F51" s="110"/>
      <c r="G51" s="101"/>
      <c r="H51" s="146" t="str">
        <f t="shared" si="6"/>
        <v/>
      </c>
      <c r="I51" s="60" t="str">
        <f t="shared" si="7"/>
        <v/>
      </c>
    </row>
    <row r="52" spans="1:9" s="9" customFormat="1" ht="17.25" customHeight="1">
      <c r="A52" s="354">
        <v>10</v>
      </c>
      <c r="B52" s="338"/>
      <c r="C52" s="233"/>
      <c r="D52" s="39"/>
      <c r="E52" s="39"/>
      <c r="F52" s="17"/>
      <c r="G52" s="101"/>
      <c r="H52" s="146" t="str">
        <f t="shared" si="6"/>
        <v/>
      </c>
      <c r="I52" s="60" t="str">
        <f t="shared" si="7"/>
        <v/>
      </c>
    </row>
    <row r="53" spans="1:9" s="9" customFormat="1" ht="17.25" customHeight="1">
      <c r="A53" s="354">
        <v>11</v>
      </c>
      <c r="B53" s="348"/>
      <c r="C53" s="234"/>
      <c r="D53" s="109"/>
      <c r="E53" s="109"/>
      <c r="F53" s="110"/>
      <c r="G53" s="101"/>
      <c r="H53" s="146" t="str">
        <f t="shared" si="6"/>
        <v/>
      </c>
      <c r="I53" s="60" t="str">
        <f t="shared" si="7"/>
        <v/>
      </c>
    </row>
    <row r="54" spans="1:9" s="9" customFormat="1" ht="17.25" customHeight="1">
      <c r="A54" s="354">
        <v>12</v>
      </c>
      <c r="B54" s="348"/>
      <c r="C54" s="234"/>
      <c r="D54" s="109"/>
      <c r="E54" s="109"/>
      <c r="F54" s="110"/>
      <c r="G54" s="101"/>
      <c r="H54" s="146" t="str">
        <f t="shared" si="6"/>
        <v/>
      </c>
      <c r="I54" s="60" t="str">
        <f t="shared" si="7"/>
        <v/>
      </c>
    </row>
    <row r="55" spans="1:9" s="9" customFormat="1" ht="17.25" customHeight="1">
      <c r="A55" s="354">
        <v>13</v>
      </c>
      <c r="B55" s="348"/>
      <c r="C55" s="234"/>
      <c r="D55" s="109"/>
      <c r="E55" s="109"/>
      <c r="F55" s="110"/>
      <c r="G55" s="101"/>
      <c r="H55" s="146" t="str">
        <f t="shared" si="6"/>
        <v/>
      </c>
      <c r="I55" s="60" t="str">
        <f t="shared" si="7"/>
        <v/>
      </c>
    </row>
    <row r="56" spans="1:9" s="9" customFormat="1" ht="17.25" customHeight="1">
      <c r="A56" s="354">
        <v>14</v>
      </c>
      <c r="B56" s="348"/>
      <c r="C56" s="234"/>
      <c r="D56" s="109"/>
      <c r="E56" s="109"/>
      <c r="F56" s="110"/>
      <c r="G56" s="101"/>
      <c r="H56" s="146" t="str">
        <f t="shared" si="6"/>
        <v/>
      </c>
      <c r="I56" s="60" t="str">
        <f t="shared" si="7"/>
        <v/>
      </c>
    </row>
    <row r="57" spans="1:9" s="9" customFormat="1" ht="17.25" customHeight="1">
      <c r="A57" s="354">
        <v>15</v>
      </c>
      <c r="B57" s="348"/>
      <c r="C57" s="234"/>
      <c r="D57" s="109"/>
      <c r="E57" s="109"/>
      <c r="F57" s="110"/>
      <c r="G57" s="101"/>
      <c r="H57" s="146" t="str">
        <f t="shared" si="6"/>
        <v/>
      </c>
      <c r="I57" s="60" t="str">
        <f t="shared" si="7"/>
        <v/>
      </c>
    </row>
    <row r="58" spans="1:9" s="9" customFormat="1" ht="17.25" customHeight="1">
      <c r="A58" s="354">
        <v>16</v>
      </c>
      <c r="B58" s="348"/>
      <c r="C58" s="234"/>
      <c r="D58" s="109"/>
      <c r="E58" s="109"/>
      <c r="F58" s="110"/>
      <c r="G58" s="101"/>
      <c r="H58" s="146" t="str">
        <f t="shared" si="6"/>
        <v/>
      </c>
      <c r="I58" s="60" t="str">
        <f t="shared" si="7"/>
        <v/>
      </c>
    </row>
    <row r="59" spans="1:9" s="9" customFormat="1" ht="17.25" customHeight="1">
      <c r="A59" s="354">
        <v>17</v>
      </c>
      <c r="B59" s="348"/>
      <c r="C59" s="234"/>
      <c r="D59" s="109"/>
      <c r="E59" s="109"/>
      <c r="F59" s="110"/>
      <c r="G59" s="101"/>
      <c r="H59" s="146" t="str">
        <f t="shared" si="6"/>
        <v/>
      </c>
      <c r="I59" s="60" t="str">
        <f t="shared" si="7"/>
        <v/>
      </c>
    </row>
    <row r="60" spans="1:9" s="9" customFormat="1" ht="17.25" customHeight="1">
      <c r="A60" s="354">
        <v>18</v>
      </c>
      <c r="B60" s="348"/>
      <c r="C60" s="234"/>
      <c r="D60" s="109"/>
      <c r="E60" s="109"/>
      <c r="F60" s="110"/>
      <c r="G60" s="101"/>
      <c r="H60" s="146" t="str">
        <f t="shared" si="6"/>
        <v/>
      </c>
      <c r="I60" s="60" t="str">
        <f t="shared" si="7"/>
        <v/>
      </c>
    </row>
    <row r="61" spans="1:9" s="9" customFormat="1" ht="17.25" customHeight="1">
      <c r="A61" s="354">
        <v>19</v>
      </c>
      <c r="B61" s="348"/>
      <c r="C61" s="234"/>
      <c r="D61" s="109"/>
      <c r="E61" s="109"/>
      <c r="F61" s="110"/>
      <c r="G61" s="101"/>
      <c r="H61" s="146" t="str">
        <f t="shared" si="6"/>
        <v/>
      </c>
      <c r="I61" s="60" t="str">
        <f t="shared" si="7"/>
        <v/>
      </c>
    </row>
    <row r="62" spans="1:9" s="9" customFormat="1" ht="17.25" customHeight="1">
      <c r="A62" s="354">
        <v>20</v>
      </c>
      <c r="B62" s="348"/>
      <c r="C62" s="234"/>
      <c r="D62" s="109"/>
      <c r="E62" s="109"/>
      <c r="F62" s="110"/>
      <c r="G62" s="101"/>
      <c r="H62" s="146" t="str">
        <f t="shared" si="6"/>
        <v/>
      </c>
      <c r="I62" s="60" t="str">
        <f t="shared" si="7"/>
        <v/>
      </c>
    </row>
    <row r="63" spans="1:9" s="9" customFormat="1" ht="17.25" customHeight="1">
      <c r="A63" s="354">
        <v>21</v>
      </c>
      <c r="B63" s="348"/>
      <c r="C63" s="234"/>
      <c r="D63" s="109"/>
      <c r="E63" s="109"/>
      <c r="F63" s="110"/>
      <c r="G63" s="101"/>
      <c r="H63" s="146" t="str">
        <f t="shared" si="6"/>
        <v/>
      </c>
      <c r="I63" s="60" t="str">
        <f t="shared" si="7"/>
        <v/>
      </c>
    </row>
    <row r="64" spans="1:9" s="9" customFormat="1" ht="17.25" customHeight="1">
      <c r="A64" s="354">
        <v>22</v>
      </c>
      <c r="B64" s="348"/>
      <c r="C64" s="234"/>
      <c r="D64" s="109"/>
      <c r="E64" s="109"/>
      <c r="F64" s="110"/>
      <c r="G64" s="101"/>
      <c r="H64" s="146" t="str">
        <f t="shared" si="6"/>
        <v/>
      </c>
      <c r="I64" s="60" t="str">
        <f t="shared" si="7"/>
        <v/>
      </c>
    </row>
    <row r="65" spans="1:10" s="9" customFormat="1" ht="17.25" customHeight="1">
      <c r="A65" s="354">
        <v>23</v>
      </c>
      <c r="B65" s="348"/>
      <c r="C65" s="234"/>
      <c r="D65" s="109"/>
      <c r="E65" s="109"/>
      <c r="F65" s="110"/>
      <c r="G65" s="101"/>
      <c r="H65" s="146" t="str">
        <f t="shared" si="6"/>
        <v/>
      </c>
      <c r="I65" s="60" t="str">
        <f t="shared" si="7"/>
        <v/>
      </c>
    </row>
    <row r="66" spans="1:10" s="9" customFormat="1" ht="17.25" customHeight="1">
      <c r="A66" s="354">
        <v>24</v>
      </c>
      <c r="B66" s="348"/>
      <c r="C66" s="234"/>
      <c r="D66" s="109"/>
      <c r="E66" s="109"/>
      <c r="F66" s="110"/>
      <c r="G66" s="101"/>
      <c r="H66" s="146" t="str">
        <f t="shared" si="6"/>
        <v/>
      </c>
      <c r="I66" s="60" t="str">
        <f t="shared" si="7"/>
        <v/>
      </c>
    </row>
    <row r="67" spans="1:10" s="9" customFormat="1" ht="17.25" customHeight="1">
      <c r="A67" s="354">
        <v>25</v>
      </c>
      <c r="B67" s="348"/>
      <c r="C67" s="234"/>
      <c r="D67" s="109"/>
      <c r="E67" s="109"/>
      <c r="F67" s="110"/>
      <c r="G67" s="101"/>
      <c r="H67" s="146" t="str">
        <f t="shared" si="6"/>
        <v/>
      </c>
      <c r="I67" s="60" t="str">
        <f t="shared" si="7"/>
        <v/>
      </c>
    </row>
    <row r="68" spans="1:10" s="9" customFormat="1" ht="17.25" customHeight="1">
      <c r="A68" s="354">
        <v>26</v>
      </c>
      <c r="B68" s="348"/>
      <c r="C68" s="234"/>
      <c r="D68" s="109"/>
      <c r="E68" s="109"/>
      <c r="F68" s="110"/>
      <c r="G68" s="101"/>
      <c r="H68" s="146" t="str">
        <f t="shared" si="6"/>
        <v/>
      </c>
      <c r="I68" s="60" t="str">
        <f t="shared" si="7"/>
        <v/>
      </c>
    </row>
    <row r="69" spans="1:10" s="9" customFormat="1" ht="17.25" customHeight="1">
      <c r="A69" s="354">
        <v>27</v>
      </c>
      <c r="B69" s="348"/>
      <c r="C69" s="234"/>
      <c r="D69" s="109"/>
      <c r="E69" s="109"/>
      <c r="F69" s="110"/>
      <c r="G69" s="101"/>
      <c r="H69" s="146" t="str">
        <f t="shared" si="6"/>
        <v/>
      </c>
      <c r="I69" s="60" t="str">
        <f t="shared" si="7"/>
        <v/>
      </c>
    </row>
    <row r="70" spans="1:10" s="9" customFormat="1" ht="17.25" customHeight="1">
      <c r="A70" s="354">
        <v>28</v>
      </c>
      <c r="B70" s="348"/>
      <c r="C70" s="234"/>
      <c r="D70" s="109"/>
      <c r="E70" s="109"/>
      <c r="F70" s="110"/>
      <c r="G70" s="101"/>
      <c r="H70" s="146" t="str">
        <f t="shared" si="6"/>
        <v/>
      </c>
      <c r="I70" s="60" t="str">
        <f t="shared" si="7"/>
        <v/>
      </c>
    </row>
    <row r="71" spans="1:10" s="9" customFormat="1" ht="17.25" customHeight="1">
      <c r="A71" s="354">
        <v>29</v>
      </c>
      <c r="B71" s="348"/>
      <c r="C71" s="234"/>
      <c r="D71" s="109"/>
      <c r="E71" s="109"/>
      <c r="F71" s="110"/>
      <c r="G71" s="101"/>
      <c r="H71" s="146" t="str">
        <f t="shared" si="6"/>
        <v/>
      </c>
      <c r="I71" s="60" t="str">
        <f t="shared" si="7"/>
        <v/>
      </c>
    </row>
    <row r="72" spans="1:10" s="9" customFormat="1" ht="17.25" customHeight="1" thickBot="1">
      <c r="A72" s="363">
        <v>30</v>
      </c>
      <c r="B72" s="339"/>
      <c r="C72" s="262"/>
      <c r="D72" s="263"/>
      <c r="E72" s="263"/>
      <c r="F72" s="264"/>
      <c r="G72" s="265"/>
      <c r="H72" s="266" t="str">
        <f t="shared" si="6"/>
        <v/>
      </c>
      <c r="I72" s="267" t="str">
        <f t="shared" si="7"/>
        <v/>
      </c>
    </row>
    <row r="73" spans="1:10" s="9" customFormat="1" ht="17.25" customHeight="1" thickBot="1">
      <c r="A73" s="3"/>
      <c r="B73" s="838"/>
      <c r="C73" s="839"/>
      <c r="D73" s="839"/>
      <c r="E73" s="839"/>
      <c r="F73" s="840"/>
      <c r="G73" s="167"/>
      <c r="H73" s="167"/>
      <c r="I73" s="203">
        <f>SUM(I43:I72)</f>
        <v>0</v>
      </c>
    </row>
    <row r="74" spans="1:10" s="9" customFormat="1" ht="17.25" customHeight="1">
      <c r="A74" s="3"/>
      <c r="B74" s="159"/>
      <c r="C74" s="159"/>
      <c r="D74" s="159"/>
      <c r="E74" s="159"/>
      <c r="F74" s="159"/>
      <c r="G74" s="163"/>
      <c r="H74" s="150" t="s">
        <v>170</v>
      </c>
      <c r="I74" s="151">
        <f>SUMIF(H43:H72,"要",I43:I72)</f>
        <v>0</v>
      </c>
    </row>
    <row r="75" spans="1:10" s="9" customFormat="1" ht="17.25" customHeight="1">
      <c r="A75" s="3"/>
      <c r="B75" s="159"/>
      <c r="C75" s="159"/>
      <c r="D75" s="159"/>
      <c r="E75" s="159"/>
      <c r="F75" s="159"/>
      <c r="G75" s="159"/>
      <c r="H75" s="150"/>
      <c r="I75" s="151"/>
    </row>
    <row r="76" spans="1:10" s="9" customFormat="1" ht="17.25" customHeight="1">
      <c r="A76" s="3"/>
      <c r="B76" s="329" t="s">
        <v>20</v>
      </c>
      <c r="C76" s="224"/>
      <c r="D76" s="159"/>
      <c r="E76" s="159"/>
      <c r="F76" s="159"/>
      <c r="G76" s="159"/>
      <c r="H76" s="150"/>
      <c r="I76" s="151"/>
    </row>
    <row r="77" spans="1:10" ht="17.25" customHeight="1" thickBot="1">
      <c r="B77" s="329" t="s">
        <v>203</v>
      </c>
      <c r="C77" s="223" t="s">
        <v>207</v>
      </c>
      <c r="I77" s="3" t="s">
        <v>29</v>
      </c>
    </row>
    <row r="78" spans="1:10" ht="15.75" customHeight="1">
      <c r="B78" s="870" t="s">
        <v>1</v>
      </c>
      <c r="C78" s="872" t="s">
        <v>21</v>
      </c>
      <c r="D78" s="874" t="s">
        <v>32</v>
      </c>
      <c r="E78" s="875"/>
      <c r="F78" s="876"/>
      <c r="G78" s="792" t="s">
        <v>168</v>
      </c>
      <c r="H78" s="868" t="s">
        <v>169</v>
      </c>
      <c r="I78" s="784" t="s">
        <v>45</v>
      </c>
    </row>
    <row r="79" spans="1:10" ht="15.75" customHeight="1" thickBot="1">
      <c r="B79" s="871"/>
      <c r="C79" s="873"/>
      <c r="D79" s="328" t="s">
        <v>44</v>
      </c>
      <c r="E79" s="328" t="s">
        <v>31</v>
      </c>
      <c r="F79" s="225" t="s">
        <v>36</v>
      </c>
      <c r="G79" s="793"/>
      <c r="H79" s="869"/>
      <c r="I79" s="785"/>
    </row>
    <row r="80" spans="1:10" s="10" customFormat="1" ht="17.25" customHeight="1">
      <c r="A80" s="353">
        <v>1</v>
      </c>
      <c r="B80" s="348"/>
      <c r="C80" s="234"/>
      <c r="D80" s="109"/>
      <c r="E80" s="109"/>
      <c r="F80" s="110"/>
      <c r="G80" s="101"/>
      <c r="H80" s="146" t="str">
        <f>IF(G80="","",IF(G80="課税対象外","要","不要"))</f>
        <v/>
      </c>
      <c r="I80" s="60" t="str">
        <f>IF(B80="","",ROUNDDOWN(D80*E80,0))</f>
        <v/>
      </c>
      <c r="J80" s="11"/>
    </row>
    <row r="81" spans="1:9" s="9" customFormat="1" ht="17.25" customHeight="1">
      <c r="A81" s="354">
        <v>2</v>
      </c>
      <c r="B81" s="348"/>
      <c r="C81" s="234"/>
      <c r="D81" s="109"/>
      <c r="E81" s="109"/>
      <c r="F81" s="110"/>
      <c r="G81" s="101"/>
      <c r="H81" s="146" t="str">
        <f t="shared" ref="H81:H83" si="8">IF(G81="","",IF(G81="課税対象外","要","不要"))</f>
        <v/>
      </c>
      <c r="I81" s="61" t="str">
        <f t="shared" ref="I81:I83" si="9">IF(B81="","",ROUNDDOWN(D81*E81,0))</f>
        <v/>
      </c>
    </row>
    <row r="82" spans="1:9" s="9" customFormat="1" ht="17.25" customHeight="1">
      <c r="A82" s="354">
        <v>3</v>
      </c>
      <c r="B82" s="348"/>
      <c r="C82" s="234"/>
      <c r="D82" s="109"/>
      <c r="E82" s="109"/>
      <c r="F82" s="110"/>
      <c r="G82" s="101"/>
      <c r="H82" s="146" t="str">
        <f t="shared" si="8"/>
        <v/>
      </c>
      <c r="I82" s="60" t="str">
        <f t="shared" si="9"/>
        <v/>
      </c>
    </row>
    <row r="83" spans="1:9" s="9" customFormat="1" ht="17.25" customHeight="1">
      <c r="A83" s="354">
        <v>4</v>
      </c>
      <c r="B83" s="348"/>
      <c r="C83" s="234"/>
      <c r="D83" s="109"/>
      <c r="E83" s="109"/>
      <c r="F83" s="110"/>
      <c r="G83" s="101"/>
      <c r="H83" s="146" t="str">
        <f t="shared" si="8"/>
        <v/>
      </c>
      <c r="I83" s="60" t="str">
        <f t="shared" si="9"/>
        <v/>
      </c>
    </row>
    <row r="84" spans="1:9" s="9" customFormat="1" ht="17.25" customHeight="1">
      <c r="A84" s="354">
        <v>5</v>
      </c>
      <c r="B84" s="348"/>
      <c r="C84" s="234"/>
      <c r="D84" s="109"/>
      <c r="E84" s="109"/>
      <c r="F84" s="110"/>
      <c r="G84" s="101"/>
      <c r="H84" s="146" t="str">
        <f t="shared" ref="H84:H109" si="10">IF(G84="","",IF(G84="課税対象外","要","不要"))</f>
        <v/>
      </c>
      <c r="I84" s="60" t="str">
        <f t="shared" ref="I84:I109" si="11">IF(B84="","",ROUNDDOWN(D84*E84,0))</f>
        <v/>
      </c>
    </row>
    <row r="85" spans="1:9" s="9" customFormat="1" ht="17.25" customHeight="1">
      <c r="A85" s="354">
        <v>6</v>
      </c>
      <c r="B85" s="348"/>
      <c r="C85" s="234"/>
      <c r="D85" s="109"/>
      <c r="E85" s="109"/>
      <c r="F85" s="110"/>
      <c r="G85" s="101"/>
      <c r="H85" s="146" t="str">
        <f t="shared" si="10"/>
        <v/>
      </c>
      <c r="I85" s="60" t="str">
        <f t="shared" si="11"/>
        <v/>
      </c>
    </row>
    <row r="86" spans="1:9" s="9" customFormat="1" ht="17.25" customHeight="1">
      <c r="A86" s="354">
        <v>7</v>
      </c>
      <c r="B86" s="348"/>
      <c r="C86" s="234"/>
      <c r="D86" s="109"/>
      <c r="E86" s="109"/>
      <c r="F86" s="110"/>
      <c r="G86" s="101"/>
      <c r="H86" s="146" t="str">
        <f t="shared" si="10"/>
        <v/>
      </c>
      <c r="I86" s="60" t="str">
        <f t="shared" si="11"/>
        <v/>
      </c>
    </row>
    <row r="87" spans="1:9" s="9" customFormat="1" ht="17.25" customHeight="1">
      <c r="A87" s="354">
        <v>8</v>
      </c>
      <c r="B87" s="348"/>
      <c r="C87" s="234"/>
      <c r="D87" s="109"/>
      <c r="E87" s="109"/>
      <c r="F87" s="110"/>
      <c r="G87" s="101"/>
      <c r="H87" s="146" t="str">
        <f t="shared" si="10"/>
        <v/>
      </c>
      <c r="I87" s="60" t="str">
        <f t="shared" si="11"/>
        <v/>
      </c>
    </row>
    <row r="88" spans="1:9" s="9" customFormat="1" ht="17.25" customHeight="1">
      <c r="A88" s="354">
        <v>9</v>
      </c>
      <c r="B88" s="348"/>
      <c r="C88" s="234"/>
      <c r="D88" s="109"/>
      <c r="E88" s="109"/>
      <c r="F88" s="110"/>
      <c r="G88" s="101"/>
      <c r="H88" s="146" t="str">
        <f t="shared" si="10"/>
        <v/>
      </c>
      <c r="I88" s="60" t="str">
        <f t="shared" si="11"/>
        <v/>
      </c>
    </row>
    <row r="89" spans="1:9" s="9" customFormat="1" ht="17.25" customHeight="1">
      <c r="A89" s="354">
        <v>10</v>
      </c>
      <c r="B89" s="338"/>
      <c r="C89" s="233"/>
      <c r="D89" s="39"/>
      <c r="E89" s="39"/>
      <c r="F89" s="17"/>
      <c r="G89" s="101"/>
      <c r="H89" s="146" t="str">
        <f t="shared" si="10"/>
        <v/>
      </c>
      <c r="I89" s="60" t="str">
        <f t="shared" si="11"/>
        <v/>
      </c>
    </row>
    <row r="90" spans="1:9" s="9" customFormat="1" ht="17.25" customHeight="1">
      <c r="A90" s="354">
        <v>11</v>
      </c>
      <c r="B90" s="348"/>
      <c r="C90" s="234"/>
      <c r="D90" s="109"/>
      <c r="E90" s="109"/>
      <c r="F90" s="110"/>
      <c r="G90" s="101"/>
      <c r="H90" s="146" t="str">
        <f t="shared" si="10"/>
        <v/>
      </c>
      <c r="I90" s="60" t="str">
        <f t="shared" si="11"/>
        <v/>
      </c>
    </row>
    <row r="91" spans="1:9" s="9" customFormat="1" ht="17.25" customHeight="1">
      <c r="A91" s="354">
        <v>12</v>
      </c>
      <c r="B91" s="348"/>
      <c r="C91" s="234"/>
      <c r="D91" s="109"/>
      <c r="E91" s="109"/>
      <c r="F91" s="110"/>
      <c r="G91" s="101"/>
      <c r="H91" s="146" t="str">
        <f t="shared" si="10"/>
        <v/>
      </c>
      <c r="I91" s="60" t="str">
        <f t="shared" si="11"/>
        <v/>
      </c>
    </row>
    <row r="92" spans="1:9" s="9" customFormat="1" ht="17.25" customHeight="1">
      <c r="A92" s="354">
        <v>13</v>
      </c>
      <c r="B92" s="348"/>
      <c r="C92" s="234"/>
      <c r="D92" s="109"/>
      <c r="E92" s="109"/>
      <c r="F92" s="110"/>
      <c r="G92" s="101"/>
      <c r="H92" s="146" t="str">
        <f t="shared" si="10"/>
        <v/>
      </c>
      <c r="I92" s="60" t="str">
        <f t="shared" si="11"/>
        <v/>
      </c>
    </row>
    <row r="93" spans="1:9" s="9" customFormat="1" ht="17.25" customHeight="1">
      <c r="A93" s="354">
        <v>14</v>
      </c>
      <c r="B93" s="348"/>
      <c r="C93" s="234"/>
      <c r="D93" s="109"/>
      <c r="E93" s="109"/>
      <c r="F93" s="110"/>
      <c r="G93" s="101"/>
      <c r="H93" s="146" t="str">
        <f t="shared" si="10"/>
        <v/>
      </c>
      <c r="I93" s="60" t="str">
        <f t="shared" si="11"/>
        <v/>
      </c>
    </row>
    <row r="94" spans="1:9" s="9" customFormat="1" ht="17.25" customHeight="1">
      <c r="A94" s="354">
        <v>15</v>
      </c>
      <c r="B94" s="348"/>
      <c r="C94" s="234"/>
      <c r="D94" s="109"/>
      <c r="E94" s="109"/>
      <c r="F94" s="110"/>
      <c r="G94" s="101"/>
      <c r="H94" s="146" t="str">
        <f t="shared" si="10"/>
        <v/>
      </c>
      <c r="I94" s="60" t="str">
        <f t="shared" si="11"/>
        <v/>
      </c>
    </row>
    <row r="95" spans="1:9" s="9" customFormat="1" ht="17.25" customHeight="1">
      <c r="A95" s="354">
        <v>16</v>
      </c>
      <c r="B95" s="348"/>
      <c r="C95" s="234"/>
      <c r="D95" s="109"/>
      <c r="E95" s="109"/>
      <c r="F95" s="110"/>
      <c r="G95" s="101"/>
      <c r="H95" s="146" t="str">
        <f t="shared" si="10"/>
        <v/>
      </c>
      <c r="I95" s="60" t="str">
        <f t="shared" si="11"/>
        <v/>
      </c>
    </row>
    <row r="96" spans="1:9" s="9" customFormat="1" ht="17.25" customHeight="1">
      <c r="A96" s="354">
        <v>17</v>
      </c>
      <c r="B96" s="348"/>
      <c r="C96" s="234"/>
      <c r="D96" s="109"/>
      <c r="E96" s="109"/>
      <c r="F96" s="110"/>
      <c r="G96" s="101"/>
      <c r="H96" s="146" t="str">
        <f t="shared" si="10"/>
        <v/>
      </c>
      <c r="I96" s="60" t="str">
        <f t="shared" si="11"/>
        <v/>
      </c>
    </row>
    <row r="97" spans="1:9" s="9" customFormat="1" ht="17.25" customHeight="1">
      <c r="A97" s="354">
        <v>18</v>
      </c>
      <c r="B97" s="348"/>
      <c r="C97" s="234"/>
      <c r="D97" s="109"/>
      <c r="E97" s="109"/>
      <c r="F97" s="110"/>
      <c r="G97" s="101"/>
      <c r="H97" s="146" t="str">
        <f t="shared" si="10"/>
        <v/>
      </c>
      <c r="I97" s="60" t="str">
        <f t="shared" si="11"/>
        <v/>
      </c>
    </row>
    <row r="98" spans="1:9" s="9" customFormat="1" ht="17.25" customHeight="1">
      <c r="A98" s="354">
        <v>19</v>
      </c>
      <c r="B98" s="348"/>
      <c r="C98" s="234"/>
      <c r="D98" s="109"/>
      <c r="E98" s="109"/>
      <c r="F98" s="110"/>
      <c r="G98" s="101"/>
      <c r="H98" s="146" t="str">
        <f t="shared" si="10"/>
        <v/>
      </c>
      <c r="I98" s="60" t="str">
        <f t="shared" si="11"/>
        <v/>
      </c>
    </row>
    <row r="99" spans="1:9" s="9" customFormat="1" ht="17.25" customHeight="1">
      <c r="A99" s="354">
        <v>20</v>
      </c>
      <c r="B99" s="348"/>
      <c r="C99" s="234"/>
      <c r="D99" s="109"/>
      <c r="E99" s="109"/>
      <c r="F99" s="110"/>
      <c r="G99" s="101"/>
      <c r="H99" s="146" t="str">
        <f t="shared" si="10"/>
        <v/>
      </c>
      <c r="I99" s="60" t="str">
        <f t="shared" si="11"/>
        <v/>
      </c>
    </row>
    <row r="100" spans="1:9" s="9" customFormat="1" ht="17.25" customHeight="1">
      <c r="A100" s="354">
        <v>21</v>
      </c>
      <c r="B100" s="348"/>
      <c r="C100" s="234"/>
      <c r="D100" s="109"/>
      <c r="E100" s="109"/>
      <c r="F100" s="110"/>
      <c r="G100" s="101"/>
      <c r="H100" s="146" t="str">
        <f t="shared" si="10"/>
        <v/>
      </c>
      <c r="I100" s="60" t="str">
        <f t="shared" si="11"/>
        <v/>
      </c>
    </row>
    <row r="101" spans="1:9" s="9" customFormat="1" ht="17.25" customHeight="1">
      <c r="A101" s="354">
        <v>22</v>
      </c>
      <c r="B101" s="348"/>
      <c r="C101" s="234"/>
      <c r="D101" s="109"/>
      <c r="E101" s="109"/>
      <c r="F101" s="110"/>
      <c r="G101" s="101"/>
      <c r="H101" s="146" t="str">
        <f t="shared" si="10"/>
        <v/>
      </c>
      <c r="I101" s="60" t="str">
        <f t="shared" si="11"/>
        <v/>
      </c>
    </row>
    <row r="102" spans="1:9" s="9" customFormat="1" ht="17.25" customHeight="1">
      <c r="A102" s="354">
        <v>23</v>
      </c>
      <c r="B102" s="348"/>
      <c r="C102" s="234"/>
      <c r="D102" s="109"/>
      <c r="E102" s="109"/>
      <c r="F102" s="110"/>
      <c r="G102" s="101"/>
      <c r="H102" s="146" t="str">
        <f t="shared" si="10"/>
        <v/>
      </c>
      <c r="I102" s="60" t="str">
        <f t="shared" si="11"/>
        <v/>
      </c>
    </row>
    <row r="103" spans="1:9" s="9" customFormat="1" ht="17.25" customHeight="1">
      <c r="A103" s="354">
        <v>24</v>
      </c>
      <c r="B103" s="348"/>
      <c r="C103" s="234"/>
      <c r="D103" s="109"/>
      <c r="E103" s="109"/>
      <c r="F103" s="110"/>
      <c r="G103" s="101"/>
      <c r="H103" s="146" t="str">
        <f t="shared" si="10"/>
        <v/>
      </c>
      <c r="I103" s="60" t="str">
        <f t="shared" si="11"/>
        <v/>
      </c>
    </row>
    <row r="104" spans="1:9" s="9" customFormat="1" ht="17.25" customHeight="1">
      <c r="A104" s="354">
        <v>25</v>
      </c>
      <c r="B104" s="348"/>
      <c r="C104" s="234"/>
      <c r="D104" s="109"/>
      <c r="E104" s="109"/>
      <c r="F104" s="110"/>
      <c r="G104" s="101"/>
      <c r="H104" s="146" t="str">
        <f t="shared" si="10"/>
        <v/>
      </c>
      <c r="I104" s="60" t="str">
        <f t="shared" si="11"/>
        <v/>
      </c>
    </row>
    <row r="105" spans="1:9" s="9" customFormat="1" ht="17.25" customHeight="1">
      <c r="A105" s="354">
        <v>26</v>
      </c>
      <c r="B105" s="348"/>
      <c r="C105" s="234"/>
      <c r="D105" s="109"/>
      <c r="E105" s="109"/>
      <c r="F105" s="110"/>
      <c r="G105" s="101"/>
      <c r="H105" s="146" t="str">
        <f t="shared" si="10"/>
        <v/>
      </c>
      <c r="I105" s="60" t="str">
        <f t="shared" si="11"/>
        <v/>
      </c>
    </row>
    <row r="106" spans="1:9" s="9" customFormat="1" ht="17.25" customHeight="1">
      <c r="A106" s="354">
        <v>27</v>
      </c>
      <c r="B106" s="348"/>
      <c r="C106" s="234"/>
      <c r="D106" s="109"/>
      <c r="E106" s="109"/>
      <c r="F106" s="110"/>
      <c r="G106" s="101"/>
      <c r="H106" s="146" t="str">
        <f t="shared" si="10"/>
        <v/>
      </c>
      <c r="I106" s="60" t="str">
        <f t="shared" si="11"/>
        <v/>
      </c>
    </row>
    <row r="107" spans="1:9" s="9" customFormat="1" ht="17.25" customHeight="1">
      <c r="A107" s="354">
        <v>28</v>
      </c>
      <c r="B107" s="348"/>
      <c r="C107" s="234"/>
      <c r="D107" s="109"/>
      <c r="E107" s="109"/>
      <c r="F107" s="110"/>
      <c r="G107" s="101"/>
      <c r="H107" s="146" t="str">
        <f t="shared" si="10"/>
        <v/>
      </c>
      <c r="I107" s="60" t="str">
        <f t="shared" si="11"/>
        <v/>
      </c>
    </row>
    <row r="108" spans="1:9" s="9" customFormat="1" ht="17.25" customHeight="1">
      <c r="A108" s="354">
        <v>29</v>
      </c>
      <c r="B108" s="348"/>
      <c r="C108" s="234"/>
      <c r="D108" s="109"/>
      <c r="E108" s="109"/>
      <c r="F108" s="110"/>
      <c r="G108" s="101"/>
      <c r="H108" s="146" t="str">
        <f t="shared" si="10"/>
        <v/>
      </c>
      <c r="I108" s="60" t="str">
        <f t="shared" si="11"/>
        <v/>
      </c>
    </row>
    <row r="109" spans="1:9" s="9" customFormat="1" ht="17.25" customHeight="1" thickBot="1">
      <c r="A109" s="363">
        <v>30</v>
      </c>
      <c r="B109" s="339"/>
      <c r="C109" s="262"/>
      <c r="D109" s="263"/>
      <c r="E109" s="263"/>
      <c r="F109" s="264"/>
      <c r="G109" s="265"/>
      <c r="H109" s="266" t="str">
        <f t="shared" si="10"/>
        <v/>
      </c>
      <c r="I109" s="267" t="str">
        <f t="shared" si="11"/>
        <v/>
      </c>
    </row>
    <row r="110" spans="1:9" s="9" customFormat="1" ht="17.25" customHeight="1" thickBot="1">
      <c r="A110" s="3"/>
      <c r="B110" s="838"/>
      <c r="C110" s="839"/>
      <c r="D110" s="839"/>
      <c r="E110" s="839"/>
      <c r="F110" s="840"/>
      <c r="G110" s="167"/>
      <c r="H110" s="167"/>
      <c r="I110" s="203">
        <f>SUM(I80:I109)</f>
        <v>0</v>
      </c>
    </row>
    <row r="111" spans="1:9" s="9" customFormat="1" ht="17.25" customHeight="1">
      <c r="A111" s="3"/>
      <c r="B111" s="159"/>
      <c r="C111" s="159"/>
      <c r="D111" s="159"/>
      <c r="E111" s="159"/>
      <c r="F111" s="159"/>
      <c r="G111" s="163"/>
      <c r="H111" s="150" t="s">
        <v>170</v>
      </c>
      <c r="I111" s="151">
        <f>SUMIF(H80:H109,"要",I80:I109)</f>
        <v>0</v>
      </c>
    </row>
    <row r="112" spans="1:9" s="9" customFormat="1" ht="17.25" customHeight="1">
      <c r="A112" s="3"/>
      <c r="B112" s="159"/>
      <c r="C112" s="159"/>
      <c r="D112" s="159"/>
      <c r="E112" s="159"/>
      <c r="F112" s="159"/>
      <c r="G112" s="159"/>
      <c r="H112" s="150"/>
      <c r="I112" s="151"/>
    </row>
    <row r="113" spans="1:10" s="9" customFormat="1" ht="17.25" customHeight="1">
      <c r="A113" s="3"/>
      <c r="B113" s="329" t="s">
        <v>20</v>
      </c>
      <c r="C113" s="224"/>
      <c r="D113" s="159"/>
      <c r="E113" s="159"/>
      <c r="F113" s="159"/>
      <c r="G113" s="159"/>
      <c r="H113" s="150"/>
      <c r="I113" s="151"/>
    </row>
    <row r="114" spans="1:10" ht="17.25" customHeight="1" thickBot="1">
      <c r="B114" s="329" t="s">
        <v>204</v>
      </c>
      <c r="C114" s="223" t="s">
        <v>207</v>
      </c>
      <c r="I114" s="3" t="s">
        <v>29</v>
      </c>
    </row>
    <row r="115" spans="1:10" ht="15.75" customHeight="1">
      <c r="B115" s="870" t="s">
        <v>1</v>
      </c>
      <c r="C115" s="872" t="s">
        <v>21</v>
      </c>
      <c r="D115" s="874" t="s">
        <v>32</v>
      </c>
      <c r="E115" s="875"/>
      <c r="F115" s="876"/>
      <c r="G115" s="792" t="s">
        <v>168</v>
      </c>
      <c r="H115" s="868" t="s">
        <v>169</v>
      </c>
      <c r="I115" s="784" t="s">
        <v>45</v>
      </c>
    </row>
    <row r="116" spans="1:10" ht="15.75" customHeight="1" thickBot="1">
      <c r="B116" s="871"/>
      <c r="C116" s="873"/>
      <c r="D116" s="328" t="s">
        <v>44</v>
      </c>
      <c r="E116" s="328" t="s">
        <v>31</v>
      </c>
      <c r="F116" s="225" t="s">
        <v>36</v>
      </c>
      <c r="G116" s="793"/>
      <c r="H116" s="869"/>
      <c r="I116" s="785"/>
    </row>
    <row r="117" spans="1:10" s="10" customFormat="1" ht="17.25" customHeight="1">
      <c r="A117" s="353">
        <v>1</v>
      </c>
      <c r="B117" s="348"/>
      <c r="C117" s="234"/>
      <c r="D117" s="109"/>
      <c r="E117" s="109"/>
      <c r="F117" s="110"/>
      <c r="G117" s="101"/>
      <c r="H117" s="146" t="str">
        <f t="shared" ref="H117:H146" si="12">IF(G117="","",IF(G117="課税対象外","要","不要"))</f>
        <v/>
      </c>
      <c r="I117" s="60" t="str">
        <f t="shared" ref="I117:I146" si="13">IF(B117="","",ROUNDDOWN(D117*E117,0))</f>
        <v/>
      </c>
      <c r="J117" s="11"/>
    </row>
    <row r="118" spans="1:10" s="10" customFormat="1" ht="17.25" customHeight="1">
      <c r="A118" s="354">
        <v>2</v>
      </c>
      <c r="B118" s="348"/>
      <c r="C118" s="234"/>
      <c r="D118" s="109"/>
      <c r="E118" s="109"/>
      <c r="F118" s="110"/>
      <c r="G118" s="101"/>
      <c r="H118" s="146" t="str">
        <f t="shared" si="12"/>
        <v/>
      </c>
      <c r="I118" s="60" t="str">
        <f t="shared" si="13"/>
        <v/>
      </c>
      <c r="J118" s="11"/>
    </row>
    <row r="119" spans="1:10" s="10" customFormat="1" ht="17.25" customHeight="1">
      <c r="A119" s="354">
        <v>3</v>
      </c>
      <c r="B119" s="348"/>
      <c r="C119" s="234"/>
      <c r="D119" s="109"/>
      <c r="E119" s="109"/>
      <c r="F119" s="110"/>
      <c r="G119" s="101"/>
      <c r="H119" s="146" t="str">
        <f t="shared" si="12"/>
        <v/>
      </c>
      <c r="I119" s="60" t="str">
        <f t="shared" si="13"/>
        <v/>
      </c>
      <c r="J119" s="11"/>
    </row>
    <row r="120" spans="1:10" s="10" customFormat="1" ht="17.25" customHeight="1">
      <c r="A120" s="354">
        <v>4</v>
      </c>
      <c r="B120" s="348"/>
      <c r="C120" s="234"/>
      <c r="D120" s="109"/>
      <c r="E120" s="109"/>
      <c r="F120" s="110"/>
      <c r="G120" s="101"/>
      <c r="H120" s="146" t="str">
        <f t="shared" si="12"/>
        <v/>
      </c>
      <c r="I120" s="60" t="str">
        <f t="shared" si="13"/>
        <v/>
      </c>
      <c r="J120" s="11"/>
    </row>
    <row r="121" spans="1:10" s="10" customFormat="1" ht="17.25" customHeight="1">
      <c r="A121" s="354">
        <v>5</v>
      </c>
      <c r="B121" s="348"/>
      <c r="C121" s="234"/>
      <c r="D121" s="109"/>
      <c r="E121" s="109"/>
      <c r="F121" s="110"/>
      <c r="G121" s="101"/>
      <c r="H121" s="146" t="str">
        <f t="shared" si="12"/>
        <v/>
      </c>
      <c r="I121" s="60" t="str">
        <f t="shared" si="13"/>
        <v/>
      </c>
      <c r="J121" s="11"/>
    </row>
    <row r="122" spans="1:10" s="10" customFormat="1" ht="17.25" customHeight="1">
      <c r="A122" s="354">
        <v>6</v>
      </c>
      <c r="B122" s="348"/>
      <c r="C122" s="234"/>
      <c r="D122" s="109"/>
      <c r="E122" s="109"/>
      <c r="F122" s="110"/>
      <c r="G122" s="101"/>
      <c r="H122" s="146" t="str">
        <f t="shared" si="12"/>
        <v/>
      </c>
      <c r="I122" s="60" t="str">
        <f t="shared" si="13"/>
        <v/>
      </c>
      <c r="J122" s="11"/>
    </row>
    <row r="123" spans="1:10" s="10" customFormat="1" ht="17.25" customHeight="1">
      <c r="A123" s="354">
        <v>7</v>
      </c>
      <c r="B123" s="348"/>
      <c r="C123" s="234"/>
      <c r="D123" s="109"/>
      <c r="E123" s="109"/>
      <c r="F123" s="110"/>
      <c r="G123" s="101"/>
      <c r="H123" s="146" t="str">
        <f t="shared" si="12"/>
        <v/>
      </c>
      <c r="I123" s="60" t="str">
        <f t="shared" si="13"/>
        <v/>
      </c>
      <c r="J123" s="11"/>
    </row>
    <row r="124" spans="1:10" s="10" customFormat="1" ht="17.25" customHeight="1">
      <c r="A124" s="354">
        <v>8</v>
      </c>
      <c r="B124" s="348"/>
      <c r="C124" s="234"/>
      <c r="D124" s="109"/>
      <c r="E124" s="109"/>
      <c r="F124" s="110"/>
      <c r="G124" s="101"/>
      <c r="H124" s="146" t="str">
        <f t="shared" si="12"/>
        <v/>
      </c>
      <c r="I124" s="60" t="str">
        <f t="shared" si="13"/>
        <v/>
      </c>
      <c r="J124" s="11"/>
    </row>
    <row r="125" spans="1:10" s="10" customFormat="1" ht="17.25" customHeight="1">
      <c r="A125" s="354">
        <v>9</v>
      </c>
      <c r="B125" s="348"/>
      <c r="C125" s="234"/>
      <c r="D125" s="109"/>
      <c r="E125" s="109"/>
      <c r="F125" s="110"/>
      <c r="G125" s="101"/>
      <c r="H125" s="146" t="str">
        <f t="shared" si="12"/>
        <v/>
      </c>
      <c r="I125" s="60" t="str">
        <f t="shared" si="13"/>
        <v/>
      </c>
      <c r="J125" s="11"/>
    </row>
    <row r="126" spans="1:10" s="10" customFormat="1" ht="17.25" customHeight="1">
      <c r="A126" s="354">
        <v>10</v>
      </c>
      <c r="B126" s="338"/>
      <c r="C126" s="233"/>
      <c r="D126" s="39"/>
      <c r="E126" s="39"/>
      <c r="F126" s="17"/>
      <c r="G126" s="101"/>
      <c r="H126" s="146" t="str">
        <f t="shared" si="12"/>
        <v/>
      </c>
      <c r="I126" s="60" t="str">
        <f t="shared" si="13"/>
        <v/>
      </c>
      <c r="J126" s="11"/>
    </row>
    <row r="127" spans="1:10" s="10" customFormat="1" ht="17.25" customHeight="1">
      <c r="A127" s="354">
        <v>11</v>
      </c>
      <c r="B127" s="348"/>
      <c r="C127" s="234"/>
      <c r="D127" s="109"/>
      <c r="E127" s="109"/>
      <c r="F127" s="110"/>
      <c r="G127" s="101"/>
      <c r="H127" s="146" t="str">
        <f t="shared" si="12"/>
        <v/>
      </c>
      <c r="I127" s="60" t="str">
        <f t="shared" si="13"/>
        <v/>
      </c>
      <c r="J127" s="11"/>
    </row>
    <row r="128" spans="1:10" s="10" customFormat="1" ht="17.25" customHeight="1">
      <c r="A128" s="354">
        <v>12</v>
      </c>
      <c r="B128" s="348"/>
      <c r="C128" s="234"/>
      <c r="D128" s="109"/>
      <c r="E128" s="109"/>
      <c r="F128" s="110"/>
      <c r="G128" s="101"/>
      <c r="H128" s="146" t="str">
        <f t="shared" si="12"/>
        <v/>
      </c>
      <c r="I128" s="60" t="str">
        <f t="shared" si="13"/>
        <v/>
      </c>
      <c r="J128" s="11"/>
    </row>
    <row r="129" spans="1:10" s="10" customFormat="1" ht="17.25" customHeight="1">
      <c r="A129" s="354">
        <v>13</v>
      </c>
      <c r="B129" s="348"/>
      <c r="C129" s="234"/>
      <c r="D129" s="109"/>
      <c r="E129" s="109"/>
      <c r="F129" s="110"/>
      <c r="G129" s="101"/>
      <c r="H129" s="146" t="str">
        <f t="shared" si="12"/>
        <v/>
      </c>
      <c r="I129" s="60" t="str">
        <f t="shared" si="13"/>
        <v/>
      </c>
      <c r="J129" s="11"/>
    </row>
    <row r="130" spans="1:10" s="10" customFormat="1" ht="17.25" customHeight="1">
      <c r="A130" s="354">
        <v>14</v>
      </c>
      <c r="B130" s="338"/>
      <c r="C130" s="233"/>
      <c r="D130" s="39"/>
      <c r="E130" s="39"/>
      <c r="F130" s="17"/>
      <c r="G130" s="101"/>
      <c r="H130" s="146" t="str">
        <f t="shared" si="12"/>
        <v/>
      </c>
      <c r="I130" s="60" t="str">
        <f t="shared" si="13"/>
        <v/>
      </c>
      <c r="J130" s="11"/>
    </row>
    <row r="131" spans="1:10" s="10" customFormat="1" ht="17.25" customHeight="1">
      <c r="A131" s="354">
        <v>15</v>
      </c>
      <c r="B131" s="337"/>
      <c r="C131" s="232"/>
      <c r="D131" s="25"/>
      <c r="E131" s="15"/>
      <c r="F131" s="38"/>
      <c r="G131" s="100"/>
      <c r="H131" s="146" t="str">
        <f t="shared" si="12"/>
        <v/>
      </c>
      <c r="I131" s="60" t="str">
        <f t="shared" si="13"/>
        <v/>
      </c>
      <c r="J131" s="11"/>
    </row>
    <row r="132" spans="1:10" s="10" customFormat="1" ht="17.25" customHeight="1">
      <c r="A132" s="354">
        <v>16</v>
      </c>
      <c r="B132" s="337"/>
      <c r="C132" s="232"/>
      <c r="D132" s="25"/>
      <c r="E132" s="15"/>
      <c r="F132" s="38"/>
      <c r="G132" s="100"/>
      <c r="H132" s="146" t="str">
        <f t="shared" si="12"/>
        <v/>
      </c>
      <c r="I132" s="60" t="str">
        <f t="shared" si="13"/>
        <v/>
      </c>
      <c r="J132" s="11"/>
    </row>
    <row r="133" spans="1:10" s="10" customFormat="1" ht="17.25" customHeight="1">
      <c r="A133" s="354">
        <v>17</v>
      </c>
      <c r="B133" s="337"/>
      <c r="C133" s="232"/>
      <c r="D133" s="25"/>
      <c r="E133" s="15"/>
      <c r="F133" s="38"/>
      <c r="G133" s="100"/>
      <c r="H133" s="146" t="str">
        <f t="shared" si="12"/>
        <v/>
      </c>
      <c r="I133" s="60" t="str">
        <f t="shared" si="13"/>
        <v/>
      </c>
      <c r="J133" s="11"/>
    </row>
    <row r="134" spans="1:10" s="10" customFormat="1" ht="17.25" customHeight="1">
      <c r="A134" s="354">
        <v>18</v>
      </c>
      <c r="B134" s="337"/>
      <c r="C134" s="232"/>
      <c r="D134" s="25"/>
      <c r="E134" s="15"/>
      <c r="F134" s="38"/>
      <c r="G134" s="100"/>
      <c r="H134" s="146" t="str">
        <f t="shared" si="12"/>
        <v/>
      </c>
      <c r="I134" s="60" t="str">
        <f t="shared" si="13"/>
        <v/>
      </c>
      <c r="J134" s="11"/>
    </row>
    <row r="135" spans="1:10" s="10" customFormat="1" ht="17.25" customHeight="1">
      <c r="A135" s="354">
        <v>19</v>
      </c>
      <c r="B135" s="337"/>
      <c r="C135" s="232"/>
      <c r="D135" s="25"/>
      <c r="E135" s="15"/>
      <c r="F135" s="38"/>
      <c r="G135" s="100"/>
      <c r="H135" s="146" t="str">
        <f t="shared" si="12"/>
        <v/>
      </c>
      <c r="I135" s="60" t="str">
        <f t="shared" si="13"/>
        <v/>
      </c>
      <c r="J135" s="11"/>
    </row>
    <row r="136" spans="1:10" s="10" customFormat="1" ht="17.25" customHeight="1">
      <c r="A136" s="354">
        <v>20</v>
      </c>
      <c r="B136" s="337"/>
      <c r="C136" s="232"/>
      <c r="D136" s="25"/>
      <c r="E136" s="15"/>
      <c r="F136" s="38"/>
      <c r="G136" s="100"/>
      <c r="H136" s="146" t="str">
        <f t="shared" si="12"/>
        <v/>
      </c>
      <c r="I136" s="60" t="str">
        <f t="shared" si="13"/>
        <v/>
      </c>
      <c r="J136" s="11"/>
    </row>
    <row r="137" spans="1:10" s="10" customFormat="1" ht="17.25" customHeight="1">
      <c r="A137" s="354">
        <v>21</v>
      </c>
      <c r="B137" s="337"/>
      <c r="C137" s="232"/>
      <c r="D137" s="25"/>
      <c r="E137" s="15"/>
      <c r="F137" s="38"/>
      <c r="G137" s="100"/>
      <c r="H137" s="146" t="str">
        <f t="shared" si="12"/>
        <v/>
      </c>
      <c r="I137" s="60" t="str">
        <f t="shared" si="13"/>
        <v/>
      </c>
      <c r="J137" s="11"/>
    </row>
    <row r="138" spans="1:10" s="9" customFormat="1" ht="17.25" customHeight="1">
      <c r="A138" s="354">
        <v>22</v>
      </c>
      <c r="B138" s="338"/>
      <c r="C138" s="27"/>
      <c r="D138" s="24"/>
      <c r="E138" s="25"/>
      <c r="F138" s="26"/>
      <c r="G138" s="101"/>
      <c r="H138" s="146" t="str">
        <f t="shared" si="12"/>
        <v/>
      </c>
      <c r="I138" s="61" t="str">
        <f t="shared" si="13"/>
        <v/>
      </c>
    </row>
    <row r="139" spans="1:10" s="9" customFormat="1" ht="17.25" customHeight="1">
      <c r="A139" s="354">
        <v>23</v>
      </c>
      <c r="B139" s="338"/>
      <c r="C139" s="233"/>
      <c r="D139" s="39"/>
      <c r="E139" s="39"/>
      <c r="F139" s="17"/>
      <c r="G139" s="101"/>
      <c r="H139" s="146" t="str">
        <f t="shared" si="12"/>
        <v/>
      </c>
      <c r="I139" s="60" t="str">
        <f t="shared" si="13"/>
        <v/>
      </c>
    </row>
    <row r="140" spans="1:10" s="9" customFormat="1" ht="17.25" customHeight="1">
      <c r="A140" s="354">
        <v>24</v>
      </c>
      <c r="B140" s="338"/>
      <c r="C140" s="233"/>
      <c r="D140" s="39"/>
      <c r="E140" s="39"/>
      <c r="F140" s="17"/>
      <c r="G140" s="101"/>
      <c r="H140" s="146" t="str">
        <f t="shared" si="12"/>
        <v/>
      </c>
      <c r="I140" s="60" t="str">
        <f t="shared" si="13"/>
        <v/>
      </c>
    </row>
    <row r="141" spans="1:10" s="9" customFormat="1" ht="17.25" customHeight="1">
      <c r="A141" s="354">
        <v>25</v>
      </c>
      <c r="B141" s="348"/>
      <c r="C141" s="234"/>
      <c r="D141" s="109"/>
      <c r="E141" s="109"/>
      <c r="F141" s="110"/>
      <c r="G141" s="101"/>
      <c r="H141" s="146" t="str">
        <f t="shared" si="12"/>
        <v/>
      </c>
      <c r="I141" s="60" t="str">
        <f t="shared" si="13"/>
        <v/>
      </c>
    </row>
    <row r="142" spans="1:10" s="9" customFormat="1" ht="17.25" customHeight="1">
      <c r="A142" s="354">
        <v>26</v>
      </c>
      <c r="B142" s="348"/>
      <c r="C142" s="234"/>
      <c r="D142" s="109"/>
      <c r="E142" s="109"/>
      <c r="F142" s="110"/>
      <c r="G142" s="101"/>
      <c r="H142" s="146" t="str">
        <f t="shared" si="12"/>
        <v/>
      </c>
      <c r="I142" s="60" t="str">
        <f t="shared" si="13"/>
        <v/>
      </c>
    </row>
    <row r="143" spans="1:10" s="9" customFormat="1" ht="17.25" customHeight="1">
      <c r="A143" s="354">
        <v>27</v>
      </c>
      <c r="B143" s="348"/>
      <c r="C143" s="234"/>
      <c r="D143" s="109"/>
      <c r="E143" s="109"/>
      <c r="F143" s="110"/>
      <c r="G143" s="101"/>
      <c r="H143" s="146" t="str">
        <f t="shared" si="12"/>
        <v/>
      </c>
      <c r="I143" s="60" t="str">
        <f t="shared" si="13"/>
        <v/>
      </c>
    </row>
    <row r="144" spans="1:10" s="9" customFormat="1" ht="17.25" customHeight="1">
      <c r="A144" s="354">
        <v>28</v>
      </c>
      <c r="B144" s="348"/>
      <c r="C144" s="234"/>
      <c r="D144" s="109"/>
      <c r="E144" s="109"/>
      <c r="F144" s="110"/>
      <c r="G144" s="101"/>
      <c r="H144" s="146" t="str">
        <f t="shared" si="12"/>
        <v/>
      </c>
      <c r="I144" s="60" t="str">
        <f t="shared" si="13"/>
        <v/>
      </c>
    </row>
    <row r="145" spans="1:10" s="9" customFormat="1" ht="17.25" customHeight="1">
      <c r="A145" s="354">
        <v>29</v>
      </c>
      <c r="B145" s="348"/>
      <c r="C145" s="234"/>
      <c r="D145" s="109"/>
      <c r="E145" s="109"/>
      <c r="F145" s="110"/>
      <c r="G145" s="101"/>
      <c r="H145" s="146" t="str">
        <f t="shared" si="12"/>
        <v/>
      </c>
      <c r="I145" s="60" t="str">
        <f t="shared" si="13"/>
        <v/>
      </c>
    </row>
    <row r="146" spans="1:10" s="9" customFormat="1" ht="17.25" customHeight="1" thickBot="1">
      <c r="A146" s="363">
        <v>30</v>
      </c>
      <c r="B146" s="339"/>
      <c r="C146" s="262"/>
      <c r="D146" s="263"/>
      <c r="E146" s="263"/>
      <c r="F146" s="264"/>
      <c r="G146" s="265"/>
      <c r="H146" s="266" t="str">
        <f t="shared" si="12"/>
        <v/>
      </c>
      <c r="I146" s="267" t="str">
        <f t="shared" si="13"/>
        <v/>
      </c>
    </row>
    <row r="147" spans="1:10" s="9" customFormat="1" ht="17.25" customHeight="1" thickBot="1">
      <c r="A147" s="3"/>
      <c r="B147" s="838"/>
      <c r="C147" s="839"/>
      <c r="D147" s="839"/>
      <c r="E147" s="839"/>
      <c r="F147" s="840"/>
      <c r="G147" s="167"/>
      <c r="H147" s="167"/>
      <c r="I147" s="203">
        <f>SUM(I117:I146)</f>
        <v>0</v>
      </c>
    </row>
    <row r="148" spans="1:10" s="9" customFormat="1" ht="17.25" customHeight="1">
      <c r="A148" s="3"/>
      <c r="B148" s="159"/>
      <c r="C148" s="159"/>
      <c r="D148" s="159"/>
      <c r="E148" s="159"/>
      <c r="F148" s="159"/>
      <c r="G148" s="163"/>
      <c r="H148" s="150" t="s">
        <v>170</v>
      </c>
      <c r="I148" s="151">
        <f>SUMIF(H117:H146,"要",I117:I146)</f>
        <v>0</v>
      </c>
    </row>
    <row r="149" spans="1:10" s="9" customFormat="1" ht="17.25" customHeight="1">
      <c r="A149" s="3"/>
      <c r="B149" s="159"/>
      <c r="C149" s="159"/>
      <c r="D149" s="159"/>
      <c r="E149" s="159"/>
      <c r="F149" s="159"/>
      <c r="G149" s="159"/>
      <c r="H149" s="150"/>
      <c r="I149" s="151"/>
    </row>
    <row r="150" spans="1:10" s="9" customFormat="1" ht="17.25" customHeight="1">
      <c r="A150" s="3"/>
      <c r="B150" s="329" t="s">
        <v>20</v>
      </c>
      <c r="C150" s="224"/>
      <c r="D150" s="159"/>
      <c r="E150" s="159"/>
      <c r="F150" s="159"/>
      <c r="G150" s="159"/>
      <c r="H150" s="150"/>
      <c r="I150" s="151"/>
    </row>
    <row r="151" spans="1:10" ht="17.25" customHeight="1" thickBot="1">
      <c r="B151" s="329" t="s">
        <v>205</v>
      </c>
      <c r="C151" s="223" t="s">
        <v>207</v>
      </c>
      <c r="I151" s="3" t="s">
        <v>29</v>
      </c>
    </row>
    <row r="152" spans="1:10" ht="15.75" customHeight="1">
      <c r="B152" s="870" t="s">
        <v>1</v>
      </c>
      <c r="C152" s="872" t="s">
        <v>21</v>
      </c>
      <c r="D152" s="874" t="s">
        <v>32</v>
      </c>
      <c r="E152" s="875"/>
      <c r="F152" s="876"/>
      <c r="G152" s="792" t="s">
        <v>168</v>
      </c>
      <c r="H152" s="868" t="s">
        <v>169</v>
      </c>
      <c r="I152" s="784" t="s">
        <v>45</v>
      </c>
    </row>
    <row r="153" spans="1:10" ht="15.75" customHeight="1" thickBot="1">
      <c r="B153" s="871"/>
      <c r="C153" s="873"/>
      <c r="D153" s="328" t="s">
        <v>44</v>
      </c>
      <c r="E153" s="328" t="s">
        <v>31</v>
      </c>
      <c r="F153" s="225" t="s">
        <v>36</v>
      </c>
      <c r="G153" s="793"/>
      <c r="H153" s="869"/>
      <c r="I153" s="785"/>
    </row>
    <row r="154" spans="1:10" s="10" customFormat="1" ht="17.25" customHeight="1">
      <c r="A154" s="353">
        <v>1</v>
      </c>
      <c r="B154" s="348"/>
      <c r="C154" s="234"/>
      <c r="D154" s="109"/>
      <c r="E154" s="109"/>
      <c r="F154" s="110"/>
      <c r="G154" s="101"/>
      <c r="H154" s="146" t="str">
        <f t="shared" ref="H154:H183" si="14">IF(G154="","",IF(G154="課税対象外","要","不要"))</f>
        <v/>
      </c>
      <c r="I154" s="60" t="str">
        <f t="shared" ref="I154:I183" si="15">IF(B154="","",ROUNDDOWN(D154*E154,0))</f>
        <v/>
      </c>
      <c r="J154" s="11"/>
    </row>
    <row r="155" spans="1:10" s="10" customFormat="1" ht="17.25" customHeight="1">
      <c r="A155" s="354">
        <v>2</v>
      </c>
      <c r="B155" s="348"/>
      <c r="C155" s="234"/>
      <c r="D155" s="109"/>
      <c r="E155" s="109"/>
      <c r="F155" s="110"/>
      <c r="G155" s="101"/>
      <c r="H155" s="146" t="str">
        <f t="shared" si="14"/>
        <v/>
      </c>
      <c r="I155" s="60" t="str">
        <f t="shared" si="15"/>
        <v/>
      </c>
      <c r="J155" s="11"/>
    </row>
    <row r="156" spans="1:10" s="10" customFormat="1" ht="17.25" customHeight="1">
      <c r="A156" s="354">
        <v>3</v>
      </c>
      <c r="B156" s="348"/>
      <c r="C156" s="234"/>
      <c r="D156" s="109"/>
      <c r="E156" s="109"/>
      <c r="F156" s="110"/>
      <c r="G156" s="101"/>
      <c r="H156" s="146" t="str">
        <f t="shared" si="14"/>
        <v/>
      </c>
      <c r="I156" s="60" t="str">
        <f t="shared" si="15"/>
        <v/>
      </c>
      <c r="J156" s="11"/>
    </row>
    <row r="157" spans="1:10" s="10" customFormat="1" ht="17.25" customHeight="1">
      <c r="A157" s="354">
        <v>4</v>
      </c>
      <c r="B157" s="348"/>
      <c r="C157" s="234"/>
      <c r="D157" s="109"/>
      <c r="E157" s="109"/>
      <c r="F157" s="110"/>
      <c r="G157" s="101"/>
      <c r="H157" s="146" t="str">
        <f t="shared" si="14"/>
        <v/>
      </c>
      <c r="I157" s="60" t="str">
        <f t="shared" si="15"/>
        <v/>
      </c>
      <c r="J157" s="11"/>
    </row>
    <row r="158" spans="1:10" s="10" customFormat="1" ht="17.25" customHeight="1">
      <c r="A158" s="354">
        <v>5</v>
      </c>
      <c r="B158" s="348"/>
      <c r="C158" s="234"/>
      <c r="D158" s="109"/>
      <c r="E158" s="109"/>
      <c r="F158" s="110"/>
      <c r="G158" s="101"/>
      <c r="H158" s="146" t="str">
        <f t="shared" si="14"/>
        <v/>
      </c>
      <c r="I158" s="60" t="str">
        <f t="shared" si="15"/>
        <v/>
      </c>
      <c r="J158" s="11"/>
    </row>
    <row r="159" spans="1:10" s="10" customFormat="1" ht="17.25" customHeight="1">
      <c r="A159" s="354">
        <v>6</v>
      </c>
      <c r="B159" s="348"/>
      <c r="C159" s="234"/>
      <c r="D159" s="109"/>
      <c r="E159" s="109"/>
      <c r="F159" s="110"/>
      <c r="G159" s="101"/>
      <c r="H159" s="146" t="str">
        <f t="shared" si="14"/>
        <v/>
      </c>
      <c r="I159" s="60" t="str">
        <f t="shared" si="15"/>
        <v/>
      </c>
      <c r="J159" s="11"/>
    </row>
    <row r="160" spans="1:10" s="10" customFormat="1" ht="17.25" customHeight="1">
      <c r="A160" s="354">
        <v>7</v>
      </c>
      <c r="B160" s="348"/>
      <c r="C160" s="234"/>
      <c r="D160" s="109"/>
      <c r="E160" s="109"/>
      <c r="F160" s="110"/>
      <c r="G160" s="101"/>
      <c r="H160" s="146" t="str">
        <f t="shared" si="14"/>
        <v/>
      </c>
      <c r="I160" s="60" t="str">
        <f t="shared" si="15"/>
        <v/>
      </c>
      <c r="J160" s="11"/>
    </row>
    <row r="161" spans="1:10" s="10" customFormat="1" ht="17.25" customHeight="1">
      <c r="A161" s="354">
        <v>8</v>
      </c>
      <c r="B161" s="348"/>
      <c r="C161" s="234"/>
      <c r="D161" s="109"/>
      <c r="E161" s="109"/>
      <c r="F161" s="110"/>
      <c r="G161" s="101"/>
      <c r="H161" s="146" t="str">
        <f t="shared" si="14"/>
        <v/>
      </c>
      <c r="I161" s="60" t="str">
        <f t="shared" si="15"/>
        <v/>
      </c>
      <c r="J161" s="11"/>
    </row>
    <row r="162" spans="1:10" s="10" customFormat="1" ht="17.25" customHeight="1">
      <c r="A162" s="354">
        <v>9</v>
      </c>
      <c r="B162" s="348"/>
      <c r="C162" s="234"/>
      <c r="D162" s="109"/>
      <c r="E162" s="109"/>
      <c r="F162" s="110"/>
      <c r="G162" s="101"/>
      <c r="H162" s="146" t="str">
        <f t="shared" si="14"/>
        <v/>
      </c>
      <c r="I162" s="60" t="str">
        <f t="shared" si="15"/>
        <v/>
      </c>
      <c r="J162" s="11"/>
    </row>
    <row r="163" spans="1:10" s="10" customFormat="1" ht="17.25" customHeight="1">
      <c r="A163" s="354">
        <v>10</v>
      </c>
      <c r="B163" s="348"/>
      <c r="C163" s="234"/>
      <c r="D163" s="109"/>
      <c r="E163" s="109"/>
      <c r="F163" s="110"/>
      <c r="G163" s="101"/>
      <c r="H163" s="146" t="str">
        <f t="shared" si="14"/>
        <v/>
      </c>
      <c r="I163" s="60" t="str">
        <f t="shared" si="15"/>
        <v/>
      </c>
      <c r="J163" s="11"/>
    </row>
    <row r="164" spans="1:10" s="10" customFormat="1" ht="17.25" customHeight="1">
      <c r="A164" s="354">
        <v>11</v>
      </c>
      <c r="B164" s="348"/>
      <c r="C164" s="234"/>
      <c r="D164" s="109"/>
      <c r="E164" s="109"/>
      <c r="F164" s="110"/>
      <c r="G164" s="101"/>
      <c r="H164" s="146" t="str">
        <f t="shared" si="14"/>
        <v/>
      </c>
      <c r="I164" s="60" t="str">
        <f t="shared" si="15"/>
        <v/>
      </c>
      <c r="J164" s="11"/>
    </row>
    <row r="165" spans="1:10" s="10" customFormat="1" ht="17.25" customHeight="1">
      <c r="A165" s="354">
        <v>12</v>
      </c>
      <c r="B165" s="338"/>
      <c r="C165" s="233"/>
      <c r="D165" s="39"/>
      <c r="E165" s="39"/>
      <c r="F165" s="17"/>
      <c r="G165" s="101"/>
      <c r="H165" s="146" t="str">
        <f t="shared" si="14"/>
        <v/>
      </c>
      <c r="I165" s="60" t="str">
        <f t="shared" si="15"/>
        <v/>
      </c>
      <c r="J165" s="11"/>
    </row>
    <row r="166" spans="1:10" s="10" customFormat="1" ht="17.25" customHeight="1">
      <c r="A166" s="354">
        <v>13</v>
      </c>
      <c r="B166" s="337"/>
      <c r="C166" s="232"/>
      <c r="D166" s="25"/>
      <c r="E166" s="15"/>
      <c r="F166" s="38"/>
      <c r="G166" s="100"/>
      <c r="H166" s="146" t="str">
        <f t="shared" si="14"/>
        <v/>
      </c>
      <c r="I166" s="60" t="str">
        <f t="shared" si="15"/>
        <v/>
      </c>
      <c r="J166" s="11"/>
    </row>
    <row r="167" spans="1:10" s="10" customFormat="1" ht="17.25" customHeight="1">
      <c r="A167" s="354">
        <v>14</v>
      </c>
      <c r="B167" s="337"/>
      <c r="C167" s="232"/>
      <c r="D167" s="25"/>
      <c r="E167" s="15"/>
      <c r="F167" s="38"/>
      <c r="G167" s="100"/>
      <c r="H167" s="146" t="str">
        <f t="shared" si="14"/>
        <v/>
      </c>
      <c r="I167" s="60" t="str">
        <f t="shared" si="15"/>
        <v/>
      </c>
      <c r="J167" s="11"/>
    </row>
    <row r="168" spans="1:10" s="10" customFormat="1" ht="17.25" customHeight="1">
      <c r="A168" s="354">
        <v>15</v>
      </c>
      <c r="B168" s="337"/>
      <c r="C168" s="232"/>
      <c r="D168" s="25"/>
      <c r="E168" s="15"/>
      <c r="F168" s="38"/>
      <c r="G168" s="100"/>
      <c r="H168" s="146" t="str">
        <f t="shared" si="14"/>
        <v/>
      </c>
      <c r="I168" s="60" t="str">
        <f t="shared" si="15"/>
        <v/>
      </c>
      <c r="J168" s="11"/>
    </row>
    <row r="169" spans="1:10" s="10" customFormat="1" ht="17.25" customHeight="1">
      <c r="A169" s="354">
        <v>16</v>
      </c>
      <c r="B169" s="337"/>
      <c r="C169" s="232"/>
      <c r="D169" s="25"/>
      <c r="E169" s="15"/>
      <c r="F169" s="38"/>
      <c r="G169" s="100"/>
      <c r="H169" s="146" t="str">
        <f t="shared" si="14"/>
        <v/>
      </c>
      <c r="I169" s="60" t="str">
        <f t="shared" si="15"/>
        <v/>
      </c>
      <c r="J169" s="11"/>
    </row>
    <row r="170" spans="1:10" s="10" customFormat="1" ht="17.25" customHeight="1">
      <c r="A170" s="354">
        <v>17</v>
      </c>
      <c r="B170" s="337"/>
      <c r="C170" s="232"/>
      <c r="D170" s="25"/>
      <c r="E170" s="15"/>
      <c r="F170" s="38"/>
      <c r="G170" s="100"/>
      <c r="H170" s="146" t="str">
        <f t="shared" si="14"/>
        <v/>
      </c>
      <c r="I170" s="60" t="str">
        <f t="shared" si="15"/>
        <v/>
      </c>
      <c r="J170" s="11"/>
    </row>
    <row r="171" spans="1:10" s="10" customFormat="1" ht="17.25" customHeight="1">
      <c r="A171" s="354">
        <v>18</v>
      </c>
      <c r="B171" s="337"/>
      <c r="C171" s="232"/>
      <c r="D171" s="25"/>
      <c r="E171" s="15"/>
      <c r="F171" s="38"/>
      <c r="G171" s="100"/>
      <c r="H171" s="146" t="str">
        <f t="shared" si="14"/>
        <v/>
      </c>
      <c r="I171" s="60" t="str">
        <f t="shared" si="15"/>
        <v/>
      </c>
      <c r="J171" s="11"/>
    </row>
    <row r="172" spans="1:10" s="10" customFormat="1" ht="17.25" customHeight="1">
      <c r="A172" s="354">
        <v>19</v>
      </c>
      <c r="B172" s="337"/>
      <c r="C172" s="232"/>
      <c r="D172" s="25"/>
      <c r="E172" s="15"/>
      <c r="F172" s="38"/>
      <c r="G172" s="100"/>
      <c r="H172" s="146" t="str">
        <f t="shared" si="14"/>
        <v/>
      </c>
      <c r="I172" s="60" t="str">
        <f t="shared" si="15"/>
        <v/>
      </c>
      <c r="J172" s="11"/>
    </row>
    <row r="173" spans="1:10" s="10" customFormat="1" ht="17.25" customHeight="1">
      <c r="A173" s="354">
        <v>20</v>
      </c>
      <c r="B173" s="337"/>
      <c r="C173" s="232"/>
      <c r="D173" s="25"/>
      <c r="E173" s="15"/>
      <c r="F173" s="38"/>
      <c r="G173" s="100"/>
      <c r="H173" s="146" t="str">
        <f t="shared" si="14"/>
        <v/>
      </c>
      <c r="I173" s="60" t="str">
        <f t="shared" si="15"/>
        <v/>
      </c>
      <c r="J173" s="11"/>
    </row>
    <row r="174" spans="1:10" s="10" customFormat="1" ht="17.25" customHeight="1">
      <c r="A174" s="354">
        <v>21</v>
      </c>
      <c r="B174" s="337"/>
      <c r="C174" s="232"/>
      <c r="D174" s="25"/>
      <c r="E174" s="15"/>
      <c r="F174" s="38"/>
      <c r="G174" s="100"/>
      <c r="H174" s="146" t="str">
        <f t="shared" si="14"/>
        <v/>
      </c>
      <c r="I174" s="60" t="str">
        <f t="shared" si="15"/>
        <v/>
      </c>
      <c r="J174" s="11"/>
    </row>
    <row r="175" spans="1:10" s="9" customFormat="1" ht="17.25" customHeight="1">
      <c r="A175" s="354">
        <v>22</v>
      </c>
      <c r="B175" s="338"/>
      <c r="C175" s="27"/>
      <c r="D175" s="24"/>
      <c r="E175" s="25"/>
      <c r="F175" s="26"/>
      <c r="G175" s="101"/>
      <c r="H175" s="146" t="str">
        <f t="shared" si="14"/>
        <v/>
      </c>
      <c r="I175" s="61" t="str">
        <f t="shared" si="15"/>
        <v/>
      </c>
    </row>
    <row r="176" spans="1:10" s="9" customFormat="1" ht="17.25" customHeight="1">
      <c r="A176" s="354">
        <v>23</v>
      </c>
      <c r="B176" s="338"/>
      <c r="C176" s="233"/>
      <c r="D176" s="39"/>
      <c r="E176" s="39"/>
      <c r="F176" s="17"/>
      <c r="G176" s="101"/>
      <c r="H176" s="146" t="str">
        <f t="shared" si="14"/>
        <v/>
      </c>
      <c r="I176" s="60" t="str">
        <f t="shared" si="15"/>
        <v/>
      </c>
    </row>
    <row r="177" spans="1:9" s="9" customFormat="1" ht="17.25" customHeight="1">
      <c r="A177" s="354">
        <v>24</v>
      </c>
      <c r="B177" s="338"/>
      <c r="C177" s="233"/>
      <c r="D177" s="39"/>
      <c r="E177" s="39"/>
      <c r="F177" s="17"/>
      <c r="G177" s="101"/>
      <c r="H177" s="146" t="str">
        <f t="shared" si="14"/>
        <v/>
      </c>
      <c r="I177" s="60" t="str">
        <f t="shared" si="15"/>
        <v/>
      </c>
    </row>
    <row r="178" spans="1:9" s="9" customFormat="1" ht="17.25" customHeight="1">
      <c r="A178" s="354">
        <v>25</v>
      </c>
      <c r="B178" s="348"/>
      <c r="C178" s="234"/>
      <c r="D178" s="109"/>
      <c r="E178" s="109"/>
      <c r="F178" s="110"/>
      <c r="G178" s="101"/>
      <c r="H178" s="146" t="str">
        <f t="shared" si="14"/>
        <v/>
      </c>
      <c r="I178" s="60" t="str">
        <f t="shared" si="15"/>
        <v/>
      </c>
    </row>
    <row r="179" spans="1:9" s="9" customFormat="1" ht="17.25" customHeight="1">
      <c r="A179" s="354">
        <v>26</v>
      </c>
      <c r="B179" s="348"/>
      <c r="C179" s="234"/>
      <c r="D179" s="109"/>
      <c r="E179" s="109"/>
      <c r="F179" s="110"/>
      <c r="G179" s="101"/>
      <c r="H179" s="146" t="str">
        <f t="shared" si="14"/>
        <v/>
      </c>
      <c r="I179" s="60" t="str">
        <f t="shared" si="15"/>
        <v/>
      </c>
    </row>
    <row r="180" spans="1:9" s="9" customFormat="1" ht="17.25" customHeight="1">
      <c r="A180" s="354">
        <v>27</v>
      </c>
      <c r="B180" s="348"/>
      <c r="C180" s="234"/>
      <c r="D180" s="109"/>
      <c r="E180" s="109"/>
      <c r="F180" s="110"/>
      <c r="G180" s="101"/>
      <c r="H180" s="146" t="str">
        <f t="shared" si="14"/>
        <v/>
      </c>
      <c r="I180" s="60" t="str">
        <f t="shared" si="15"/>
        <v/>
      </c>
    </row>
    <row r="181" spans="1:9" s="9" customFormat="1" ht="17.25" customHeight="1">
      <c r="A181" s="354">
        <v>28</v>
      </c>
      <c r="B181" s="348"/>
      <c r="C181" s="234"/>
      <c r="D181" s="109"/>
      <c r="E181" s="109"/>
      <c r="F181" s="110"/>
      <c r="G181" s="101"/>
      <c r="H181" s="146" t="str">
        <f t="shared" si="14"/>
        <v/>
      </c>
      <c r="I181" s="60" t="str">
        <f t="shared" si="15"/>
        <v/>
      </c>
    </row>
    <row r="182" spans="1:9" s="9" customFormat="1" ht="17.25" customHeight="1">
      <c r="A182" s="354">
        <v>29</v>
      </c>
      <c r="B182" s="348"/>
      <c r="C182" s="234"/>
      <c r="D182" s="109"/>
      <c r="E182" s="109"/>
      <c r="F182" s="110"/>
      <c r="G182" s="101"/>
      <c r="H182" s="146" t="str">
        <f t="shared" si="14"/>
        <v/>
      </c>
      <c r="I182" s="60" t="str">
        <f t="shared" si="15"/>
        <v/>
      </c>
    </row>
    <row r="183" spans="1:9" s="9" customFormat="1" ht="17.25" customHeight="1" thickBot="1">
      <c r="A183" s="363">
        <v>30</v>
      </c>
      <c r="B183" s="339"/>
      <c r="C183" s="262"/>
      <c r="D183" s="263"/>
      <c r="E183" s="263"/>
      <c r="F183" s="264"/>
      <c r="G183" s="265"/>
      <c r="H183" s="266" t="str">
        <f t="shared" si="14"/>
        <v/>
      </c>
      <c r="I183" s="267" t="str">
        <f t="shared" si="15"/>
        <v/>
      </c>
    </row>
    <row r="184" spans="1:9" s="9" customFormat="1" ht="17.25" customHeight="1" thickBot="1">
      <c r="A184" s="3"/>
      <c r="B184" s="838"/>
      <c r="C184" s="839"/>
      <c r="D184" s="839"/>
      <c r="E184" s="839"/>
      <c r="F184" s="840"/>
      <c r="G184" s="167"/>
      <c r="H184" s="167"/>
      <c r="I184" s="203">
        <f>SUM(I154:I183)</f>
        <v>0</v>
      </c>
    </row>
    <row r="185" spans="1:9" s="9" customFormat="1" ht="17.25" customHeight="1">
      <c r="A185" s="3"/>
      <c r="B185" s="159"/>
      <c r="C185" s="159"/>
      <c r="D185" s="159"/>
      <c r="E185" s="159"/>
      <c r="F185" s="159"/>
      <c r="G185" s="163"/>
      <c r="H185" s="150" t="s">
        <v>170</v>
      </c>
      <c r="I185" s="151">
        <f>SUMIF(H154:H183,"要",I154:I183)</f>
        <v>0</v>
      </c>
    </row>
    <row r="186" spans="1:9" s="9" customFormat="1" ht="17.25" customHeight="1" thickBot="1">
      <c r="A186" s="3"/>
      <c r="B186" s="167"/>
      <c r="C186" s="167"/>
      <c r="D186" s="167"/>
      <c r="E186" s="167"/>
      <c r="F186" s="167"/>
      <c r="G186" s="167"/>
      <c r="H186" s="167"/>
      <c r="I186" s="216"/>
    </row>
    <row r="187" spans="1:9" ht="17.25" customHeight="1" thickBot="1">
      <c r="B187" s="835" t="s">
        <v>208</v>
      </c>
      <c r="C187" s="836"/>
      <c r="D187" s="836"/>
      <c r="E187" s="836"/>
      <c r="F187" s="837"/>
      <c r="G187" s="327"/>
      <c r="H187" s="327"/>
      <c r="I187" s="108">
        <f>I36+I73+I110+I147+I184</f>
        <v>0</v>
      </c>
    </row>
    <row r="188" spans="1:9" ht="17.25" customHeight="1">
      <c r="B188" s="6"/>
    </row>
    <row r="189" spans="1:9" ht="17.25" customHeight="1"/>
    <row r="190" spans="1:9" ht="17.25" customHeight="1"/>
    <row r="191" spans="1:9" ht="17.25" customHeight="1"/>
    <row r="192" spans="1:9"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sheetData>
  <sheetProtection algorithmName="SHA-512" hashValue="kk4ncH/kP4B8fRjPtxHpCFmbrU6VGxAKYbGGB+BkMl8OTR8xAasyrVN3EFc0SCxAoOtD2tLVM4HJAwAdlxtzwA==" saltValue="RzgkIIIioOdSTA2bD0YwTg==" spinCount="100000" sheet="1" formatCells="0" formatColumns="0" formatRows="0"/>
  <protectedRanges>
    <protectedRange sqref="B7:F7 B44:F44 B81:F81 B138:F138 B175:F175 B118:F118 B155:F155" name="範囲1_1_1"/>
    <protectedRange sqref="G6:G35 G80:G109 G43:G72 G117:G146 G154:G183" name="範囲1_1"/>
  </protectedRanges>
  <mergeCells count="36">
    <mergeCell ref="B187:F187"/>
    <mergeCell ref="B36:F36"/>
    <mergeCell ref="B73:F73"/>
    <mergeCell ref="B110:F110"/>
    <mergeCell ref="B147:F147"/>
    <mergeCell ref="B184:F184"/>
    <mergeCell ref="D4:F4"/>
    <mergeCell ref="B4:B5"/>
    <mergeCell ref="C4:C5"/>
    <mergeCell ref="B41:B42"/>
    <mergeCell ref="C41:C42"/>
    <mergeCell ref="D41:F41"/>
    <mergeCell ref="G41:G42"/>
    <mergeCell ref="H41:H42"/>
    <mergeCell ref="I41:I42"/>
    <mergeCell ref="I4:I5"/>
    <mergeCell ref="G4:G5"/>
    <mergeCell ref="H4:H5"/>
    <mergeCell ref="H78:H79"/>
    <mergeCell ref="I78:I79"/>
    <mergeCell ref="B115:B116"/>
    <mergeCell ref="C115:C116"/>
    <mergeCell ref="D115:F115"/>
    <mergeCell ref="G115:G116"/>
    <mergeCell ref="H115:H116"/>
    <mergeCell ref="I115:I116"/>
    <mergeCell ref="B78:B79"/>
    <mergeCell ref="C78:C79"/>
    <mergeCell ref="D78:F78"/>
    <mergeCell ref="G78:G79"/>
    <mergeCell ref="H152:H153"/>
    <mergeCell ref="I152:I153"/>
    <mergeCell ref="B152:B153"/>
    <mergeCell ref="C152:C153"/>
    <mergeCell ref="D152:F152"/>
    <mergeCell ref="G152:G153"/>
  </mergeCells>
  <phoneticPr fontId="17"/>
  <dataValidations count="4">
    <dataValidation type="list" allowBlank="1" showInputMessage="1" showErrorMessage="1" sqref="F8:F35 F117 F43 F6 F80 F139:F146 F176:F183 F82:F109 F45:F72 F119:F137 F156:F174 F154" xr:uid="{00000000-0002-0000-0A00-000000000000}">
      <formula1>"選択してください,個,点,式,件,ヶ月"</formula1>
    </dataValidation>
    <dataValidation type="list" allowBlank="1" showInputMessage="1" showErrorMessage="1" sqref="F138 F7 F44 F81 F175 F118 F155" xr:uid="{01871D9E-BF5F-46C1-BA79-E0347652F9E6}">
      <formula1>"選択してください,個,点,台,式,件,匹"</formula1>
    </dataValidation>
    <dataValidation type="list" allowBlank="1" showDropDown="1" showInputMessage="1" showErrorMessage="1" sqref="H80:H109 H117:H146 H43:H72 H6:H35 H154:H183" xr:uid="{CABD4773-8150-470A-A1C8-80463A33F1BF}">
      <formula1>"要,不要"</formula1>
    </dataValidation>
    <dataValidation type="list" allowBlank="1" showInputMessage="1" showErrorMessage="1" sqref="G6:G35 G117:G146 G80:G109 G43:G72 G154:G183" xr:uid="{358EC8E2-BDF2-4840-992C-31C8876D6BF9}">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scale="24" orientation="portrait" blackAndWhite="1" r:id="rId1"/>
  <headerFooter alignWithMargins="0">
    <oddFooter>&amp;R&amp;12&amp;K00-024Ver.20240401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009F-29B9-40BC-896A-173463FEBEFE}">
  <sheetPr>
    <tabColor rgb="FFFF0000"/>
  </sheetPr>
  <dimension ref="A1:G59"/>
  <sheetViews>
    <sheetView zoomScale="80" zoomScaleNormal="80" workbookViewId="0">
      <selection activeCell="F4" sqref="F4"/>
    </sheetView>
  </sheetViews>
  <sheetFormatPr defaultColWidth="9" defaultRowHeight="14.4"/>
  <cols>
    <col min="1" max="1" width="39.77734375" style="1" customWidth="1"/>
    <col min="2" max="2" width="18.77734375" style="1" customWidth="1"/>
    <col min="3" max="3" width="12.88671875" style="1" customWidth="1"/>
    <col min="4" max="4" width="18" style="1" customWidth="1"/>
    <col min="5" max="5" width="10.109375" style="2" customWidth="1"/>
    <col min="6" max="6" width="18" style="2" customWidth="1"/>
    <col min="7" max="7" width="8.109375" style="1" bestFit="1" customWidth="1"/>
    <col min="8" max="16384" width="9" style="1"/>
  </cols>
  <sheetData>
    <row r="1" spans="1:7" ht="16.2">
      <c r="A1" s="329" t="s">
        <v>179</v>
      </c>
      <c r="B1" s="223"/>
    </row>
    <row r="2" spans="1:7" ht="16.8" thickBot="1">
      <c r="A2" s="329" t="s">
        <v>183</v>
      </c>
      <c r="B2" s="329" t="s">
        <v>196</v>
      </c>
      <c r="F2" s="3" t="s">
        <v>29</v>
      </c>
    </row>
    <row r="3" spans="1:7" ht="15" thickBot="1">
      <c r="A3" s="217" t="s">
        <v>184</v>
      </c>
      <c r="B3" s="881" t="s">
        <v>1</v>
      </c>
      <c r="C3" s="882"/>
      <c r="D3" s="213" t="s">
        <v>185</v>
      </c>
      <c r="E3" s="214" t="s">
        <v>186</v>
      </c>
      <c r="F3" s="215" t="s">
        <v>0</v>
      </c>
    </row>
    <row r="4" spans="1:7">
      <c r="A4" s="218" t="s">
        <v>187</v>
      </c>
      <c r="B4" s="883" t="s">
        <v>188</v>
      </c>
      <c r="C4" s="884"/>
      <c r="D4" s="210">
        <f>IF(COUNTIF('3.【鑑】委託先情報'!$B$54:$D$54,"免税事業者"),0,'5.設備備品費'!J37)</f>
        <v>0</v>
      </c>
      <c r="E4" s="211">
        <f>IF(COUNTIF('3.【鑑】委託先情報'!$B$54:$D$54,"免税事業者"), 0%,10%)</f>
        <v>0.1</v>
      </c>
      <c r="F4" s="212">
        <f>IF(D4*E4=0,0,ROUNDDOWN(D4*E4,0))</f>
        <v>0</v>
      </c>
      <c r="G4" s="11"/>
    </row>
    <row r="5" spans="1:7">
      <c r="A5" s="219" t="s">
        <v>189</v>
      </c>
      <c r="B5" s="877" t="s">
        <v>188</v>
      </c>
      <c r="C5" s="878"/>
      <c r="D5" s="210">
        <f>IF(COUNTIF('3.【鑑】委託先情報'!$B$54:$D$54,"免税事業者"),0,'6.消耗品費'!I37)</f>
        <v>0</v>
      </c>
      <c r="E5" s="211">
        <f>IF(COUNTIF('3.【鑑】委託先情報'!$B$54:$D$54,"免税事業者"), 0%,10%)</f>
        <v>0.1</v>
      </c>
      <c r="F5" s="207">
        <f t="shared" ref="F5:F9" si="0">IF(D5*E5=0,0,ROUNDDOWN(D5*E5,0))</f>
        <v>0</v>
      </c>
    </row>
    <row r="6" spans="1:7">
      <c r="A6" s="219" t="s">
        <v>53</v>
      </c>
      <c r="B6" s="877" t="s">
        <v>188</v>
      </c>
      <c r="C6" s="878"/>
      <c r="D6" s="210">
        <f>IF(COUNTIF('3.【鑑】委託先情報'!$B$54:$D$54,"免税事業者"),0,'7.旅費'!O36)</f>
        <v>0</v>
      </c>
      <c r="E6" s="211">
        <f>IF(COUNTIF('3.【鑑】委託先情報'!$B$54:$D$54,"免税事業者"), 0%,10%)</f>
        <v>0.1</v>
      </c>
      <c r="F6" s="207">
        <f>IF(D6*E6=0,0,ROUNDDOWN(D6*E6,0))</f>
        <v>0</v>
      </c>
    </row>
    <row r="7" spans="1:7">
      <c r="A7" s="219" t="s">
        <v>190</v>
      </c>
      <c r="B7" s="877" t="s">
        <v>188</v>
      </c>
      <c r="C7" s="878"/>
      <c r="D7" s="210">
        <f>IF(COUNTIF('3.【鑑】委託先情報'!$B$54:$D$54,"免税事業者"),0,'8.人件費 (実績単価)'!K37+'9.人件費（健保等級）'!K39)</f>
        <v>0</v>
      </c>
      <c r="E7" s="211">
        <f>IF(COUNTIF('3.【鑑】委託先情報'!$B$54:$D$54,"免税事業者"), 0%,10%)</f>
        <v>0.1</v>
      </c>
      <c r="F7" s="207">
        <f t="shared" si="0"/>
        <v>0</v>
      </c>
    </row>
    <row r="8" spans="1:7">
      <c r="A8" s="219" t="s">
        <v>191</v>
      </c>
      <c r="B8" s="877" t="s">
        <v>188</v>
      </c>
      <c r="C8" s="878"/>
      <c r="D8" s="210">
        <f>IF(COUNTIF('3.【鑑】委託先情報'!$B$54:$D$54,"免税事業者"),0,'10.謝金'!H37)</f>
        <v>0</v>
      </c>
      <c r="E8" s="211">
        <f>IF(COUNTIF('3.【鑑】委託先情報'!$B$54:$D$54,"免税事業者"), 0%,10%)</f>
        <v>0.1</v>
      </c>
      <c r="F8" s="207">
        <f t="shared" si="0"/>
        <v>0</v>
      </c>
    </row>
    <row r="9" spans="1:7">
      <c r="A9" s="219" t="s">
        <v>192</v>
      </c>
      <c r="B9" s="877" t="s">
        <v>188</v>
      </c>
      <c r="C9" s="878"/>
      <c r="D9" s="210">
        <f>IF(COUNTIF('3.【鑑】委託先情報'!$B$54:$D$54,"免税事業者"),0,'11.外注'!I37)</f>
        <v>0</v>
      </c>
      <c r="E9" s="211">
        <f>IF(COUNTIF('3.【鑑】委託先情報'!$B$54:$D$54,"免税事業者"), 0%,10%)</f>
        <v>0.1</v>
      </c>
      <c r="F9" s="207">
        <f t="shared" si="0"/>
        <v>0</v>
      </c>
    </row>
    <row r="10" spans="1:7" ht="15" thickBot="1">
      <c r="A10" s="220" t="s">
        <v>12</v>
      </c>
      <c r="B10" s="879" t="s">
        <v>188</v>
      </c>
      <c r="C10" s="880"/>
      <c r="D10" s="208">
        <f>IF(COUNTIF('3.【鑑】委託先情報'!$B$54:$D$54,"免税事業者"),0,'12.その他'!I37)</f>
        <v>0</v>
      </c>
      <c r="E10" s="323">
        <f>IF(COUNTIF('3.【鑑】委託先情報'!$B$54:$D$54,"免税事業者"), 0%,10%)</f>
        <v>0.1</v>
      </c>
      <c r="F10" s="209">
        <f>IF(D10*E10=0,0,ROUNDDOWN(D10*E10,0))</f>
        <v>0</v>
      </c>
    </row>
    <row r="11" spans="1:7" ht="15.6" thickTop="1" thickBot="1">
      <c r="A11" s="789" t="s">
        <v>137</v>
      </c>
      <c r="B11" s="789"/>
      <c r="C11" s="789"/>
      <c r="D11" s="789"/>
      <c r="E11" s="834"/>
      <c r="F11" s="203">
        <f>SUM(F4:F10)</f>
        <v>0</v>
      </c>
    </row>
    <row r="13" spans="1:7" ht="16.2">
      <c r="A13" s="329" t="s">
        <v>179</v>
      </c>
      <c r="B13" s="329"/>
    </row>
    <row r="14" spans="1:7" ht="16.8" thickBot="1">
      <c r="A14" s="329" t="s">
        <v>183</v>
      </c>
      <c r="B14" s="329" t="s">
        <v>197</v>
      </c>
      <c r="F14" s="3" t="s">
        <v>29</v>
      </c>
    </row>
    <row r="15" spans="1:7" ht="15" thickBot="1">
      <c r="A15" s="217" t="s">
        <v>184</v>
      </c>
      <c r="B15" s="881" t="s">
        <v>1</v>
      </c>
      <c r="C15" s="882"/>
      <c r="D15" s="213" t="s">
        <v>185</v>
      </c>
      <c r="E15" s="214" t="s">
        <v>186</v>
      </c>
      <c r="F15" s="215" t="s">
        <v>0</v>
      </c>
    </row>
    <row r="16" spans="1:7">
      <c r="A16" s="218" t="s">
        <v>187</v>
      </c>
      <c r="B16" s="883" t="s">
        <v>188</v>
      </c>
      <c r="C16" s="884"/>
      <c r="D16" s="210">
        <f>IF(COUNTIF('3.【鑑】委託先情報'!$B$54:$D$54,"免税事業者"),0,'5.設備備品費'!J74)</f>
        <v>0</v>
      </c>
      <c r="E16" s="211">
        <f>IF(COUNTIF('3.【鑑】委託先情報'!$B$54:$D$54,"免税事業者"), 0%,10%)</f>
        <v>0.1</v>
      </c>
      <c r="F16" s="212">
        <f>IF(D16*E16=0,0,ROUNDDOWN(D16*E16,0))</f>
        <v>0</v>
      </c>
    </row>
    <row r="17" spans="1:6">
      <c r="A17" s="219" t="s">
        <v>189</v>
      </c>
      <c r="B17" s="877" t="s">
        <v>188</v>
      </c>
      <c r="C17" s="878"/>
      <c r="D17" s="210">
        <f>IF(COUNTIF('3.【鑑】委託先情報'!$B$54:$D$54,"免税事業者"),0,'6.消耗品費'!I74)</f>
        <v>0</v>
      </c>
      <c r="E17" s="211">
        <f>IF(COUNTIF('3.【鑑】委託先情報'!$B$54:$D$54,"免税事業者"), 0%,10%)</f>
        <v>0.1</v>
      </c>
      <c r="F17" s="207">
        <f t="shared" ref="F17" si="1">IF(D17*E17=0,0,ROUNDDOWN(D17*E17,0))</f>
        <v>0</v>
      </c>
    </row>
    <row r="18" spans="1:6">
      <c r="A18" s="219" t="s">
        <v>53</v>
      </c>
      <c r="B18" s="877" t="s">
        <v>188</v>
      </c>
      <c r="C18" s="878"/>
      <c r="D18" s="210">
        <f>IF(COUNTIF('3.【鑑】委託先情報'!$B$54:$D$54,"免税事業者"),0,'7.旅費'!O73)</f>
        <v>0</v>
      </c>
      <c r="E18" s="211">
        <f>IF(COUNTIF('3.【鑑】委託先情報'!$B$54:$D$54,"免税事業者"), 0%,10%)</f>
        <v>0.1</v>
      </c>
      <c r="F18" s="207">
        <f>IF(D18*E18=0,0,ROUNDDOWN(D18*E18,0))</f>
        <v>0</v>
      </c>
    </row>
    <row r="19" spans="1:6">
      <c r="A19" s="219" t="s">
        <v>190</v>
      </c>
      <c r="B19" s="877" t="s">
        <v>188</v>
      </c>
      <c r="C19" s="878"/>
      <c r="D19" s="210">
        <f>IF(COUNTIF('3.【鑑】委託先情報'!$B$54:$D$54,"免税事業者"),0,'8.人件費 (実績単価)'!K74+'9.人件費（健保等級）'!K78)</f>
        <v>0</v>
      </c>
      <c r="E19" s="211">
        <f>IF(COUNTIF('3.【鑑】委託先情報'!$B$54:$D$54,"免税事業者"), 0%,10%)</f>
        <v>0.1</v>
      </c>
      <c r="F19" s="207">
        <f t="shared" ref="F19:F22" si="2">IF(D19*E19=0,0,ROUNDDOWN(D19*E19,0))</f>
        <v>0</v>
      </c>
    </row>
    <row r="20" spans="1:6">
      <c r="A20" s="219" t="s">
        <v>191</v>
      </c>
      <c r="B20" s="877" t="s">
        <v>188</v>
      </c>
      <c r="C20" s="878"/>
      <c r="D20" s="210">
        <f>IF(COUNTIF('3.【鑑】委託先情報'!$B$54:$D$54,"免税事業者"),0,'10.謝金'!H74)</f>
        <v>0</v>
      </c>
      <c r="E20" s="211">
        <f>IF(COUNTIF('3.【鑑】委託先情報'!$B$54:$D$54,"免税事業者"), 0%,10%)</f>
        <v>0.1</v>
      </c>
      <c r="F20" s="207">
        <f t="shared" si="2"/>
        <v>0</v>
      </c>
    </row>
    <row r="21" spans="1:6">
      <c r="A21" s="219" t="s">
        <v>192</v>
      </c>
      <c r="B21" s="877" t="s">
        <v>188</v>
      </c>
      <c r="C21" s="878"/>
      <c r="D21" s="210">
        <f>IF(COUNTIF('3.【鑑】委託先情報'!$B$54:$D$54,"免税事業者"),0,'11.外注'!I74)</f>
        <v>0</v>
      </c>
      <c r="E21" s="211">
        <f>IF(COUNTIF('3.【鑑】委託先情報'!$B$54:$D$54,"免税事業者"), 0%,10%)</f>
        <v>0.1</v>
      </c>
      <c r="F21" s="207">
        <f t="shared" si="2"/>
        <v>0</v>
      </c>
    </row>
    <row r="22" spans="1:6" ht="15" thickBot="1">
      <c r="A22" s="220" t="s">
        <v>12</v>
      </c>
      <c r="B22" s="879" t="s">
        <v>188</v>
      </c>
      <c r="C22" s="880"/>
      <c r="D22" s="208">
        <f>IF(COUNTIF('3.【鑑】委託先情報'!$B$54:$D$54,"免税事業者"),0,'12.その他'!I74)</f>
        <v>0</v>
      </c>
      <c r="E22" s="323">
        <f>IF(COUNTIF('3.【鑑】委託先情報'!$B$54:$D$54,"免税事業者"), 0%,10%)</f>
        <v>0.1</v>
      </c>
      <c r="F22" s="209">
        <f t="shared" si="2"/>
        <v>0</v>
      </c>
    </row>
    <row r="23" spans="1:6" ht="15.6" thickTop="1" thickBot="1">
      <c r="A23" s="789" t="s">
        <v>137</v>
      </c>
      <c r="B23" s="789"/>
      <c r="C23" s="789"/>
      <c r="D23" s="789"/>
      <c r="E23" s="834"/>
      <c r="F23" s="203">
        <f>SUM(F16:F22)</f>
        <v>0</v>
      </c>
    </row>
    <row r="25" spans="1:6" ht="16.2">
      <c r="A25" s="329" t="s">
        <v>179</v>
      </c>
      <c r="B25" s="329"/>
    </row>
    <row r="26" spans="1:6" ht="16.8" thickBot="1">
      <c r="A26" s="329" t="s">
        <v>183</v>
      </c>
      <c r="B26" s="329" t="s">
        <v>198</v>
      </c>
      <c r="F26" s="3" t="s">
        <v>29</v>
      </c>
    </row>
    <row r="27" spans="1:6" ht="15" thickBot="1">
      <c r="A27" s="217" t="s">
        <v>184</v>
      </c>
      <c r="B27" s="881" t="s">
        <v>1</v>
      </c>
      <c r="C27" s="882"/>
      <c r="D27" s="213" t="s">
        <v>185</v>
      </c>
      <c r="E27" s="214" t="s">
        <v>186</v>
      </c>
      <c r="F27" s="215" t="s">
        <v>0</v>
      </c>
    </row>
    <row r="28" spans="1:6">
      <c r="A28" s="218" t="s">
        <v>187</v>
      </c>
      <c r="B28" s="883" t="s">
        <v>188</v>
      </c>
      <c r="C28" s="884"/>
      <c r="D28" s="210">
        <f>IF(COUNTIF('3.【鑑】委託先情報'!$B$54:$D$54,"免税事業者"),0,'5.設備備品費'!J111)</f>
        <v>0</v>
      </c>
      <c r="E28" s="211">
        <f>IF(COUNTIF('3.【鑑】委託先情報'!$B$54:$D$54,"免税事業者"), 0%,10%)</f>
        <v>0.1</v>
      </c>
      <c r="F28" s="212">
        <f>IF(D28*E28=0,0,ROUNDDOWN(D28*E28,0))</f>
        <v>0</v>
      </c>
    </row>
    <row r="29" spans="1:6">
      <c r="A29" s="219" t="s">
        <v>189</v>
      </c>
      <c r="B29" s="877" t="s">
        <v>188</v>
      </c>
      <c r="C29" s="878"/>
      <c r="D29" s="210">
        <f>IF(COUNTIF('3.【鑑】委託先情報'!$B$54:$D$54,"免税事業者"),0,'6.消耗品費'!I111)</f>
        <v>0</v>
      </c>
      <c r="E29" s="211">
        <f>IF(COUNTIF('3.【鑑】委託先情報'!$B$54:$D$54,"免税事業者"), 0%,10%)</f>
        <v>0.1</v>
      </c>
      <c r="F29" s="207">
        <f t="shared" ref="F29" si="3">IF(D29*E29=0,0,ROUNDDOWN(D29*E29,0))</f>
        <v>0</v>
      </c>
    </row>
    <row r="30" spans="1:6">
      <c r="A30" s="219" t="s">
        <v>53</v>
      </c>
      <c r="B30" s="877" t="s">
        <v>188</v>
      </c>
      <c r="C30" s="878"/>
      <c r="D30" s="210">
        <f>IF(COUNTIF('3.【鑑】委託先情報'!$B$54:$D$54,"免税事業者"),0,'7.旅費'!O110)</f>
        <v>0</v>
      </c>
      <c r="E30" s="211">
        <f>IF(COUNTIF('3.【鑑】委託先情報'!$B$54:$D$54,"免税事業者"), 0%,10%)</f>
        <v>0.1</v>
      </c>
      <c r="F30" s="207">
        <f>IF(D30*E30=0,0,ROUNDDOWN(D30*E30,0))</f>
        <v>0</v>
      </c>
    </row>
    <row r="31" spans="1:6">
      <c r="A31" s="219" t="s">
        <v>190</v>
      </c>
      <c r="B31" s="877" t="s">
        <v>188</v>
      </c>
      <c r="C31" s="878"/>
      <c r="D31" s="210">
        <f>IF(COUNTIF('3.【鑑】委託先情報'!$B$54:$D$54,"免税事業者"),0,'8.人件費 (実績単価)'!K111+'9.人件費（健保等級）'!K117)</f>
        <v>0</v>
      </c>
      <c r="E31" s="211">
        <f>IF(COUNTIF('3.【鑑】委託先情報'!$B$54:$D$54,"免税事業者"), 0%,10%)</f>
        <v>0.1</v>
      </c>
      <c r="F31" s="207">
        <f t="shared" ref="F31:F34" si="4">IF(D31*E31=0,0,ROUNDDOWN(D31*E31,0))</f>
        <v>0</v>
      </c>
    </row>
    <row r="32" spans="1:6">
      <c r="A32" s="219" t="s">
        <v>191</v>
      </c>
      <c r="B32" s="877" t="s">
        <v>188</v>
      </c>
      <c r="C32" s="878"/>
      <c r="D32" s="210">
        <f>IF(COUNTIF('3.【鑑】委託先情報'!$B$54:$D$54,"免税事業者"),0,'10.謝金'!H111)</f>
        <v>0</v>
      </c>
      <c r="E32" s="211">
        <f>IF(COUNTIF('3.【鑑】委託先情報'!$B$54:$D$54,"免税事業者"), 0%,10%)</f>
        <v>0.1</v>
      </c>
      <c r="F32" s="207">
        <f t="shared" si="4"/>
        <v>0</v>
      </c>
    </row>
    <row r="33" spans="1:6">
      <c r="A33" s="219" t="s">
        <v>192</v>
      </c>
      <c r="B33" s="877" t="s">
        <v>188</v>
      </c>
      <c r="C33" s="878"/>
      <c r="D33" s="210">
        <f>IF(COUNTIF('3.【鑑】委託先情報'!$B$54:$D$54,"免税事業者"),0,'11.外注'!I111)</f>
        <v>0</v>
      </c>
      <c r="E33" s="211">
        <f>IF(COUNTIF('3.【鑑】委託先情報'!$B$54:$D$54,"免税事業者"), 0%,10%)</f>
        <v>0.1</v>
      </c>
      <c r="F33" s="207">
        <f t="shared" si="4"/>
        <v>0</v>
      </c>
    </row>
    <row r="34" spans="1:6" ht="15" thickBot="1">
      <c r="A34" s="220" t="s">
        <v>12</v>
      </c>
      <c r="B34" s="879" t="s">
        <v>188</v>
      </c>
      <c r="C34" s="880"/>
      <c r="D34" s="208">
        <f>IF(COUNTIF('3.【鑑】委託先情報'!$B$54:$D$54,"免税事業者"),0,'12.その他'!I111)</f>
        <v>0</v>
      </c>
      <c r="E34" s="323">
        <f>IF(COUNTIF('3.【鑑】委託先情報'!$B$54:$D$54,"免税事業者"), 0%,10%)</f>
        <v>0.1</v>
      </c>
      <c r="F34" s="209">
        <f t="shared" si="4"/>
        <v>0</v>
      </c>
    </row>
    <row r="35" spans="1:6" ht="15.6" thickTop="1" thickBot="1">
      <c r="A35" s="789" t="s">
        <v>137</v>
      </c>
      <c r="B35" s="789"/>
      <c r="C35" s="789"/>
      <c r="D35" s="789"/>
      <c r="E35" s="834"/>
      <c r="F35" s="203">
        <f>SUM(F28:F34)</f>
        <v>0</v>
      </c>
    </row>
    <row r="37" spans="1:6" ht="16.2">
      <c r="A37" s="329" t="s">
        <v>179</v>
      </c>
      <c r="B37" s="329"/>
    </row>
    <row r="38" spans="1:6" ht="16.8" thickBot="1">
      <c r="A38" s="329" t="s">
        <v>183</v>
      </c>
      <c r="B38" s="329" t="s">
        <v>199</v>
      </c>
      <c r="F38" s="3" t="s">
        <v>29</v>
      </c>
    </row>
    <row r="39" spans="1:6" ht="15" thickBot="1">
      <c r="A39" s="217" t="s">
        <v>184</v>
      </c>
      <c r="B39" s="881" t="s">
        <v>1</v>
      </c>
      <c r="C39" s="882"/>
      <c r="D39" s="213" t="s">
        <v>185</v>
      </c>
      <c r="E39" s="214" t="s">
        <v>186</v>
      </c>
      <c r="F39" s="215" t="s">
        <v>0</v>
      </c>
    </row>
    <row r="40" spans="1:6">
      <c r="A40" s="218" t="s">
        <v>187</v>
      </c>
      <c r="B40" s="883" t="s">
        <v>188</v>
      </c>
      <c r="C40" s="884"/>
      <c r="D40" s="210">
        <f>IF(COUNTIF('3.【鑑】委託先情報'!$B$54:$D$54,"免税事業者"),0,'5.設備備品費'!J148)</f>
        <v>0</v>
      </c>
      <c r="E40" s="211">
        <f>IF(COUNTIF('3.【鑑】委託先情報'!$B$54:$D$54,"免税事業者"), 0%,10%)</f>
        <v>0.1</v>
      </c>
      <c r="F40" s="212">
        <f>IF(D40*E40=0,0,ROUNDDOWN(D40*E40,0))</f>
        <v>0</v>
      </c>
    </row>
    <row r="41" spans="1:6">
      <c r="A41" s="219" t="s">
        <v>189</v>
      </c>
      <c r="B41" s="877" t="s">
        <v>188</v>
      </c>
      <c r="C41" s="878"/>
      <c r="D41" s="210">
        <f>IF(COUNTIF('3.【鑑】委託先情報'!$B$54:$D$54,"免税事業者"),0,'6.消耗品費'!I148)</f>
        <v>0</v>
      </c>
      <c r="E41" s="211">
        <f>IF(COUNTIF('3.【鑑】委託先情報'!$B$54:$D$54,"免税事業者"), 0%,10%)</f>
        <v>0.1</v>
      </c>
      <c r="F41" s="207">
        <f t="shared" ref="F41" si="5">IF(D41*E41=0,0,ROUNDDOWN(D41*E41,0))</f>
        <v>0</v>
      </c>
    </row>
    <row r="42" spans="1:6">
      <c r="A42" s="219" t="s">
        <v>53</v>
      </c>
      <c r="B42" s="877" t="s">
        <v>188</v>
      </c>
      <c r="C42" s="878"/>
      <c r="D42" s="210">
        <f>IF(COUNTIF('3.【鑑】委託先情報'!$B$54:$D$54,"免税事業者"),0,'7.旅費'!O147)</f>
        <v>0</v>
      </c>
      <c r="E42" s="211">
        <f>IF(COUNTIF('3.【鑑】委託先情報'!$B$54:$D$54,"免税事業者"), 0%,10%)</f>
        <v>0.1</v>
      </c>
      <c r="F42" s="207">
        <f>IF(D42*E42=0,0,ROUNDDOWN(D42*E42,0))</f>
        <v>0</v>
      </c>
    </row>
    <row r="43" spans="1:6">
      <c r="A43" s="219" t="s">
        <v>190</v>
      </c>
      <c r="B43" s="877" t="s">
        <v>188</v>
      </c>
      <c r="C43" s="878"/>
      <c r="D43" s="210">
        <f>IF(COUNTIF('3.【鑑】委託先情報'!$B$54:$D$54,"免税事業者"),0,'8.人件費 (実績単価)'!K148+'9.人件費（健保等級）'!K156)</f>
        <v>0</v>
      </c>
      <c r="E43" s="211">
        <f>IF(COUNTIF('3.【鑑】委託先情報'!$B$54:$D$54,"免税事業者"), 0%,10%)</f>
        <v>0.1</v>
      </c>
      <c r="F43" s="207">
        <f t="shared" ref="F43:F46" si="6">IF(D43*E43=0,0,ROUNDDOWN(D43*E43,0))</f>
        <v>0</v>
      </c>
    </row>
    <row r="44" spans="1:6">
      <c r="A44" s="219" t="s">
        <v>191</v>
      </c>
      <c r="B44" s="877" t="s">
        <v>188</v>
      </c>
      <c r="C44" s="878"/>
      <c r="D44" s="210">
        <f>IF(COUNTIF('3.【鑑】委託先情報'!$B$54:$D$54,"免税事業者"),0,'10.謝金'!H148)</f>
        <v>0</v>
      </c>
      <c r="E44" s="211">
        <f>IF(COUNTIF('3.【鑑】委託先情報'!$B$54:$D$54,"免税事業者"), 0%,10%)</f>
        <v>0.1</v>
      </c>
      <c r="F44" s="207">
        <f t="shared" si="6"/>
        <v>0</v>
      </c>
    </row>
    <row r="45" spans="1:6">
      <c r="A45" s="219" t="s">
        <v>192</v>
      </c>
      <c r="B45" s="877" t="s">
        <v>188</v>
      </c>
      <c r="C45" s="878"/>
      <c r="D45" s="210">
        <f>IF(COUNTIF('3.【鑑】委託先情報'!$B$54:$D$54,"免税事業者"),0,'11.外注'!I148)</f>
        <v>0</v>
      </c>
      <c r="E45" s="211">
        <f>IF(COUNTIF('3.【鑑】委託先情報'!$B$54:$D$54,"免税事業者"), 0%,10%)</f>
        <v>0.1</v>
      </c>
      <c r="F45" s="207">
        <f t="shared" si="6"/>
        <v>0</v>
      </c>
    </row>
    <row r="46" spans="1:6" ht="15" thickBot="1">
      <c r="A46" s="220" t="s">
        <v>12</v>
      </c>
      <c r="B46" s="879" t="s">
        <v>188</v>
      </c>
      <c r="C46" s="880"/>
      <c r="D46" s="208">
        <f>IF(COUNTIF('3.【鑑】委託先情報'!$B$54:$D$54,"免税事業者"),0,'12.その他'!I148)</f>
        <v>0</v>
      </c>
      <c r="E46" s="323">
        <f>IF(COUNTIF('3.【鑑】委託先情報'!$B$54:$D$54,"免税事業者"), 0%,10%)</f>
        <v>0.1</v>
      </c>
      <c r="F46" s="209">
        <f t="shared" si="6"/>
        <v>0</v>
      </c>
    </row>
    <row r="47" spans="1:6" ht="15.6" thickTop="1" thickBot="1">
      <c r="A47" s="789" t="s">
        <v>137</v>
      </c>
      <c r="B47" s="789"/>
      <c r="C47" s="789"/>
      <c r="D47" s="789"/>
      <c r="E47" s="834"/>
      <c r="F47" s="203">
        <f>SUM(F40:F46)</f>
        <v>0</v>
      </c>
    </row>
    <row r="49" spans="1:6" ht="16.2">
      <c r="A49" s="329" t="s">
        <v>179</v>
      </c>
      <c r="B49" s="329"/>
    </row>
    <row r="50" spans="1:6" ht="16.8" thickBot="1">
      <c r="A50" s="329" t="s">
        <v>183</v>
      </c>
      <c r="B50" s="329" t="s">
        <v>200</v>
      </c>
      <c r="F50" s="3" t="s">
        <v>29</v>
      </c>
    </row>
    <row r="51" spans="1:6" ht="15" thickBot="1">
      <c r="A51" s="217" t="s">
        <v>184</v>
      </c>
      <c r="B51" s="881" t="s">
        <v>1</v>
      </c>
      <c r="C51" s="882"/>
      <c r="D51" s="213" t="s">
        <v>185</v>
      </c>
      <c r="E51" s="214" t="s">
        <v>186</v>
      </c>
      <c r="F51" s="215" t="s">
        <v>0</v>
      </c>
    </row>
    <row r="52" spans="1:6">
      <c r="A52" s="218" t="s">
        <v>187</v>
      </c>
      <c r="B52" s="883" t="s">
        <v>188</v>
      </c>
      <c r="C52" s="884"/>
      <c r="D52" s="210">
        <f>IF(COUNTIF('3.【鑑】委託先情報'!$B$54:$D$54,"免税事業者"),0,'5.設備備品費'!J185)</f>
        <v>0</v>
      </c>
      <c r="E52" s="211">
        <f>IF(COUNTIF('3.【鑑】委託先情報'!$B$54:$D$54,"免税事業者"), 0%,10%)</f>
        <v>0.1</v>
      </c>
      <c r="F52" s="212">
        <f>IF(D52*E52=0,0,ROUNDDOWN(D52*E52,0))</f>
        <v>0</v>
      </c>
    </row>
    <row r="53" spans="1:6">
      <c r="A53" s="219" t="s">
        <v>189</v>
      </c>
      <c r="B53" s="877" t="s">
        <v>188</v>
      </c>
      <c r="C53" s="878"/>
      <c r="D53" s="210">
        <f>IF(COUNTIF('3.【鑑】委託先情報'!$B$54:$D$54,"免税事業者"),0,'6.消耗品費'!I185)</f>
        <v>0</v>
      </c>
      <c r="E53" s="211">
        <f>IF(COUNTIF('3.【鑑】委託先情報'!$B$54:$D$54,"免税事業者"), 0%,10%)</f>
        <v>0.1</v>
      </c>
      <c r="F53" s="207">
        <f t="shared" ref="F53" si="7">IF(D53*E53=0,0,ROUNDDOWN(D53*E53,0))</f>
        <v>0</v>
      </c>
    </row>
    <row r="54" spans="1:6">
      <c r="A54" s="219" t="s">
        <v>53</v>
      </c>
      <c r="B54" s="877" t="s">
        <v>188</v>
      </c>
      <c r="C54" s="878"/>
      <c r="D54" s="210">
        <f>IF(COUNTIF('3.【鑑】委託先情報'!$B$54:$D$54,"免税事業者"),0,'7.旅費'!O184)</f>
        <v>0</v>
      </c>
      <c r="E54" s="211">
        <f>IF(COUNTIF('3.【鑑】委託先情報'!$B$54:$D$54,"免税事業者"), 0%,10%)</f>
        <v>0.1</v>
      </c>
      <c r="F54" s="207">
        <f>IF(D54*E54=0,0,ROUNDDOWN(D54*E54,0))</f>
        <v>0</v>
      </c>
    </row>
    <row r="55" spans="1:6">
      <c r="A55" s="219" t="s">
        <v>190</v>
      </c>
      <c r="B55" s="877" t="s">
        <v>188</v>
      </c>
      <c r="C55" s="878"/>
      <c r="D55" s="210">
        <f>IF(COUNTIF('3.【鑑】委託先情報'!$B$54:$D$54,"免税事業者"),0,'8.人件費 (実績単価)'!K185+'9.人件費（健保等級）'!K195)</f>
        <v>0</v>
      </c>
      <c r="E55" s="211">
        <f>IF(COUNTIF('3.【鑑】委託先情報'!$B$54:$D$54,"免税事業者"), 0%,10%)</f>
        <v>0.1</v>
      </c>
      <c r="F55" s="207">
        <f t="shared" ref="F55:F58" si="8">IF(D55*E55=0,0,ROUNDDOWN(D55*E55,0))</f>
        <v>0</v>
      </c>
    </row>
    <row r="56" spans="1:6">
      <c r="A56" s="219" t="s">
        <v>191</v>
      </c>
      <c r="B56" s="877" t="s">
        <v>188</v>
      </c>
      <c r="C56" s="878"/>
      <c r="D56" s="210">
        <f>IF(COUNTIF('3.【鑑】委託先情報'!$B$54:$D$54,"免税事業者"),0,'10.謝金'!H184)</f>
        <v>0</v>
      </c>
      <c r="E56" s="211">
        <f>IF(COUNTIF('3.【鑑】委託先情報'!$B$54:$D$54,"免税事業者"), 0%,10%)</f>
        <v>0.1</v>
      </c>
      <c r="F56" s="207">
        <f t="shared" si="8"/>
        <v>0</v>
      </c>
    </row>
    <row r="57" spans="1:6">
      <c r="A57" s="219" t="s">
        <v>192</v>
      </c>
      <c r="B57" s="877" t="s">
        <v>188</v>
      </c>
      <c r="C57" s="878"/>
      <c r="D57" s="210">
        <f>IF(COUNTIF('3.【鑑】委託先情報'!$B$54:$D$54,"免税事業者"),0,'11.外注'!I185)</f>
        <v>0</v>
      </c>
      <c r="E57" s="211">
        <f>IF(COUNTIF('3.【鑑】委託先情報'!$B$54:$D$54,"免税事業者"), 0%,10%)</f>
        <v>0.1</v>
      </c>
      <c r="F57" s="207">
        <f t="shared" si="8"/>
        <v>0</v>
      </c>
    </row>
    <row r="58" spans="1:6" ht="15" thickBot="1">
      <c r="A58" s="220" t="s">
        <v>12</v>
      </c>
      <c r="B58" s="879" t="s">
        <v>188</v>
      </c>
      <c r="C58" s="880"/>
      <c r="D58" s="208">
        <f>IF(COUNTIF('3.【鑑】委託先情報'!$B$54:$D$54,"免税事業者"),0,'12.その他'!I185)</f>
        <v>0</v>
      </c>
      <c r="E58" s="323">
        <f>IF(COUNTIF('3.【鑑】委託先情報'!$B$54:$D$54,"免税事業者"), 0%,10%)</f>
        <v>0.1</v>
      </c>
      <c r="F58" s="209">
        <f t="shared" si="8"/>
        <v>0</v>
      </c>
    </row>
    <row r="59" spans="1:6" ht="15.6" thickTop="1" thickBot="1">
      <c r="A59" s="789" t="s">
        <v>137</v>
      </c>
      <c r="B59" s="789"/>
      <c r="C59" s="789"/>
      <c r="D59" s="789"/>
      <c r="E59" s="834"/>
      <c r="F59" s="203">
        <f>SUM(F52:F58)</f>
        <v>0</v>
      </c>
    </row>
  </sheetData>
  <sheetProtection algorithmName="SHA-512" hashValue="72/qOPwFEPMwIovQBZULBEiEi+Z1ejxE/Fgxahw7l5jSyIN8atwpIHEolgaA6sGixSVGTAdty+JnJm2sSnSZDQ==" saltValue="BS2P7m/mXpHR1BUHRj/ejA==" spinCount="100000" sheet="1" objects="1" scenarios="1" formatCells="0" formatColumns="0" formatRows="0"/>
  <mergeCells count="45">
    <mergeCell ref="A59:E59"/>
    <mergeCell ref="B54:C54"/>
    <mergeCell ref="B55:C55"/>
    <mergeCell ref="B56:C56"/>
    <mergeCell ref="B57:C57"/>
    <mergeCell ref="B58:C58"/>
    <mergeCell ref="B46:C46"/>
    <mergeCell ref="A47:E47"/>
    <mergeCell ref="B51:C51"/>
    <mergeCell ref="B52:C52"/>
    <mergeCell ref="B53:C53"/>
    <mergeCell ref="B41:C41"/>
    <mergeCell ref="B42:C42"/>
    <mergeCell ref="B43:C43"/>
    <mergeCell ref="B44:C44"/>
    <mergeCell ref="B45:C45"/>
    <mergeCell ref="B33:C33"/>
    <mergeCell ref="B34:C34"/>
    <mergeCell ref="A35:E35"/>
    <mergeCell ref="B39:C39"/>
    <mergeCell ref="B40:C40"/>
    <mergeCell ref="B28:C28"/>
    <mergeCell ref="B29:C29"/>
    <mergeCell ref="B30:C30"/>
    <mergeCell ref="B31:C31"/>
    <mergeCell ref="B32:C32"/>
    <mergeCell ref="B20:C20"/>
    <mergeCell ref="B21:C21"/>
    <mergeCell ref="B22:C22"/>
    <mergeCell ref="A23:E23"/>
    <mergeCell ref="B27:C27"/>
    <mergeCell ref="B15:C15"/>
    <mergeCell ref="B16:C16"/>
    <mergeCell ref="B17:C17"/>
    <mergeCell ref="B18:C18"/>
    <mergeCell ref="B19:C19"/>
    <mergeCell ref="B9:C9"/>
    <mergeCell ref="B10:C10"/>
    <mergeCell ref="A11:E11"/>
    <mergeCell ref="B3:C3"/>
    <mergeCell ref="B4:C4"/>
    <mergeCell ref="B5:C5"/>
    <mergeCell ref="B6:C6"/>
    <mergeCell ref="B7:C7"/>
    <mergeCell ref="B8:C8"/>
  </mergeCells>
  <phoneticPr fontId="17"/>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63BA-5E16-4E47-ABB2-707148C015DF}">
  <dimension ref="A1:I25"/>
  <sheetViews>
    <sheetView workbookViewId="0">
      <selection activeCell="I4" sqref="I4"/>
    </sheetView>
  </sheetViews>
  <sheetFormatPr defaultColWidth="9" defaultRowHeight="13.2"/>
  <cols>
    <col min="1" max="1" width="27.88671875" style="45" customWidth="1"/>
    <col min="2" max="2" width="23.44140625" style="45" customWidth="1"/>
    <col min="3" max="3" width="19.6640625" style="45" customWidth="1"/>
    <col min="4" max="4" width="17.33203125" style="45" customWidth="1"/>
    <col min="5" max="5" width="14" style="45" customWidth="1"/>
    <col min="6" max="6" width="15.109375" style="45" customWidth="1"/>
    <col min="7" max="7" width="19.109375" style="45" customWidth="1"/>
    <col min="8" max="8" width="21.33203125" customWidth="1"/>
  </cols>
  <sheetData>
    <row r="1" spans="1:9">
      <c r="A1" s="45" t="s">
        <v>62</v>
      </c>
      <c r="B1" s="45" t="s">
        <v>63</v>
      </c>
      <c r="C1" s="45" t="s">
        <v>64</v>
      </c>
      <c r="D1" s="45" t="s">
        <v>65</v>
      </c>
      <c r="E1" s="45" t="s">
        <v>66</v>
      </c>
      <c r="F1" s="45" t="s">
        <v>67</v>
      </c>
      <c r="G1" s="45" t="s">
        <v>68</v>
      </c>
      <c r="H1" s="45" t="s">
        <v>69</v>
      </c>
      <c r="I1" s="45" t="s">
        <v>131</v>
      </c>
    </row>
    <row r="2" spans="1:9" ht="47.1" customHeight="1">
      <c r="A2" s="46" t="s">
        <v>123</v>
      </c>
      <c r="B2" s="45" t="s">
        <v>70</v>
      </c>
      <c r="C2" s="45" t="s">
        <v>71</v>
      </c>
      <c r="D2" s="45" t="s">
        <v>72</v>
      </c>
      <c r="E2" s="45" t="s">
        <v>73</v>
      </c>
      <c r="F2" s="45" t="s">
        <v>74</v>
      </c>
      <c r="G2" s="45" t="s">
        <v>75</v>
      </c>
      <c r="H2" s="45" t="s">
        <v>76</v>
      </c>
      <c r="I2" s="45" t="s">
        <v>132</v>
      </c>
    </row>
    <row r="3" spans="1:9">
      <c r="A3" s="45" t="s">
        <v>77</v>
      </c>
      <c r="B3" s="45" t="s">
        <v>78</v>
      </c>
      <c r="C3" s="45" t="s">
        <v>134</v>
      </c>
      <c r="D3" s="45" t="s">
        <v>79</v>
      </c>
      <c r="E3" s="45" t="s">
        <v>80</v>
      </c>
      <c r="F3" s="45" t="s">
        <v>81</v>
      </c>
      <c r="G3" s="45" t="s">
        <v>82</v>
      </c>
      <c r="H3" s="45" t="s">
        <v>83</v>
      </c>
      <c r="I3" s="45" t="s">
        <v>133</v>
      </c>
    </row>
    <row r="4" spans="1:9">
      <c r="A4" s="45" t="s">
        <v>124</v>
      </c>
      <c r="B4" s="45" t="s">
        <v>84</v>
      </c>
      <c r="D4" s="45" t="s">
        <v>85</v>
      </c>
      <c r="E4" s="45" t="s">
        <v>86</v>
      </c>
      <c r="F4" s="45" t="s">
        <v>87</v>
      </c>
      <c r="G4" s="45" t="s">
        <v>88</v>
      </c>
      <c r="H4" s="45" t="s">
        <v>89</v>
      </c>
      <c r="I4" s="45" t="s">
        <v>134</v>
      </c>
    </row>
    <row r="5" spans="1:9">
      <c r="A5" s="45" t="s">
        <v>125</v>
      </c>
      <c r="B5" s="45" t="s">
        <v>90</v>
      </c>
      <c r="D5" s="45" t="s">
        <v>91</v>
      </c>
      <c r="E5" s="45" t="s">
        <v>92</v>
      </c>
      <c r="F5" s="45" t="s">
        <v>93</v>
      </c>
      <c r="G5" s="45" t="s">
        <v>94</v>
      </c>
    </row>
    <row r="6" spans="1:9">
      <c r="A6" s="45" t="s">
        <v>126</v>
      </c>
      <c r="B6" s="45" t="s">
        <v>95</v>
      </c>
      <c r="D6" s="45" t="s">
        <v>96</v>
      </c>
      <c r="E6" s="45" t="s">
        <v>130</v>
      </c>
      <c r="F6" s="45" t="s">
        <v>98</v>
      </c>
      <c r="G6" s="45" t="s">
        <v>99</v>
      </c>
    </row>
    <row r="7" spans="1:9">
      <c r="A7" s="45" t="s">
        <v>127</v>
      </c>
      <c r="B7" s="45" t="s">
        <v>100</v>
      </c>
      <c r="D7" s="45" t="s">
        <v>101</v>
      </c>
      <c r="F7" s="45" t="s">
        <v>102</v>
      </c>
      <c r="G7" s="45" t="s">
        <v>103</v>
      </c>
    </row>
    <row r="8" spans="1:9">
      <c r="A8" s="45" t="s">
        <v>128</v>
      </c>
      <c r="B8" s="45" t="s">
        <v>104</v>
      </c>
      <c r="D8" s="45" t="s">
        <v>105</v>
      </c>
      <c r="G8" s="45" t="s">
        <v>89</v>
      </c>
    </row>
    <row r="9" spans="1:9">
      <c r="A9" s="45" t="s">
        <v>129</v>
      </c>
      <c r="B9" s="45" t="s">
        <v>106</v>
      </c>
      <c r="D9" s="45" t="s">
        <v>97</v>
      </c>
    </row>
    <row r="10" spans="1:9">
      <c r="A10" s="45" t="s">
        <v>58</v>
      </c>
      <c r="B10" s="45" t="s">
        <v>107</v>
      </c>
    </row>
    <row r="11" spans="1:9">
      <c r="B11" s="45" t="s">
        <v>108</v>
      </c>
    </row>
    <row r="12" spans="1:9">
      <c r="B12" s="45" t="s">
        <v>109</v>
      </c>
    </row>
    <row r="13" spans="1:9">
      <c r="B13" s="45" t="s">
        <v>110</v>
      </c>
    </row>
    <row r="14" spans="1:9">
      <c r="B14" s="45" t="s">
        <v>111</v>
      </c>
    </row>
    <row r="15" spans="1:9">
      <c r="B15" s="45" t="s">
        <v>112</v>
      </c>
    </row>
    <row r="16" spans="1:9">
      <c r="B16" s="45" t="s">
        <v>113</v>
      </c>
    </row>
    <row r="17" spans="2:2">
      <c r="B17" s="45" t="s">
        <v>114</v>
      </c>
    </row>
    <row r="18" spans="2:2">
      <c r="B18" s="45" t="s">
        <v>115</v>
      </c>
    </row>
    <row r="19" spans="2:2">
      <c r="B19" s="45" t="s">
        <v>116</v>
      </c>
    </row>
    <row r="20" spans="2:2">
      <c r="B20" s="45" t="s">
        <v>117</v>
      </c>
    </row>
    <row r="21" spans="2:2">
      <c r="B21" s="45" t="s">
        <v>118</v>
      </c>
    </row>
    <row r="22" spans="2:2">
      <c r="B22" s="45" t="s">
        <v>119</v>
      </c>
    </row>
    <row r="23" spans="2:2">
      <c r="B23" s="45" t="s">
        <v>120</v>
      </c>
    </row>
    <row r="24" spans="2:2">
      <c r="B24" s="45" t="s">
        <v>121</v>
      </c>
    </row>
    <row r="25" spans="2:2">
      <c r="B25" s="45" t="s">
        <v>58</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C80B2-03A4-4D82-B447-A9FA8B53F36D}">
  <sheetPr>
    <tabColor rgb="FFFF0000"/>
    <pageSetUpPr fitToPage="1"/>
  </sheetPr>
  <dimension ref="A1:P88"/>
  <sheetViews>
    <sheetView topLeftCell="A7" zoomScale="90" zoomScaleNormal="90" workbookViewId="0">
      <selection activeCell="F21" sqref="F21"/>
    </sheetView>
  </sheetViews>
  <sheetFormatPr defaultColWidth="9" defaultRowHeight="13.2"/>
  <cols>
    <col min="1" max="1" width="18.109375" style="41" customWidth="1"/>
    <col min="2" max="2" width="23.21875" style="41" customWidth="1"/>
    <col min="3" max="3" width="4.44140625" style="41" customWidth="1"/>
    <col min="4" max="4" width="19" style="41" customWidth="1"/>
    <col min="5" max="8" width="17.21875" style="41" customWidth="1"/>
    <col min="9" max="9" width="18.21875" style="41" customWidth="1"/>
    <col min="10" max="10" width="2.77734375" style="41" customWidth="1"/>
    <col min="11" max="11" width="19.21875" style="41" customWidth="1"/>
    <col min="12" max="13" width="9" style="41"/>
    <col min="14" max="14" width="3.5546875" style="41" customWidth="1"/>
    <col min="15" max="15" width="17.21875" style="41" customWidth="1"/>
    <col min="16" max="16" width="18.77734375" style="41" customWidth="1"/>
    <col min="17" max="16384" width="9" style="41"/>
  </cols>
  <sheetData>
    <row r="1" spans="1:16" ht="36.6" customHeight="1">
      <c r="A1" s="125" t="str">
        <f>'3.【鑑】委託先情報'!A1</f>
        <v>作成日：</v>
      </c>
      <c r="B1" s="126">
        <f>'3.【鑑】委託先情報'!B1</f>
        <v>0</v>
      </c>
      <c r="C1" s="126"/>
      <c r="D1" s="88"/>
      <c r="E1" s="88"/>
      <c r="F1" s="88"/>
      <c r="G1" s="88"/>
      <c r="H1" s="88"/>
      <c r="I1" s="88"/>
    </row>
    <row r="2" spans="1:16" ht="27" customHeight="1">
      <c r="A2" s="701"/>
      <c r="B2" s="701"/>
      <c r="C2" s="701"/>
      <c r="D2" s="701"/>
      <c r="E2" s="701"/>
      <c r="F2" s="701"/>
      <c r="G2" s="701"/>
      <c r="H2" s="701"/>
      <c r="I2" s="701"/>
      <c r="K2" s="53" t="s">
        <v>41</v>
      </c>
      <c r="L2" s="54"/>
      <c r="M2" s="54"/>
      <c r="N2" s="54"/>
      <c r="O2" s="56"/>
      <c r="P2" s="56"/>
    </row>
    <row r="3" spans="1:16" ht="19.2" customHeight="1" thickBot="1">
      <c r="A3" s="364" t="s">
        <v>154</v>
      </c>
      <c r="B3" s="331"/>
      <c r="C3" s="331"/>
      <c r="D3" s="331"/>
      <c r="E3" s="66"/>
      <c r="F3" s="66"/>
      <c r="G3" s="66"/>
      <c r="H3" s="66"/>
      <c r="I3" s="43" t="s">
        <v>146</v>
      </c>
      <c r="K3" s="69" t="s">
        <v>141</v>
      </c>
      <c r="L3" s="69"/>
      <c r="M3" s="93"/>
      <c r="N3" s="93"/>
      <c r="O3" s="95"/>
      <c r="P3" s="70" t="s">
        <v>28</v>
      </c>
    </row>
    <row r="4" spans="1:16" ht="36.75" customHeight="1" thickBot="1">
      <c r="A4" s="117" t="s">
        <v>147</v>
      </c>
      <c r="B4" s="120" t="s">
        <v>148</v>
      </c>
      <c r="C4" s="648"/>
      <c r="D4" s="121" t="s">
        <v>141</v>
      </c>
      <c r="E4" s="118" t="s">
        <v>142</v>
      </c>
      <c r="F4" s="118" t="s">
        <v>143</v>
      </c>
      <c r="G4" s="118" t="s">
        <v>144</v>
      </c>
      <c r="H4" s="118" t="s">
        <v>145</v>
      </c>
      <c r="I4" s="119" t="s">
        <v>149</v>
      </c>
      <c r="K4" s="71" t="s">
        <v>150</v>
      </c>
      <c r="L4" s="709" t="s">
        <v>148</v>
      </c>
      <c r="M4" s="710"/>
      <c r="N4" s="645"/>
      <c r="O4" s="90" t="s">
        <v>151</v>
      </c>
      <c r="P4" s="72" t="s">
        <v>152</v>
      </c>
    </row>
    <row r="5" spans="1:16" ht="18.45" customHeight="1">
      <c r="A5" s="695" t="s">
        <v>50</v>
      </c>
      <c r="B5" s="112" t="s">
        <v>51</v>
      </c>
      <c r="C5" s="650"/>
      <c r="D5" s="122">
        <f t="shared" ref="D5:D9" si="0">O5</f>
        <v>0</v>
      </c>
      <c r="E5" s="113">
        <f t="shared" ref="E5:E12" si="1">O19</f>
        <v>0</v>
      </c>
      <c r="F5" s="113">
        <f t="shared" ref="F5:F12" si="2">O33</f>
        <v>0</v>
      </c>
      <c r="G5" s="113">
        <f t="shared" ref="G5:G11" si="3">O47</f>
        <v>0</v>
      </c>
      <c r="H5" s="113">
        <f t="shared" ref="H5:H11" si="4">O61</f>
        <v>0</v>
      </c>
      <c r="I5" s="129">
        <f>SUM(D5:H6)</f>
        <v>0</v>
      </c>
      <c r="K5" s="73" t="s">
        <v>24</v>
      </c>
      <c r="L5" s="715" t="s">
        <v>42</v>
      </c>
      <c r="M5" s="716"/>
      <c r="N5" s="653"/>
      <c r="O5" s="74">
        <f>'5.設備備品費'!J36</f>
        <v>0</v>
      </c>
      <c r="P5" s="75">
        <f>SUM(O5:O6)</f>
        <v>0</v>
      </c>
    </row>
    <row r="6" spans="1:16" ht="18.45" customHeight="1">
      <c r="A6" s="696"/>
      <c r="B6" s="67" t="s">
        <v>52</v>
      </c>
      <c r="C6" s="651"/>
      <c r="D6" s="123">
        <f t="shared" si="0"/>
        <v>0</v>
      </c>
      <c r="E6" s="114">
        <f t="shared" si="1"/>
        <v>0</v>
      </c>
      <c r="F6" s="114">
        <f t="shared" si="2"/>
        <v>0</v>
      </c>
      <c r="G6" s="113">
        <f t="shared" si="3"/>
        <v>0</v>
      </c>
      <c r="H6" s="113">
        <f t="shared" si="4"/>
        <v>0</v>
      </c>
      <c r="I6" s="130"/>
      <c r="K6" s="76"/>
      <c r="L6" s="702" t="s">
        <v>8</v>
      </c>
      <c r="M6" s="703"/>
      <c r="N6" s="643"/>
      <c r="O6" s="77">
        <f>'6.消耗品費'!I36</f>
        <v>0</v>
      </c>
      <c r="P6" s="78"/>
    </row>
    <row r="7" spans="1:16" ht="18.45" customHeight="1">
      <c r="A7" s="127" t="s">
        <v>53</v>
      </c>
      <c r="B7" s="68" t="s">
        <v>54</v>
      </c>
      <c r="C7" s="652"/>
      <c r="D7" s="123">
        <f t="shared" si="0"/>
        <v>0</v>
      </c>
      <c r="E7" s="114">
        <f t="shared" si="1"/>
        <v>0</v>
      </c>
      <c r="F7" s="114">
        <f t="shared" si="2"/>
        <v>0</v>
      </c>
      <c r="G7" s="113">
        <f t="shared" si="3"/>
        <v>0</v>
      </c>
      <c r="H7" s="113">
        <f t="shared" si="4"/>
        <v>0</v>
      </c>
      <c r="I7" s="131">
        <f t="shared" ref="I7:I14" si="5">SUM(D7:H7)</f>
        <v>0</v>
      </c>
      <c r="K7" s="79" t="s">
        <v>26</v>
      </c>
      <c r="L7" s="702" t="s">
        <v>13</v>
      </c>
      <c r="M7" s="703"/>
      <c r="N7" s="643"/>
      <c r="O7" s="77">
        <f>'7.旅費'!O35</f>
        <v>0</v>
      </c>
      <c r="P7" s="80">
        <f>O7</f>
        <v>0</v>
      </c>
    </row>
    <row r="8" spans="1:16" ht="18.45" customHeight="1">
      <c r="A8" s="697" t="s">
        <v>55</v>
      </c>
      <c r="B8" s="67" t="s">
        <v>56</v>
      </c>
      <c r="C8" s="651"/>
      <c r="D8" s="123">
        <f t="shared" si="0"/>
        <v>0</v>
      </c>
      <c r="E8" s="114">
        <f t="shared" si="1"/>
        <v>0</v>
      </c>
      <c r="F8" s="114">
        <f t="shared" si="2"/>
        <v>0</v>
      </c>
      <c r="G8" s="113">
        <f>O50</f>
        <v>0</v>
      </c>
      <c r="H8" s="113">
        <f t="shared" si="4"/>
        <v>0</v>
      </c>
      <c r="I8" s="132">
        <f>SUM(D8:H9)</f>
        <v>0</v>
      </c>
      <c r="K8" s="81" t="s">
        <v>25</v>
      </c>
      <c r="L8" s="702" t="s">
        <v>9</v>
      </c>
      <c r="M8" s="703"/>
      <c r="N8" s="643"/>
      <c r="O8" s="82">
        <f>'8.人件費 (実績単価)'!K36+'9.人件費（健保等級）'!L22</f>
        <v>0</v>
      </c>
      <c r="P8" s="83">
        <f>SUM(O8:O9)</f>
        <v>0</v>
      </c>
    </row>
    <row r="9" spans="1:16" ht="18.45" customHeight="1">
      <c r="A9" s="696"/>
      <c r="B9" s="67" t="s">
        <v>57</v>
      </c>
      <c r="C9" s="651"/>
      <c r="D9" s="123">
        <f t="shared" si="0"/>
        <v>0</v>
      </c>
      <c r="E9" s="114">
        <f t="shared" si="1"/>
        <v>0</v>
      </c>
      <c r="F9" s="114">
        <f t="shared" si="2"/>
        <v>0</v>
      </c>
      <c r="G9" s="113">
        <f t="shared" si="3"/>
        <v>0</v>
      </c>
      <c r="H9" s="113">
        <f t="shared" si="4"/>
        <v>0</v>
      </c>
      <c r="I9" s="130"/>
      <c r="K9" s="76"/>
      <c r="L9" s="702" t="s">
        <v>10</v>
      </c>
      <c r="M9" s="703"/>
      <c r="N9" s="643"/>
      <c r="O9" s="82">
        <f>'10.謝金'!H36</f>
        <v>0</v>
      </c>
      <c r="P9" s="78"/>
    </row>
    <row r="10" spans="1:16" ht="18.45" customHeight="1">
      <c r="A10" s="706" t="s">
        <v>12</v>
      </c>
      <c r="B10" s="67" t="s">
        <v>193</v>
      </c>
      <c r="C10" s="651"/>
      <c r="D10" s="123">
        <f>O10</f>
        <v>0</v>
      </c>
      <c r="E10" s="114">
        <f t="shared" si="1"/>
        <v>0</v>
      </c>
      <c r="F10" s="114">
        <f t="shared" si="2"/>
        <v>0</v>
      </c>
      <c r="G10" s="113">
        <f t="shared" si="3"/>
        <v>0</v>
      </c>
      <c r="H10" s="113">
        <f t="shared" si="4"/>
        <v>0</v>
      </c>
      <c r="I10" s="132">
        <f>SUM(D10:H12)</f>
        <v>0</v>
      </c>
      <c r="K10" s="706" t="s">
        <v>12</v>
      </c>
      <c r="L10" s="704" t="s">
        <v>193</v>
      </c>
      <c r="M10" s="705"/>
      <c r="N10" s="644"/>
      <c r="O10" s="82">
        <f>'11.外注'!I36</f>
        <v>0</v>
      </c>
      <c r="P10" s="221">
        <f>SUM(O10:O12)</f>
        <v>0</v>
      </c>
    </row>
    <row r="11" spans="1:16" ht="18.45" customHeight="1">
      <c r="A11" s="707"/>
      <c r="B11" s="67" t="s">
        <v>194</v>
      </c>
      <c r="C11" s="651"/>
      <c r="D11" s="123">
        <f>O11</f>
        <v>0</v>
      </c>
      <c r="E11" s="114">
        <f t="shared" si="1"/>
        <v>0</v>
      </c>
      <c r="F11" s="114">
        <f t="shared" si="2"/>
        <v>0</v>
      </c>
      <c r="G11" s="113">
        <f t="shared" si="3"/>
        <v>0</v>
      </c>
      <c r="H11" s="113">
        <f t="shared" si="4"/>
        <v>0</v>
      </c>
      <c r="I11" s="129"/>
      <c r="K11" s="707"/>
      <c r="L11" s="704" t="s">
        <v>194</v>
      </c>
      <c r="M11" s="705"/>
      <c r="N11" s="644"/>
      <c r="O11" s="82">
        <f>'12.その他'!I36</f>
        <v>0</v>
      </c>
      <c r="P11" s="221"/>
    </row>
    <row r="12" spans="1:16" ht="18.45" customHeight="1">
      <c r="A12" s="708"/>
      <c r="B12" s="67" t="s">
        <v>195</v>
      </c>
      <c r="C12" s="651"/>
      <c r="D12" s="123">
        <f>O12</f>
        <v>0</v>
      </c>
      <c r="E12" s="114">
        <f t="shared" si="1"/>
        <v>0</v>
      </c>
      <c r="F12" s="114">
        <f t="shared" si="2"/>
        <v>0</v>
      </c>
      <c r="G12" s="113">
        <f t="shared" ref="G12" si="6">O54</f>
        <v>0</v>
      </c>
      <c r="H12" s="113">
        <f t="shared" ref="H12" si="7">O68</f>
        <v>0</v>
      </c>
      <c r="I12" s="130"/>
      <c r="K12" s="708"/>
      <c r="L12" s="704" t="s">
        <v>195</v>
      </c>
      <c r="M12" s="705"/>
      <c r="N12" s="644"/>
      <c r="O12" s="77">
        <f>'13.（入力不要）その他（消費税）'!F11</f>
        <v>0</v>
      </c>
      <c r="P12" s="221"/>
    </row>
    <row r="13" spans="1:16" ht="18.45" customHeight="1">
      <c r="A13" s="697" t="s">
        <v>59</v>
      </c>
      <c r="B13" s="698"/>
      <c r="C13" s="649"/>
      <c r="D13" s="123">
        <f>P13</f>
        <v>0</v>
      </c>
      <c r="E13" s="114">
        <f>P27</f>
        <v>0</v>
      </c>
      <c r="F13" s="114">
        <f>P41</f>
        <v>0</v>
      </c>
      <c r="G13" s="114">
        <f>O55</f>
        <v>0</v>
      </c>
      <c r="H13" s="114">
        <f>P69</f>
        <v>0</v>
      </c>
      <c r="I13" s="131">
        <f>SUM(D13:H13)</f>
        <v>0</v>
      </c>
      <c r="K13" s="711" t="s">
        <v>293</v>
      </c>
      <c r="L13" s="712"/>
      <c r="M13" s="712"/>
      <c r="N13" s="654"/>
      <c r="O13" s="84">
        <f>SUM(O5:O12)</f>
        <v>0</v>
      </c>
      <c r="P13" s="80">
        <f>O13</f>
        <v>0</v>
      </c>
    </row>
    <row r="14" spans="1:16" ht="18.45" customHeight="1" thickBot="1">
      <c r="A14" s="660" t="s">
        <v>329</v>
      </c>
      <c r="B14" s="666">
        <f>'3.【鑑】委託先情報'!B56</f>
        <v>0</v>
      </c>
      <c r="C14" s="314" t="s">
        <v>327</v>
      </c>
      <c r="D14" s="315">
        <f>P14</f>
        <v>0</v>
      </c>
      <c r="E14" s="316">
        <f>P28</f>
        <v>0</v>
      </c>
      <c r="F14" s="316">
        <f>P42</f>
        <v>0</v>
      </c>
      <c r="G14" s="317">
        <f>P56</f>
        <v>0</v>
      </c>
      <c r="H14" s="318">
        <f>P70</f>
        <v>0</v>
      </c>
      <c r="I14" s="319">
        <f t="shared" si="5"/>
        <v>0</v>
      </c>
      <c r="K14" s="661" t="s">
        <v>329</v>
      </c>
      <c r="L14" s="320" t="s">
        <v>49</v>
      </c>
      <c r="M14" s="664">
        <f>'3.【鑑】委託先情報'!B56</f>
        <v>0</v>
      </c>
      <c r="N14" s="665" t="s">
        <v>327</v>
      </c>
      <c r="O14" s="321"/>
      <c r="P14" s="322">
        <f>ROUNDDOWN(P13*M14/100,0)</f>
        <v>0</v>
      </c>
    </row>
    <row r="15" spans="1:16" ht="25.5" customHeight="1" thickTop="1" thickBot="1">
      <c r="A15" s="699" t="s">
        <v>153</v>
      </c>
      <c r="B15" s="700"/>
      <c r="C15" s="642"/>
      <c r="D15" s="124">
        <f>P15</f>
        <v>0</v>
      </c>
      <c r="E15" s="115">
        <f>P29</f>
        <v>0</v>
      </c>
      <c r="F15" s="115">
        <f>P43</f>
        <v>0</v>
      </c>
      <c r="G15" s="115">
        <f>P57</f>
        <v>0</v>
      </c>
      <c r="H15" s="115">
        <f>P71</f>
        <v>0</v>
      </c>
      <c r="I15" s="116">
        <f>SUM(D15:H15)</f>
        <v>0</v>
      </c>
      <c r="K15" s="713" t="s">
        <v>3</v>
      </c>
      <c r="L15" s="714"/>
      <c r="M15" s="89"/>
      <c r="N15" s="646"/>
      <c r="O15" s="85"/>
      <c r="P15" s="86">
        <f>P13+P14</f>
        <v>0</v>
      </c>
    </row>
    <row r="16" spans="1:16">
      <c r="A16" s="41" t="s">
        <v>334</v>
      </c>
      <c r="D16" s="106"/>
    </row>
    <row r="17" spans="1:16" ht="13.8" thickBot="1">
      <c r="I17" s="128"/>
      <c r="K17" s="69" t="s">
        <v>142</v>
      </c>
      <c r="L17" s="69"/>
      <c r="M17" s="93"/>
      <c r="N17" s="93"/>
      <c r="O17" s="95"/>
      <c r="P17" s="70"/>
    </row>
    <row r="18" spans="1:16" ht="33" customHeight="1" thickBot="1">
      <c r="F18" s="128"/>
      <c r="I18" s="128"/>
      <c r="K18" s="71" t="s">
        <v>150</v>
      </c>
      <c r="L18" s="709" t="s">
        <v>148</v>
      </c>
      <c r="M18" s="710"/>
      <c r="N18" s="645"/>
      <c r="O18" s="90" t="s">
        <v>151</v>
      </c>
      <c r="P18" s="72" t="s">
        <v>152</v>
      </c>
    </row>
    <row r="19" spans="1:16" ht="18.45" customHeight="1">
      <c r="I19" s="128"/>
      <c r="K19" s="73" t="s">
        <v>24</v>
      </c>
      <c r="L19" s="715" t="s">
        <v>42</v>
      </c>
      <c r="M19" s="716"/>
      <c r="N19" s="653"/>
      <c r="O19" s="74">
        <f>'5.設備備品費'!J73</f>
        <v>0</v>
      </c>
      <c r="P19" s="75">
        <f>SUM(O19:O20)</f>
        <v>0</v>
      </c>
    </row>
    <row r="20" spans="1:16" ht="18.45" customHeight="1">
      <c r="A20" s="53"/>
      <c r="B20" s="54"/>
      <c r="C20" s="54"/>
      <c r="D20" s="54"/>
      <c r="E20" s="54"/>
      <c r="F20" s="56"/>
      <c r="G20" s="56"/>
      <c r="H20" s="65"/>
      <c r="I20" s="128"/>
      <c r="K20" s="76"/>
      <c r="L20" s="702" t="s">
        <v>8</v>
      </c>
      <c r="M20" s="703"/>
      <c r="N20" s="643"/>
      <c r="O20" s="77">
        <f>'6.消耗品費'!I73</f>
        <v>0</v>
      </c>
      <c r="P20" s="78"/>
    </row>
    <row r="21" spans="1:16" ht="18.45" customHeight="1">
      <c r="A21" s="69"/>
      <c r="B21" s="69"/>
      <c r="C21" s="69"/>
      <c r="D21" s="93"/>
      <c r="E21" s="94"/>
      <c r="F21" s="95"/>
      <c r="G21" s="70"/>
      <c r="H21" s="70"/>
      <c r="K21" s="79" t="s">
        <v>26</v>
      </c>
      <c r="L21" s="702" t="s">
        <v>13</v>
      </c>
      <c r="M21" s="703"/>
      <c r="N21" s="643"/>
      <c r="O21" s="77">
        <f>'7.旅費'!O72</f>
        <v>0</v>
      </c>
      <c r="P21" s="80">
        <f>O21</f>
        <v>0</v>
      </c>
    </row>
    <row r="22" spans="1:16" ht="18.45" customHeight="1">
      <c r="A22" s="96"/>
      <c r="B22" s="694"/>
      <c r="C22" s="694"/>
      <c r="D22" s="694"/>
      <c r="E22" s="694"/>
      <c r="F22" s="96"/>
      <c r="G22" s="96"/>
      <c r="H22" s="97"/>
      <c r="K22" s="81" t="s">
        <v>25</v>
      </c>
      <c r="L22" s="702" t="s">
        <v>9</v>
      </c>
      <c r="M22" s="703"/>
      <c r="N22" s="643"/>
      <c r="O22" s="82">
        <f>'8.人件費 (実績単価)'!K73+'9.人件費（健保等級）'!L32</f>
        <v>0</v>
      </c>
      <c r="P22" s="80">
        <f>SUM(O22:O23)</f>
        <v>0</v>
      </c>
    </row>
    <row r="23" spans="1:16" ht="18.45" customHeight="1">
      <c r="A23" s="69"/>
      <c r="B23" s="691"/>
      <c r="C23" s="691"/>
      <c r="D23" s="691"/>
      <c r="E23" s="691"/>
      <c r="F23" s="69"/>
      <c r="G23" s="69"/>
      <c r="H23" s="69"/>
      <c r="K23" s="76"/>
      <c r="L23" s="702" t="s">
        <v>10</v>
      </c>
      <c r="M23" s="703"/>
      <c r="N23" s="643"/>
      <c r="O23" s="82">
        <f>'10.謝金'!H73</f>
        <v>0</v>
      </c>
      <c r="P23" s="78"/>
    </row>
    <row r="24" spans="1:16" ht="18.45" customHeight="1">
      <c r="A24" s="69"/>
      <c r="B24" s="133"/>
      <c r="C24" s="640"/>
      <c r="D24" s="133"/>
      <c r="E24" s="133"/>
      <c r="F24" s="69"/>
      <c r="G24" s="69"/>
      <c r="H24" s="69"/>
      <c r="K24" s="706" t="s">
        <v>12</v>
      </c>
      <c r="L24" s="704" t="s">
        <v>193</v>
      </c>
      <c r="M24" s="705"/>
      <c r="N24" s="644"/>
      <c r="O24" s="82">
        <f>'11.外注'!I73</f>
        <v>0</v>
      </c>
      <c r="P24" s="221">
        <f>SUM(O24:O26)</f>
        <v>0</v>
      </c>
    </row>
    <row r="25" spans="1:16" ht="18.45" customHeight="1">
      <c r="A25" s="69"/>
      <c r="B25" s="133"/>
      <c r="C25" s="640"/>
      <c r="D25" s="133"/>
      <c r="E25" s="133"/>
      <c r="F25" s="69"/>
      <c r="G25" s="69"/>
      <c r="H25" s="69"/>
      <c r="K25" s="707"/>
      <c r="L25" s="704" t="s">
        <v>194</v>
      </c>
      <c r="M25" s="705"/>
      <c r="N25" s="644"/>
      <c r="O25" s="82">
        <f>'12.その他'!I73</f>
        <v>0</v>
      </c>
      <c r="P25" s="221"/>
    </row>
    <row r="26" spans="1:16" ht="18.45" customHeight="1">
      <c r="A26" s="69"/>
      <c r="B26" s="691"/>
      <c r="C26" s="691"/>
      <c r="D26" s="691"/>
      <c r="E26" s="691"/>
      <c r="F26" s="69"/>
      <c r="G26" s="69"/>
      <c r="H26" s="69"/>
      <c r="K26" s="708"/>
      <c r="L26" s="704" t="s">
        <v>195</v>
      </c>
      <c r="M26" s="705"/>
      <c r="N26" s="644"/>
      <c r="O26" s="77">
        <f>'13.（入力不要）その他（消費税）'!F23</f>
        <v>0</v>
      </c>
      <c r="P26" s="221"/>
    </row>
    <row r="27" spans="1:16" ht="18.45" customHeight="1">
      <c r="A27" s="69"/>
      <c r="B27" s="691"/>
      <c r="C27" s="691"/>
      <c r="D27" s="691"/>
      <c r="E27" s="691"/>
      <c r="F27" s="69"/>
      <c r="G27" s="69"/>
      <c r="H27" s="69"/>
      <c r="K27" s="711" t="s">
        <v>293</v>
      </c>
      <c r="L27" s="712"/>
      <c r="M27" s="712"/>
      <c r="N27" s="654"/>
      <c r="O27" s="84">
        <f>SUM(O19:O26)</f>
        <v>0</v>
      </c>
      <c r="P27" s="80">
        <f>O27</f>
        <v>0</v>
      </c>
    </row>
    <row r="28" spans="1:16" ht="18.45" customHeight="1" thickBot="1">
      <c r="A28" s="69"/>
      <c r="B28" s="691"/>
      <c r="C28" s="691"/>
      <c r="D28" s="691"/>
      <c r="E28" s="691"/>
      <c r="F28" s="55"/>
      <c r="G28" s="69"/>
      <c r="H28" s="69"/>
      <c r="K28" s="661" t="s">
        <v>329</v>
      </c>
      <c r="L28" s="320" t="s">
        <v>49</v>
      </c>
      <c r="M28" s="664">
        <f>'3.【鑑】委託先情報'!B56</f>
        <v>0</v>
      </c>
      <c r="N28" s="665" t="s">
        <v>327</v>
      </c>
      <c r="O28" s="321"/>
      <c r="P28" s="322">
        <f>ROUNDDOWN(P27*M28/100,0)</f>
        <v>0</v>
      </c>
    </row>
    <row r="29" spans="1:16" ht="25.5" customHeight="1" thickTop="1" thickBot="1">
      <c r="A29" s="69"/>
      <c r="B29" s="691"/>
      <c r="C29" s="691"/>
      <c r="D29" s="691"/>
      <c r="E29" s="691"/>
      <c r="F29" s="69"/>
      <c r="G29" s="69"/>
      <c r="H29" s="69"/>
      <c r="K29" s="713" t="s">
        <v>3</v>
      </c>
      <c r="L29" s="714"/>
      <c r="M29" s="89"/>
      <c r="N29" s="646"/>
      <c r="O29" s="85"/>
      <c r="P29" s="86">
        <f>P27+P28</f>
        <v>0</v>
      </c>
    </row>
    <row r="30" spans="1:16">
      <c r="A30" s="692"/>
      <c r="B30" s="692"/>
      <c r="C30" s="692"/>
      <c r="D30" s="692"/>
      <c r="E30" s="692"/>
      <c r="F30" s="69"/>
      <c r="G30" s="69"/>
      <c r="H30" s="69"/>
    </row>
    <row r="31" spans="1:16" ht="13.8" thickBot="1">
      <c r="A31" s="69"/>
      <c r="B31" s="70"/>
      <c r="C31" s="70"/>
      <c r="D31" s="98"/>
      <c r="E31" s="92"/>
      <c r="F31" s="55"/>
      <c r="G31" s="69"/>
      <c r="H31" s="69"/>
      <c r="K31" s="69" t="s">
        <v>143</v>
      </c>
      <c r="L31" s="69"/>
      <c r="M31" s="93"/>
      <c r="N31" s="93"/>
      <c r="O31" s="95"/>
      <c r="P31" s="70"/>
    </row>
    <row r="32" spans="1:16" ht="30.45" customHeight="1" thickBot="1">
      <c r="A32" s="69"/>
      <c r="B32" s="70"/>
      <c r="C32" s="70"/>
      <c r="D32" s="91"/>
      <c r="E32" s="92"/>
      <c r="F32" s="55"/>
      <c r="G32" s="69"/>
      <c r="H32" s="69"/>
      <c r="K32" s="71" t="s">
        <v>150</v>
      </c>
      <c r="L32" s="709" t="s">
        <v>148</v>
      </c>
      <c r="M32" s="710"/>
      <c r="N32" s="645"/>
      <c r="O32" s="90" t="s">
        <v>151</v>
      </c>
      <c r="P32" s="72" t="s">
        <v>152</v>
      </c>
    </row>
    <row r="33" spans="1:16" ht="18.45" customHeight="1">
      <c r="A33" s="693"/>
      <c r="B33" s="693"/>
      <c r="C33" s="641"/>
      <c r="D33" s="99"/>
      <c r="E33" s="99"/>
      <c r="F33" s="55"/>
      <c r="G33" s="55"/>
      <c r="H33" s="55"/>
      <c r="K33" s="73" t="s">
        <v>24</v>
      </c>
      <c r="L33" s="715" t="s">
        <v>42</v>
      </c>
      <c r="M33" s="716"/>
      <c r="N33" s="653"/>
      <c r="O33" s="74">
        <f>'5.設備備品費'!J110</f>
        <v>0</v>
      </c>
      <c r="P33" s="87">
        <f>SUM(O33:O34)</f>
        <v>0</v>
      </c>
    </row>
    <row r="34" spans="1:16" ht="18.45" customHeight="1">
      <c r="K34" s="76"/>
      <c r="L34" s="702" t="s">
        <v>8</v>
      </c>
      <c r="M34" s="703"/>
      <c r="N34" s="643"/>
      <c r="O34" s="77">
        <f>'6.消耗品費'!I110</f>
        <v>0</v>
      </c>
      <c r="P34" s="78"/>
    </row>
    <row r="35" spans="1:16" ht="18.45" customHeight="1">
      <c r="A35" s="69"/>
      <c r="B35" s="69"/>
      <c r="C35" s="69"/>
      <c r="D35" s="93"/>
      <c r="E35" s="94"/>
      <c r="F35" s="95"/>
      <c r="G35" s="70"/>
      <c r="H35" s="70"/>
      <c r="K35" s="79" t="s">
        <v>26</v>
      </c>
      <c r="L35" s="702" t="s">
        <v>13</v>
      </c>
      <c r="M35" s="703"/>
      <c r="N35" s="643"/>
      <c r="O35" s="77">
        <f>'7.旅費'!O109</f>
        <v>0</v>
      </c>
      <c r="P35" s="80">
        <f>O35</f>
        <v>0</v>
      </c>
    </row>
    <row r="36" spans="1:16" ht="18.45" customHeight="1">
      <c r="A36" s="96"/>
      <c r="B36" s="694"/>
      <c r="C36" s="694"/>
      <c r="D36" s="694"/>
      <c r="E36" s="694"/>
      <c r="F36" s="96"/>
      <c r="G36" s="96"/>
      <c r="H36" s="97"/>
      <c r="K36" s="81" t="s">
        <v>25</v>
      </c>
      <c r="L36" s="702" t="s">
        <v>9</v>
      </c>
      <c r="M36" s="703"/>
      <c r="N36" s="643"/>
      <c r="O36" s="82">
        <f>'8.人件費 (実績単価)'!K110+'9.人件費（健保等級）'!L37</f>
        <v>0</v>
      </c>
      <c r="P36" s="80">
        <f>SUM(O36:O37)</f>
        <v>0</v>
      </c>
    </row>
    <row r="37" spans="1:16" ht="18.45" customHeight="1">
      <c r="A37" s="69"/>
      <c r="B37" s="691"/>
      <c r="C37" s="691"/>
      <c r="D37" s="691"/>
      <c r="E37" s="691"/>
      <c r="F37" s="69"/>
      <c r="G37" s="69"/>
      <c r="H37" s="69"/>
      <c r="K37" s="76"/>
      <c r="L37" s="702" t="s">
        <v>10</v>
      </c>
      <c r="M37" s="703"/>
      <c r="N37" s="643"/>
      <c r="O37" s="82">
        <f>'10.謝金'!H110</f>
        <v>0</v>
      </c>
      <c r="P37" s="78"/>
    </row>
    <row r="38" spans="1:16" ht="18.45" customHeight="1">
      <c r="A38" s="69"/>
      <c r="B38" s="133"/>
      <c r="C38" s="640"/>
      <c r="D38" s="133"/>
      <c r="E38" s="133"/>
      <c r="F38" s="69"/>
      <c r="G38" s="69"/>
      <c r="H38" s="69"/>
      <c r="K38" s="706" t="s">
        <v>12</v>
      </c>
      <c r="L38" s="704" t="s">
        <v>193</v>
      </c>
      <c r="M38" s="705"/>
      <c r="N38" s="644"/>
      <c r="O38" s="82">
        <f>'11.外注'!I110</f>
        <v>0</v>
      </c>
      <c r="P38" s="221">
        <f>SUM(O38:O40)</f>
        <v>0</v>
      </c>
    </row>
    <row r="39" spans="1:16" ht="18.45" customHeight="1">
      <c r="A39" s="69"/>
      <c r="B39" s="133"/>
      <c r="C39" s="640"/>
      <c r="D39" s="133"/>
      <c r="E39" s="133"/>
      <c r="F39" s="69"/>
      <c r="G39" s="69"/>
      <c r="H39" s="69"/>
      <c r="K39" s="707"/>
      <c r="L39" s="704" t="s">
        <v>194</v>
      </c>
      <c r="M39" s="705"/>
      <c r="N39" s="644"/>
      <c r="O39" s="82">
        <f>'12.その他'!I110</f>
        <v>0</v>
      </c>
      <c r="P39" s="221"/>
    </row>
    <row r="40" spans="1:16" ht="18.45" customHeight="1">
      <c r="A40" s="69"/>
      <c r="B40" s="691"/>
      <c r="C40" s="691"/>
      <c r="D40" s="691"/>
      <c r="E40" s="691"/>
      <c r="F40" s="69"/>
      <c r="G40" s="69"/>
      <c r="H40" s="69"/>
      <c r="K40" s="708"/>
      <c r="L40" s="704" t="s">
        <v>195</v>
      </c>
      <c r="M40" s="705"/>
      <c r="N40" s="644"/>
      <c r="O40" s="77">
        <f>'13.（入力不要）その他（消費税）'!F35</f>
        <v>0</v>
      </c>
      <c r="P40" s="221"/>
    </row>
    <row r="41" spans="1:16" ht="18.45" customHeight="1">
      <c r="A41" s="69"/>
      <c r="B41" s="691"/>
      <c r="C41" s="691"/>
      <c r="D41" s="691"/>
      <c r="E41" s="691"/>
      <c r="F41" s="69"/>
      <c r="G41" s="69"/>
      <c r="H41" s="69"/>
      <c r="K41" s="711" t="s">
        <v>293</v>
      </c>
      <c r="L41" s="712"/>
      <c r="M41" s="712"/>
      <c r="N41" s="654"/>
      <c r="O41" s="84">
        <f>SUM(O33:O40)</f>
        <v>0</v>
      </c>
      <c r="P41" s="80">
        <f>O41</f>
        <v>0</v>
      </c>
    </row>
    <row r="42" spans="1:16" ht="18.45" customHeight="1" thickBot="1">
      <c r="A42" s="69"/>
      <c r="B42" s="691"/>
      <c r="C42" s="691"/>
      <c r="D42" s="691"/>
      <c r="E42" s="691"/>
      <c r="F42" s="55"/>
      <c r="G42" s="69"/>
      <c r="H42" s="69"/>
      <c r="K42" s="661" t="s">
        <v>329</v>
      </c>
      <c r="L42" s="320" t="s">
        <v>49</v>
      </c>
      <c r="M42" s="647">
        <f>'3.【鑑】委託先情報'!B56</f>
        <v>0</v>
      </c>
      <c r="N42" s="487" t="s">
        <v>327</v>
      </c>
      <c r="O42" s="321"/>
      <c r="P42" s="322">
        <f>ROUNDDOWN(P41*M42/100,0)</f>
        <v>0</v>
      </c>
    </row>
    <row r="43" spans="1:16" ht="25.5" customHeight="1" thickTop="1" thickBot="1">
      <c r="A43" s="69"/>
      <c r="B43" s="691"/>
      <c r="C43" s="691"/>
      <c r="D43" s="691"/>
      <c r="E43" s="691"/>
      <c r="F43" s="69"/>
      <c r="G43" s="69"/>
      <c r="H43" s="69"/>
      <c r="K43" s="713" t="s">
        <v>3</v>
      </c>
      <c r="L43" s="714"/>
      <c r="M43" s="89"/>
      <c r="N43" s="646"/>
      <c r="O43" s="85"/>
      <c r="P43" s="86">
        <f>P41+P42</f>
        <v>0</v>
      </c>
    </row>
    <row r="44" spans="1:16">
      <c r="A44" s="692"/>
      <c r="B44" s="692"/>
      <c r="C44" s="692"/>
      <c r="D44" s="692"/>
      <c r="E44" s="692"/>
      <c r="F44" s="69"/>
      <c r="G44" s="69"/>
      <c r="H44" s="69"/>
    </row>
    <row r="45" spans="1:16" ht="13.8" thickBot="1">
      <c r="A45" s="69"/>
      <c r="B45" s="70"/>
      <c r="C45" s="70"/>
      <c r="D45" s="98"/>
      <c r="E45" s="92"/>
      <c r="F45" s="55"/>
      <c r="G45" s="69"/>
      <c r="H45" s="69"/>
      <c r="K45" s="69" t="s">
        <v>144</v>
      </c>
      <c r="L45" s="69"/>
      <c r="M45" s="93"/>
      <c r="N45" s="93"/>
      <c r="O45" s="95"/>
      <c r="P45" s="70"/>
    </row>
    <row r="46" spans="1:16" ht="30.45" customHeight="1" thickBot="1">
      <c r="A46" s="69"/>
      <c r="B46" s="70"/>
      <c r="C46" s="70"/>
      <c r="D46" s="91"/>
      <c r="E46" s="92"/>
      <c r="F46" s="55"/>
      <c r="G46" s="69"/>
      <c r="H46" s="69"/>
      <c r="K46" s="71" t="s">
        <v>150</v>
      </c>
      <c r="L46" s="709" t="s">
        <v>148</v>
      </c>
      <c r="M46" s="710"/>
      <c r="N46" s="645"/>
      <c r="O46" s="90" t="s">
        <v>151</v>
      </c>
      <c r="P46" s="72" t="s">
        <v>152</v>
      </c>
    </row>
    <row r="47" spans="1:16" ht="18.45" customHeight="1">
      <c r="A47" s="693"/>
      <c r="B47" s="693"/>
      <c r="C47" s="641"/>
      <c r="D47" s="99"/>
      <c r="E47" s="99"/>
      <c r="F47" s="55"/>
      <c r="G47" s="55"/>
      <c r="H47" s="55"/>
      <c r="K47" s="73" t="s">
        <v>24</v>
      </c>
      <c r="L47" s="715" t="s">
        <v>42</v>
      </c>
      <c r="M47" s="716"/>
      <c r="N47" s="653"/>
      <c r="O47" s="74">
        <f>'5.設備備品費'!J147</f>
        <v>0</v>
      </c>
      <c r="P47" s="75">
        <f>SUM(O47:O48)</f>
        <v>0</v>
      </c>
    </row>
    <row r="48" spans="1:16" ht="18.45" customHeight="1">
      <c r="K48" s="76"/>
      <c r="L48" s="702" t="s">
        <v>8</v>
      </c>
      <c r="M48" s="703"/>
      <c r="N48" s="643"/>
      <c r="O48" s="77">
        <f>'6.消耗品費'!I147</f>
        <v>0</v>
      </c>
      <c r="P48" s="78"/>
    </row>
    <row r="49" spans="1:16" ht="18.45" customHeight="1">
      <c r="A49" s="69"/>
      <c r="B49" s="69"/>
      <c r="C49" s="69"/>
      <c r="D49" s="93"/>
      <c r="E49" s="94"/>
      <c r="F49" s="95"/>
      <c r="G49" s="70"/>
      <c r="H49" s="70"/>
      <c r="K49" s="79" t="s">
        <v>26</v>
      </c>
      <c r="L49" s="702" t="s">
        <v>13</v>
      </c>
      <c r="M49" s="703"/>
      <c r="N49" s="643"/>
      <c r="O49" s="77">
        <f>'7.旅費'!O146</f>
        <v>0</v>
      </c>
      <c r="P49" s="80">
        <f>O49</f>
        <v>0</v>
      </c>
    </row>
    <row r="50" spans="1:16" ht="18.45" customHeight="1">
      <c r="A50" s="96"/>
      <c r="B50" s="694"/>
      <c r="C50" s="694"/>
      <c r="D50" s="694"/>
      <c r="E50" s="694"/>
      <c r="F50" s="96"/>
      <c r="G50" s="96"/>
      <c r="H50" s="97"/>
      <c r="K50" s="81" t="s">
        <v>25</v>
      </c>
      <c r="L50" s="702" t="s">
        <v>9</v>
      </c>
      <c r="M50" s="703"/>
      <c r="N50" s="643"/>
      <c r="O50" s="82">
        <f>'8.人件費 (実績単価)'!K147+'9.人件費（健保等級）'!K153</f>
        <v>0</v>
      </c>
      <c r="P50" s="80">
        <f>SUM(O50:O51)</f>
        <v>0</v>
      </c>
    </row>
    <row r="51" spans="1:16" ht="18.45" customHeight="1">
      <c r="A51" s="69"/>
      <c r="B51" s="691"/>
      <c r="C51" s="691"/>
      <c r="D51" s="691"/>
      <c r="E51" s="691"/>
      <c r="F51" s="69"/>
      <c r="G51" s="69"/>
      <c r="H51" s="69"/>
      <c r="K51" s="76"/>
      <c r="L51" s="702" t="s">
        <v>10</v>
      </c>
      <c r="M51" s="703"/>
      <c r="N51" s="643"/>
      <c r="O51" s="82">
        <f>'10.謝金'!H147</f>
        <v>0</v>
      </c>
      <c r="P51" s="78"/>
    </row>
    <row r="52" spans="1:16" ht="18.45" customHeight="1">
      <c r="A52" s="69"/>
      <c r="B52" s="133"/>
      <c r="C52" s="640"/>
      <c r="D52" s="133"/>
      <c r="E52" s="133"/>
      <c r="F52" s="69"/>
      <c r="G52" s="69"/>
      <c r="H52" s="69"/>
      <c r="K52" s="706" t="s">
        <v>12</v>
      </c>
      <c r="L52" s="704" t="s">
        <v>193</v>
      </c>
      <c r="M52" s="705"/>
      <c r="N52" s="644"/>
      <c r="O52" s="82">
        <f>'11.外注'!I147</f>
        <v>0</v>
      </c>
      <c r="P52" s="221">
        <f>SUM(O52:O54)</f>
        <v>0</v>
      </c>
    </row>
    <row r="53" spans="1:16" ht="18.45" customHeight="1">
      <c r="A53" s="69"/>
      <c r="B53" s="133"/>
      <c r="C53" s="640"/>
      <c r="D53" s="133"/>
      <c r="E53" s="133"/>
      <c r="F53" s="69"/>
      <c r="G53" s="69"/>
      <c r="H53" s="69"/>
      <c r="K53" s="707"/>
      <c r="L53" s="704" t="s">
        <v>194</v>
      </c>
      <c r="M53" s="705"/>
      <c r="N53" s="644"/>
      <c r="O53" s="82">
        <f>'12.その他'!I147</f>
        <v>0</v>
      </c>
      <c r="P53" s="221"/>
    </row>
    <row r="54" spans="1:16" ht="18.45" customHeight="1">
      <c r="A54" s="69"/>
      <c r="B54" s="691"/>
      <c r="C54" s="691"/>
      <c r="D54" s="691"/>
      <c r="E54" s="691"/>
      <c r="F54" s="69"/>
      <c r="G54" s="69"/>
      <c r="H54" s="69"/>
      <c r="K54" s="708"/>
      <c r="L54" s="704" t="s">
        <v>195</v>
      </c>
      <c r="M54" s="705"/>
      <c r="N54" s="644"/>
      <c r="O54" s="77">
        <f>'13.（入力不要）その他（消費税）'!F47</f>
        <v>0</v>
      </c>
      <c r="P54" s="221"/>
    </row>
    <row r="55" spans="1:16" ht="18.45" customHeight="1">
      <c r="A55" s="69"/>
      <c r="B55" s="691"/>
      <c r="C55" s="691"/>
      <c r="D55" s="691"/>
      <c r="E55" s="691"/>
      <c r="F55" s="69"/>
      <c r="G55" s="69"/>
      <c r="H55" s="69"/>
      <c r="K55" s="711" t="s">
        <v>293</v>
      </c>
      <c r="L55" s="712"/>
      <c r="M55" s="712"/>
      <c r="N55" s="654"/>
      <c r="O55" s="84">
        <f>SUM(O47:O54)</f>
        <v>0</v>
      </c>
      <c r="P55" s="80">
        <f>O55</f>
        <v>0</v>
      </c>
    </row>
    <row r="56" spans="1:16" ht="18.45" customHeight="1" thickBot="1">
      <c r="A56" s="69"/>
      <c r="B56" s="691"/>
      <c r="C56" s="691"/>
      <c r="D56" s="691"/>
      <c r="E56" s="691"/>
      <c r="F56" s="55"/>
      <c r="G56" s="69"/>
      <c r="H56" s="69"/>
      <c r="K56" s="661" t="s">
        <v>329</v>
      </c>
      <c r="L56" s="320" t="s">
        <v>49</v>
      </c>
      <c r="M56" s="664">
        <f>'3.【鑑】委託先情報'!B56</f>
        <v>0</v>
      </c>
      <c r="N56" s="665" t="s">
        <v>327</v>
      </c>
      <c r="O56" s="321"/>
      <c r="P56" s="322">
        <f>ROUNDDOWN(P55*M56/100,0)</f>
        <v>0</v>
      </c>
    </row>
    <row r="57" spans="1:16" ht="25.5" customHeight="1" thickTop="1" thickBot="1">
      <c r="A57" s="69"/>
      <c r="B57" s="691"/>
      <c r="C57" s="691"/>
      <c r="D57" s="691"/>
      <c r="E57" s="691"/>
      <c r="F57" s="69"/>
      <c r="G57" s="69"/>
      <c r="H57" s="69"/>
      <c r="K57" s="713" t="s">
        <v>3</v>
      </c>
      <c r="L57" s="714"/>
      <c r="M57" s="89"/>
      <c r="N57" s="646"/>
      <c r="O57" s="85"/>
      <c r="P57" s="86">
        <f>P55+P56</f>
        <v>0</v>
      </c>
    </row>
    <row r="58" spans="1:16">
      <c r="A58" s="692"/>
      <c r="B58" s="692"/>
      <c r="C58" s="692"/>
      <c r="D58" s="692"/>
      <c r="E58" s="692"/>
      <c r="F58" s="69"/>
      <c r="G58" s="69"/>
      <c r="H58" s="69"/>
    </row>
    <row r="59" spans="1:16" ht="13.8" thickBot="1">
      <c r="A59" s="69"/>
      <c r="B59" s="70"/>
      <c r="C59" s="70"/>
      <c r="D59" s="98"/>
      <c r="E59" s="92"/>
      <c r="F59" s="55"/>
      <c r="G59" s="69"/>
      <c r="H59" s="69"/>
      <c r="K59" s="69" t="s">
        <v>145</v>
      </c>
      <c r="L59" s="69"/>
      <c r="M59" s="93"/>
      <c r="N59" s="93"/>
      <c r="O59" s="95"/>
      <c r="P59" s="70"/>
    </row>
    <row r="60" spans="1:16" ht="33.450000000000003" customHeight="1" thickBot="1">
      <c r="A60" s="69"/>
      <c r="B60" s="70"/>
      <c r="C60" s="70"/>
      <c r="D60" s="91"/>
      <c r="E60" s="92"/>
      <c r="F60" s="55"/>
      <c r="G60" s="69"/>
      <c r="H60" s="69"/>
      <c r="K60" s="71" t="s">
        <v>150</v>
      </c>
      <c r="L60" s="709" t="s">
        <v>148</v>
      </c>
      <c r="M60" s="710"/>
      <c r="N60" s="645"/>
      <c r="O60" s="90" t="s">
        <v>151</v>
      </c>
      <c r="P60" s="72" t="s">
        <v>152</v>
      </c>
    </row>
    <row r="61" spans="1:16" ht="19.2" customHeight="1">
      <c r="A61" s="693"/>
      <c r="B61" s="693"/>
      <c r="C61" s="641"/>
      <c r="D61" s="99"/>
      <c r="E61" s="99"/>
      <c r="F61" s="55"/>
      <c r="G61" s="55"/>
      <c r="H61" s="55"/>
      <c r="K61" s="73" t="s">
        <v>24</v>
      </c>
      <c r="L61" s="715" t="s">
        <v>42</v>
      </c>
      <c r="M61" s="716"/>
      <c r="N61" s="653"/>
      <c r="O61" s="74">
        <f>'5.設備備品費'!J184</f>
        <v>0</v>
      </c>
      <c r="P61" s="75">
        <f>SUM(O61:O62)</f>
        <v>0</v>
      </c>
    </row>
    <row r="62" spans="1:16" ht="19.2" customHeight="1">
      <c r="K62" s="76"/>
      <c r="L62" s="702" t="s">
        <v>8</v>
      </c>
      <c r="M62" s="703"/>
      <c r="N62" s="643"/>
      <c r="O62" s="77">
        <f>'6.消耗品費'!I184</f>
        <v>0</v>
      </c>
      <c r="P62" s="78"/>
    </row>
    <row r="63" spans="1:16" ht="19.2" customHeight="1">
      <c r="A63" s="69"/>
      <c r="B63" s="69"/>
      <c r="C63" s="69"/>
      <c r="D63" s="93"/>
      <c r="E63" s="94"/>
      <c r="F63" s="95"/>
      <c r="G63" s="70"/>
      <c r="H63" s="70"/>
      <c r="K63" s="79" t="s">
        <v>26</v>
      </c>
      <c r="L63" s="702" t="s">
        <v>13</v>
      </c>
      <c r="M63" s="703"/>
      <c r="N63" s="643"/>
      <c r="O63" s="77">
        <f>'7.旅費'!O183</f>
        <v>0</v>
      </c>
      <c r="P63" s="80">
        <f>O63</f>
        <v>0</v>
      </c>
    </row>
    <row r="64" spans="1:16" ht="19.2" customHeight="1">
      <c r="A64" s="96"/>
      <c r="B64" s="694"/>
      <c r="C64" s="694"/>
      <c r="D64" s="694"/>
      <c r="E64" s="694"/>
      <c r="F64" s="96"/>
      <c r="G64" s="96"/>
      <c r="H64" s="97"/>
      <c r="K64" s="81" t="s">
        <v>25</v>
      </c>
      <c r="L64" s="702" t="s">
        <v>9</v>
      </c>
      <c r="M64" s="703"/>
      <c r="N64" s="643"/>
      <c r="O64" s="82">
        <f>'8.人件費 (実績単価)'!K184+'9.人件費（健保等級）'!L61</f>
        <v>0</v>
      </c>
      <c r="P64" s="80">
        <f>SUM(O64:O65)</f>
        <v>0</v>
      </c>
    </row>
    <row r="65" spans="1:16" ht="19.2" customHeight="1">
      <c r="A65" s="69"/>
      <c r="B65" s="691"/>
      <c r="C65" s="691"/>
      <c r="D65" s="691"/>
      <c r="E65" s="691"/>
      <c r="F65" s="69"/>
      <c r="G65" s="69"/>
      <c r="H65" s="69"/>
      <c r="K65" s="76"/>
      <c r="L65" s="702" t="s">
        <v>10</v>
      </c>
      <c r="M65" s="703"/>
      <c r="N65" s="643"/>
      <c r="O65" s="82">
        <f>'10.謝金'!H183</f>
        <v>0</v>
      </c>
      <c r="P65" s="78"/>
    </row>
    <row r="66" spans="1:16" ht="19.2" customHeight="1">
      <c r="A66" s="69"/>
      <c r="B66" s="133"/>
      <c r="C66" s="640"/>
      <c r="D66" s="133"/>
      <c r="E66" s="133"/>
      <c r="F66" s="69"/>
      <c r="G66" s="69"/>
      <c r="H66" s="69"/>
      <c r="K66" s="706" t="s">
        <v>12</v>
      </c>
      <c r="L66" s="704" t="s">
        <v>193</v>
      </c>
      <c r="M66" s="705"/>
      <c r="N66" s="644"/>
      <c r="O66" s="82">
        <f>'11.外注'!I184</f>
        <v>0</v>
      </c>
      <c r="P66" s="221">
        <f>SUM(O66:O68)</f>
        <v>0</v>
      </c>
    </row>
    <row r="67" spans="1:16" ht="19.2" customHeight="1">
      <c r="A67" s="69"/>
      <c r="B67" s="133"/>
      <c r="C67" s="640"/>
      <c r="D67" s="133"/>
      <c r="E67" s="133"/>
      <c r="F67" s="69"/>
      <c r="G67" s="69"/>
      <c r="H67" s="69"/>
      <c r="K67" s="707"/>
      <c r="L67" s="704" t="s">
        <v>194</v>
      </c>
      <c r="M67" s="705"/>
      <c r="N67" s="644"/>
      <c r="O67" s="82">
        <f>'12.その他'!I184</f>
        <v>0</v>
      </c>
      <c r="P67" s="221"/>
    </row>
    <row r="68" spans="1:16" ht="19.2" customHeight="1">
      <c r="A68" s="69"/>
      <c r="B68" s="691"/>
      <c r="C68" s="691"/>
      <c r="D68" s="691"/>
      <c r="E68" s="691"/>
      <c r="F68" s="69"/>
      <c r="G68" s="69"/>
      <c r="H68" s="69"/>
      <c r="K68" s="708"/>
      <c r="L68" s="704" t="s">
        <v>195</v>
      </c>
      <c r="M68" s="705"/>
      <c r="N68" s="644"/>
      <c r="O68" s="77">
        <f>'13.（入力不要）その他（消費税）'!F59</f>
        <v>0</v>
      </c>
      <c r="P68" s="221"/>
    </row>
    <row r="69" spans="1:16" ht="19.2" customHeight="1">
      <c r="A69" s="69"/>
      <c r="B69" s="691"/>
      <c r="C69" s="691"/>
      <c r="D69" s="691"/>
      <c r="E69" s="691"/>
      <c r="F69" s="69"/>
      <c r="G69" s="69"/>
      <c r="H69" s="69"/>
      <c r="K69" s="711" t="s">
        <v>293</v>
      </c>
      <c r="L69" s="712"/>
      <c r="M69" s="712"/>
      <c r="N69" s="654"/>
      <c r="O69" s="84">
        <f>SUM(O61:O68)</f>
        <v>0</v>
      </c>
      <c r="P69" s="80">
        <f>O69</f>
        <v>0</v>
      </c>
    </row>
    <row r="70" spans="1:16" ht="19.2" customHeight="1" thickBot="1">
      <c r="A70" s="69"/>
      <c r="B70" s="691"/>
      <c r="C70" s="691"/>
      <c r="D70" s="691"/>
      <c r="E70" s="691"/>
      <c r="F70" s="55"/>
      <c r="G70" s="69"/>
      <c r="H70" s="69"/>
      <c r="K70" s="661" t="s">
        <v>329</v>
      </c>
      <c r="L70" s="320" t="s">
        <v>49</v>
      </c>
      <c r="M70" s="664">
        <f>'3.【鑑】委託先情報'!B56</f>
        <v>0</v>
      </c>
      <c r="N70" s="665" t="s">
        <v>327</v>
      </c>
      <c r="O70" s="321"/>
      <c r="P70" s="322">
        <f>ROUNDDOWN(P69*M70/100,0)</f>
        <v>0</v>
      </c>
    </row>
    <row r="71" spans="1:16" ht="25.5" customHeight="1" thickTop="1" thickBot="1">
      <c r="A71" s="69"/>
      <c r="B71" s="691"/>
      <c r="C71" s="691"/>
      <c r="D71" s="691"/>
      <c r="E71" s="691"/>
      <c r="F71" s="69"/>
      <c r="G71" s="69"/>
      <c r="H71" s="69"/>
      <c r="K71" s="713" t="s">
        <v>3</v>
      </c>
      <c r="L71" s="714"/>
      <c r="M71" s="89"/>
      <c r="N71" s="646"/>
      <c r="O71" s="85"/>
      <c r="P71" s="86">
        <f>P69+P70</f>
        <v>0</v>
      </c>
    </row>
    <row r="72" spans="1:16">
      <c r="A72" s="692"/>
      <c r="B72" s="692"/>
      <c r="C72" s="692"/>
      <c r="D72" s="692"/>
      <c r="E72" s="692"/>
      <c r="F72" s="69"/>
      <c r="G72" s="69"/>
      <c r="H72" s="69"/>
    </row>
    <row r="73" spans="1:16">
      <c r="A73" s="69"/>
      <c r="B73" s="70"/>
      <c r="C73" s="70"/>
      <c r="D73" s="98"/>
      <c r="E73" s="92"/>
      <c r="F73" s="55"/>
      <c r="G73" s="69"/>
      <c r="H73" s="69"/>
    </row>
    <row r="74" spans="1:16">
      <c r="A74" s="69"/>
      <c r="B74" s="70"/>
      <c r="C74" s="70"/>
      <c r="D74" s="91"/>
      <c r="E74" s="92"/>
      <c r="F74" s="55"/>
      <c r="G74" s="69"/>
      <c r="H74" s="69"/>
    </row>
    <row r="75" spans="1:16">
      <c r="A75" s="693"/>
      <c r="B75" s="693"/>
      <c r="C75" s="641"/>
      <c r="D75" s="99"/>
      <c r="E75" s="99"/>
      <c r="F75" s="55"/>
      <c r="G75" s="55"/>
      <c r="H75" s="55"/>
    </row>
    <row r="77" spans="1:16">
      <c r="A77" s="69"/>
      <c r="B77" s="69"/>
      <c r="C77" s="69"/>
      <c r="D77" s="93"/>
      <c r="E77" s="94"/>
      <c r="F77" s="95"/>
      <c r="G77" s="70"/>
      <c r="H77" s="70"/>
    </row>
    <row r="78" spans="1:16">
      <c r="A78" s="96"/>
      <c r="B78" s="694"/>
      <c r="C78" s="694"/>
      <c r="D78" s="694"/>
      <c r="E78" s="694"/>
      <c r="F78" s="96"/>
      <c r="G78" s="96"/>
      <c r="H78" s="97"/>
    </row>
    <row r="79" spans="1:16">
      <c r="A79" s="69"/>
      <c r="B79" s="691"/>
      <c r="C79" s="691"/>
      <c r="D79" s="691"/>
      <c r="E79" s="691"/>
      <c r="F79" s="69"/>
      <c r="G79" s="69"/>
      <c r="H79" s="69"/>
    </row>
    <row r="80" spans="1:16">
      <c r="A80" s="69"/>
      <c r="B80" s="691"/>
      <c r="C80" s="691"/>
      <c r="D80" s="691"/>
      <c r="E80" s="691"/>
      <c r="F80" s="69"/>
      <c r="G80" s="69"/>
      <c r="H80" s="69"/>
    </row>
    <row r="81" spans="1:8">
      <c r="A81" s="69"/>
      <c r="B81" s="691"/>
      <c r="C81" s="691"/>
      <c r="D81" s="691"/>
      <c r="E81" s="691"/>
      <c r="F81" s="69"/>
      <c r="G81" s="69"/>
      <c r="H81" s="69"/>
    </row>
    <row r="82" spans="1:8">
      <c r="A82" s="69"/>
      <c r="B82" s="691"/>
      <c r="C82" s="691"/>
      <c r="D82" s="691"/>
      <c r="E82" s="691"/>
      <c r="F82" s="55"/>
      <c r="G82" s="69"/>
      <c r="H82" s="69"/>
    </row>
    <row r="83" spans="1:8">
      <c r="A83" s="69"/>
      <c r="B83" s="691"/>
      <c r="C83" s="691"/>
      <c r="D83" s="691"/>
      <c r="E83" s="691"/>
      <c r="F83" s="55"/>
      <c r="G83" s="69"/>
      <c r="H83" s="69"/>
    </row>
    <row r="84" spans="1:8">
      <c r="A84" s="69"/>
      <c r="B84" s="691"/>
      <c r="C84" s="691"/>
      <c r="D84" s="691"/>
      <c r="E84" s="691"/>
      <c r="F84" s="69"/>
      <c r="G84" s="69"/>
      <c r="H84" s="69"/>
    </row>
    <row r="85" spans="1:8">
      <c r="A85" s="692"/>
      <c r="B85" s="692"/>
      <c r="C85" s="692"/>
      <c r="D85" s="692"/>
      <c r="E85" s="692"/>
      <c r="F85" s="69"/>
      <c r="G85" s="69"/>
      <c r="H85" s="69"/>
    </row>
    <row r="86" spans="1:8">
      <c r="A86" s="69"/>
      <c r="B86" s="70"/>
      <c r="C86" s="70"/>
      <c r="D86" s="98"/>
      <c r="E86" s="92"/>
      <c r="F86" s="55"/>
      <c r="G86" s="69"/>
      <c r="H86" s="69"/>
    </row>
    <row r="87" spans="1:8">
      <c r="A87" s="69"/>
      <c r="B87" s="70"/>
      <c r="C87" s="70"/>
      <c r="D87" s="91"/>
      <c r="E87" s="92"/>
      <c r="F87" s="55"/>
      <c r="G87" s="69"/>
      <c r="H87" s="69"/>
    </row>
    <row r="88" spans="1:8">
      <c r="A88" s="693"/>
      <c r="B88" s="693"/>
      <c r="C88" s="641"/>
      <c r="D88" s="99"/>
      <c r="E88" s="99"/>
      <c r="F88" s="55"/>
      <c r="G88" s="55"/>
      <c r="H88" s="55"/>
    </row>
  </sheetData>
  <sheetProtection algorithmName="SHA-512" hashValue="3xcYO/RWRn/Z5zqL5zunYeYdp0B9SWc4u2O1K2jwyy6gEabU56YdCNFKtbUglfO9keHdXWXpw8Mprd8IwlFMjQ==" saltValue="Ut8uzkeicSAJLag4AHhZbA==" spinCount="100000" sheet="1" objects="1" scenarios="1" formatCells="0" formatColumns="0" formatRows="0"/>
  <protectedRanges>
    <protectedRange sqref="D21:F21 D35:F35 D49:F49 D63:F63 D77:F77 M59:O59 M45:O45 M31:O31 M17:O17 M3:O3" name="範囲1"/>
    <protectedRange sqref="D31:D32 D45:D46 D59:D60 D73:D74 D86:D87 M14:N14 M28:N28 M42:N42 M56:N56 M70:N70" name="範囲2"/>
  </protectedRanges>
  <mergeCells count="107">
    <mergeCell ref="L46:M46"/>
    <mergeCell ref="K55:M55"/>
    <mergeCell ref="K57:L57"/>
    <mergeCell ref="L60:M60"/>
    <mergeCell ref="L68:M68"/>
    <mergeCell ref="L47:M47"/>
    <mergeCell ref="K27:M27"/>
    <mergeCell ref="K29:L29"/>
    <mergeCell ref="L32:M32"/>
    <mergeCell ref="K41:M41"/>
    <mergeCell ref="K43:L43"/>
    <mergeCell ref="L36:M36"/>
    <mergeCell ref="L37:M37"/>
    <mergeCell ref="L40:M40"/>
    <mergeCell ref="L34:M34"/>
    <mergeCell ref="L35:M35"/>
    <mergeCell ref="L33:M33"/>
    <mergeCell ref="L21:M21"/>
    <mergeCell ref="L22:M22"/>
    <mergeCell ref="L23:M23"/>
    <mergeCell ref="L26:M26"/>
    <mergeCell ref="K24:K26"/>
    <mergeCell ref="L24:M24"/>
    <mergeCell ref="L25:M25"/>
    <mergeCell ref="K38:K40"/>
    <mergeCell ref="L38:M38"/>
    <mergeCell ref="L39:M39"/>
    <mergeCell ref="K69:M69"/>
    <mergeCell ref="K71:L71"/>
    <mergeCell ref="L62:M62"/>
    <mergeCell ref="L63:M63"/>
    <mergeCell ref="L64:M64"/>
    <mergeCell ref="L65:M65"/>
    <mergeCell ref="L51:M51"/>
    <mergeCell ref="L54:M54"/>
    <mergeCell ref="L48:M48"/>
    <mergeCell ref="L49:M49"/>
    <mergeCell ref="L50:M50"/>
    <mergeCell ref="K52:K54"/>
    <mergeCell ref="L52:M52"/>
    <mergeCell ref="L53:M53"/>
    <mergeCell ref="K66:K68"/>
    <mergeCell ref="L66:M66"/>
    <mergeCell ref="L67:M67"/>
    <mergeCell ref="L61:M61"/>
    <mergeCell ref="A2:I2"/>
    <mergeCell ref="L20:M20"/>
    <mergeCell ref="L6:M6"/>
    <mergeCell ref="L7:M7"/>
    <mergeCell ref="L8:M8"/>
    <mergeCell ref="L9:M9"/>
    <mergeCell ref="L12:M12"/>
    <mergeCell ref="A10:A12"/>
    <mergeCell ref="K10:K12"/>
    <mergeCell ref="L10:M10"/>
    <mergeCell ref="L11:M11"/>
    <mergeCell ref="L4:M4"/>
    <mergeCell ref="K13:M13"/>
    <mergeCell ref="K15:L15"/>
    <mergeCell ref="L18:M18"/>
    <mergeCell ref="L5:M5"/>
    <mergeCell ref="L19:M19"/>
    <mergeCell ref="A33:B33"/>
    <mergeCell ref="B36:E36"/>
    <mergeCell ref="B37:E37"/>
    <mergeCell ref="B40:E40"/>
    <mergeCell ref="A5:A6"/>
    <mergeCell ref="A8:A9"/>
    <mergeCell ref="A13:B13"/>
    <mergeCell ref="B27:E27"/>
    <mergeCell ref="B28:E28"/>
    <mergeCell ref="B29:E29"/>
    <mergeCell ref="A30:E30"/>
    <mergeCell ref="A15:B15"/>
    <mergeCell ref="B22:E22"/>
    <mergeCell ref="B23:E23"/>
    <mergeCell ref="B26:E26"/>
    <mergeCell ref="B41:E41"/>
    <mergeCell ref="B42:E42"/>
    <mergeCell ref="B64:E64"/>
    <mergeCell ref="A44:E44"/>
    <mergeCell ref="A47:B47"/>
    <mergeCell ref="B50:E50"/>
    <mergeCell ref="B51:E51"/>
    <mergeCell ref="B54:E54"/>
    <mergeCell ref="B55:E55"/>
    <mergeCell ref="B56:E56"/>
    <mergeCell ref="B57:E57"/>
    <mergeCell ref="A58:E58"/>
    <mergeCell ref="A61:B61"/>
    <mergeCell ref="B43:E43"/>
    <mergeCell ref="B82:E82"/>
    <mergeCell ref="B83:E83"/>
    <mergeCell ref="B84:E84"/>
    <mergeCell ref="A85:E85"/>
    <mergeCell ref="A88:B88"/>
    <mergeCell ref="B81:E81"/>
    <mergeCell ref="B65:E65"/>
    <mergeCell ref="B68:E68"/>
    <mergeCell ref="B69:E69"/>
    <mergeCell ref="B70:E70"/>
    <mergeCell ref="B71:E71"/>
    <mergeCell ref="A72:E72"/>
    <mergeCell ref="A75:B75"/>
    <mergeCell ref="B78:E78"/>
    <mergeCell ref="B79:E79"/>
    <mergeCell ref="B80:E80"/>
  </mergeCells>
  <phoneticPr fontId="17"/>
  <pageMargins left="0.25" right="0.25" top="0.75" bottom="0.75" header="0.3" footer="0.3"/>
  <pageSetup paperSize="8" scale="6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22E-88E4-4DBC-BC71-3F971FF24AFD}">
  <sheetPr>
    <tabColor rgb="FFFFFF99"/>
  </sheetPr>
  <dimension ref="A1:G57"/>
  <sheetViews>
    <sheetView zoomScaleNormal="100" zoomScaleSheetLayoutView="80" workbookViewId="0">
      <selection activeCell="F15" sqref="F15"/>
    </sheetView>
  </sheetViews>
  <sheetFormatPr defaultColWidth="9.33203125" defaultRowHeight="18" customHeight="1"/>
  <cols>
    <col min="1" max="1" width="32.6640625" style="64" customWidth="1"/>
    <col min="2" max="2" width="19.109375" style="64" customWidth="1"/>
    <col min="3" max="3" width="6.33203125" style="64" customWidth="1"/>
    <col min="4" max="4" width="3.109375" style="64" customWidth="1"/>
    <col min="5" max="5" width="25.6640625" style="64" customWidth="1"/>
    <col min="6" max="6" width="26.6640625" style="64" customWidth="1"/>
    <col min="7" max="16384" width="9.33203125" style="64"/>
  </cols>
  <sheetData>
    <row r="1" spans="1:7" ht="18" customHeight="1">
      <c r="A1" s="445" t="s">
        <v>155</v>
      </c>
      <c r="B1" s="446"/>
      <c r="E1" s="134" t="s">
        <v>308</v>
      </c>
      <c r="F1" s="495"/>
      <c r="G1" s="497" t="s">
        <v>314</v>
      </c>
    </row>
    <row r="2" spans="1:7" ht="18" customHeight="1">
      <c r="A2" s="447"/>
      <c r="E2" s="134" t="s">
        <v>310</v>
      </c>
      <c r="F2" s="495"/>
      <c r="G2" s="497" t="s">
        <v>320</v>
      </c>
    </row>
    <row r="3" spans="1:7" ht="18" customHeight="1">
      <c r="A3" s="445" t="s">
        <v>269</v>
      </c>
      <c r="B3" s="734"/>
      <c r="C3" s="734"/>
      <c r="D3" s="734"/>
      <c r="E3" s="734"/>
      <c r="F3" s="735"/>
    </row>
    <row r="4" spans="1:7" ht="18" customHeight="1">
      <c r="A4" s="445" t="s">
        <v>156</v>
      </c>
      <c r="B4" s="742"/>
      <c r="C4" s="742"/>
      <c r="D4" s="742"/>
      <c r="E4" s="742"/>
      <c r="F4" s="742"/>
    </row>
    <row r="5" spans="1:7" ht="18" customHeight="1">
      <c r="A5" s="445" t="s">
        <v>157</v>
      </c>
      <c r="B5" s="738"/>
      <c r="C5" s="738"/>
      <c r="D5" s="738"/>
      <c r="E5" s="738"/>
      <c r="F5" s="738"/>
    </row>
    <row r="6" spans="1:7" ht="18" customHeight="1">
      <c r="A6" s="445" t="s">
        <v>158</v>
      </c>
      <c r="B6" s="738"/>
      <c r="C6" s="738"/>
      <c r="D6" s="738"/>
      <c r="E6" s="738"/>
      <c r="F6" s="738"/>
    </row>
    <row r="7" spans="1:7" ht="18" customHeight="1">
      <c r="A7" s="445" t="s">
        <v>159</v>
      </c>
      <c r="B7" s="738"/>
      <c r="C7" s="738"/>
      <c r="D7" s="738"/>
      <c r="E7" s="738"/>
      <c r="F7" s="738"/>
    </row>
    <row r="8" spans="1:7" ht="18" customHeight="1">
      <c r="A8" s="445" t="s">
        <v>160</v>
      </c>
      <c r="B8" s="738"/>
      <c r="C8" s="738"/>
      <c r="D8" s="738"/>
      <c r="E8" s="738"/>
      <c r="F8" s="738"/>
    </row>
    <row r="9" spans="1:7" ht="18" customHeight="1">
      <c r="A9" s="445" t="s">
        <v>39</v>
      </c>
      <c r="B9" s="738"/>
      <c r="C9" s="738"/>
      <c r="D9" s="738"/>
      <c r="E9" s="738"/>
      <c r="F9" s="738"/>
    </row>
    <row r="10" spans="1:7" ht="30" customHeight="1">
      <c r="A10" s="445" t="s">
        <v>161</v>
      </c>
      <c r="B10" s="738"/>
      <c r="C10" s="738"/>
      <c r="D10" s="738"/>
      <c r="E10" s="738"/>
      <c r="F10" s="738"/>
    </row>
    <row r="11" spans="1:7" ht="18" customHeight="1">
      <c r="A11" s="445" t="s">
        <v>162</v>
      </c>
      <c r="B11" s="739"/>
      <c r="C11" s="740"/>
      <c r="D11" s="740"/>
      <c r="E11" s="740"/>
      <c r="F11" s="740"/>
    </row>
    <row r="12" spans="1:7" ht="18" customHeight="1">
      <c r="A12" s="445" t="s">
        <v>163</v>
      </c>
      <c r="B12" s="135"/>
      <c r="C12" s="136"/>
      <c r="D12" s="136"/>
      <c r="E12" s="136"/>
      <c r="F12" s="137"/>
    </row>
    <row r="13" spans="1:7" ht="18" customHeight="1">
      <c r="A13" s="445" t="s">
        <v>317</v>
      </c>
      <c r="B13" s="743"/>
      <c r="C13" s="743"/>
      <c r="D13" s="138" t="s">
        <v>40</v>
      </c>
      <c r="E13" s="448"/>
      <c r="F13" s="139"/>
    </row>
    <row r="14" spans="1:7" ht="18" customHeight="1">
      <c r="A14" s="445" t="s">
        <v>321</v>
      </c>
      <c r="B14" s="743"/>
      <c r="C14" s="743"/>
      <c r="D14" s="138" t="s">
        <v>40</v>
      </c>
      <c r="E14" s="448"/>
      <c r="F14" s="139"/>
    </row>
    <row r="15" spans="1:7" ht="18" customHeight="1">
      <c r="A15" s="445" t="s">
        <v>322</v>
      </c>
      <c r="B15" s="448"/>
      <c r="C15" s="448"/>
      <c r="D15" s="138" t="s">
        <v>40</v>
      </c>
      <c r="E15" s="448"/>
      <c r="F15" s="139"/>
    </row>
    <row r="16" spans="1:7" ht="18" customHeight="1">
      <c r="A16" s="445" t="s">
        <v>323</v>
      </c>
      <c r="B16" s="448"/>
      <c r="C16" s="448"/>
      <c r="D16" s="138" t="s">
        <v>40</v>
      </c>
      <c r="E16" s="448"/>
      <c r="F16" s="139"/>
    </row>
    <row r="17" spans="1:6" ht="18" customHeight="1">
      <c r="A17" s="445" t="s">
        <v>324</v>
      </c>
      <c r="B17" s="448"/>
      <c r="C17" s="448"/>
      <c r="D17" s="138" t="s">
        <v>40</v>
      </c>
      <c r="E17" s="448"/>
      <c r="F17" s="139"/>
    </row>
    <row r="18" spans="1:6" ht="18" customHeight="1">
      <c r="A18" s="445" t="s">
        <v>325</v>
      </c>
      <c r="B18" s="448"/>
      <c r="C18" s="448"/>
      <c r="D18" s="138" t="s">
        <v>40</v>
      </c>
      <c r="E18" s="448"/>
      <c r="F18" s="139"/>
    </row>
    <row r="19" spans="1:6" ht="34.5" customHeight="1">
      <c r="A19" s="445" t="s">
        <v>270</v>
      </c>
      <c r="B19" s="741"/>
      <c r="C19" s="741"/>
      <c r="D19" s="741"/>
      <c r="E19" s="741"/>
      <c r="F19" s="741"/>
    </row>
    <row r="20" spans="1:6" ht="18" customHeight="1" thickBot="1">
      <c r="A20" s="445" t="s">
        <v>164</v>
      </c>
      <c r="B20" s="736"/>
      <c r="C20" s="737"/>
      <c r="D20" s="737"/>
      <c r="E20" s="449" t="s">
        <v>271</v>
      </c>
      <c r="F20" s="450"/>
    </row>
    <row r="21" spans="1:6" ht="18" customHeight="1" thickTop="1">
      <c r="A21" s="445" t="s">
        <v>165</v>
      </c>
      <c r="B21" s="747"/>
      <c r="C21" s="747"/>
      <c r="D21" s="747"/>
      <c r="E21" s="140" t="s">
        <v>272</v>
      </c>
      <c r="F21" s="451"/>
    </row>
    <row r="22" spans="1:6" ht="18" customHeight="1">
      <c r="A22" s="452" t="s">
        <v>273</v>
      </c>
      <c r="B22" s="744"/>
      <c r="C22" s="744"/>
      <c r="D22" s="744"/>
      <c r="E22" s="141" t="s">
        <v>274</v>
      </c>
      <c r="F22" s="451"/>
    </row>
    <row r="23" spans="1:6" ht="158.25" customHeight="1">
      <c r="A23" s="142" t="s">
        <v>166</v>
      </c>
      <c r="B23" s="745"/>
      <c r="C23" s="746"/>
      <c r="D23" s="746"/>
      <c r="E23" s="746"/>
      <c r="F23" s="746"/>
    </row>
    <row r="24" spans="1:6" ht="18" customHeight="1">
      <c r="A24" s="139" t="s">
        <v>275</v>
      </c>
      <c r="B24" s="453"/>
      <c r="C24" s="453"/>
      <c r="D24" s="453"/>
      <c r="E24" s="454"/>
      <c r="F24" s="454"/>
    </row>
    <row r="25" spans="1:6" ht="18" customHeight="1">
      <c r="A25" s="455" t="s">
        <v>276</v>
      </c>
      <c r="B25" s="721" t="s">
        <v>277</v>
      </c>
      <c r="C25" s="722"/>
      <c r="D25" s="723"/>
      <c r="E25" s="456" t="s">
        <v>278</v>
      </c>
      <c r="F25" s="456" t="s">
        <v>279</v>
      </c>
    </row>
    <row r="26" spans="1:6" ht="18" customHeight="1">
      <c r="A26" s="457"/>
      <c r="B26" s="724"/>
      <c r="C26" s="725"/>
      <c r="D26" s="726"/>
      <c r="E26" s="458"/>
      <c r="F26" s="731"/>
    </row>
    <row r="27" spans="1:6" ht="18" customHeight="1">
      <c r="A27" s="600" t="s">
        <v>280</v>
      </c>
      <c r="B27" s="729" t="s">
        <v>281</v>
      </c>
      <c r="C27" s="729"/>
      <c r="D27" s="729"/>
      <c r="E27" s="600" t="s">
        <v>282</v>
      </c>
      <c r="F27" s="732"/>
    </row>
    <row r="28" spans="1:6" ht="18" customHeight="1">
      <c r="A28" s="459"/>
      <c r="B28" s="730"/>
      <c r="C28" s="725"/>
      <c r="D28" s="726"/>
      <c r="E28" s="460"/>
      <c r="F28" s="733"/>
    </row>
    <row r="29" spans="1:6" ht="18" customHeight="1">
      <c r="A29" s="453"/>
      <c r="B29" s="453"/>
      <c r="C29" s="453"/>
      <c r="D29" s="453"/>
      <c r="E29" s="454"/>
      <c r="F29" s="454"/>
    </row>
    <row r="30" spans="1:6" ht="18" customHeight="1">
      <c r="A30" s="139" t="s">
        <v>283</v>
      </c>
      <c r="B30" s="453"/>
      <c r="C30" s="453"/>
      <c r="D30" s="453"/>
      <c r="E30" s="454"/>
      <c r="F30" s="454"/>
    </row>
    <row r="31" spans="1:6" ht="18" customHeight="1">
      <c r="A31" s="455" t="s">
        <v>276</v>
      </c>
      <c r="B31" s="721" t="s">
        <v>277</v>
      </c>
      <c r="C31" s="722"/>
      <c r="D31" s="723"/>
      <c r="E31" s="456" t="s">
        <v>278</v>
      </c>
      <c r="F31" s="456" t="s">
        <v>279</v>
      </c>
    </row>
    <row r="32" spans="1:6" ht="18" customHeight="1">
      <c r="A32" s="457"/>
      <c r="B32" s="724"/>
      <c r="C32" s="725"/>
      <c r="D32" s="726"/>
      <c r="E32" s="458"/>
      <c r="F32" s="731"/>
    </row>
    <row r="33" spans="1:6" ht="18" customHeight="1">
      <c r="A33" s="600" t="s">
        <v>280</v>
      </c>
      <c r="B33" s="729" t="s">
        <v>281</v>
      </c>
      <c r="C33" s="729"/>
      <c r="D33" s="729"/>
      <c r="E33" s="600" t="s">
        <v>282</v>
      </c>
      <c r="F33" s="732"/>
    </row>
    <row r="34" spans="1:6" ht="18" customHeight="1">
      <c r="A34" s="459"/>
      <c r="B34" s="730"/>
      <c r="C34" s="725"/>
      <c r="D34" s="726"/>
      <c r="E34" s="460"/>
      <c r="F34" s="733"/>
    </row>
    <row r="35" spans="1:6" ht="18" customHeight="1">
      <c r="A35" s="453"/>
      <c r="B35" s="453"/>
      <c r="C35" s="453"/>
      <c r="D35" s="453"/>
      <c r="E35" s="454"/>
      <c r="F35" s="454"/>
    </row>
    <row r="36" spans="1:6" ht="18" customHeight="1">
      <c r="A36" s="139" t="s">
        <v>284</v>
      </c>
      <c r="B36" s="453"/>
      <c r="C36" s="453"/>
      <c r="D36" s="453"/>
      <c r="E36" s="454"/>
      <c r="F36" s="454"/>
    </row>
    <row r="37" spans="1:6" ht="18" customHeight="1">
      <c r="A37" s="455" t="s">
        <v>276</v>
      </c>
      <c r="B37" s="721" t="s">
        <v>277</v>
      </c>
      <c r="C37" s="722"/>
      <c r="D37" s="723"/>
      <c r="E37" s="461"/>
      <c r="F37" s="462"/>
    </row>
    <row r="38" spans="1:6" ht="18" customHeight="1">
      <c r="A38" s="457"/>
      <c r="B38" s="724"/>
      <c r="C38" s="725"/>
      <c r="D38" s="726"/>
      <c r="E38" s="463"/>
      <c r="F38" s="727"/>
    </row>
    <row r="39" spans="1:6" ht="18" customHeight="1">
      <c r="A39" s="600" t="s">
        <v>280</v>
      </c>
      <c r="B39" s="729" t="s">
        <v>281</v>
      </c>
      <c r="C39" s="729"/>
      <c r="D39" s="729"/>
      <c r="E39" s="600" t="s">
        <v>282</v>
      </c>
      <c r="F39" s="728"/>
    </row>
    <row r="40" spans="1:6" ht="18" customHeight="1">
      <c r="A40" s="459"/>
      <c r="B40" s="730"/>
      <c r="C40" s="725"/>
      <c r="D40" s="726"/>
      <c r="E40" s="615"/>
      <c r="F40" s="728"/>
    </row>
    <row r="41" spans="1:6" ht="18" customHeight="1">
      <c r="A41" s="453"/>
      <c r="B41" s="453"/>
      <c r="C41" s="453"/>
      <c r="D41" s="453"/>
      <c r="E41" s="454"/>
      <c r="F41" s="454"/>
    </row>
    <row r="42" spans="1:6" ht="18" customHeight="1">
      <c r="A42" s="139" t="s">
        <v>285</v>
      </c>
      <c r="B42" s="453"/>
      <c r="C42" s="453"/>
      <c r="D42" s="453"/>
      <c r="E42" s="454"/>
      <c r="F42" s="454"/>
    </row>
    <row r="43" spans="1:6" ht="18" customHeight="1">
      <c r="A43" s="455" t="s">
        <v>276</v>
      </c>
      <c r="B43" s="721" t="s">
        <v>277</v>
      </c>
      <c r="C43" s="722"/>
      <c r="D43" s="723"/>
      <c r="E43" s="464" t="s">
        <v>286</v>
      </c>
      <c r="F43" s="462"/>
    </row>
    <row r="44" spans="1:6" ht="18" customHeight="1">
      <c r="A44" s="457"/>
      <c r="B44" s="724"/>
      <c r="C44" s="725"/>
      <c r="D44" s="726"/>
      <c r="E44" s="463"/>
      <c r="F44" s="727"/>
    </row>
    <row r="45" spans="1:6" ht="18" customHeight="1">
      <c r="A45" s="600" t="s">
        <v>280</v>
      </c>
      <c r="B45" s="729" t="s">
        <v>281</v>
      </c>
      <c r="C45" s="729"/>
      <c r="D45" s="729"/>
      <c r="E45" s="600" t="s">
        <v>282</v>
      </c>
      <c r="F45" s="728"/>
    </row>
    <row r="46" spans="1:6" ht="18" customHeight="1">
      <c r="A46" s="459"/>
      <c r="B46" s="730"/>
      <c r="C46" s="725"/>
      <c r="D46" s="726"/>
      <c r="E46" s="460"/>
      <c r="F46" s="728"/>
    </row>
    <row r="47" spans="1:6" ht="18" customHeight="1">
      <c r="A47" s="453"/>
      <c r="B47" s="453"/>
      <c r="C47" s="453"/>
      <c r="D47" s="453"/>
      <c r="E47" s="454"/>
      <c r="F47" s="454"/>
    </row>
    <row r="48" spans="1:6" ht="18" customHeight="1">
      <c r="A48" s="139" t="s">
        <v>287</v>
      </c>
      <c r="B48" s="453"/>
      <c r="C48" s="453"/>
      <c r="D48" s="453"/>
      <c r="E48" s="454"/>
      <c r="F48" s="454"/>
    </row>
    <row r="49" spans="1:6" ht="18" customHeight="1">
      <c r="A49" s="455" t="s">
        <v>276</v>
      </c>
      <c r="B49" s="721" t="s">
        <v>277</v>
      </c>
      <c r="C49" s="722"/>
      <c r="D49" s="723"/>
      <c r="E49" s="464" t="s">
        <v>288</v>
      </c>
      <c r="F49" s="462"/>
    </row>
    <row r="50" spans="1:6" ht="18" customHeight="1">
      <c r="A50" s="457"/>
      <c r="B50" s="724"/>
      <c r="C50" s="725"/>
      <c r="D50" s="726"/>
      <c r="E50" s="463"/>
      <c r="F50" s="727"/>
    </row>
    <row r="51" spans="1:6" ht="18" customHeight="1">
      <c r="A51" s="600" t="s">
        <v>280</v>
      </c>
      <c r="B51" s="729" t="s">
        <v>281</v>
      </c>
      <c r="C51" s="729"/>
      <c r="D51" s="729"/>
      <c r="E51" s="600" t="s">
        <v>282</v>
      </c>
      <c r="F51" s="728"/>
    </row>
    <row r="52" spans="1:6" ht="18" customHeight="1">
      <c r="A52" s="459"/>
      <c r="B52" s="730"/>
      <c r="C52" s="725"/>
      <c r="D52" s="726"/>
      <c r="E52" s="460"/>
      <c r="F52" s="728"/>
    </row>
    <row r="53" spans="1:6" ht="18" customHeight="1">
      <c r="A53" s="143"/>
      <c r="B53" s="144"/>
      <c r="C53" s="144"/>
      <c r="D53" s="144"/>
      <c r="E53" s="139"/>
      <c r="F53" s="145"/>
    </row>
    <row r="54" spans="1:6" ht="18" customHeight="1">
      <c r="A54" s="465" t="s">
        <v>167</v>
      </c>
      <c r="B54" s="717" t="s">
        <v>328</v>
      </c>
      <c r="C54" s="718"/>
      <c r="D54" s="719"/>
      <c r="E54" s="496" t="s">
        <v>315</v>
      </c>
    </row>
    <row r="55" spans="1:6" ht="18" customHeight="1">
      <c r="A55" s="720"/>
      <c r="B55" s="720"/>
      <c r="C55" s="720"/>
      <c r="D55" s="720"/>
      <c r="E55" s="720"/>
    </row>
    <row r="56" spans="1:6" ht="18" customHeight="1">
      <c r="A56" s="662" t="s">
        <v>332</v>
      </c>
      <c r="B56" s="663"/>
      <c r="C56" s="659" t="s">
        <v>330</v>
      </c>
      <c r="D56" s="659"/>
      <c r="E56" s="496" t="s">
        <v>331</v>
      </c>
    </row>
    <row r="57" spans="1:6" ht="18" customHeight="1">
      <c r="E57" s="64" t="s">
        <v>333</v>
      </c>
    </row>
  </sheetData>
  <sheetProtection algorithmName="SHA-512" hashValue="wdHgJpMDLJMl//8UBX1FbS/HzscjIADcTBMAd/D7ndKv3w7jsACk7zmRrvOurnt95q2p4JQ1qA39sPD0b5IiuQ==" saltValue="nUen62KbswihMqzk8KzHQQ==" spinCount="100000" sheet="1" objects="1" scenarios="1"/>
  <protectedRanges>
    <protectedRange sqref="B1:F9 B12:F12 B19:F23" name="範囲1_1"/>
    <protectedRange sqref="B13:F18" name="範囲1"/>
  </protectedRanges>
  <mergeCells count="43">
    <mergeCell ref="B22:D22"/>
    <mergeCell ref="B23:F23"/>
    <mergeCell ref="B25:D25"/>
    <mergeCell ref="B26:D26"/>
    <mergeCell ref="B21:D21"/>
    <mergeCell ref="F26:F28"/>
    <mergeCell ref="B27:D27"/>
    <mergeCell ref="B28:D28"/>
    <mergeCell ref="B3:F3"/>
    <mergeCell ref="B20:D20"/>
    <mergeCell ref="B10:F10"/>
    <mergeCell ref="B11:F11"/>
    <mergeCell ref="B19:F19"/>
    <mergeCell ref="B4:F4"/>
    <mergeCell ref="B5:F5"/>
    <mergeCell ref="B6:F6"/>
    <mergeCell ref="B7:F7"/>
    <mergeCell ref="B8:F8"/>
    <mergeCell ref="B9:F9"/>
    <mergeCell ref="B14:C14"/>
    <mergeCell ref="B13:C13"/>
    <mergeCell ref="B31:D31"/>
    <mergeCell ref="B32:D32"/>
    <mergeCell ref="F32:F34"/>
    <mergeCell ref="B33:D33"/>
    <mergeCell ref="B34:D34"/>
    <mergeCell ref="B37:D37"/>
    <mergeCell ref="B38:D38"/>
    <mergeCell ref="F38:F40"/>
    <mergeCell ref="B39:D39"/>
    <mergeCell ref="B40:D40"/>
    <mergeCell ref="B43:D43"/>
    <mergeCell ref="B44:D44"/>
    <mergeCell ref="F44:F46"/>
    <mergeCell ref="B45:D45"/>
    <mergeCell ref="B46:D46"/>
    <mergeCell ref="B54:D54"/>
    <mergeCell ref="A55:E55"/>
    <mergeCell ref="B49:D49"/>
    <mergeCell ref="B50:D50"/>
    <mergeCell ref="F50:F52"/>
    <mergeCell ref="B51:D51"/>
    <mergeCell ref="B52:D52"/>
  </mergeCells>
  <phoneticPr fontId="17"/>
  <dataValidations count="3">
    <dataValidation type="list" allowBlank="1" showInputMessage="1" showErrorMessage="1" sqref="B4:F4" xr:uid="{57927B4D-1AB6-4EEF-AB9A-3B5B99BC2264}">
      <formula1>"選択してください,大学等,企業等"</formula1>
    </dataValidation>
    <dataValidation type="list" showInputMessage="1" showErrorMessage="1" sqref="B54:D54" xr:uid="{FF33BF4D-09B8-49B8-828D-7AEC69D4D692}">
      <formula1>"必ず選択してください,課税事業者,免税事業者"</formula1>
    </dataValidation>
    <dataValidation type="list" allowBlank="1" showInputMessage="1" showErrorMessage="1" sqref="F2" xr:uid="{57D0C0BB-BF83-4AE6-90AB-BFD18722E1DA}">
      <formula1>"分担機関,シーズS0,シーズS1,シーズS2"</formula1>
    </dataValidation>
  </dataValidations>
  <pageMargins left="0.43307086614173229" right="0.31496062992125984" top="0.74803149606299213" bottom="0.74803149606299213" header="0.31496062992125984" footer="0.31496062992125984"/>
  <pageSetup paperSize="9" scale="35" fitToWidth="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1A7D6-FA0C-400D-8BD7-B0D0837FAF7C}">
  <sheetPr>
    <tabColor rgb="FF66FFFF"/>
  </sheetPr>
  <dimension ref="A1:P51"/>
  <sheetViews>
    <sheetView topLeftCell="B4" zoomScale="80" zoomScaleNormal="80" workbookViewId="0">
      <selection activeCell="G7" sqref="G7:G8"/>
    </sheetView>
  </sheetViews>
  <sheetFormatPr defaultColWidth="8.88671875" defaultRowHeight="14.4"/>
  <cols>
    <col min="1" max="1" width="12.88671875" style="365" customWidth="1"/>
    <col min="2" max="2" width="15.88671875" style="366" customWidth="1"/>
    <col min="3" max="3" width="56.109375" style="366" customWidth="1"/>
    <col min="4" max="4" width="14.109375" style="366" customWidth="1"/>
    <col min="5" max="5" width="14" style="367" bestFit="1" customWidth="1"/>
    <col min="6" max="6" width="21.44140625" style="366" customWidth="1"/>
    <col min="7" max="7" width="49.88671875" style="366" customWidth="1"/>
    <col min="8" max="9" width="21" style="367" customWidth="1"/>
    <col min="10" max="10" width="9.88671875" style="368" customWidth="1"/>
    <col min="11" max="11" width="14.33203125" style="368" customWidth="1"/>
    <col min="12" max="12" width="13" style="368" customWidth="1"/>
    <col min="13" max="13" width="1" style="368" hidden="1" customWidth="1"/>
    <col min="14" max="14" width="8.88671875" style="368"/>
    <col min="15" max="15" width="166.109375" style="365" customWidth="1"/>
    <col min="16" max="16384" width="8.88671875" style="365"/>
  </cols>
  <sheetData>
    <row r="1" spans="1:16" ht="55.5" customHeight="1">
      <c r="O1" s="767" t="s">
        <v>209</v>
      </c>
    </row>
    <row r="2" spans="1:16" ht="23.4">
      <c r="A2" s="755"/>
      <c r="B2" s="755"/>
      <c r="O2" s="767"/>
    </row>
    <row r="3" spans="1:16" s="369" customFormat="1" ht="23.1" customHeight="1">
      <c r="B3" s="370" t="s">
        <v>210</v>
      </c>
      <c r="C3" s="370"/>
      <c r="D3" s="370"/>
      <c r="E3" s="371"/>
      <c r="F3" s="370"/>
      <c r="G3" s="370"/>
      <c r="H3" s="756" t="s">
        <v>211</v>
      </c>
      <c r="I3" s="757"/>
      <c r="J3" s="758" t="s">
        <v>212</v>
      </c>
      <c r="K3" s="759"/>
      <c r="L3" s="760"/>
      <c r="O3" s="767"/>
    </row>
    <row r="4" spans="1:16" s="369" customFormat="1" ht="62.55" customHeight="1">
      <c r="B4" s="372" t="s">
        <v>336</v>
      </c>
      <c r="C4" s="370"/>
      <c r="D4" s="370"/>
      <c r="E4" s="371"/>
      <c r="F4" s="370"/>
      <c r="G4" s="370"/>
      <c r="H4" s="756" t="s">
        <v>206</v>
      </c>
      <c r="I4" s="757"/>
      <c r="J4" s="761" t="s">
        <v>316</v>
      </c>
      <c r="K4" s="762"/>
      <c r="L4" s="763"/>
      <c r="M4" s="373"/>
      <c r="N4" s="373"/>
      <c r="O4" s="767"/>
    </row>
    <row r="5" spans="1:16" s="369" customFormat="1" ht="30" customHeight="1">
      <c r="B5" s="372"/>
      <c r="C5" s="370"/>
      <c r="D5" s="370"/>
      <c r="E5" s="371"/>
      <c r="F5" s="370"/>
      <c r="G5" s="370"/>
      <c r="H5" s="373"/>
      <c r="I5" s="373"/>
      <c r="J5" s="374"/>
      <c r="K5" s="374"/>
      <c r="L5" s="374"/>
      <c r="M5" s="373"/>
      <c r="N5" s="373"/>
      <c r="O5" s="767"/>
    </row>
    <row r="6" spans="1:16" s="369" customFormat="1" ht="27.75" customHeight="1" thickBot="1">
      <c r="B6" s="375" t="s">
        <v>213</v>
      </c>
      <c r="C6" s="768" t="s">
        <v>214</v>
      </c>
      <c r="D6" s="768"/>
      <c r="E6" s="768"/>
      <c r="F6" s="768"/>
      <c r="G6" s="768"/>
      <c r="H6" s="768"/>
      <c r="I6" s="768"/>
      <c r="J6" s="768"/>
      <c r="K6" s="768"/>
      <c r="L6" s="768"/>
      <c r="M6" s="376"/>
      <c r="N6" s="376"/>
      <c r="O6" s="767"/>
    </row>
    <row r="7" spans="1:16" s="368" customFormat="1" ht="46.5" customHeight="1">
      <c r="B7" s="748" t="s">
        <v>2</v>
      </c>
      <c r="C7" s="750" t="s">
        <v>215</v>
      </c>
      <c r="D7" s="748" t="s">
        <v>216</v>
      </c>
      <c r="E7" s="748" t="s">
        <v>217</v>
      </c>
      <c r="F7" s="753" t="s">
        <v>218</v>
      </c>
      <c r="G7" s="748" t="s">
        <v>219</v>
      </c>
      <c r="H7" s="765" t="s">
        <v>220</v>
      </c>
      <c r="I7" s="766"/>
      <c r="J7" s="748" t="s">
        <v>221</v>
      </c>
      <c r="K7" s="748" t="s">
        <v>222</v>
      </c>
      <c r="L7" s="748" t="s">
        <v>223</v>
      </c>
      <c r="M7" s="377"/>
      <c r="N7" s="377"/>
      <c r="O7" s="767"/>
    </row>
    <row r="8" spans="1:16" s="368" customFormat="1" ht="46.5" customHeight="1" thickBot="1">
      <c r="B8" s="749"/>
      <c r="C8" s="751"/>
      <c r="D8" s="749"/>
      <c r="E8" s="749"/>
      <c r="F8" s="754"/>
      <c r="G8" s="764"/>
      <c r="H8" s="378" t="s">
        <v>224</v>
      </c>
      <c r="I8" s="379" t="s">
        <v>225</v>
      </c>
      <c r="J8" s="749"/>
      <c r="K8" s="749"/>
      <c r="L8" s="749"/>
      <c r="M8" s="377"/>
      <c r="N8" s="377"/>
      <c r="O8" s="767"/>
    </row>
    <row r="9" spans="1:16" s="380" customFormat="1" ht="25.5" customHeight="1" thickBot="1">
      <c r="B9" s="381" t="s">
        <v>226</v>
      </c>
      <c r="C9" s="382" t="s">
        <v>227</v>
      </c>
      <c r="D9" s="381" t="s">
        <v>228</v>
      </c>
      <c r="E9" s="383" t="s">
        <v>229</v>
      </c>
      <c r="F9" s="381" t="s">
        <v>230</v>
      </c>
      <c r="G9" s="381" t="s">
        <v>231</v>
      </c>
      <c r="H9" s="384" t="s">
        <v>232</v>
      </c>
      <c r="I9" s="385" t="s">
        <v>233</v>
      </c>
      <c r="J9" s="386" t="s">
        <v>234</v>
      </c>
      <c r="K9" s="387">
        <v>15</v>
      </c>
      <c r="L9" s="388" t="s">
        <v>234</v>
      </c>
      <c r="M9" s="377">
        <f t="shared" ref="M9" si="0">IF(B9="","",$I$4)</f>
        <v>0</v>
      </c>
      <c r="N9" s="377"/>
      <c r="O9" s="767"/>
    </row>
    <row r="10" spans="1:16" s="389" customFormat="1" ht="25.5" customHeight="1" thickBot="1">
      <c r="B10" s="390" t="s">
        <v>235</v>
      </c>
      <c r="C10" s="391" t="s">
        <v>227</v>
      </c>
      <c r="D10" s="390" t="s">
        <v>228</v>
      </c>
      <c r="E10" s="392" t="s">
        <v>236</v>
      </c>
      <c r="F10" s="393" t="s">
        <v>237</v>
      </c>
      <c r="G10" s="394" t="s">
        <v>238</v>
      </c>
      <c r="H10" s="384" t="s">
        <v>232</v>
      </c>
      <c r="I10" s="385" t="s">
        <v>233</v>
      </c>
      <c r="J10" s="395" t="s">
        <v>234</v>
      </c>
      <c r="K10" s="396">
        <v>50</v>
      </c>
      <c r="L10" s="396" t="s">
        <v>234</v>
      </c>
      <c r="M10" s="397"/>
      <c r="N10" s="397"/>
      <c r="O10" s="767"/>
    </row>
    <row r="11" spans="1:16" s="389" customFormat="1" ht="25.5" customHeight="1" thickBot="1">
      <c r="B11" s="390" t="s">
        <v>235</v>
      </c>
      <c r="C11" s="391" t="s">
        <v>227</v>
      </c>
      <c r="D11" s="390" t="s">
        <v>228</v>
      </c>
      <c r="E11" s="398" t="s">
        <v>236</v>
      </c>
      <c r="F11" s="390" t="s">
        <v>237</v>
      </c>
      <c r="G11" s="394" t="s">
        <v>238</v>
      </c>
      <c r="H11" s="384" t="s">
        <v>232</v>
      </c>
      <c r="I11" s="385" t="s">
        <v>233</v>
      </c>
      <c r="J11" s="395" t="s">
        <v>234</v>
      </c>
      <c r="K11" s="396">
        <v>100</v>
      </c>
      <c r="L11" s="396" t="s">
        <v>234</v>
      </c>
      <c r="M11" s="397"/>
      <c r="N11" s="397"/>
      <c r="O11" s="767"/>
    </row>
    <row r="12" spans="1:16" s="380" customFormat="1" ht="25.5" customHeight="1" thickBot="1">
      <c r="B12" s="399" t="s">
        <v>239</v>
      </c>
      <c r="C12" s="400" t="s">
        <v>227</v>
      </c>
      <c r="D12" s="401" t="s">
        <v>240</v>
      </c>
      <c r="E12" s="402" t="s">
        <v>241</v>
      </c>
      <c r="F12" s="403" t="s">
        <v>237</v>
      </c>
      <c r="G12" s="404" t="s">
        <v>242</v>
      </c>
      <c r="H12" s="384" t="s">
        <v>232</v>
      </c>
      <c r="I12" s="385" t="s">
        <v>233</v>
      </c>
      <c r="J12" s="405" t="s">
        <v>243</v>
      </c>
      <c r="K12" s="387">
        <v>50</v>
      </c>
      <c r="L12" s="387" t="s">
        <v>244</v>
      </c>
      <c r="M12" s="377">
        <f t="shared" ref="M12:M30" si="1">IF(B12="","",$I$4)</f>
        <v>0</v>
      </c>
      <c r="N12" s="377"/>
      <c r="O12" s="767"/>
    </row>
    <row r="13" spans="1:16" ht="25.5" customHeight="1" thickBot="1">
      <c r="B13" s="399" t="s">
        <v>245</v>
      </c>
      <c r="C13" s="400" t="s">
        <v>227</v>
      </c>
      <c r="D13" s="399" t="s">
        <v>246</v>
      </c>
      <c r="E13" s="406"/>
      <c r="F13" s="400" t="s">
        <v>237</v>
      </c>
      <c r="G13" s="404" t="s">
        <v>247</v>
      </c>
      <c r="H13" s="384" t="s">
        <v>232</v>
      </c>
      <c r="I13" s="385" t="s">
        <v>233</v>
      </c>
      <c r="J13" s="405" t="s">
        <v>243</v>
      </c>
      <c r="K13" s="405"/>
      <c r="L13" s="387" t="s">
        <v>234</v>
      </c>
      <c r="M13" s="377">
        <f t="shared" si="1"/>
        <v>0</v>
      </c>
      <c r="N13" s="377"/>
      <c r="O13" s="767"/>
      <c r="P13" s="380"/>
    </row>
    <row r="14" spans="1:16" s="389" customFormat="1" ht="25.5" customHeight="1" thickBot="1">
      <c r="B14" s="390" t="s">
        <v>248</v>
      </c>
      <c r="C14" s="407" t="s">
        <v>249</v>
      </c>
      <c r="D14" s="390" t="s">
        <v>250</v>
      </c>
      <c r="E14" s="408" t="s">
        <v>251</v>
      </c>
      <c r="F14" s="393" t="s">
        <v>252</v>
      </c>
      <c r="G14" s="394" t="s">
        <v>253</v>
      </c>
      <c r="H14" s="384" t="s">
        <v>232</v>
      </c>
      <c r="I14" s="385" t="s">
        <v>233</v>
      </c>
      <c r="J14" s="395" t="s">
        <v>254</v>
      </c>
      <c r="K14" s="396"/>
      <c r="L14" s="396" t="s">
        <v>234</v>
      </c>
      <c r="M14" s="397">
        <f t="shared" si="1"/>
        <v>0</v>
      </c>
      <c r="N14" s="397"/>
      <c r="O14" s="767"/>
    </row>
    <row r="15" spans="1:16" s="389" customFormat="1" ht="25.5" customHeight="1" thickBot="1">
      <c r="B15" s="390" t="s">
        <v>255</v>
      </c>
      <c r="C15" s="407" t="s">
        <v>249</v>
      </c>
      <c r="D15" s="390" t="s">
        <v>240</v>
      </c>
      <c r="E15" s="408"/>
      <c r="F15" s="393" t="s">
        <v>237</v>
      </c>
      <c r="G15" s="394" t="s">
        <v>256</v>
      </c>
      <c r="H15" s="384" t="s">
        <v>232</v>
      </c>
      <c r="I15" s="385" t="s">
        <v>233</v>
      </c>
      <c r="J15" s="395" t="s">
        <v>234</v>
      </c>
      <c r="K15" s="396"/>
      <c r="L15" s="396" t="s">
        <v>234</v>
      </c>
      <c r="M15" s="397">
        <f t="shared" si="1"/>
        <v>0</v>
      </c>
      <c r="N15" s="397"/>
      <c r="O15" s="767"/>
    </row>
    <row r="16" spans="1:16" ht="25.5" customHeight="1" thickBot="1">
      <c r="B16" s="390" t="s">
        <v>257</v>
      </c>
      <c r="C16" s="407" t="s">
        <v>249</v>
      </c>
      <c r="D16" s="390" t="s">
        <v>240</v>
      </c>
      <c r="E16" s="409"/>
      <c r="F16" s="393" t="s">
        <v>237</v>
      </c>
      <c r="G16" s="394" t="s">
        <v>258</v>
      </c>
      <c r="H16" s="384" t="s">
        <v>232</v>
      </c>
      <c r="I16" s="385" t="s">
        <v>233</v>
      </c>
      <c r="J16" s="395" t="s">
        <v>234</v>
      </c>
      <c r="K16" s="396">
        <v>30</v>
      </c>
      <c r="L16" s="387"/>
      <c r="M16" s="377">
        <f t="shared" si="1"/>
        <v>0</v>
      </c>
      <c r="N16" s="377"/>
      <c r="O16" s="767"/>
    </row>
    <row r="17" spans="1:15" ht="25.5" customHeight="1" thickBot="1">
      <c r="A17" s="389"/>
      <c r="B17" s="390" t="s">
        <v>259</v>
      </c>
      <c r="C17" s="393" t="s">
        <v>260</v>
      </c>
      <c r="D17" s="390" t="s">
        <v>228</v>
      </c>
      <c r="E17" s="408" t="s">
        <v>261</v>
      </c>
      <c r="F17" s="393" t="s">
        <v>252</v>
      </c>
      <c r="G17" s="394" t="s">
        <v>238</v>
      </c>
      <c r="H17" s="384" t="s">
        <v>232</v>
      </c>
      <c r="I17" s="385" t="s">
        <v>233</v>
      </c>
      <c r="J17" s="395" t="s">
        <v>244</v>
      </c>
      <c r="K17" s="396"/>
      <c r="L17" s="387"/>
      <c r="M17" s="377">
        <f t="shared" si="1"/>
        <v>0</v>
      </c>
      <c r="N17" s="377"/>
      <c r="O17" s="767"/>
    </row>
    <row r="18" spans="1:15" ht="25.5" customHeight="1">
      <c r="A18" s="389"/>
      <c r="B18" s="390" t="s">
        <v>262</v>
      </c>
      <c r="C18" s="393" t="s">
        <v>260</v>
      </c>
      <c r="D18" s="390" t="s">
        <v>250</v>
      </c>
      <c r="E18" s="408" t="s">
        <v>263</v>
      </c>
      <c r="F18" s="393" t="s">
        <v>237</v>
      </c>
      <c r="G18" s="394" t="s">
        <v>264</v>
      </c>
      <c r="H18" s="384" t="s">
        <v>232</v>
      </c>
      <c r="I18" s="385" t="s">
        <v>233</v>
      </c>
      <c r="J18" s="395" t="s">
        <v>234</v>
      </c>
      <c r="K18" s="396"/>
      <c r="L18" s="387"/>
      <c r="M18" s="377">
        <f t="shared" si="1"/>
        <v>0</v>
      </c>
      <c r="N18" s="377"/>
      <c r="O18" s="767"/>
    </row>
    <row r="19" spans="1:15" ht="25.5" customHeight="1">
      <c r="B19" s="399"/>
      <c r="C19" s="410"/>
      <c r="D19" s="399"/>
      <c r="E19" s="406"/>
      <c r="F19" s="411"/>
      <c r="G19" s="412"/>
      <c r="H19" s="413"/>
      <c r="I19" s="414"/>
      <c r="J19" s="387"/>
      <c r="K19" s="387"/>
      <c r="L19" s="387"/>
      <c r="M19" s="377" t="str">
        <f t="shared" si="1"/>
        <v/>
      </c>
      <c r="N19" s="377"/>
      <c r="O19" s="767"/>
    </row>
    <row r="20" spans="1:15" ht="25.5" customHeight="1">
      <c r="B20" s="399"/>
      <c r="C20" s="410"/>
      <c r="D20" s="399"/>
      <c r="E20" s="406"/>
      <c r="F20" s="411"/>
      <c r="G20" s="412"/>
      <c r="H20" s="413"/>
      <c r="I20" s="414"/>
      <c r="J20" s="387"/>
      <c r="K20" s="387"/>
      <c r="L20" s="387"/>
      <c r="M20" s="377" t="str">
        <f t="shared" si="1"/>
        <v/>
      </c>
      <c r="N20" s="377"/>
      <c r="O20" s="767"/>
    </row>
    <row r="21" spans="1:15" ht="25.5" customHeight="1">
      <c r="B21" s="399"/>
      <c r="C21" s="410"/>
      <c r="D21" s="399"/>
      <c r="E21" s="406"/>
      <c r="F21" s="411"/>
      <c r="G21" s="412"/>
      <c r="H21" s="413"/>
      <c r="I21" s="414"/>
      <c r="J21" s="387"/>
      <c r="K21" s="387"/>
      <c r="L21" s="387"/>
      <c r="M21" s="377" t="str">
        <f t="shared" si="1"/>
        <v/>
      </c>
      <c r="N21" s="377"/>
      <c r="O21" s="767"/>
    </row>
    <row r="22" spans="1:15" ht="25.5" customHeight="1">
      <c r="B22" s="399"/>
      <c r="C22" s="410"/>
      <c r="D22" s="399"/>
      <c r="E22" s="406"/>
      <c r="F22" s="411"/>
      <c r="G22" s="412"/>
      <c r="H22" s="413"/>
      <c r="I22" s="414"/>
      <c r="J22" s="387"/>
      <c r="K22" s="387"/>
      <c r="L22" s="387"/>
      <c r="M22" s="377" t="str">
        <f t="shared" si="1"/>
        <v/>
      </c>
      <c r="N22" s="377"/>
      <c r="O22" s="767"/>
    </row>
    <row r="23" spans="1:15" ht="25.5" customHeight="1">
      <c r="B23" s="399"/>
      <c r="C23" s="410"/>
      <c r="D23" s="399"/>
      <c r="E23" s="406"/>
      <c r="F23" s="411"/>
      <c r="G23" s="412"/>
      <c r="H23" s="413"/>
      <c r="I23" s="414"/>
      <c r="J23" s="387"/>
      <c r="K23" s="387"/>
      <c r="L23" s="387"/>
      <c r="M23" s="377" t="str">
        <f t="shared" si="1"/>
        <v/>
      </c>
      <c r="N23" s="377"/>
      <c r="O23" s="767"/>
    </row>
    <row r="24" spans="1:15" ht="25.5" customHeight="1">
      <c r="B24" s="399"/>
      <c r="C24" s="410"/>
      <c r="D24" s="399"/>
      <c r="E24" s="406"/>
      <c r="F24" s="411"/>
      <c r="G24" s="412"/>
      <c r="H24" s="413"/>
      <c r="I24" s="414"/>
      <c r="J24" s="387"/>
      <c r="K24" s="387"/>
      <c r="L24" s="387"/>
      <c r="M24" s="377" t="str">
        <f t="shared" si="1"/>
        <v/>
      </c>
      <c r="N24" s="377"/>
      <c r="O24" s="767"/>
    </row>
    <row r="25" spans="1:15" ht="25.5" customHeight="1">
      <c r="B25" s="399"/>
      <c r="C25" s="410"/>
      <c r="D25" s="399"/>
      <c r="E25" s="406"/>
      <c r="F25" s="411"/>
      <c r="G25" s="412"/>
      <c r="H25" s="413"/>
      <c r="I25" s="414"/>
      <c r="J25" s="387"/>
      <c r="K25" s="387"/>
      <c r="L25" s="387"/>
      <c r="M25" s="377" t="str">
        <f t="shared" si="1"/>
        <v/>
      </c>
      <c r="N25" s="377"/>
      <c r="O25" s="767"/>
    </row>
    <row r="26" spans="1:15" ht="26.25" customHeight="1">
      <c r="B26" s="399"/>
      <c r="C26" s="410"/>
      <c r="D26" s="399"/>
      <c r="E26" s="406"/>
      <c r="F26" s="411"/>
      <c r="G26" s="412"/>
      <c r="H26" s="413"/>
      <c r="I26" s="414"/>
      <c r="J26" s="387"/>
      <c r="K26" s="387"/>
      <c r="L26" s="387"/>
      <c r="M26" s="377" t="str">
        <f t="shared" si="1"/>
        <v/>
      </c>
      <c r="N26" s="377"/>
      <c r="O26" s="767"/>
    </row>
    <row r="27" spans="1:15" ht="26.25" customHeight="1">
      <c r="B27" s="399"/>
      <c r="C27" s="410"/>
      <c r="D27" s="399"/>
      <c r="E27" s="406"/>
      <c r="F27" s="411"/>
      <c r="G27" s="412"/>
      <c r="H27" s="413"/>
      <c r="I27" s="414"/>
      <c r="J27" s="387"/>
      <c r="K27" s="387"/>
      <c r="L27" s="387"/>
      <c r="M27" s="377" t="str">
        <f t="shared" si="1"/>
        <v/>
      </c>
      <c r="N27" s="377"/>
      <c r="O27" s="767"/>
    </row>
    <row r="28" spans="1:15" ht="26.25" customHeight="1">
      <c r="B28" s="399"/>
      <c r="C28" s="410"/>
      <c r="D28" s="399"/>
      <c r="E28" s="406"/>
      <c r="F28" s="411"/>
      <c r="G28" s="412"/>
      <c r="H28" s="413"/>
      <c r="I28" s="414"/>
      <c r="J28" s="387"/>
      <c r="K28" s="387"/>
      <c r="L28" s="387"/>
      <c r="M28" s="377" t="str">
        <f t="shared" si="1"/>
        <v/>
      </c>
      <c r="N28" s="377"/>
      <c r="O28" s="767"/>
    </row>
    <row r="29" spans="1:15" ht="26.25" customHeight="1">
      <c r="B29" s="399"/>
      <c r="C29" s="410"/>
      <c r="D29" s="399"/>
      <c r="E29" s="406"/>
      <c r="F29" s="411"/>
      <c r="G29" s="412"/>
      <c r="H29" s="413"/>
      <c r="I29" s="414"/>
      <c r="J29" s="387"/>
      <c r="K29" s="387"/>
      <c r="L29" s="387"/>
      <c r="M29" s="377" t="str">
        <f t="shared" si="1"/>
        <v/>
      </c>
      <c r="N29" s="377"/>
      <c r="O29" s="767"/>
    </row>
    <row r="30" spans="1:15" ht="26.25" customHeight="1" thickBot="1">
      <c r="B30" s="415"/>
      <c r="C30" s="416"/>
      <c r="D30" s="415"/>
      <c r="E30" s="417"/>
      <c r="F30" s="418"/>
      <c r="G30" s="419"/>
      <c r="H30" s="420"/>
      <c r="I30" s="421"/>
      <c r="J30" s="422"/>
      <c r="K30" s="422"/>
      <c r="L30" s="422"/>
      <c r="M30" s="377" t="str">
        <f t="shared" si="1"/>
        <v/>
      </c>
      <c r="N30" s="377"/>
      <c r="O30" s="767"/>
    </row>
    <row r="31" spans="1:15" ht="86.25" customHeight="1">
      <c r="B31" s="752" t="s">
        <v>265</v>
      </c>
      <c r="C31" s="752"/>
      <c r="D31" s="752"/>
      <c r="E31" s="752"/>
      <c r="F31" s="752"/>
      <c r="G31" s="752"/>
      <c r="H31" s="752"/>
      <c r="I31" s="752"/>
      <c r="J31" s="752"/>
      <c r="K31" s="752"/>
      <c r="L31" s="752"/>
      <c r="M31" s="423"/>
      <c r="N31" s="423"/>
      <c r="O31" s="767"/>
    </row>
    <row r="32" spans="1:15">
      <c r="B32" s="424"/>
      <c r="C32" s="424"/>
      <c r="D32" s="424"/>
      <c r="E32" s="425"/>
      <c r="F32" s="424"/>
      <c r="G32" s="424"/>
      <c r="H32" s="425"/>
      <c r="I32" s="425"/>
      <c r="J32" s="426"/>
      <c r="K32" s="426"/>
      <c r="L32" s="426"/>
      <c r="M32" s="424"/>
      <c r="N32" s="424"/>
      <c r="O32" s="377"/>
    </row>
    <row r="33" spans="2:15">
      <c r="B33" s="424"/>
      <c r="C33" s="424"/>
      <c r="D33" s="424"/>
      <c r="E33" s="425"/>
      <c r="F33" s="424"/>
      <c r="G33" s="424"/>
      <c r="H33" s="425"/>
      <c r="I33" s="425"/>
      <c r="J33" s="426"/>
      <c r="K33" s="426"/>
      <c r="L33" s="426"/>
      <c r="M33" s="424"/>
      <c r="N33" s="424"/>
      <c r="O33" s="377"/>
    </row>
    <row r="34" spans="2:15">
      <c r="B34" s="424"/>
      <c r="C34" s="424"/>
      <c r="D34" s="424"/>
      <c r="E34" s="425"/>
      <c r="F34" s="424"/>
      <c r="G34" s="424"/>
      <c r="H34" s="425"/>
      <c r="I34" s="425"/>
      <c r="J34" s="426"/>
      <c r="K34" s="426"/>
      <c r="L34" s="426"/>
      <c r="M34" s="424"/>
      <c r="N34" s="424"/>
      <c r="O34" s="377"/>
    </row>
    <row r="35" spans="2:15">
      <c r="B35" s="424"/>
      <c r="C35" s="424"/>
      <c r="D35" s="424"/>
      <c r="E35" s="425"/>
      <c r="F35" s="424"/>
      <c r="G35" s="424"/>
      <c r="H35" s="425"/>
      <c r="I35" s="425"/>
      <c r="J35" s="426"/>
      <c r="K35" s="426"/>
      <c r="L35" s="426"/>
      <c r="M35" s="424"/>
      <c r="N35" s="424"/>
      <c r="O35" s="377"/>
    </row>
    <row r="36" spans="2:15">
      <c r="B36" s="424"/>
      <c r="C36" s="424"/>
      <c r="D36" s="424"/>
      <c r="E36" s="425"/>
      <c r="F36" s="424"/>
      <c r="G36" s="424"/>
      <c r="H36" s="425"/>
      <c r="I36" s="425"/>
      <c r="J36" s="426"/>
      <c r="K36" s="426"/>
      <c r="L36" s="426"/>
      <c r="M36" s="424"/>
      <c r="N36" s="424"/>
      <c r="O36" s="377"/>
    </row>
    <row r="37" spans="2:15">
      <c r="B37" s="424"/>
      <c r="C37" s="424"/>
      <c r="D37" s="424"/>
      <c r="E37" s="425"/>
      <c r="F37" s="424"/>
      <c r="G37" s="424"/>
      <c r="H37" s="425"/>
      <c r="I37" s="425"/>
      <c r="J37" s="426"/>
      <c r="K37" s="426"/>
      <c r="L37" s="426"/>
      <c r="M37" s="424"/>
      <c r="N37" s="424"/>
      <c r="O37" s="377"/>
    </row>
    <row r="38" spans="2:15">
      <c r="B38" s="424"/>
      <c r="C38" s="424"/>
      <c r="D38" s="424"/>
      <c r="E38" s="425"/>
      <c r="F38" s="424"/>
      <c r="G38" s="424"/>
      <c r="H38" s="425"/>
      <c r="I38" s="425"/>
      <c r="J38" s="426"/>
      <c r="K38" s="426"/>
      <c r="L38" s="426"/>
      <c r="M38" s="424"/>
      <c r="N38" s="424"/>
      <c r="O38" s="377"/>
    </row>
    <row r="39" spans="2:15">
      <c r="B39" s="424"/>
      <c r="C39" s="424"/>
      <c r="D39" s="424"/>
      <c r="E39" s="425"/>
      <c r="F39" s="424"/>
      <c r="G39" s="424"/>
      <c r="H39" s="425"/>
      <c r="I39" s="425"/>
      <c r="J39" s="426"/>
      <c r="K39" s="426"/>
      <c r="L39" s="426"/>
      <c r="M39" s="424"/>
      <c r="N39" s="424"/>
    </row>
    <row r="40" spans="2:15">
      <c r="M40" s="424"/>
      <c r="N40" s="424"/>
    </row>
    <row r="41" spans="2:15">
      <c r="M41" s="424"/>
      <c r="N41" s="424"/>
    </row>
    <row r="42" spans="2:15">
      <c r="M42" s="424"/>
      <c r="N42" s="424"/>
    </row>
    <row r="43" spans="2:15">
      <c r="M43" s="424"/>
      <c r="N43" s="424"/>
    </row>
    <row r="44" spans="2:15">
      <c r="M44" s="424"/>
      <c r="N44" s="424"/>
    </row>
    <row r="45" spans="2:15">
      <c r="M45" s="424"/>
      <c r="N45" s="424"/>
    </row>
    <row r="46" spans="2:15">
      <c r="M46" s="424"/>
      <c r="N46" s="424"/>
    </row>
    <row r="47" spans="2:15">
      <c r="M47" s="424"/>
      <c r="N47" s="424"/>
    </row>
    <row r="48" spans="2:15">
      <c r="M48" s="424"/>
      <c r="N48" s="424"/>
    </row>
    <row r="49" spans="13:14">
      <c r="M49" s="424"/>
      <c r="N49" s="424"/>
    </row>
    <row r="50" spans="13:14">
      <c r="M50" s="424"/>
      <c r="N50" s="424"/>
    </row>
    <row r="51" spans="13:14">
      <c r="M51" s="424"/>
      <c r="N51" s="424"/>
    </row>
  </sheetData>
  <sheetProtection algorithmName="SHA-512" hashValue="AoG0e/OkmHDwOft8X3QA8GN9K/FWjUfPslRc2a9IJzfItL+M43PMFfaAeClXcbSVbGUEbPJDeuCgwQL+7W1wmQ==" saltValue="ih7CSBU5UuCn4fDbSLCH2g==" spinCount="100000" sheet="1" objects="1" scenarios="1"/>
  <mergeCells count="18">
    <mergeCell ref="O1:O31"/>
    <mergeCell ref="C6:L6"/>
    <mergeCell ref="A2:B2"/>
    <mergeCell ref="H3:I3"/>
    <mergeCell ref="J3:L3"/>
    <mergeCell ref="H4:I4"/>
    <mergeCell ref="J4:L4"/>
    <mergeCell ref="B7:B8"/>
    <mergeCell ref="C7:C8"/>
    <mergeCell ref="D7:D8"/>
    <mergeCell ref="L7:L8"/>
    <mergeCell ref="B31:L31"/>
    <mergeCell ref="E7:E8"/>
    <mergeCell ref="F7:F8"/>
    <mergeCell ref="G7:G8"/>
    <mergeCell ref="H7:I7"/>
    <mergeCell ref="J7:J8"/>
    <mergeCell ref="K7:K8"/>
  </mergeCells>
  <phoneticPr fontId="17"/>
  <dataValidations count="2">
    <dataValidation type="list" allowBlank="1" sqref="F9:F30" xr:uid="{0E00961C-7567-44B1-87A5-298BD0A768AF}">
      <formula1>"研究開発代表者,研究開発分担者,研究参加者"</formula1>
    </dataValidation>
    <dataValidation type="list" allowBlank="1" showInputMessage="1" showErrorMessage="1" sqref="K13 L9:L30 J9:J30" xr:uid="{26E78B87-40B1-46BD-877E-CE755288C693}">
      <formula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912F-6678-41DA-9C06-28136432734C}">
  <sheetPr>
    <tabColor rgb="FF66FFFF"/>
    <pageSetUpPr fitToPage="1"/>
  </sheetPr>
  <dimension ref="A1:O58"/>
  <sheetViews>
    <sheetView topLeftCell="C3" zoomScale="80" zoomScaleNormal="80" workbookViewId="0">
      <selection activeCell="G11" sqref="G11"/>
    </sheetView>
  </sheetViews>
  <sheetFormatPr defaultColWidth="8.88671875" defaultRowHeight="14.4"/>
  <cols>
    <col min="1" max="1" width="20.77734375" style="366" customWidth="1"/>
    <col min="2" max="2" width="56.109375" style="366" customWidth="1"/>
    <col min="3" max="3" width="14.109375" style="366" customWidth="1"/>
    <col min="4" max="4" width="14.109375" style="367" customWidth="1"/>
    <col min="5" max="5" width="26.21875" style="366" customWidth="1"/>
    <col min="6" max="6" width="49.88671875" style="366" customWidth="1"/>
    <col min="7" max="8" width="21" style="367" customWidth="1"/>
    <col min="9" max="9" width="9.88671875" style="368" customWidth="1"/>
    <col min="10" max="10" width="15" style="368" customWidth="1"/>
    <col min="11" max="11" width="9.88671875" style="368" customWidth="1"/>
    <col min="12" max="12" width="11.88671875" style="368" hidden="1" customWidth="1"/>
    <col min="13" max="13" width="4.109375" style="368" customWidth="1"/>
    <col min="14" max="14" width="166.109375" style="365" customWidth="1"/>
    <col min="15" max="16384" width="8.88671875" style="365"/>
  </cols>
  <sheetData>
    <row r="1" spans="1:14" s="369" customFormat="1" ht="25.2" customHeight="1">
      <c r="A1" s="370" t="s">
        <v>210</v>
      </c>
      <c r="B1" s="370"/>
      <c r="C1" s="370"/>
      <c r="D1" s="371"/>
      <c r="E1" s="370"/>
      <c r="F1" s="370"/>
      <c r="G1" s="756" t="s">
        <v>266</v>
      </c>
      <c r="H1" s="757"/>
      <c r="I1" s="772"/>
      <c r="J1" s="773"/>
      <c r="K1" s="774"/>
      <c r="N1" s="775" t="s">
        <v>267</v>
      </c>
    </row>
    <row r="2" spans="1:14" s="369" customFormat="1" ht="80.25" customHeight="1">
      <c r="A2" s="372" t="s">
        <v>335</v>
      </c>
      <c r="B2" s="370"/>
      <c r="C2" s="370"/>
      <c r="D2" s="371"/>
      <c r="E2" s="370"/>
      <c r="F2" s="370"/>
      <c r="G2" s="756" t="s">
        <v>206</v>
      </c>
      <c r="H2" s="757"/>
      <c r="I2" s="778"/>
      <c r="J2" s="779"/>
      <c r="K2" s="780"/>
      <c r="L2" s="373"/>
      <c r="M2" s="373"/>
      <c r="N2" s="776"/>
    </row>
    <row r="3" spans="1:14" s="369" customFormat="1" ht="31.95" customHeight="1" thickBot="1">
      <c r="A3" s="375" t="s">
        <v>213</v>
      </c>
      <c r="B3" s="768"/>
      <c r="C3" s="768"/>
      <c r="D3" s="768"/>
      <c r="E3" s="768"/>
      <c r="F3" s="768"/>
      <c r="G3" s="768"/>
      <c r="H3" s="768"/>
      <c r="I3" s="768"/>
      <c r="J3" s="768"/>
      <c r="K3" s="768"/>
      <c r="L3" s="376"/>
      <c r="M3" s="376"/>
      <c r="N3" s="776"/>
    </row>
    <row r="4" spans="1:14" s="368" customFormat="1" ht="40.200000000000003" customHeight="1">
      <c r="A4" s="748" t="s">
        <v>2</v>
      </c>
      <c r="B4" s="770" t="s">
        <v>268</v>
      </c>
      <c r="C4" s="748" t="s">
        <v>216</v>
      </c>
      <c r="D4" s="770" t="s">
        <v>217</v>
      </c>
      <c r="E4" s="753" t="s">
        <v>218</v>
      </c>
      <c r="F4" s="748" t="s">
        <v>337</v>
      </c>
      <c r="G4" s="765" t="s">
        <v>220</v>
      </c>
      <c r="H4" s="766"/>
      <c r="I4" s="748" t="s">
        <v>221</v>
      </c>
      <c r="J4" s="748" t="s">
        <v>326</v>
      </c>
      <c r="K4" s="748" t="s">
        <v>223</v>
      </c>
      <c r="L4" s="377"/>
      <c r="M4" s="377"/>
      <c r="N4" s="776"/>
    </row>
    <row r="5" spans="1:14" s="368" customFormat="1" ht="40.200000000000003" customHeight="1" thickBot="1">
      <c r="A5" s="749"/>
      <c r="B5" s="771"/>
      <c r="C5" s="749"/>
      <c r="D5" s="771"/>
      <c r="E5" s="754"/>
      <c r="F5" s="764"/>
      <c r="G5" s="638" t="s">
        <v>224</v>
      </c>
      <c r="H5" s="639" t="s">
        <v>225</v>
      </c>
      <c r="I5" s="749"/>
      <c r="J5" s="749"/>
      <c r="K5" s="749"/>
      <c r="L5" s="377"/>
      <c r="M5" s="377"/>
      <c r="N5" s="776"/>
    </row>
    <row r="6" spans="1:14" ht="32.1" customHeight="1">
      <c r="A6" s="498"/>
      <c r="B6" s="430"/>
      <c r="C6" s="498"/>
      <c r="D6" s="667"/>
      <c r="E6" s="498"/>
      <c r="F6" s="430"/>
      <c r="G6" s="499"/>
      <c r="H6" s="500"/>
      <c r="I6" s="501"/>
      <c r="J6" s="501"/>
      <c r="K6" s="501"/>
      <c r="L6"/>
      <c r="N6" s="776"/>
    </row>
    <row r="7" spans="1:14" s="380" customFormat="1" ht="32.1" customHeight="1">
      <c r="A7" s="616"/>
      <c r="B7" s="617"/>
      <c r="C7" s="616"/>
      <c r="D7" s="668"/>
      <c r="E7" s="498"/>
      <c r="F7" s="617"/>
      <c r="G7" s="499"/>
      <c r="H7" s="500"/>
      <c r="I7" s="618"/>
      <c r="J7" s="618"/>
      <c r="K7" s="618"/>
      <c r="L7" s="377" t="str">
        <f t="shared" ref="L7:L37" si="0">IF(A7="","",$H$2)</f>
        <v/>
      </c>
      <c r="M7" s="377"/>
      <c r="N7" s="776"/>
    </row>
    <row r="8" spans="1:14" s="380" customFormat="1" ht="32.1" customHeight="1">
      <c r="A8" s="619"/>
      <c r="B8" s="617"/>
      <c r="C8" s="619"/>
      <c r="D8" s="620"/>
      <c r="E8" s="498"/>
      <c r="F8" s="621"/>
      <c r="G8" s="499"/>
      <c r="H8" s="500"/>
      <c r="I8" s="618"/>
      <c r="J8" s="618"/>
      <c r="K8" s="618"/>
      <c r="L8" s="377"/>
      <c r="M8" s="377"/>
      <c r="N8" s="776"/>
    </row>
    <row r="9" spans="1:14" s="380" customFormat="1" ht="32.1" customHeight="1">
      <c r="A9" s="619"/>
      <c r="B9" s="617"/>
      <c r="C9" s="619"/>
      <c r="D9" s="622"/>
      <c r="E9" s="498"/>
      <c r="F9" s="621"/>
      <c r="G9" s="499"/>
      <c r="H9" s="500"/>
      <c r="I9" s="618"/>
      <c r="J9" s="618"/>
      <c r="K9" s="618"/>
      <c r="L9" s="377"/>
      <c r="M9" s="377"/>
      <c r="N9" s="776"/>
    </row>
    <row r="10" spans="1:14" s="380" customFormat="1" ht="32.1" customHeight="1">
      <c r="A10" s="616"/>
      <c r="B10" s="617"/>
      <c r="C10" s="616"/>
      <c r="D10" s="668"/>
      <c r="E10" s="498"/>
      <c r="F10" s="617"/>
      <c r="G10" s="499"/>
      <c r="H10" s="500"/>
      <c r="I10" s="618"/>
      <c r="J10" s="618"/>
      <c r="K10" s="618"/>
      <c r="L10" s="377"/>
      <c r="M10" s="377"/>
      <c r="N10" s="776"/>
    </row>
    <row r="11" spans="1:14" s="380" customFormat="1" ht="32.1" customHeight="1">
      <c r="A11" s="616"/>
      <c r="B11" s="617"/>
      <c r="C11" s="616"/>
      <c r="D11" s="668"/>
      <c r="E11" s="498"/>
      <c r="F11" s="617"/>
      <c r="G11" s="499"/>
      <c r="H11" s="500"/>
      <c r="I11" s="618"/>
      <c r="J11" s="618"/>
      <c r="K11" s="618"/>
      <c r="L11" s="377"/>
      <c r="M11" s="377"/>
      <c r="N11" s="776"/>
    </row>
    <row r="12" spans="1:14" s="380" customFormat="1">
      <c r="A12" s="429"/>
      <c r="B12" s="430"/>
      <c r="C12" s="429"/>
      <c r="D12" s="431"/>
      <c r="E12" s="498"/>
      <c r="F12" s="432"/>
      <c r="G12" s="433"/>
      <c r="H12" s="434"/>
      <c r="I12" s="427"/>
      <c r="J12" s="428"/>
      <c r="K12" s="428"/>
      <c r="L12" s="377"/>
      <c r="M12" s="377"/>
      <c r="N12" s="776"/>
    </row>
    <row r="13" spans="1:14" s="380" customFormat="1">
      <c r="A13" s="429"/>
      <c r="B13" s="430"/>
      <c r="C13" s="429"/>
      <c r="D13" s="431"/>
      <c r="E13" s="498"/>
      <c r="F13" s="432"/>
      <c r="G13" s="433"/>
      <c r="H13" s="434"/>
      <c r="I13" s="427"/>
      <c r="J13" s="428"/>
      <c r="K13" s="428"/>
      <c r="L13" s="377"/>
      <c r="M13" s="377"/>
      <c r="N13" s="776"/>
    </row>
    <row r="14" spans="1:14" s="380" customFormat="1">
      <c r="A14" s="429"/>
      <c r="B14" s="430"/>
      <c r="C14" s="429"/>
      <c r="D14" s="431"/>
      <c r="E14" s="498"/>
      <c r="F14" s="432"/>
      <c r="G14" s="433"/>
      <c r="H14" s="434"/>
      <c r="I14" s="427"/>
      <c r="J14" s="428"/>
      <c r="K14" s="428"/>
      <c r="L14" s="377"/>
      <c r="M14" s="377"/>
      <c r="N14" s="776"/>
    </row>
    <row r="15" spans="1:14" s="380" customFormat="1">
      <c r="A15" s="429"/>
      <c r="B15" s="430"/>
      <c r="C15" s="429"/>
      <c r="D15" s="431"/>
      <c r="E15" s="498"/>
      <c r="F15" s="432"/>
      <c r="G15" s="433"/>
      <c r="H15" s="434"/>
      <c r="I15" s="427"/>
      <c r="J15" s="428"/>
      <c r="K15" s="428"/>
      <c r="L15" s="377"/>
      <c r="M15" s="377"/>
      <c r="N15" s="776"/>
    </row>
    <row r="16" spans="1:14" s="380" customFormat="1">
      <c r="A16" s="429"/>
      <c r="B16" s="430"/>
      <c r="C16" s="429"/>
      <c r="D16" s="431"/>
      <c r="E16" s="498"/>
      <c r="F16" s="432"/>
      <c r="G16" s="433"/>
      <c r="H16" s="434"/>
      <c r="I16" s="427"/>
      <c r="J16" s="428"/>
      <c r="K16" s="428"/>
      <c r="L16" s="377"/>
      <c r="M16" s="377"/>
      <c r="N16" s="776"/>
    </row>
    <row r="17" spans="1:15" s="380" customFormat="1">
      <c r="A17" s="429"/>
      <c r="B17" s="430"/>
      <c r="C17" s="429"/>
      <c r="D17" s="431"/>
      <c r="E17" s="498"/>
      <c r="F17" s="432"/>
      <c r="G17" s="433"/>
      <c r="H17" s="434"/>
      <c r="I17" s="427"/>
      <c r="J17" s="428"/>
      <c r="K17" s="428"/>
      <c r="L17" s="377"/>
      <c r="M17" s="377"/>
      <c r="N17" s="776"/>
    </row>
    <row r="18" spans="1:15" s="380" customFormat="1">
      <c r="A18" s="429"/>
      <c r="B18" s="430"/>
      <c r="C18" s="429"/>
      <c r="D18" s="431"/>
      <c r="E18" s="498"/>
      <c r="F18" s="432"/>
      <c r="G18" s="433"/>
      <c r="H18" s="434"/>
      <c r="I18" s="427"/>
      <c r="J18" s="428"/>
      <c r="K18" s="428"/>
      <c r="L18" s="377"/>
      <c r="M18" s="377"/>
      <c r="N18" s="776"/>
    </row>
    <row r="19" spans="1:15" s="380" customFormat="1">
      <c r="A19" s="429"/>
      <c r="B19" s="430"/>
      <c r="C19" s="429"/>
      <c r="D19" s="431"/>
      <c r="E19" s="498"/>
      <c r="F19" s="432"/>
      <c r="G19" s="433"/>
      <c r="H19" s="434"/>
      <c r="I19" s="427"/>
      <c r="J19" s="428"/>
      <c r="K19" s="428"/>
      <c r="L19" s="377"/>
      <c r="M19" s="377"/>
      <c r="N19" s="776"/>
    </row>
    <row r="20" spans="1:15">
      <c r="A20" s="429"/>
      <c r="B20" s="430"/>
      <c r="C20" s="429"/>
      <c r="D20" s="431"/>
      <c r="E20" s="498"/>
      <c r="F20" s="432"/>
      <c r="G20" s="433"/>
      <c r="H20" s="434"/>
      <c r="I20" s="427"/>
      <c r="J20" s="428"/>
      <c r="K20" s="428"/>
      <c r="L20" s="377" t="str">
        <f t="shared" si="0"/>
        <v/>
      </c>
      <c r="M20" s="377"/>
      <c r="N20" s="776"/>
      <c r="O20" s="380"/>
    </row>
    <row r="21" spans="1:15">
      <c r="A21" s="429"/>
      <c r="B21" s="435"/>
      <c r="C21" s="429"/>
      <c r="D21" s="431"/>
      <c r="E21" s="498"/>
      <c r="F21" s="432"/>
      <c r="G21" s="433"/>
      <c r="H21" s="434"/>
      <c r="I21" s="427"/>
      <c r="J21" s="428"/>
      <c r="K21" s="428"/>
      <c r="L21" s="377" t="str">
        <f t="shared" si="0"/>
        <v/>
      </c>
      <c r="M21" s="377"/>
      <c r="N21" s="776"/>
    </row>
    <row r="22" spans="1:15">
      <c r="A22" s="429"/>
      <c r="B22" s="435"/>
      <c r="C22" s="429"/>
      <c r="D22" s="431"/>
      <c r="E22" s="498"/>
      <c r="F22" s="432"/>
      <c r="G22" s="433"/>
      <c r="H22" s="434"/>
      <c r="I22" s="427"/>
      <c r="J22" s="428"/>
      <c r="K22" s="428"/>
      <c r="L22" s="377" t="str">
        <f t="shared" si="0"/>
        <v/>
      </c>
      <c r="M22" s="377"/>
      <c r="N22" s="776"/>
    </row>
    <row r="23" spans="1:15">
      <c r="A23" s="429"/>
      <c r="B23" s="430"/>
      <c r="C23" s="429"/>
      <c r="D23" s="431"/>
      <c r="E23" s="498"/>
      <c r="F23" s="432"/>
      <c r="G23" s="433"/>
      <c r="H23" s="434"/>
      <c r="I23" s="427"/>
      <c r="J23" s="428"/>
      <c r="K23" s="428"/>
      <c r="L23" s="377" t="str">
        <f t="shared" si="0"/>
        <v/>
      </c>
      <c r="M23" s="377"/>
      <c r="N23" s="776"/>
    </row>
    <row r="24" spans="1:15">
      <c r="A24" s="429"/>
      <c r="B24" s="430"/>
      <c r="C24" s="429"/>
      <c r="D24" s="431"/>
      <c r="E24" s="498"/>
      <c r="F24" s="432"/>
      <c r="G24" s="433"/>
      <c r="H24" s="434"/>
      <c r="I24" s="427"/>
      <c r="J24" s="428"/>
      <c r="K24" s="428"/>
      <c r="L24" s="377" t="str">
        <f t="shared" si="0"/>
        <v/>
      </c>
      <c r="M24" s="377"/>
      <c r="N24" s="776"/>
    </row>
    <row r="25" spans="1:15">
      <c r="A25" s="429"/>
      <c r="B25" s="430"/>
      <c r="C25" s="429"/>
      <c r="D25" s="431"/>
      <c r="E25" s="498"/>
      <c r="F25" s="432"/>
      <c r="G25" s="433"/>
      <c r="H25" s="434"/>
      <c r="I25" s="427"/>
      <c r="J25" s="428"/>
      <c r="K25" s="428"/>
      <c r="L25" s="377" t="str">
        <f t="shared" si="0"/>
        <v/>
      </c>
      <c r="M25" s="377"/>
      <c r="N25" s="776"/>
    </row>
    <row r="26" spans="1:15">
      <c r="A26" s="429"/>
      <c r="B26" s="435"/>
      <c r="C26" s="429"/>
      <c r="D26" s="431"/>
      <c r="E26" s="498"/>
      <c r="F26" s="432"/>
      <c r="G26" s="436"/>
      <c r="H26" s="437"/>
      <c r="I26" s="428"/>
      <c r="J26" s="428"/>
      <c r="K26" s="428"/>
      <c r="L26" s="377" t="str">
        <f t="shared" si="0"/>
        <v/>
      </c>
      <c r="M26" s="377"/>
      <c r="N26" s="776"/>
    </row>
    <row r="27" spans="1:15">
      <c r="A27" s="429"/>
      <c r="B27" s="435"/>
      <c r="C27" s="429"/>
      <c r="D27" s="431"/>
      <c r="E27" s="498"/>
      <c r="F27" s="432"/>
      <c r="G27" s="436"/>
      <c r="H27" s="437"/>
      <c r="I27" s="428"/>
      <c r="J27" s="428"/>
      <c r="K27" s="428"/>
      <c r="L27" s="377" t="str">
        <f t="shared" si="0"/>
        <v/>
      </c>
      <c r="M27" s="377"/>
      <c r="N27" s="776"/>
    </row>
    <row r="28" spans="1:15">
      <c r="A28" s="429"/>
      <c r="B28" s="435"/>
      <c r="C28" s="429"/>
      <c r="D28" s="431"/>
      <c r="E28" s="498"/>
      <c r="F28" s="432"/>
      <c r="G28" s="436"/>
      <c r="H28" s="437"/>
      <c r="I28" s="428"/>
      <c r="J28" s="428"/>
      <c r="K28" s="428"/>
      <c r="L28" s="377" t="str">
        <f t="shared" si="0"/>
        <v/>
      </c>
      <c r="M28" s="377"/>
      <c r="N28" s="776"/>
    </row>
    <row r="29" spans="1:15">
      <c r="A29" s="429"/>
      <c r="B29" s="435"/>
      <c r="C29" s="429"/>
      <c r="D29" s="431"/>
      <c r="E29" s="498"/>
      <c r="F29" s="432"/>
      <c r="G29" s="436"/>
      <c r="H29" s="437"/>
      <c r="I29" s="428"/>
      <c r="J29" s="428"/>
      <c r="K29" s="428"/>
      <c r="L29" s="377" t="str">
        <f t="shared" si="0"/>
        <v/>
      </c>
      <c r="M29" s="377"/>
      <c r="N29" s="776"/>
    </row>
    <row r="30" spans="1:15">
      <c r="A30" s="429"/>
      <c r="B30" s="435"/>
      <c r="C30" s="429"/>
      <c r="D30" s="431"/>
      <c r="E30" s="498"/>
      <c r="F30" s="432"/>
      <c r="G30" s="436"/>
      <c r="H30" s="437"/>
      <c r="I30" s="428"/>
      <c r="J30" s="428"/>
      <c r="K30" s="428"/>
      <c r="L30" s="377" t="str">
        <f t="shared" si="0"/>
        <v/>
      </c>
      <c r="M30" s="377"/>
      <c r="N30" s="776"/>
    </row>
    <row r="31" spans="1:15">
      <c r="A31" s="429"/>
      <c r="B31" s="435"/>
      <c r="C31" s="429"/>
      <c r="D31" s="431"/>
      <c r="E31" s="498"/>
      <c r="F31" s="432"/>
      <c r="G31" s="436"/>
      <c r="H31" s="437"/>
      <c r="I31" s="428"/>
      <c r="J31" s="428"/>
      <c r="K31" s="428"/>
      <c r="L31" s="377" t="str">
        <f t="shared" si="0"/>
        <v/>
      </c>
      <c r="M31" s="377"/>
      <c r="N31" s="776"/>
    </row>
    <row r="32" spans="1:15">
      <c r="A32" s="429"/>
      <c r="B32" s="435"/>
      <c r="C32" s="429"/>
      <c r="D32" s="431"/>
      <c r="E32" s="498"/>
      <c r="F32" s="432"/>
      <c r="G32" s="436"/>
      <c r="H32" s="437"/>
      <c r="I32" s="428"/>
      <c r="J32" s="428"/>
      <c r="K32" s="428"/>
      <c r="L32" s="377" t="str">
        <f t="shared" si="0"/>
        <v/>
      </c>
      <c r="M32" s="377"/>
      <c r="N32" s="776"/>
    </row>
    <row r="33" spans="1:14">
      <c r="A33" s="429"/>
      <c r="B33" s="435"/>
      <c r="C33" s="429"/>
      <c r="D33" s="431"/>
      <c r="E33" s="498"/>
      <c r="F33" s="432"/>
      <c r="G33" s="436"/>
      <c r="H33" s="437"/>
      <c r="I33" s="428"/>
      <c r="J33" s="428"/>
      <c r="K33" s="428"/>
      <c r="L33" s="377" t="str">
        <f t="shared" si="0"/>
        <v/>
      </c>
      <c r="M33" s="377"/>
      <c r="N33" s="776"/>
    </row>
    <row r="34" spans="1:14">
      <c r="A34" s="429"/>
      <c r="B34" s="435"/>
      <c r="C34" s="429"/>
      <c r="D34" s="431"/>
      <c r="E34" s="498"/>
      <c r="F34" s="432"/>
      <c r="G34" s="436"/>
      <c r="H34" s="437"/>
      <c r="I34" s="428"/>
      <c r="J34" s="428"/>
      <c r="K34" s="428"/>
      <c r="L34" s="377" t="str">
        <f t="shared" si="0"/>
        <v/>
      </c>
      <c r="M34" s="377"/>
      <c r="N34" s="776"/>
    </row>
    <row r="35" spans="1:14">
      <c r="A35" s="429"/>
      <c r="B35" s="435"/>
      <c r="C35" s="429"/>
      <c r="D35" s="431"/>
      <c r="E35" s="498"/>
      <c r="F35" s="432"/>
      <c r="G35" s="436"/>
      <c r="H35" s="437"/>
      <c r="I35" s="428"/>
      <c r="J35" s="428"/>
      <c r="K35" s="428"/>
      <c r="L35" s="377" t="str">
        <f t="shared" si="0"/>
        <v/>
      </c>
      <c r="M35" s="377"/>
      <c r="N35" s="776"/>
    </row>
    <row r="36" spans="1:14">
      <c r="A36" s="429"/>
      <c r="B36" s="435"/>
      <c r="C36" s="429"/>
      <c r="D36" s="431"/>
      <c r="E36" s="498"/>
      <c r="F36" s="432"/>
      <c r="G36" s="436"/>
      <c r="H36" s="437"/>
      <c r="I36" s="428"/>
      <c r="J36" s="428"/>
      <c r="K36" s="428"/>
      <c r="L36" s="377" t="str">
        <f t="shared" si="0"/>
        <v/>
      </c>
      <c r="M36" s="377"/>
      <c r="N36" s="776"/>
    </row>
    <row r="37" spans="1:14" ht="15" thickBot="1">
      <c r="A37" s="438"/>
      <c r="B37" s="377"/>
      <c r="C37" s="438"/>
      <c r="D37" s="439"/>
      <c r="E37" s="669"/>
      <c r="F37" s="440"/>
      <c r="G37" s="441"/>
      <c r="H37" s="442"/>
      <c r="I37" s="443"/>
      <c r="J37" s="443"/>
      <c r="K37" s="443"/>
      <c r="L37" s="377" t="str">
        <f t="shared" si="0"/>
        <v/>
      </c>
      <c r="M37" s="377"/>
      <c r="N37" s="777"/>
    </row>
    <row r="38" spans="1:14">
      <c r="A38" s="769" t="s">
        <v>265</v>
      </c>
      <c r="B38" s="769"/>
      <c r="C38" s="769"/>
      <c r="D38" s="769"/>
      <c r="E38" s="769"/>
      <c r="F38" s="769"/>
      <c r="G38" s="769"/>
      <c r="H38" s="769"/>
      <c r="I38" s="769"/>
      <c r="J38" s="769"/>
      <c r="K38" s="769"/>
      <c r="L38" s="444"/>
      <c r="M38" s="444"/>
    </row>
    <row r="39" spans="1:14">
      <c r="A39" s="424"/>
      <c r="B39" s="424"/>
      <c r="C39" s="424"/>
      <c r="D39" s="425"/>
      <c r="E39" s="424"/>
      <c r="F39" s="424"/>
      <c r="G39" s="425"/>
      <c r="H39" s="425"/>
      <c r="I39" s="426"/>
      <c r="J39" s="426"/>
      <c r="K39" s="426"/>
      <c r="L39" s="424"/>
      <c r="M39" s="424"/>
      <c r="N39" s="377"/>
    </row>
    <row r="40" spans="1:14">
      <c r="A40" s="424"/>
      <c r="B40" s="424"/>
      <c r="C40" s="424"/>
      <c r="D40" s="425"/>
      <c r="E40" s="424"/>
      <c r="F40" s="424"/>
      <c r="G40" s="425"/>
      <c r="H40" s="425"/>
      <c r="I40" s="426"/>
      <c r="J40" s="426"/>
      <c r="K40" s="426"/>
      <c r="L40" s="424"/>
      <c r="M40" s="424"/>
      <c r="N40" s="377"/>
    </row>
    <row r="41" spans="1:14">
      <c r="A41" s="424"/>
      <c r="B41" s="424"/>
      <c r="C41" s="424"/>
      <c r="D41" s="425"/>
      <c r="E41" s="424"/>
      <c r="F41" s="424"/>
      <c r="G41" s="425"/>
      <c r="H41" s="425"/>
      <c r="I41" s="426"/>
      <c r="J41" s="426"/>
      <c r="K41" s="426"/>
      <c r="L41" s="424"/>
      <c r="M41" s="424"/>
      <c r="N41" s="377"/>
    </row>
    <row r="42" spans="1:14">
      <c r="A42" s="424"/>
      <c r="B42" s="424"/>
      <c r="C42" s="424"/>
      <c r="D42" s="425"/>
      <c r="E42" s="424"/>
      <c r="F42" s="424"/>
      <c r="G42" s="425"/>
      <c r="H42" s="425"/>
      <c r="I42" s="426"/>
      <c r="J42" s="426"/>
      <c r="K42" s="426"/>
      <c r="L42" s="424"/>
      <c r="M42" s="424"/>
      <c r="N42" s="377"/>
    </row>
    <row r="43" spans="1:14">
      <c r="A43" s="424"/>
      <c r="B43" s="424"/>
      <c r="C43" s="424"/>
      <c r="D43" s="425"/>
      <c r="E43" s="424"/>
      <c r="F43" s="424"/>
      <c r="G43" s="425"/>
      <c r="H43" s="425"/>
      <c r="I43" s="426"/>
      <c r="J43" s="426"/>
      <c r="K43" s="426"/>
      <c r="L43" s="424"/>
      <c r="M43" s="424"/>
      <c r="N43" s="377"/>
    </row>
    <row r="44" spans="1:14">
      <c r="A44" s="424"/>
      <c r="B44" s="424"/>
      <c r="C44" s="424"/>
      <c r="D44" s="425"/>
      <c r="E44" s="424"/>
      <c r="F44" s="424"/>
      <c r="G44" s="425"/>
      <c r="H44" s="425"/>
      <c r="I44" s="426"/>
      <c r="J44" s="426"/>
      <c r="K44" s="426"/>
      <c r="L44" s="424"/>
      <c r="M44" s="424"/>
      <c r="N44" s="377"/>
    </row>
    <row r="45" spans="1:14">
      <c r="A45" s="424"/>
      <c r="B45" s="424"/>
      <c r="C45" s="424"/>
      <c r="D45" s="425"/>
      <c r="E45" s="424"/>
      <c r="F45" s="424"/>
      <c r="G45" s="425"/>
      <c r="H45" s="425"/>
      <c r="I45" s="426"/>
      <c r="J45" s="426"/>
      <c r="K45" s="426"/>
      <c r="L45" s="424"/>
      <c r="M45" s="424"/>
      <c r="N45" s="377"/>
    </row>
    <row r="46" spans="1:14">
      <c r="A46" s="424"/>
      <c r="B46" s="424"/>
      <c r="C46" s="424"/>
      <c r="D46" s="425"/>
      <c r="E46" s="424"/>
      <c r="F46" s="424"/>
      <c r="G46" s="425"/>
      <c r="H46" s="425"/>
      <c r="I46" s="426"/>
      <c r="J46" s="426"/>
      <c r="K46" s="426"/>
      <c r="L46" s="424"/>
      <c r="M46" s="424"/>
    </row>
    <row r="47" spans="1:14">
      <c r="L47" s="424"/>
      <c r="M47" s="424"/>
    </row>
    <row r="48" spans="1:14">
      <c r="L48" s="424"/>
      <c r="M48" s="424"/>
    </row>
    <row r="49" spans="12:13">
      <c r="L49" s="424"/>
      <c r="M49" s="424"/>
    </row>
    <row r="50" spans="12:13">
      <c r="L50" s="424"/>
      <c r="M50" s="424"/>
    </row>
    <row r="51" spans="12:13">
      <c r="L51" s="424"/>
      <c r="M51" s="424"/>
    </row>
    <row r="52" spans="12:13">
      <c r="L52" s="424"/>
      <c r="M52" s="424"/>
    </row>
    <row r="53" spans="12:13">
      <c r="L53" s="424"/>
      <c r="M53" s="424"/>
    </row>
    <row r="54" spans="12:13">
      <c r="L54" s="424"/>
      <c r="M54" s="424"/>
    </row>
    <row r="55" spans="12:13">
      <c r="L55" s="424"/>
      <c r="M55" s="424"/>
    </row>
    <row r="56" spans="12:13">
      <c r="L56" s="424"/>
      <c r="M56" s="424"/>
    </row>
    <row r="57" spans="12:13">
      <c r="L57" s="424"/>
      <c r="M57" s="424"/>
    </row>
    <row r="58" spans="12:13">
      <c r="L58" s="424"/>
      <c r="M58" s="424"/>
    </row>
  </sheetData>
  <sheetProtection algorithmName="SHA-512" hashValue="TLax9ZozddA2YCcTKfBiuAhlhpyyrRmNzPRu7sdX6Bl2XhFogW25CKOl4rBa2+F0ncfzdN0TgBA7TdX0cRTD0w==" saltValue="XrwjQVFZztjlvUEAOQPqgg==" spinCount="100000" sheet="1" objects="1" scenarios="1"/>
  <mergeCells count="17">
    <mergeCell ref="G1:H1"/>
    <mergeCell ref="I1:K1"/>
    <mergeCell ref="N1:N37"/>
    <mergeCell ref="G2:H2"/>
    <mergeCell ref="I2:K2"/>
    <mergeCell ref="B3:K3"/>
    <mergeCell ref="A38:K38"/>
    <mergeCell ref="A4:A5"/>
    <mergeCell ref="B4:B5"/>
    <mergeCell ref="C4:C5"/>
    <mergeCell ref="D4:D5"/>
    <mergeCell ref="E4:E5"/>
    <mergeCell ref="F4:F5"/>
    <mergeCell ref="G4:H4"/>
    <mergeCell ref="I4:I5"/>
    <mergeCell ref="J4:J5"/>
    <mergeCell ref="K4:K5"/>
  </mergeCells>
  <phoneticPr fontId="17"/>
  <dataValidations count="2">
    <dataValidation type="list" allowBlank="1" showInputMessage="1" showErrorMessage="1" sqref="K6:K37 I6:I37" xr:uid="{187E3E9A-8E37-43C0-AEFE-804C43C1F912}">
      <formula1>"●,―"</formula1>
    </dataValidation>
    <dataValidation type="list" allowBlank="1" sqref="E6:E37" xr:uid="{57A91250-99E1-407B-8AC2-7C04B304F2DF}">
      <formula1>"研究開発代表者,研究開発分担者,研究参加者"</formula1>
    </dataValidation>
  </dataValidations>
  <pageMargins left="0.7" right="0.7" top="0.75" bottom="0.75" header="0.3" footer="0.3"/>
  <pageSetup paperSize="8"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K192"/>
  <sheetViews>
    <sheetView zoomScale="70" zoomScaleNormal="70" workbookViewId="0">
      <selection activeCell="C2" sqref="C2"/>
    </sheetView>
  </sheetViews>
  <sheetFormatPr defaultColWidth="9" defaultRowHeight="14.4"/>
  <cols>
    <col min="1" max="1" width="6.44140625" style="3" customWidth="1"/>
    <col min="2" max="2" width="21" style="4" customWidth="1"/>
    <col min="3" max="3" width="43.21875" style="231" customWidth="1"/>
    <col min="4" max="4" width="40.44140625" style="1" customWidth="1"/>
    <col min="5" max="5" width="16.21875" style="1" customWidth="1"/>
    <col min="6" max="6" width="5.88671875" style="1" customWidth="1"/>
    <col min="7" max="7" width="5" style="1" customWidth="1"/>
    <col min="8" max="8" width="13" style="1" customWidth="1"/>
    <col min="9" max="9" width="13.109375" style="1" customWidth="1"/>
    <col min="10" max="10" width="17.77734375" style="2" customWidth="1"/>
    <col min="11" max="11" width="4.44140625" style="1" customWidth="1"/>
    <col min="12" max="12" width="27.44140625" style="1" customWidth="1"/>
    <col min="13" max="13" width="14.77734375" style="1" customWidth="1"/>
    <col min="14" max="16384" width="9" style="1"/>
  </cols>
  <sheetData>
    <row r="1" spans="1:11" ht="36" customHeight="1">
      <c r="B1" s="329" t="s">
        <v>6</v>
      </c>
    </row>
    <row r="2" spans="1:11" ht="19.5" customHeight="1">
      <c r="B2" s="329" t="s">
        <v>5</v>
      </c>
      <c r="C2" s="224"/>
    </row>
    <row r="3" spans="1:11" ht="19.5" customHeight="1" thickBot="1">
      <c r="B3" s="330" t="s">
        <v>196</v>
      </c>
      <c r="C3" s="223" t="s">
        <v>207</v>
      </c>
      <c r="J3" s="3" t="s">
        <v>29</v>
      </c>
    </row>
    <row r="4" spans="1:11" ht="16.5" customHeight="1">
      <c r="B4" s="786" t="s">
        <v>19</v>
      </c>
      <c r="C4" s="796" t="s">
        <v>4</v>
      </c>
      <c r="D4" s="788" t="s">
        <v>18</v>
      </c>
      <c r="E4" s="791" t="s">
        <v>32</v>
      </c>
      <c r="F4" s="791"/>
      <c r="G4" s="791"/>
      <c r="H4" s="792" t="s">
        <v>168</v>
      </c>
      <c r="I4" s="794" t="s">
        <v>169</v>
      </c>
      <c r="J4" s="784" t="s">
        <v>45</v>
      </c>
    </row>
    <row r="5" spans="1:11" ht="16.5" customHeight="1" thickBot="1">
      <c r="B5" s="787"/>
      <c r="C5" s="797"/>
      <c r="D5" s="789"/>
      <c r="E5" s="225" t="s">
        <v>44</v>
      </c>
      <c r="F5" s="790" t="s">
        <v>31</v>
      </c>
      <c r="G5" s="790"/>
      <c r="H5" s="793"/>
      <c r="I5" s="795"/>
      <c r="J5" s="785"/>
    </row>
    <row r="6" spans="1:11" s="6" customFormat="1" ht="17.25" customHeight="1">
      <c r="A6" s="353">
        <v>1</v>
      </c>
      <c r="B6" s="335"/>
      <c r="C6" s="23"/>
      <c r="D6" s="15"/>
      <c r="E6" s="16"/>
      <c r="F6" s="52"/>
      <c r="G6" s="38"/>
      <c r="H6" s="100"/>
      <c r="I6" s="146" t="str">
        <f>IF(H6="","",IF(H6="課税対象外","要","不要"))</f>
        <v/>
      </c>
      <c r="J6" s="105" t="str">
        <f>IF(D6="","",ROUNDDOWN(E6*F6,0))</f>
        <v/>
      </c>
      <c r="K6" s="11"/>
    </row>
    <row r="7" spans="1:11" ht="16.95" customHeight="1">
      <c r="A7" s="354">
        <v>2</v>
      </c>
      <c r="B7" s="335"/>
      <c r="C7" s="23"/>
      <c r="D7" s="15"/>
      <c r="E7" s="18"/>
      <c r="F7" s="52"/>
      <c r="G7" s="38"/>
      <c r="H7" s="101"/>
      <c r="I7" s="147" t="str">
        <f t="shared" ref="I7:I35" si="0">IF(H7="","",IF(H7="課税対象外","要","不要"))</f>
        <v/>
      </c>
      <c r="J7" s="105" t="str">
        <f t="shared" ref="J7:J118" si="1">IF(D7="","",ROUNDDOWN(E7*F7,0))</f>
        <v/>
      </c>
    </row>
    <row r="8" spans="1:11" ht="16.95" customHeight="1">
      <c r="A8" s="354">
        <v>3</v>
      </c>
      <c r="B8" s="335"/>
      <c r="C8" s="23"/>
      <c r="D8" s="15"/>
      <c r="E8" s="18"/>
      <c r="F8" s="52"/>
      <c r="G8" s="38"/>
      <c r="H8" s="101"/>
      <c r="I8" s="147" t="str">
        <f t="shared" si="0"/>
        <v/>
      </c>
      <c r="J8" s="105" t="str">
        <f t="shared" si="1"/>
        <v/>
      </c>
    </row>
    <row r="9" spans="1:11" ht="16.95" customHeight="1">
      <c r="A9" s="354">
        <v>4</v>
      </c>
      <c r="B9" s="335"/>
      <c r="C9" s="23"/>
      <c r="D9" s="15"/>
      <c r="E9" s="18"/>
      <c r="F9" s="52"/>
      <c r="G9" s="38"/>
      <c r="H9" s="101"/>
      <c r="I9" s="147" t="str">
        <f t="shared" si="0"/>
        <v/>
      </c>
      <c r="J9" s="105" t="str">
        <f t="shared" si="1"/>
        <v/>
      </c>
    </row>
    <row r="10" spans="1:11" ht="16.95" customHeight="1">
      <c r="A10" s="354">
        <v>5</v>
      </c>
      <c r="B10" s="335"/>
      <c r="C10" s="23"/>
      <c r="D10" s="15"/>
      <c r="E10" s="18"/>
      <c r="F10" s="52"/>
      <c r="G10" s="38"/>
      <c r="H10" s="101"/>
      <c r="I10" s="147" t="str">
        <f t="shared" si="0"/>
        <v/>
      </c>
      <c r="J10" s="105" t="str">
        <f t="shared" si="1"/>
        <v/>
      </c>
    </row>
    <row r="11" spans="1:11" ht="16.95" customHeight="1">
      <c r="A11" s="354">
        <v>6</v>
      </c>
      <c r="B11" s="335"/>
      <c r="C11" s="23"/>
      <c r="D11" s="15"/>
      <c r="E11" s="18"/>
      <c r="F11" s="52"/>
      <c r="G11" s="38"/>
      <c r="H11" s="101"/>
      <c r="I11" s="147" t="str">
        <f t="shared" si="0"/>
        <v/>
      </c>
      <c r="J11" s="105" t="str">
        <f t="shared" si="1"/>
        <v/>
      </c>
    </row>
    <row r="12" spans="1:11" ht="16.95" customHeight="1">
      <c r="A12" s="354">
        <v>7</v>
      </c>
      <c r="B12" s="335"/>
      <c r="C12" s="23"/>
      <c r="D12" s="15"/>
      <c r="E12" s="18"/>
      <c r="F12" s="52"/>
      <c r="G12" s="38"/>
      <c r="H12" s="101"/>
      <c r="I12" s="147" t="str">
        <f t="shared" si="0"/>
        <v/>
      </c>
      <c r="J12" s="105" t="str">
        <f t="shared" si="1"/>
        <v/>
      </c>
    </row>
    <row r="13" spans="1:11" ht="16.95" customHeight="1">
      <c r="A13" s="354">
        <v>8</v>
      </c>
      <c r="B13" s="335"/>
      <c r="C13" s="23"/>
      <c r="D13" s="15"/>
      <c r="E13" s="18"/>
      <c r="F13" s="52"/>
      <c r="G13" s="38"/>
      <c r="H13" s="101"/>
      <c r="I13" s="147" t="str">
        <f t="shared" si="0"/>
        <v/>
      </c>
      <c r="J13" s="105" t="str">
        <f t="shared" si="1"/>
        <v/>
      </c>
    </row>
    <row r="14" spans="1:11" ht="16.95" customHeight="1">
      <c r="A14" s="354">
        <v>9</v>
      </c>
      <c r="B14" s="335"/>
      <c r="C14" s="23"/>
      <c r="D14" s="15"/>
      <c r="E14" s="18"/>
      <c r="F14" s="52"/>
      <c r="G14" s="38"/>
      <c r="H14" s="101"/>
      <c r="I14" s="147" t="str">
        <f t="shared" si="0"/>
        <v/>
      </c>
      <c r="J14" s="105" t="str">
        <f t="shared" si="1"/>
        <v/>
      </c>
    </row>
    <row r="15" spans="1:11" ht="16.95" customHeight="1">
      <c r="A15" s="354">
        <v>10</v>
      </c>
      <c r="B15" s="335"/>
      <c r="C15" s="23"/>
      <c r="D15" s="15"/>
      <c r="E15" s="18"/>
      <c r="F15" s="52"/>
      <c r="G15" s="38"/>
      <c r="H15" s="101"/>
      <c r="I15" s="147" t="str">
        <f t="shared" si="0"/>
        <v/>
      </c>
      <c r="J15" s="105" t="str">
        <f t="shared" si="1"/>
        <v/>
      </c>
    </row>
    <row r="16" spans="1:11" ht="16.95" customHeight="1">
      <c r="A16" s="354">
        <v>11</v>
      </c>
      <c r="B16" s="335"/>
      <c r="C16" s="23"/>
      <c r="D16" s="15"/>
      <c r="E16" s="18"/>
      <c r="F16" s="52"/>
      <c r="G16" s="38"/>
      <c r="H16" s="101"/>
      <c r="I16" s="147" t="str">
        <f t="shared" si="0"/>
        <v/>
      </c>
      <c r="J16" s="105" t="str">
        <f t="shared" si="1"/>
        <v/>
      </c>
    </row>
    <row r="17" spans="1:10" ht="16.95" customHeight="1">
      <c r="A17" s="354">
        <v>12</v>
      </c>
      <c r="B17" s="335"/>
      <c r="C17" s="23"/>
      <c r="D17" s="15"/>
      <c r="E17" s="18"/>
      <c r="F17" s="52"/>
      <c r="G17" s="38"/>
      <c r="H17" s="101"/>
      <c r="I17" s="147" t="str">
        <f t="shared" si="0"/>
        <v/>
      </c>
      <c r="J17" s="105" t="str">
        <f t="shared" si="1"/>
        <v/>
      </c>
    </row>
    <row r="18" spans="1:10" ht="16.95" customHeight="1">
      <c r="A18" s="354">
        <v>13</v>
      </c>
      <c r="B18" s="335"/>
      <c r="C18" s="23"/>
      <c r="D18" s="15"/>
      <c r="E18" s="18"/>
      <c r="F18" s="52"/>
      <c r="G18" s="38"/>
      <c r="H18" s="101"/>
      <c r="I18" s="147" t="str">
        <f t="shared" si="0"/>
        <v/>
      </c>
      <c r="J18" s="105" t="str">
        <f t="shared" si="1"/>
        <v/>
      </c>
    </row>
    <row r="19" spans="1:10" ht="16.95" customHeight="1">
      <c r="A19" s="354">
        <v>14</v>
      </c>
      <c r="B19" s="335"/>
      <c r="C19" s="23"/>
      <c r="D19" s="15"/>
      <c r="E19" s="18"/>
      <c r="F19" s="52"/>
      <c r="G19" s="38"/>
      <c r="H19" s="101"/>
      <c r="I19" s="147" t="str">
        <f t="shared" si="0"/>
        <v/>
      </c>
      <c r="J19" s="105" t="str">
        <f t="shared" si="1"/>
        <v/>
      </c>
    </row>
    <row r="20" spans="1:10" ht="16.95" customHeight="1">
      <c r="A20" s="354">
        <v>15</v>
      </c>
      <c r="B20" s="335"/>
      <c r="C20" s="23"/>
      <c r="D20" s="15"/>
      <c r="E20" s="18"/>
      <c r="F20" s="52"/>
      <c r="G20" s="38"/>
      <c r="H20" s="101"/>
      <c r="I20" s="147" t="str">
        <f t="shared" si="0"/>
        <v/>
      </c>
      <c r="J20" s="105" t="str">
        <f t="shared" si="1"/>
        <v/>
      </c>
    </row>
    <row r="21" spans="1:10" ht="16.95" customHeight="1">
      <c r="A21" s="354">
        <v>16</v>
      </c>
      <c r="B21" s="335"/>
      <c r="C21" s="23"/>
      <c r="D21" s="15"/>
      <c r="E21" s="18"/>
      <c r="F21" s="52"/>
      <c r="G21" s="38"/>
      <c r="H21" s="101"/>
      <c r="I21" s="147" t="str">
        <f t="shared" si="0"/>
        <v/>
      </c>
      <c r="J21" s="105" t="str">
        <f t="shared" si="1"/>
        <v/>
      </c>
    </row>
    <row r="22" spans="1:10" ht="16.95" customHeight="1">
      <c r="A22" s="354">
        <v>17</v>
      </c>
      <c r="B22" s="335"/>
      <c r="C22" s="23"/>
      <c r="D22" s="15"/>
      <c r="E22" s="18"/>
      <c r="F22" s="52"/>
      <c r="G22" s="38"/>
      <c r="H22" s="101"/>
      <c r="I22" s="147" t="str">
        <f t="shared" si="0"/>
        <v/>
      </c>
      <c r="J22" s="105" t="str">
        <f t="shared" si="1"/>
        <v/>
      </c>
    </row>
    <row r="23" spans="1:10" ht="16.95" customHeight="1">
      <c r="A23" s="354">
        <v>18</v>
      </c>
      <c r="B23" s="335"/>
      <c r="C23" s="23"/>
      <c r="D23" s="15"/>
      <c r="E23" s="18"/>
      <c r="F23" s="52"/>
      <c r="G23" s="38"/>
      <c r="H23" s="101"/>
      <c r="I23" s="147" t="str">
        <f t="shared" si="0"/>
        <v/>
      </c>
      <c r="J23" s="105" t="str">
        <f t="shared" si="1"/>
        <v/>
      </c>
    </row>
    <row r="24" spans="1:10" ht="16.95" customHeight="1">
      <c r="A24" s="354">
        <v>19</v>
      </c>
      <c r="B24" s="335"/>
      <c r="C24" s="23"/>
      <c r="D24" s="15"/>
      <c r="E24" s="18"/>
      <c r="F24" s="52"/>
      <c r="G24" s="38"/>
      <c r="H24" s="101"/>
      <c r="I24" s="147" t="str">
        <f t="shared" si="0"/>
        <v/>
      </c>
      <c r="J24" s="105" t="str">
        <f t="shared" si="1"/>
        <v/>
      </c>
    </row>
    <row r="25" spans="1:10" ht="16.95" customHeight="1">
      <c r="A25" s="354">
        <v>20</v>
      </c>
      <c r="B25" s="335"/>
      <c r="C25" s="23"/>
      <c r="D25" s="15"/>
      <c r="E25" s="18"/>
      <c r="F25" s="52"/>
      <c r="G25" s="38"/>
      <c r="H25" s="101"/>
      <c r="I25" s="147" t="str">
        <f t="shared" si="0"/>
        <v/>
      </c>
      <c r="J25" s="105" t="str">
        <f t="shared" si="1"/>
        <v/>
      </c>
    </row>
    <row r="26" spans="1:10" ht="16.95" customHeight="1">
      <c r="A26" s="354">
        <v>21</v>
      </c>
      <c r="B26" s="335"/>
      <c r="C26" s="23"/>
      <c r="D26" s="15"/>
      <c r="E26" s="18"/>
      <c r="F26" s="52"/>
      <c r="G26" s="38"/>
      <c r="H26" s="101"/>
      <c r="I26" s="147" t="str">
        <f t="shared" si="0"/>
        <v/>
      </c>
      <c r="J26" s="105" t="str">
        <f t="shared" si="1"/>
        <v/>
      </c>
    </row>
    <row r="27" spans="1:10" ht="16.95" customHeight="1">
      <c r="A27" s="354">
        <v>22</v>
      </c>
      <c r="B27" s="335"/>
      <c r="C27" s="23"/>
      <c r="D27" s="15"/>
      <c r="E27" s="18"/>
      <c r="F27" s="52"/>
      <c r="G27" s="38"/>
      <c r="H27" s="101"/>
      <c r="I27" s="147" t="str">
        <f t="shared" si="0"/>
        <v/>
      </c>
      <c r="J27" s="105" t="str">
        <f t="shared" si="1"/>
        <v/>
      </c>
    </row>
    <row r="28" spans="1:10" ht="16.95" customHeight="1">
      <c r="A28" s="354">
        <v>23</v>
      </c>
      <c r="B28" s="335"/>
      <c r="C28" s="23"/>
      <c r="D28" s="15"/>
      <c r="E28" s="18"/>
      <c r="F28" s="52"/>
      <c r="G28" s="38"/>
      <c r="H28" s="101"/>
      <c r="I28" s="147" t="str">
        <f t="shared" si="0"/>
        <v/>
      </c>
      <c r="J28" s="105" t="str">
        <f t="shared" si="1"/>
        <v/>
      </c>
    </row>
    <row r="29" spans="1:10" ht="16.95" customHeight="1">
      <c r="A29" s="354">
        <v>24</v>
      </c>
      <c r="B29" s="335"/>
      <c r="C29" s="23"/>
      <c r="D29" s="15"/>
      <c r="E29" s="18"/>
      <c r="F29" s="52"/>
      <c r="G29" s="38"/>
      <c r="H29" s="101"/>
      <c r="I29" s="147" t="str">
        <f t="shared" si="0"/>
        <v/>
      </c>
      <c r="J29" s="105" t="str">
        <f t="shared" si="1"/>
        <v/>
      </c>
    </row>
    <row r="30" spans="1:10" ht="16.95" customHeight="1">
      <c r="A30" s="354">
        <v>25</v>
      </c>
      <c r="B30" s="335"/>
      <c r="C30" s="23"/>
      <c r="D30" s="15"/>
      <c r="E30" s="18"/>
      <c r="F30" s="52"/>
      <c r="G30" s="38"/>
      <c r="H30" s="101"/>
      <c r="I30" s="147" t="str">
        <f t="shared" si="0"/>
        <v/>
      </c>
      <c r="J30" s="105" t="str">
        <f t="shared" si="1"/>
        <v/>
      </c>
    </row>
    <row r="31" spans="1:10" ht="16.95" customHeight="1">
      <c r="A31" s="354">
        <v>26</v>
      </c>
      <c r="B31" s="335"/>
      <c r="C31" s="23"/>
      <c r="D31" s="15"/>
      <c r="E31" s="18"/>
      <c r="F31" s="52"/>
      <c r="G31" s="38"/>
      <c r="H31" s="101"/>
      <c r="I31" s="147" t="str">
        <f t="shared" si="0"/>
        <v/>
      </c>
      <c r="J31" s="105" t="str">
        <f t="shared" si="1"/>
        <v/>
      </c>
    </row>
    <row r="32" spans="1:10" ht="16.95" customHeight="1">
      <c r="A32" s="354">
        <v>27</v>
      </c>
      <c r="B32" s="335"/>
      <c r="C32" s="23"/>
      <c r="D32" s="15"/>
      <c r="E32" s="18"/>
      <c r="F32" s="52"/>
      <c r="G32" s="38"/>
      <c r="H32" s="101"/>
      <c r="I32" s="147" t="str">
        <f t="shared" si="0"/>
        <v/>
      </c>
      <c r="J32" s="105" t="str">
        <f t="shared" si="1"/>
        <v/>
      </c>
    </row>
    <row r="33" spans="1:10" ht="17.25" customHeight="1">
      <c r="A33" s="354">
        <v>28</v>
      </c>
      <c r="B33" s="335"/>
      <c r="C33" s="23"/>
      <c r="D33" s="19"/>
      <c r="E33" s="20"/>
      <c r="F33" s="21"/>
      <c r="G33" s="22"/>
      <c r="H33" s="101"/>
      <c r="I33" s="147" t="str">
        <f t="shared" si="0"/>
        <v/>
      </c>
      <c r="J33" s="60" t="str">
        <f t="shared" si="1"/>
        <v/>
      </c>
    </row>
    <row r="34" spans="1:10" ht="17.25" customHeight="1">
      <c r="A34" s="354">
        <v>29</v>
      </c>
      <c r="B34" s="335"/>
      <c r="C34" s="23"/>
      <c r="D34" s="19"/>
      <c r="E34" s="20"/>
      <c r="F34" s="21"/>
      <c r="G34" s="22"/>
      <c r="H34" s="101"/>
      <c r="I34" s="147" t="str">
        <f t="shared" si="0"/>
        <v/>
      </c>
      <c r="J34" s="60" t="str">
        <f t="shared" si="1"/>
        <v/>
      </c>
    </row>
    <row r="35" spans="1:10" ht="17.25" customHeight="1" thickBot="1">
      <c r="A35" s="355">
        <v>30</v>
      </c>
      <c r="B35" s="336"/>
      <c r="C35" s="261"/>
      <c r="D35" s="313"/>
      <c r="E35" s="309"/>
      <c r="F35" s="310"/>
      <c r="G35" s="311"/>
      <c r="H35" s="265"/>
      <c r="I35" s="266" t="str">
        <f t="shared" si="0"/>
        <v/>
      </c>
      <c r="J35" s="267" t="str">
        <f t="shared" si="1"/>
        <v/>
      </c>
    </row>
    <row r="36" spans="1:10" ht="17.25" customHeight="1" thickTop="1" thickBot="1">
      <c r="B36" s="798"/>
      <c r="C36" s="799"/>
      <c r="D36" s="799"/>
      <c r="E36" s="799"/>
      <c r="F36" s="799"/>
      <c r="G36" s="800"/>
      <c r="H36" s="326"/>
      <c r="I36" s="326"/>
      <c r="J36" s="203">
        <f>SUM(J6:J35)</f>
        <v>0</v>
      </c>
    </row>
    <row r="37" spans="1:10" ht="17.25" customHeight="1">
      <c r="B37" s="340"/>
      <c r="C37" s="341"/>
      <c r="D37" s="340"/>
      <c r="E37" s="340"/>
      <c r="F37" s="324"/>
      <c r="G37" s="324"/>
      <c r="H37" s="324"/>
      <c r="I37" s="165" t="s">
        <v>170</v>
      </c>
      <c r="J37" s="173">
        <f>SUMIF(I6:I35,"要",J6:J35)</f>
        <v>0</v>
      </c>
    </row>
    <row r="38" spans="1:10" ht="17.25" customHeight="1">
      <c r="B38" s="148"/>
      <c r="C38" s="229"/>
      <c r="D38" s="148"/>
      <c r="E38" s="148"/>
      <c r="F38" s="149"/>
      <c r="G38" s="149"/>
      <c r="H38" s="149"/>
      <c r="I38" s="150"/>
      <c r="J38" s="151"/>
    </row>
    <row r="39" spans="1:10" ht="19.5" customHeight="1">
      <c r="B39" s="329" t="s">
        <v>5</v>
      </c>
      <c r="C39" s="224"/>
    </row>
    <row r="40" spans="1:10" ht="19.5" customHeight="1" thickBot="1">
      <c r="B40" s="330" t="s">
        <v>197</v>
      </c>
      <c r="C40" s="223" t="s">
        <v>207</v>
      </c>
      <c r="J40" s="3" t="s">
        <v>29</v>
      </c>
    </row>
    <row r="41" spans="1:10" ht="16.5" customHeight="1">
      <c r="B41" s="786" t="s">
        <v>19</v>
      </c>
      <c r="C41" s="796" t="s">
        <v>4</v>
      </c>
      <c r="D41" s="788" t="s">
        <v>18</v>
      </c>
      <c r="E41" s="791" t="s">
        <v>32</v>
      </c>
      <c r="F41" s="791"/>
      <c r="G41" s="791"/>
      <c r="H41" s="792" t="s">
        <v>168</v>
      </c>
      <c r="I41" s="794" t="s">
        <v>169</v>
      </c>
      <c r="J41" s="784" t="s">
        <v>45</v>
      </c>
    </row>
    <row r="42" spans="1:10" ht="16.5" customHeight="1" thickBot="1">
      <c r="B42" s="787"/>
      <c r="C42" s="797"/>
      <c r="D42" s="789"/>
      <c r="E42" s="225" t="s">
        <v>44</v>
      </c>
      <c r="F42" s="790" t="s">
        <v>31</v>
      </c>
      <c r="G42" s="790"/>
      <c r="H42" s="793"/>
      <c r="I42" s="795"/>
      <c r="J42" s="785"/>
    </row>
    <row r="43" spans="1:10" ht="17.25" customHeight="1">
      <c r="A43" s="353">
        <v>1</v>
      </c>
      <c r="B43" s="332"/>
      <c r="C43" s="161"/>
      <c r="D43" s="305"/>
      <c r="E43" s="152"/>
      <c r="F43" s="153"/>
      <c r="G43" s="154"/>
      <c r="H43" s="155"/>
      <c r="I43" s="156" t="str">
        <f t="shared" ref="I43:I72" si="2">IF(H43="","",IF(H43="課税対象外","要","不要"))</f>
        <v/>
      </c>
      <c r="J43" s="157" t="str">
        <f t="shared" si="1"/>
        <v/>
      </c>
    </row>
    <row r="44" spans="1:10" ht="17.25" customHeight="1">
      <c r="A44" s="354">
        <v>2</v>
      </c>
      <c r="B44" s="333"/>
      <c r="C44" s="23"/>
      <c r="D44" s="236"/>
      <c r="E44" s="18"/>
      <c r="F44" s="52"/>
      <c r="G44" s="38"/>
      <c r="H44" s="101"/>
      <c r="I44" s="147" t="str">
        <f t="shared" si="2"/>
        <v/>
      </c>
      <c r="J44" s="105" t="str">
        <f t="shared" si="1"/>
        <v/>
      </c>
    </row>
    <row r="45" spans="1:10" ht="17.25" customHeight="1">
      <c r="A45" s="354">
        <v>3</v>
      </c>
      <c r="B45" s="333"/>
      <c r="C45" s="23"/>
      <c r="D45" s="236"/>
      <c r="E45" s="18"/>
      <c r="F45" s="52"/>
      <c r="G45" s="38"/>
      <c r="H45" s="101"/>
      <c r="I45" s="147" t="str">
        <f t="shared" si="2"/>
        <v/>
      </c>
      <c r="J45" s="105" t="str">
        <f t="shared" si="1"/>
        <v/>
      </c>
    </row>
    <row r="46" spans="1:10" ht="17.25" customHeight="1">
      <c r="A46" s="354">
        <v>4</v>
      </c>
      <c r="B46" s="333"/>
      <c r="C46" s="23"/>
      <c r="D46" s="236"/>
      <c r="E46" s="18"/>
      <c r="F46" s="52"/>
      <c r="G46" s="38"/>
      <c r="H46" s="101"/>
      <c r="I46" s="147" t="str">
        <f t="shared" si="2"/>
        <v/>
      </c>
      <c r="J46" s="105" t="str">
        <f t="shared" si="1"/>
        <v/>
      </c>
    </row>
    <row r="47" spans="1:10" ht="17.25" customHeight="1">
      <c r="A47" s="354">
        <v>5</v>
      </c>
      <c r="B47" s="333"/>
      <c r="C47" s="23"/>
      <c r="D47" s="236"/>
      <c r="E47" s="18"/>
      <c r="F47" s="52"/>
      <c r="G47" s="38"/>
      <c r="H47" s="101"/>
      <c r="I47" s="147" t="str">
        <f t="shared" si="2"/>
        <v/>
      </c>
      <c r="J47" s="105" t="str">
        <f t="shared" si="1"/>
        <v/>
      </c>
    </row>
    <row r="48" spans="1:10" ht="17.25" customHeight="1">
      <c r="A48" s="354">
        <v>6</v>
      </c>
      <c r="B48" s="333"/>
      <c r="C48" s="23"/>
      <c r="D48" s="236"/>
      <c r="E48" s="18"/>
      <c r="F48" s="52"/>
      <c r="G48" s="38"/>
      <c r="H48" s="101"/>
      <c r="I48" s="147" t="str">
        <f t="shared" si="2"/>
        <v/>
      </c>
      <c r="J48" s="105" t="str">
        <f t="shared" si="1"/>
        <v/>
      </c>
    </row>
    <row r="49" spans="1:10" ht="17.25" customHeight="1">
      <c r="A49" s="354">
        <v>7</v>
      </c>
      <c r="B49" s="333"/>
      <c r="C49" s="23"/>
      <c r="D49" s="236"/>
      <c r="E49" s="18"/>
      <c r="F49" s="52"/>
      <c r="G49" s="38"/>
      <c r="H49" s="101"/>
      <c r="I49" s="147" t="str">
        <f t="shared" si="2"/>
        <v/>
      </c>
      <c r="J49" s="105" t="str">
        <f t="shared" si="1"/>
        <v/>
      </c>
    </row>
    <row r="50" spans="1:10" ht="17.25" customHeight="1">
      <c r="A50" s="354">
        <v>8</v>
      </c>
      <c r="B50" s="333"/>
      <c r="C50" s="23"/>
      <c r="D50" s="236"/>
      <c r="E50" s="18"/>
      <c r="F50" s="52"/>
      <c r="G50" s="38"/>
      <c r="H50" s="101"/>
      <c r="I50" s="147" t="str">
        <f t="shared" si="2"/>
        <v/>
      </c>
      <c r="J50" s="105" t="str">
        <f t="shared" si="1"/>
        <v/>
      </c>
    </row>
    <row r="51" spans="1:10" ht="17.25" customHeight="1">
      <c r="A51" s="354">
        <v>9</v>
      </c>
      <c r="B51" s="333"/>
      <c r="C51" s="23"/>
      <c r="D51" s="236"/>
      <c r="E51" s="18"/>
      <c r="F51" s="52"/>
      <c r="G51" s="38"/>
      <c r="H51" s="101"/>
      <c r="I51" s="147" t="str">
        <f t="shared" si="2"/>
        <v/>
      </c>
      <c r="J51" s="105" t="str">
        <f t="shared" si="1"/>
        <v/>
      </c>
    </row>
    <row r="52" spans="1:10" ht="17.25" customHeight="1">
      <c r="A52" s="354">
        <v>10</v>
      </c>
      <c r="B52" s="333"/>
      <c r="C52" s="23"/>
      <c r="D52" s="236"/>
      <c r="E52" s="18"/>
      <c r="F52" s="52"/>
      <c r="G52" s="38"/>
      <c r="H52" s="101"/>
      <c r="I52" s="147" t="str">
        <f t="shared" si="2"/>
        <v/>
      </c>
      <c r="J52" s="105" t="str">
        <f t="shared" si="1"/>
        <v/>
      </c>
    </row>
    <row r="53" spans="1:10" ht="17.25" customHeight="1">
      <c r="A53" s="354">
        <v>11</v>
      </c>
      <c r="B53" s="333"/>
      <c r="C53" s="23"/>
      <c r="D53" s="236"/>
      <c r="E53" s="18"/>
      <c r="F53" s="52"/>
      <c r="G53" s="38"/>
      <c r="H53" s="101"/>
      <c r="I53" s="147" t="str">
        <f t="shared" si="2"/>
        <v/>
      </c>
      <c r="J53" s="105" t="str">
        <f t="shared" si="1"/>
        <v/>
      </c>
    </row>
    <row r="54" spans="1:10" ht="17.25" customHeight="1">
      <c r="A54" s="354">
        <v>12</v>
      </c>
      <c r="B54" s="333"/>
      <c r="C54" s="23"/>
      <c r="D54" s="236"/>
      <c r="E54" s="18"/>
      <c r="F54" s="52"/>
      <c r="G54" s="38"/>
      <c r="H54" s="101"/>
      <c r="I54" s="147" t="str">
        <f t="shared" si="2"/>
        <v/>
      </c>
      <c r="J54" s="105" t="str">
        <f t="shared" si="1"/>
        <v/>
      </c>
    </row>
    <row r="55" spans="1:10" ht="17.25" customHeight="1">
      <c r="A55" s="354">
        <v>13</v>
      </c>
      <c r="B55" s="333"/>
      <c r="C55" s="23"/>
      <c r="D55" s="236"/>
      <c r="E55" s="18"/>
      <c r="F55" s="52"/>
      <c r="G55" s="38"/>
      <c r="H55" s="101"/>
      <c r="I55" s="147" t="str">
        <f t="shared" si="2"/>
        <v/>
      </c>
      <c r="J55" s="105" t="str">
        <f t="shared" si="1"/>
        <v/>
      </c>
    </row>
    <row r="56" spans="1:10" ht="17.25" customHeight="1">
      <c r="A56" s="354">
        <v>14</v>
      </c>
      <c r="B56" s="333"/>
      <c r="C56" s="23"/>
      <c r="D56" s="236"/>
      <c r="E56" s="18"/>
      <c r="F56" s="52"/>
      <c r="G56" s="38"/>
      <c r="H56" s="101"/>
      <c r="I56" s="147" t="str">
        <f t="shared" si="2"/>
        <v/>
      </c>
      <c r="J56" s="105" t="str">
        <f t="shared" si="1"/>
        <v/>
      </c>
    </row>
    <row r="57" spans="1:10" ht="17.25" customHeight="1">
      <c r="A57" s="354">
        <v>15</v>
      </c>
      <c r="B57" s="333"/>
      <c r="C57" s="23"/>
      <c r="D57" s="236"/>
      <c r="E57" s="18"/>
      <c r="F57" s="52"/>
      <c r="G57" s="38"/>
      <c r="H57" s="101"/>
      <c r="I57" s="147" t="str">
        <f t="shared" si="2"/>
        <v/>
      </c>
      <c r="J57" s="105" t="str">
        <f t="shared" si="1"/>
        <v/>
      </c>
    </row>
    <row r="58" spans="1:10" ht="17.25" customHeight="1">
      <c r="A58" s="354">
        <v>16</v>
      </c>
      <c r="B58" s="333"/>
      <c r="C58" s="23"/>
      <c r="D58" s="236"/>
      <c r="E58" s="18"/>
      <c r="F58" s="52"/>
      <c r="G58" s="38"/>
      <c r="H58" s="101"/>
      <c r="I58" s="147" t="str">
        <f t="shared" si="2"/>
        <v/>
      </c>
      <c r="J58" s="105" t="str">
        <f t="shared" si="1"/>
        <v/>
      </c>
    </row>
    <row r="59" spans="1:10" ht="17.25" customHeight="1">
      <c r="A59" s="354">
        <v>17</v>
      </c>
      <c r="B59" s="333"/>
      <c r="C59" s="23"/>
      <c r="D59" s="236"/>
      <c r="E59" s="18"/>
      <c r="F59" s="52"/>
      <c r="G59" s="38"/>
      <c r="H59" s="101"/>
      <c r="I59" s="147" t="str">
        <f t="shared" si="2"/>
        <v/>
      </c>
      <c r="J59" s="105" t="str">
        <f t="shared" si="1"/>
        <v/>
      </c>
    </row>
    <row r="60" spans="1:10" ht="17.25" customHeight="1">
      <c r="A60" s="354">
        <v>18</v>
      </c>
      <c r="B60" s="333"/>
      <c r="C60" s="23"/>
      <c r="D60" s="236"/>
      <c r="E60" s="18"/>
      <c r="F60" s="52"/>
      <c r="G60" s="38"/>
      <c r="H60" s="101"/>
      <c r="I60" s="147" t="str">
        <f t="shared" si="2"/>
        <v/>
      </c>
      <c r="J60" s="105" t="str">
        <f t="shared" si="1"/>
        <v/>
      </c>
    </row>
    <row r="61" spans="1:10" ht="17.25" customHeight="1">
      <c r="A61" s="354">
        <v>19</v>
      </c>
      <c r="B61" s="333"/>
      <c r="C61" s="23"/>
      <c r="D61" s="236"/>
      <c r="E61" s="18"/>
      <c r="F61" s="52"/>
      <c r="G61" s="38"/>
      <c r="H61" s="101"/>
      <c r="I61" s="147" t="str">
        <f t="shared" si="2"/>
        <v/>
      </c>
      <c r="J61" s="105" t="str">
        <f t="shared" si="1"/>
        <v/>
      </c>
    </row>
    <row r="62" spans="1:10" ht="17.25" customHeight="1">
      <c r="A62" s="354">
        <v>20</v>
      </c>
      <c r="B62" s="333"/>
      <c r="C62" s="23"/>
      <c r="D62" s="236"/>
      <c r="E62" s="18"/>
      <c r="F62" s="52"/>
      <c r="G62" s="38"/>
      <c r="H62" s="101"/>
      <c r="I62" s="147" t="str">
        <f t="shared" si="2"/>
        <v/>
      </c>
      <c r="J62" s="105" t="str">
        <f t="shared" si="1"/>
        <v/>
      </c>
    </row>
    <row r="63" spans="1:10" ht="17.25" customHeight="1">
      <c r="A63" s="354">
        <v>21</v>
      </c>
      <c r="B63" s="333"/>
      <c r="C63" s="23"/>
      <c r="D63" s="236"/>
      <c r="E63" s="18"/>
      <c r="F63" s="52"/>
      <c r="G63" s="38"/>
      <c r="H63" s="101"/>
      <c r="I63" s="147" t="str">
        <f t="shared" si="2"/>
        <v/>
      </c>
      <c r="J63" s="105" t="str">
        <f t="shared" si="1"/>
        <v/>
      </c>
    </row>
    <row r="64" spans="1:10" ht="17.25" customHeight="1">
      <c r="A64" s="354">
        <v>22</v>
      </c>
      <c r="B64" s="333"/>
      <c r="C64" s="23"/>
      <c r="D64" s="236"/>
      <c r="E64" s="18"/>
      <c r="F64" s="52"/>
      <c r="G64" s="38"/>
      <c r="H64" s="101"/>
      <c r="I64" s="147" t="str">
        <f t="shared" si="2"/>
        <v/>
      </c>
      <c r="J64" s="105" t="str">
        <f t="shared" si="1"/>
        <v/>
      </c>
    </row>
    <row r="65" spans="1:10" ht="17.25" customHeight="1">
      <c r="A65" s="354">
        <v>23</v>
      </c>
      <c r="B65" s="333"/>
      <c r="C65" s="23"/>
      <c r="D65" s="306"/>
      <c r="E65" s="20"/>
      <c r="F65" s="21"/>
      <c r="G65" s="22"/>
      <c r="H65" s="101"/>
      <c r="I65" s="147" t="str">
        <f t="shared" si="2"/>
        <v/>
      </c>
      <c r="J65" s="105" t="str">
        <f t="shared" si="1"/>
        <v/>
      </c>
    </row>
    <row r="66" spans="1:10" ht="17.25" customHeight="1">
      <c r="A66" s="354">
        <v>24</v>
      </c>
      <c r="B66" s="333"/>
      <c r="C66" s="23"/>
      <c r="D66" s="306"/>
      <c r="E66" s="20"/>
      <c r="F66" s="21"/>
      <c r="G66" s="22"/>
      <c r="H66" s="101"/>
      <c r="I66" s="147" t="str">
        <f t="shared" si="2"/>
        <v/>
      </c>
      <c r="J66" s="105" t="str">
        <f t="shared" si="1"/>
        <v/>
      </c>
    </row>
    <row r="67" spans="1:10" ht="17.25" customHeight="1">
      <c r="A67" s="354">
        <v>25</v>
      </c>
      <c r="B67" s="333"/>
      <c r="C67" s="23"/>
      <c r="D67" s="306"/>
      <c r="E67" s="20"/>
      <c r="F67" s="21"/>
      <c r="G67" s="22"/>
      <c r="H67" s="101"/>
      <c r="I67" s="147" t="str">
        <f t="shared" si="2"/>
        <v/>
      </c>
      <c r="J67" s="105" t="str">
        <f t="shared" si="1"/>
        <v/>
      </c>
    </row>
    <row r="68" spans="1:10" ht="17.25" customHeight="1">
      <c r="A68" s="354">
        <v>26</v>
      </c>
      <c r="B68" s="333"/>
      <c r="C68" s="23"/>
      <c r="D68" s="306"/>
      <c r="E68" s="20"/>
      <c r="F68" s="21"/>
      <c r="G68" s="22"/>
      <c r="H68" s="101"/>
      <c r="I68" s="147" t="str">
        <f t="shared" si="2"/>
        <v/>
      </c>
      <c r="J68" s="105" t="str">
        <f t="shared" si="1"/>
        <v/>
      </c>
    </row>
    <row r="69" spans="1:10" ht="17.25" customHeight="1">
      <c r="A69" s="354">
        <v>27</v>
      </c>
      <c r="B69" s="333"/>
      <c r="C69" s="23"/>
      <c r="D69" s="306"/>
      <c r="E69" s="20"/>
      <c r="F69" s="21"/>
      <c r="G69" s="22"/>
      <c r="H69" s="101"/>
      <c r="I69" s="147" t="str">
        <f t="shared" si="2"/>
        <v/>
      </c>
      <c r="J69" s="105" t="str">
        <f t="shared" si="1"/>
        <v/>
      </c>
    </row>
    <row r="70" spans="1:10" ht="17.25" customHeight="1">
      <c r="A70" s="354">
        <v>28</v>
      </c>
      <c r="B70" s="333"/>
      <c r="C70" s="23"/>
      <c r="D70" s="306"/>
      <c r="E70" s="20"/>
      <c r="F70" s="21"/>
      <c r="G70" s="22"/>
      <c r="H70" s="101"/>
      <c r="I70" s="147" t="str">
        <f t="shared" si="2"/>
        <v/>
      </c>
      <c r="J70" s="105" t="str">
        <f t="shared" si="1"/>
        <v/>
      </c>
    </row>
    <row r="71" spans="1:10" ht="17.25" customHeight="1">
      <c r="A71" s="354">
        <v>29</v>
      </c>
      <c r="B71" s="333"/>
      <c r="C71" s="23"/>
      <c r="D71" s="306"/>
      <c r="E71" s="20"/>
      <c r="F71" s="21"/>
      <c r="G71" s="22"/>
      <c r="H71" s="101"/>
      <c r="I71" s="147" t="str">
        <f t="shared" si="2"/>
        <v/>
      </c>
      <c r="J71" s="105" t="str">
        <f t="shared" si="1"/>
        <v/>
      </c>
    </row>
    <row r="72" spans="1:10" ht="17.25" customHeight="1" thickBot="1">
      <c r="A72" s="355">
        <v>30</v>
      </c>
      <c r="B72" s="334"/>
      <c r="C72" s="261"/>
      <c r="D72" s="308"/>
      <c r="E72" s="309"/>
      <c r="F72" s="310"/>
      <c r="G72" s="311"/>
      <c r="H72" s="265"/>
      <c r="I72" s="266" t="str">
        <f t="shared" si="2"/>
        <v/>
      </c>
      <c r="J72" s="312" t="str">
        <f t="shared" si="1"/>
        <v/>
      </c>
    </row>
    <row r="73" spans="1:10" ht="17.25" customHeight="1" thickBot="1">
      <c r="B73" s="801"/>
      <c r="C73" s="802"/>
      <c r="D73" s="802"/>
      <c r="E73" s="802"/>
      <c r="F73" s="802"/>
      <c r="G73" s="803"/>
      <c r="H73" s="326"/>
      <c r="I73" s="326"/>
      <c r="J73" s="203">
        <f>SUM(J43:J72)</f>
        <v>0</v>
      </c>
    </row>
    <row r="74" spans="1:10" ht="17.25" customHeight="1">
      <c r="B74" s="148"/>
      <c r="C74" s="229"/>
      <c r="D74" s="148"/>
      <c r="E74" s="148"/>
      <c r="F74" s="149"/>
      <c r="G74" s="149"/>
      <c r="H74" s="149"/>
      <c r="I74" s="150" t="s">
        <v>170</v>
      </c>
      <c r="J74" s="151">
        <f>SUMIF(I43:I72,"要",J43:J72)</f>
        <v>0</v>
      </c>
    </row>
    <row r="75" spans="1:10" ht="17.25" customHeight="1">
      <c r="B75" s="148"/>
      <c r="C75" s="229"/>
      <c r="D75" s="148"/>
      <c r="E75" s="148"/>
      <c r="F75" s="149"/>
      <c r="G75" s="149"/>
      <c r="H75" s="149"/>
      <c r="I75" s="150"/>
      <c r="J75" s="151"/>
    </row>
    <row r="76" spans="1:10" ht="19.5" customHeight="1">
      <c r="B76" s="329" t="s">
        <v>5</v>
      </c>
      <c r="C76" s="224"/>
    </row>
    <row r="77" spans="1:10" ht="19.5" customHeight="1" thickBot="1">
      <c r="B77" s="330" t="s">
        <v>198</v>
      </c>
      <c r="C77" s="223" t="s">
        <v>207</v>
      </c>
      <c r="J77" s="3" t="s">
        <v>29</v>
      </c>
    </row>
    <row r="78" spans="1:10" ht="16.5" customHeight="1">
      <c r="B78" s="786" t="s">
        <v>19</v>
      </c>
      <c r="C78" s="796" t="s">
        <v>4</v>
      </c>
      <c r="D78" s="788" t="s">
        <v>18</v>
      </c>
      <c r="E78" s="791" t="s">
        <v>32</v>
      </c>
      <c r="F78" s="791"/>
      <c r="G78" s="791"/>
      <c r="H78" s="792" t="s">
        <v>168</v>
      </c>
      <c r="I78" s="794" t="s">
        <v>169</v>
      </c>
      <c r="J78" s="784" t="s">
        <v>45</v>
      </c>
    </row>
    <row r="79" spans="1:10" ht="16.5" customHeight="1" thickBot="1">
      <c r="B79" s="787"/>
      <c r="C79" s="797"/>
      <c r="D79" s="789"/>
      <c r="E79" s="225" t="s">
        <v>44</v>
      </c>
      <c r="F79" s="790" t="s">
        <v>31</v>
      </c>
      <c r="G79" s="790"/>
      <c r="H79" s="793"/>
      <c r="I79" s="795"/>
      <c r="J79" s="785"/>
    </row>
    <row r="80" spans="1:10" ht="17.25" customHeight="1">
      <c r="A80" s="353">
        <v>1</v>
      </c>
      <c r="B80" s="332"/>
      <c r="C80" s="161"/>
      <c r="D80" s="305"/>
      <c r="E80" s="152"/>
      <c r="F80" s="153"/>
      <c r="G80" s="154"/>
      <c r="H80" s="155"/>
      <c r="I80" s="156" t="str">
        <f t="shared" ref="I80:I109" si="3">IF(H80="","",IF(H80="課税対象外","要","不要"))</f>
        <v/>
      </c>
      <c r="J80" s="157" t="str">
        <f t="shared" si="1"/>
        <v/>
      </c>
    </row>
    <row r="81" spans="1:10" ht="17.25" customHeight="1">
      <c r="A81" s="354">
        <v>2</v>
      </c>
      <c r="B81" s="333"/>
      <c r="C81" s="23"/>
      <c r="D81" s="236"/>
      <c r="E81" s="18"/>
      <c r="F81" s="52"/>
      <c r="G81" s="38"/>
      <c r="H81" s="101"/>
      <c r="I81" s="147" t="str">
        <f t="shared" si="3"/>
        <v/>
      </c>
      <c r="J81" s="105" t="str">
        <f t="shared" si="1"/>
        <v/>
      </c>
    </row>
    <row r="82" spans="1:10" ht="17.25" customHeight="1">
      <c r="A82" s="354">
        <v>3</v>
      </c>
      <c r="B82" s="333"/>
      <c r="C82" s="23"/>
      <c r="D82" s="236"/>
      <c r="E82" s="18"/>
      <c r="F82" s="52"/>
      <c r="G82" s="38"/>
      <c r="H82" s="101"/>
      <c r="I82" s="147" t="str">
        <f t="shared" si="3"/>
        <v/>
      </c>
      <c r="J82" s="105" t="str">
        <f t="shared" si="1"/>
        <v/>
      </c>
    </row>
    <row r="83" spans="1:10" ht="17.25" customHeight="1">
      <c r="A83" s="354">
        <v>4</v>
      </c>
      <c r="B83" s="333"/>
      <c r="C83" s="23"/>
      <c r="D83" s="236"/>
      <c r="E83" s="18"/>
      <c r="F83" s="52"/>
      <c r="G83" s="38"/>
      <c r="H83" s="101"/>
      <c r="I83" s="147" t="str">
        <f t="shared" si="3"/>
        <v/>
      </c>
      <c r="J83" s="105" t="str">
        <f t="shared" si="1"/>
        <v/>
      </c>
    </row>
    <row r="84" spans="1:10" ht="17.25" customHeight="1">
      <c r="A84" s="354">
        <v>5</v>
      </c>
      <c r="B84" s="333"/>
      <c r="C84" s="23"/>
      <c r="D84" s="236"/>
      <c r="E84" s="18"/>
      <c r="F84" s="52"/>
      <c r="G84" s="38"/>
      <c r="H84" s="101"/>
      <c r="I84" s="147" t="str">
        <f t="shared" si="3"/>
        <v/>
      </c>
      <c r="J84" s="105" t="str">
        <f t="shared" si="1"/>
        <v/>
      </c>
    </row>
    <row r="85" spans="1:10" ht="17.25" customHeight="1">
      <c r="A85" s="354">
        <v>6</v>
      </c>
      <c r="B85" s="333"/>
      <c r="C85" s="23"/>
      <c r="D85" s="236"/>
      <c r="E85" s="18"/>
      <c r="F85" s="52"/>
      <c r="G85" s="38"/>
      <c r="H85" s="101"/>
      <c r="I85" s="147" t="str">
        <f t="shared" si="3"/>
        <v/>
      </c>
      <c r="J85" s="105" t="str">
        <f t="shared" si="1"/>
        <v/>
      </c>
    </row>
    <row r="86" spans="1:10" ht="17.25" customHeight="1">
      <c r="A86" s="354">
        <v>7</v>
      </c>
      <c r="B86" s="333"/>
      <c r="C86" s="23"/>
      <c r="D86" s="236"/>
      <c r="E86" s="18"/>
      <c r="F86" s="52"/>
      <c r="G86" s="38"/>
      <c r="H86" s="101"/>
      <c r="I86" s="147" t="str">
        <f t="shared" si="3"/>
        <v/>
      </c>
      <c r="J86" s="105" t="str">
        <f t="shared" si="1"/>
        <v/>
      </c>
    </row>
    <row r="87" spans="1:10" ht="17.25" customHeight="1">
      <c r="A87" s="354">
        <v>8</v>
      </c>
      <c r="B87" s="333"/>
      <c r="C87" s="23"/>
      <c r="D87" s="236"/>
      <c r="E87" s="18"/>
      <c r="F87" s="52"/>
      <c r="G87" s="38"/>
      <c r="H87" s="101"/>
      <c r="I87" s="147" t="str">
        <f t="shared" si="3"/>
        <v/>
      </c>
      <c r="J87" s="105" t="str">
        <f t="shared" si="1"/>
        <v/>
      </c>
    </row>
    <row r="88" spans="1:10" ht="17.25" customHeight="1">
      <c r="A88" s="354">
        <v>9</v>
      </c>
      <c r="B88" s="333"/>
      <c r="C88" s="23"/>
      <c r="D88" s="236"/>
      <c r="E88" s="18"/>
      <c r="F88" s="52"/>
      <c r="G88" s="38"/>
      <c r="H88" s="101"/>
      <c r="I88" s="147" t="str">
        <f t="shared" si="3"/>
        <v/>
      </c>
      <c r="J88" s="105" t="str">
        <f t="shared" si="1"/>
        <v/>
      </c>
    </row>
    <row r="89" spans="1:10" ht="17.25" customHeight="1">
      <c r="A89" s="354">
        <v>10</v>
      </c>
      <c r="B89" s="333"/>
      <c r="C89" s="23"/>
      <c r="D89" s="236"/>
      <c r="E89" s="18"/>
      <c r="F89" s="52"/>
      <c r="G89" s="38"/>
      <c r="H89" s="101"/>
      <c r="I89" s="147" t="str">
        <f t="shared" si="3"/>
        <v/>
      </c>
      <c r="J89" s="105" t="str">
        <f t="shared" si="1"/>
        <v/>
      </c>
    </row>
    <row r="90" spans="1:10" ht="17.25" customHeight="1">
      <c r="A90" s="354">
        <v>11</v>
      </c>
      <c r="B90" s="333"/>
      <c r="C90" s="23"/>
      <c r="D90" s="236"/>
      <c r="E90" s="18"/>
      <c r="F90" s="52"/>
      <c r="G90" s="38"/>
      <c r="H90" s="101"/>
      <c r="I90" s="147" t="str">
        <f t="shared" si="3"/>
        <v/>
      </c>
      <c r="J90" s="105" t="str">
        <f t="shared" si="1"/>
        <v/>
      </c>
    </row>
    <row r="91" spans="1:10" ht="17.25" customHeight="1">
      <c r="A91" s="354">
        <v>12</v>
      </c>
      <c r="B91" s="333"/>
      <c r="C91" s="23"/>
      <c r="D91" s="236"/>
      <c r="E91" s="18"/>
      <c r="F91" s="52"/>
      <c r="G91" s="38"/>
      <c r="H91" s="101"/>
      <c r="I91" s="147" t="str">
        <f t="shared" si="3"/>
        <v/>
      </c>
      <c r="J91" s="105" t="str">
        <f t="shared" si="1"/>
        <v/>
      </c>
    </row>
    <row r="92" spans="1:10" ht="17.25" customHeight="1">
      <c r="A92" s="354">
        <v>13</v>
      </c>
      <c r="B92" s="333"/>
      <c r="C92" s="23"/>
      <c r="D92" s="236"/>
      <c r="E92" s="18"/>
      <c r="F92" s="52"/>
      <c r="G92" s="38"/>
      <c r="H92" s="101"/>
      <c r="I92" s="147" t="str">
        <f t="shared" si="3"/>
        <v/>
      </c>
      <c r="J92" s="105" t="str">
        <f t="shared" si="1"/>
        <v/>
      </c>
    </row>
    <row r="93" spans="1:10" ht="17.25" customHeight="1">
      <c r="A93" s="354">
        <v>14</v>
      </c>
      <c r="B93" s="333"/>
      <c r="C93" s="23"/>
      <c r="D93" s="236"/>
      <c r="E93" s="18"/>
      <c r="F93" s="52"/>
      <c r="G93" s="38"/>
      <c r="H93" s="101"/>
      <c r="I93" s="147" t="str">
        <f t="shared" si="3"/>
        <v/>
      </c>
      <c r="J93" s="105" t="str">
        <f t="shared" si="1"/>
        <v/>
      </c>
    </row>
    <row r="94" spans="1:10" ht="17.25" customHeight="1">
      <c r="A94" s="354">
        <v>15</v>
      </c>
      <c r="B94" s="333"/>
      <c r="C94" s="23"/>
      <c r="D94" s="236"/>
      <c r="E94" s="18"/>
      <c r="F94" s="52"/>
      <c r="G94" s="38"/>
      <c r="H94" s="101"/>
      <c r="I94" s="147" t="str">
        <f t="shared" si="3"/>
        <v/>
      </c>
      <c r="J94" s="105" t="str">
        <f t="shared" si="1"/>
        <v/>
      </c>
    </row>
    <row r="95" spans="1:10" ht="17.25" customHeight="1">
      <c r="A95" s="354">
        <v>16</v>
      </c>
      <c r="B95" s="333"/>
      <c r="C95" s="23"/>
      <c r="D95" s="236"/>
      <c r="E95" s="18"/>
      <c r="F95" s="52"/>
      <c r="G95" s="38"/>
      <c r="H95" s="101"/>
      <c r="I95" s="147" t="str">
        <f t="shared" si="3"/>
        <v/>
      </c>
      <c r="J95" s="105" t="str">
        <f t="shared" si="1"/>
        <v/>
      </c>
    </row>
    <row r="96" spans="1:10" ht="17.25" customHeight="1">
      <c r="A96" s="354">
        <v>17</v>
      </c>
      <c r="B96" s="333"/>
      <c r="C96" s="23"/>
      <c r="D96" s="236"/>
      <c r="E96" s="18"/>
      <c r="F96" s="52"/>
      <c r="G96" s="38"/>
      <c r="H96" s="101"/>
      <c r="I96" s="147" t="str">
        <f t="shared" si="3"/>
        <v/>
      </c>
      <c r="J96" s="105" t="str">
        <f t="shared" si="1"/>
        <v/>
      </c>
    </row>
    <row r="97" spans="1:10" ht="17.25" customHeight="1">
      <c r="A97" s="354">
        <v>18</v>
      </c>
      <c r="B97" s="333"/>
      <c r="C97" s="23"/>
      <c r="D97" s="236"/>
      <c r="E97" s="18"/>
      <c r="F97" s="52"/>
      <c r="G97" s="38"/>
      <c r="H97" s="101"/>
      <c r="I97" s="147" t="str">
        <f t="shared" si="3"/>
        <v/>
      </c>
      <c r="J97" s="105" t="str">
        <f t="shared" si="1"/>
        <v/>
      </c>
    </row>
    <row r="98" spans="1:10" ht="17.25" customHeight="1">
      <c r="A98" s="354">
        <v>19</v>
      </c>
      <c r="B98" s="333"/>
      <c r="C98" s="23"/>
      <c r="D98" s="236"/>
      <c r="E98" s="18"/>
      <c r="F98" s="52"/>
      <c r="G98" s="38"/>
      <c r="H98" s="101"/>
      <c r="I98" s="147" t="str">
        <f t="shared" si="3"/>
        <v/>
      </c>
      <c r="J98" s="105" t="str">
        <f t="shared" si="1"/>
        <v/>
      </c>
    </row>
    <row r="99" spans="1:10" ht="17.25" customHeight="1">
      <c r="A99" s="354">
        <v>20</v>
      </c>
      <c r="B99" s="333"/>
      <c r="C99" s="23"/>
      <c r="D99" s="236"/>
      <c r="E99" s="18"/>
      <c r="F99" s="52"/>
      <c r="G99" s="38"/>
      <c r="H99" s="101"/>
      <c r="I99" s="147" t="str">
        <f t="shared" si="3"/>
        <v/>
      </c>
      <c r="J99" s="105" t="str">
        <f t="shared" si="1"/>
        <v/>
      </c>
    </row>
    <row r="100" spans="1:10" ht="17.25" customHeight="1">
      <c r="A100" s="354">
        <v>21</v>
      </c>
      <c r="B100" s="333"/>
      <c r="C100" s="23"/>
      <c r="D100" s="236"/>
      <c r="E100" s="18"/>
      <c r="F100" s="52"/>
      <c r="G100" s="38"/>
      <c r="H100" s="101"/>
      <c r="I100" s="147" t="str">
        <f t="shared" si="3"/>
        <v/>
      </c>
      <c r="J100" s="105" t="str">
        <f t="shared" si="1"/>
        <v/>
      </c>
    </row>
    <row r="101" spans="1:10" ht="17.25" customHeight="1">
      <c r="A101" s="354">
        <v>22</v>
      </c>
      <c r="B101" s="333"/>
      <c r="C101" s="23"/>
      <c r="D101" s="236"/>
      <c r="E101" s="18"/>
      <c r="F101" s="52"/>
      <c r="G101" s="38"/>
      <c r="H101" s="101"/>
      <c r="I101" s="147" t="str">
        <f t="shared" si="3"/>
        <v/>
      </c>
      <c r="J101" s="105" t="str">
        <f t="shared" si="1"/>
        <v/>
      </c>
    </row>
    <row r="102" spans="1:10" ht="17.25" customHeight="1">
      <c r="A102" s="354">
        <v>23</v>
      </c>
      <c r="B102" s="333"/>
      <c r="C102" s="23"/>
      <c r="D102" s="236"/>
      <c r="E102" s="18"/>
      <c r="F102" s="52"/>
      <c r="G102" s="38"/>
      <c r="H102" s="101"/>
      <c r="I102" s="147" t="str">
        <f t="shared" si="3"/>
        <v/>
      </c>
      <c r="J102" s="105" t="str">
        <f t="shared" si="1"/>
        <v/>
      </c>
    </row>
    <row r="103" spans="1:10" ht="17.25" customHeight="1">
      <c r="A103" s="354">
        <v>24</v>
      </c>
      <c r="B103" s="333"/>
      <c r="C103" s="23"/>
      <c r="D103" s="236"/>
      <c r="E103" s="18"/>
      <c r="F103" s="52"/>
      <c r="G103" s="38"/>
      <c r="H103" s="101"/>
      <c r="I103" s="147" t="str">
        <f t="shared" si="3"/>
        <v/>
      </c>
      <c r="J103" s="105" t="str">
        <f t="shared" si="1"/>
        <v/>
      </c>
    </row>
    <row r="104" spans="1:10" ht="17.25" customHeight="1">
      <c r="A104" s="354">
        <v>25</v>
      </c>
      <c r="B104" s="333"/>
      <c r="C104" s="23"/>
      <c r="D104" s="236"/>
      <c r="E104" s="18"/>
      <c r="F104" s="52"/>
      <c r="G104" s="38"/>
      <c r="H104" s="101"/>
      <c r="I104" s="147" t="str">
        <f t="shared" si="3"/>
        <v/>
      </c>
      <c r="J104" s="105" t="str">
        <f t="shared" si="1"/>
        <v/>
      </c>
    </row>
    <row r="105" spans="1:10" ht="17.25" customHeight="1">
      <c r="A105" s="354">
        <v>26</v>
      </c>
      <c r="B105" s="333"/>
      <c r="C105" s="23"/>
      <c r="D105" s="236"/>
      <c r="E105" s="18"/>
      <c r="F105" s="52"/>
      <c r="G105" s="38"/>
      <c r="H105" s="101"/>
      <c r="I105" s="147" t="str">
        <f t="shared" si="3"/>
        <v/>
      </c>
      <c r="J105" s="105" t="str">
        <f t="shared" si="1"/>
        <v/>
      </c>
    </row>
    <row r="106" spans="1:10" ht="17.25" customHeight="1">
      <c r="A106" s="354">
        <v>27</v>
      </c>
      <c r="B106" s="333"/>
      <c r="C106" s="23"/>
      <c r="D106" s="236"/>
      <c r="E106" s="18"/>
      <c r="F106" s="52"/>
      <c r="G106" s="38"/>
      <c r="H106" s="101"/>
      <c r="I106" s="147" t="str">
        <f t="shared" si="3"/>
        <v/>
      </c>
      <c r="J106" s="105" t="str">
        <f t="shared" si="1"/>
        <v/>
      </c>
    </row>
    <row r="107" spans="1:10" ht="17.25" customHeight="1">
      <c r="A107" s="354">
        <v>28</v>
      </c>
      <c r="B107" s="333"/>
      <c r="C107" s="23"/>
      <c r="D107" s="236"/>
      <c r="E107" s="18"/>
      <c r="F107" s="52"/>
      <c r="G107" s="38"/>
      <c r="H107" s="101"/>
      <c r="I107" s="147" t="str">
        <f t="shared" si="3"/>
        <v/>
      </c>
      <c r="J107" s="105" t="str">
        <f t="shared" si="1"/>
        <v/>
      </c>
    </row>
    <row r="108" spans="1:10" ht="17.25" customHeight="1">
      <c r="A108" s="354">
        <v>29</v>
      </c>
      <c r="B108" s="333"/>
      <c r="C108" s="23"/>
      <c r="D108" s="306"/>
      <c r="E108" s="20"/>
      <c r="F108" s="21"/>
      <c r="G108" s="22"/>
      <c r="H108" s="101"/>
      <c r="I108" s="147" t="str">
        <f t="shared" si="3"/>
        <v/>
      </c>
      <c r="J108" s="105" t="str">
        <f t="shared" si="1"/>
        <v/>
      </c>
    </row>
    <row r="109" spans="1:10" ht="17.25" customHeight="1" thickBot="1">
      <c r="A109" s="355">
        <v>30</v>
      </c>
      <c r="B109" s="334"/>
      <c r="C109" s="261"/>
      <c r="D109" s="308"/>
      <c r="E109" s="309"/>
      <c r="F109" s="310"/>
      <c r="G109" s="311"/>
      <c r="H109" s="265"/>
      <c r="I109" s="266" t="str">
        <f t="shared" si="3"/>
        <v/>
      </c>
      <c r="J109" s="312" t="str">
        <f t="shared" si="1"/>
        <v/>
      </c>
    </row>
    <row r="110" spans="1:10" ht="17.25" customHeight="1" thickBot="1">
      <c r="B110" s="801"/>
      <c r="C110" s="802"/>
      <c r="D110" s="802"/>
      <c r="E110" s="802"/>
      <c r="F110" s="802"/>
      <c r="G110" s="803"/>
      <c r="H110" s="326"/>
      <c r="I110" s="326"/>
      <c r="J110" s="203">
        <f>SUM(J80:J109)</f>
        <v>0</v>
      </c>
    </row>
    <row r="111" spans="1:10" ht="17.25" customHeight="1">
      <c r="B111" s="148"/>
      <c r="C111" s="229"/>
      <c r="D111" s="148"/>
      <c r="E111" s="148"/>
      <c r="F111" s="149"/>
      <c r="G111" s="149"/>
      <c r="H111" s="149"/>
      <c r="I111" s="150" t="s">
        <v>170</v>
      </c>
      <c r="J111" s="151">
        <f>SUMIF(I80:I109,"要",J80:J109)</f>
        <v>0</v>
      </c>
    </row>
    <row r="112" spans="1:10" ht="17.25" customHeight="1">
      <c r="B112" s="148"/>
      <c r="C112" s="229"/>
      <c r="D112" s="148"/>
      <c r="E112" s="148"/>
      <c r="F112" s="149"/>
      <c r="G112" s="149"/>
      <c r="H112" s="149"/>
      <c r="I112" s="150"/>
      <c r="J112" s="151"/>
    </row>
    <row r="113" spans="1:10" ht="19.5" customHeight="1">
      <c r="B113" s="329" t="s">
        <v>5</v>
      </c>
      <c r="C113" s="224"/>
    </row>
    <row r="114" spans="1:10" ht="19.5" customHeight="1" thickBot="1">
      <c r="B114" s="330" t="s">
        <v>199</v>
      </c>
      <c r="C114" s="223" t="s">
        <v>207</v>
      </c>
      <c r="J114" s="3" t="s">
        <v>29</v>
      </c>
    </row>
    <row r="115" spans="1:10" ht="16.5" customHeight="1">
      <c r="B115" s="804" t="s">
        <v>19</v>
      </c>
      <c r="C115" s="796" t="s">
        <v>4</v>
      </c>
      <c r="D115" s="788" t="s">
        <v>18</v>
      </c>
      <c r="E115" s="791" t="s">
        <v>32</v>
      </c>
      <c r="F115" s="791"/>
      <c r="G115" s="791"/>
      <c r="H115" s="792" t="s">
        <v>168</v>
      </c>
      <c r="I115" s="794" t="s">
        <v>169</v>
      </c>
      <c r="J115" s="784" t="s">
        <v>45</v>
      </c>
    </row>
    <row r="116" spans="1:10" ht="16.5" customHeight="1" thickBot="1">
      <c r="B116" s="805"/>
      <c r="C116" s="797"/>
      <c r="D116" s="789"/>
      <c r="E116" s="225" t="s">
        <v>44</v>
      </c>
      <c r="F116" s="790" t="s">
        <v>31</v>
      </c>
      <c r="G116" s="790"/>
      <c r="H116" s="793"/>
      <c r="I116" s="795"/>
      <c r="J116" s="785"/>
    </row>
    <row r="117" spans="1:10" ht="17.25" customHeight="1">
      <c r="A117" s="353">
        <v>1</v>
      </c>
      <c r="B117" s="332"/>
      <c r="C117" s="161"/>
      <c r="D117" s="305"/>
      <c r="E117" s="152"/>
      <c r="F117" s="153"/>
      <c r="G117" s="154"/>
      <c r="H117" s="155"/>
      <c r="I117" s="156" t="str">
        <f t="shared" ref="I117:I146" si="4">IF(H117="","",IF(H117="課税対象外","要","不要"))</f>
        <v/>
      </c>
      <c r="J117" s="157" t="str">
        <f t="shared" si="1"/>
        <v/>
      </c>
    </row>
    <row r="118" spans="1:10" ht="17.25" customHeight="1">
      <c r="A118" s="354">
        <v>2</v>
      </c>
      <c r="B118" s="333"/>
      <c r="C118" s="23"/>
      <c r="D118" s="236"/>
      <c r="E118" s="18"/>
      <c r="F118" s="52"/>
      <c r="G118" s="38"/>
      <c r="H118" s="101"/>
      <c r="I118" s="146" t="str">
        <f t="shared" si="4"/>
        <v/>
      </c>
      <c r="J118" s="105" t="str">
        <f t="shared" si="1"/>
        <v/>
      </c>
    </row>
    <row r="119" spans="1:10" ht="17.25" customHeight="1">
      <c r="A119" s="354">
        <v>3</v>
      </c>
      <c r="B119" s="333"/>
      <c r="C119" s="23"/>
      <c r="D119" s="236"/>
      <c r="E119" s="18"/>
      <c r="F119" s="52"/>
      <c r="G119" s="38"/>
      <c r="H119" s="101"/>
      <c r="I119" s="146" t="str">
        <f t="shared" si="4"/>
        <v/>
      </c>
      <c r="J119" s="105" t="str">
        <f t="shared" ref="J119:J146" si="5">IF(D119="","",ROUNDDOWN(E119*F119,0))</f>
        <v/>
      </c>
    </row>
    <row r="120" spans="1:10" ht="17.25" customHeight="1">
      <c r="A120" s="354">
        <v>4</v>
      </c>
      <c r="B120" s="333"/>
      <c r="C120" s="23"/>
      <c r="D120" s="236"/>
      <c r="E120" s="18"/>
      <c r="F120" s="52"/>
      <c r="G120" s="38"/>
      <c r="H120" s="101"/>
      <c r="I120" s="146" t="str">
        <f t="shared" si="4"/>
        <v/>
      </c>
      <c r="J120" s="105" t="str">
        <f t="shared" si="5"/>
        <v/>
      </c>
    </row>
    <row r="121" spans="1:10" ht="17.25" customHeight="1">
      <c r="A121" s="354">
        <v>5</v>
      </c>
      <c r="B121" s="333"/>
      <c r="C121" s="23"/>
      <c r="D121" s="236"/>
      <c r="E121" s="16"/>
      <c r="F121" s="52"/>
      <c r="G121" s="38"/>
      <c r="H121" s="100"/>
      <c r="I121" s="146" t="str">
        <f t="shared" si="4"/>
        <v/>
      </c>
      <c r="J121" s="105" t="str">
        <f t="shared" si="5"/>
        <v/>
      </c>
    </row>
    <row r="122" spans="1:10" ht="17.25" customHeight="1">
      <c r="A122" s="354">
        <v>6</v>
      </c>
      <c r="B122" s="333"/>
      <c r="C122" s="23"/>
      <c r="D122" s="236"/>
      <c r="E122" s="16"/>
      <c r="F122" s="52"/>
      <c r="G122" s="38"/>
      <c r="H122" s="100"/>
      <c r="I122" s="146" t="str">
        <f t="shared" si="4"/>
        <v/>
      </c>
      <c r="J122" s="105" t="str">
        <f t="shared" si="5"/>
        <v/>
      </c>
    </row>
    <row r="123" spans="1:10" ht="17.25" customHeight="1">
      <c r="A123" s="354">
        <v>7</v>
      </c>
      <c r="B123" s="333"/>
      <c r="C123" s="23"/>
      <c r="D123" s="236"/>
      <c r="E123" s="16"/>
      <c r="F123" s="52"/>
      <c r="G123" s="38"/>
      <c r="H123" s="100"/>
      <c r="I123" s="146" t="str">
        <f t="shared" si="4"/>
        <v/>
      </c>
      <c r="J123" s="105" t="str">
        <f t="shared" si="5"/>
        <v/>
      </c>
    </row>
    <row r="124" spans="1:10" ht="17.25" customHeight="1">
      <c r="A124" s="354">
        <v>8</v>
      </c>
      <c r="B124" s="333"/>
      <c r="C124" s="23"/>
      <c r="D124" s="236"/>
      <c r="E124" s="16"/>
      <c r="F124" s="52"/>
      <c r="G124" s="38"/>
      <c r="H124" s="100"/>
      <c r="I124" s="146" t="str">
        <f t="shared" si="4"/>
        <v/>
      </c>
      <c r="J124" s="105" t="str">
        <f t="shared" si="5"/>
        <v/>
      </c>
    </row>
    <row r="125" spans="1:10" ht="17.25" customHeight="1">
      <c r="A125" s="354">
        <v>9</v>
      </c>
      <c r="B125" s="333"/>
      <c r="C125" s="23"/>
      <c r="D125" s="236"/>
      <c r="E125" s="16"/>
      <c r="F125" s="52"/>
      <c r="G125" s="38"/>
      <c r="H125" s="100"/>
      <c r="I125" s="146" t="str">
        <f t="shared" si="4"/>
        <v/>
      </c>
      <c r="J125" s="105" t="str">
        <f t="shared" si="5"/>
        <v/>
      </c>
    </row>
    <row r="126" spans="1:10" ht="17.25" customHeight="1">
      <c r="A126" s="354">
        <v>10</v>
      </c>
      <c r="B126" s="333"/>
      <c r="C126" s="23"/>
      <c r="D126" s="236"/>
      <c r="E126" s="16"/>
      <c r="F126" s="52"/>
      <c r="G126" s="38"/>
      <c r="H126" s="100"/>
      <c r="I126" s="146" t="str">
        <f t="shared" si="4"/>
        <v/>
      </c>
      <c r="J126" s="105" t="str">
        <f t="shared" si="5"/>
        <v/>
      </c>
    </row>
    <row r="127" spans="1:10" ht="17.25" customHeight="1">
      <c r="A127" s="354">
        <v>11</v>
      </c>
      <c r="B127" s="333"/>
      <c r="C127" s="23"/>
      <c r="D127" s="236"/>
      <c r="E127" s="16"/>
      <c r="F127" s="52"/>
      <c r="G127" s="38"/>
      <c r="H127" s="100"/>
      <c r="I127" s="146" t="str">
        <f t="shared" si="4"/>
        <v/>
      </c>
      <c r="J127" s="105" t="str">
        <f t="shared" si="5"/>
        <v/>
      </c>
    </row>
    <row r="128" spans="1:10" ht="17.25" customHeight="1">
      <c r="A128" s="354">
        <v>12</v>
      </c>
      <c r="B128" s="333"/>
      <c r="C128" s="23"/>
      <c r="D128" s="236"/>
      <c r="E128" s="16"/>
      <c r="F128" s="52"/>
      <c r="G128" s="38"/>
      <c r="H128" s="100"/>
      <c r="I128" s="146" t="str">
        <f t="shared" si="4"/>
        <v/>
      </c>
      <c r="J128" s="105" t="str">
        <f t="shared" si="5"/>
        <v/>
      </c>
    </row>
    <row r="129" spans="1:10" ht="17.25" customHeight="1">
      <c r="A129" s="354">
        <v>13</v>
      </c>
      <c r="B129" s="333"/>
      <c r="C129" s="23"/>
      <c r="D129" s="236"/>
      <c r="E129" s="16"/>
      <c r="F129" s="52"/>
      <c r="G129" s="38"/>
      <c r="H129" s="100"/>
      <c r="I129" s="146" t="str">
        <f t="shared" si="4"/>
        <v/>
      </c>
      <c r="J129" s="105" t="str">
        <f t="shared" si="5"/>
        <v/>
      </c>
    </row>
    <row r="130" spans="1:10" ht="17.25" customHeight="1">
      <c r="A130" s="354">
        <v>14</v>
      </c>
      <c r="B130" s="333"/>
      <c r="C130" s="23"/>
      <c r="D130" s="236"/>
      <c r="E130" s="16"/>
      <c r="F130" s="52"/>
      <c r="G130" s="38"/>
      <c r="H130" s="100"/>
      <c r="I130" s="146" t="str">
        <f t="shared" si="4"/>
        <v/>
      </c>
      <c r="J130" s="105" t="str">
        <f t="shared" si="5"/>
        <v/>
      </c>
    </row>
    <row r="131" spans="1:10" ht="17.25" customHeight="1">
      <c r="A131" s="354">
        <v>15</v>
      </c>
      <c r="B131" s="333"/>
      <c r="C131" s="23"/>
      <c r="D131" s="236"/>
      <c r="E131" s="16"/>
      <c r="F131" s="52"/>
      <c r="G131" s="38"/>
      <c r="H131" s="100"/>
      <c r="I131" s="146" t="str">
        <f t="shared" si="4"/>
        <v/>
      </c>
      <c r="J131" s="105" t="str">
        <f t="shared" si="5"/>
        <v/>
      </c>
    </row>
    <row r="132" spans="1:10" ht="17.25" customHeight="1">
      <c r="A132" s="354">
        <v>16</v>
      </c>
      <c r="B132" s="333"/>
      <c r="C132" s="23"/>
      <c r="D132" s="236"/>
      <c r="E132" s="16"/>
      <c r="F132" s="52"/>
      <c r="G132" s="38"/>
      <c r="H132" s="100"/>
      <c r="I132" s="146" t="str">
        <f t="shared" si="4"/>
        <v/>
      </c>
      <c r="J132" s="105" t="str">
        <f t="shared" si="5"/>
        <v/>
      </c>
    </row>
    <row r="133" spans="1:10" ht="17.25" customHeight="1">
      <c r="A133" s="354">
        <v>17</v>
      </c>
      <c r="B133" s="333"/>
      <c r="C133" s="23"/>
      <c r="D133" s="236"/>
      <c r="E133" s="16"/>
      <c r="F133" s="52"/>
      <c r="G133" s="38"/>
      <c r="H133" s="100"/>
      <c r="I133" s="146" t="str">
        <f t="shared" si="4"/>
        <v/>
      </c>
      <c r="J133" s="105" t="str">
        <f t="shared" si="5"/>
        <v/>
      </c>
    </row>
    <row r="134" spans="1:10" ht="17.25" customHeight="1">
      <c r="A134" s="354">
        <v>18</v>
      </c>
      <c r="B134" s="333"/>
      <c r="C134" s="23"/>
      <c r="D134" s="236"/>
      <c r="E134" s="16"/>
      <c r="F134" s="52"/>
      <c r="G134" s="38"/>
      <c r="H134" s="100"/>
      <c r="I134" s="146" t="str">
        <f t="shared" si="4"/>
        <v/>
      </c>
      <c r="J134" s="105" t="str">
        <f t="shared" si="5"/>
        <v/>
      </c>
    </row>
    <row r="135" spans="1:10" ht="17.25" customHeight="1">
      <c r="A135" s="354">
        <v>19</v>
      </c>
      <c r="B135" s="333"/>
      <c r="C135" s="23"/>
      <c r="D135" s="236"/>
      <c r="E135" s="16"/>
      <c r="F135" s="52"/>
      <c r="G135" s="38"/>
      <c r="H135" s="100"/>
      <c r="I135" s="146" t="str">
        <f t="shared" si="4"/>
        <v/>
      </c>
      <c r="J135" s="105" t="str">
        <f t="shared" si="5"/>
        <v/>
      </c>
    </row>
    <row r="136" spans="1:10" ht="17.25" customHeight="1">
      <c r="A136" s="354">
        <v>20</v>
      </c>
      <c r="B136" s="333"/>
      <c r="C136" s="23"/>
      <c r="D136" s="236"/>
      <c r="E136" s="16"/>
      <c r="F136" s="52"/>
      <c r="G136" s="38"/>
      <c r="H136" s="100"/>
      <c r="I136" s="146" t="str">
        <f t="shared" si="4"/>
        <v/>
      </c>
      <c r="J136" s="105" t="str">
        <f t="shared" si="5"/>
        <v/>
      </c>
    </row>
    <row r="137" spans="1:10" ht="17.25" customHeight="1">
      <c r="A137" s="354">
        <v>21</v>
      </c>
      <c r="B137" s="333"/>
      <c r="C137" s="23"/>
      <c r="D137" s="236"/>
      <c r="E137" s="16"/>
      <c r="F137" s="52"/>
      <c r="G137" s="38"/>
      <c r="H137" s="100"/>
      <c r="I137" s="146" t="str">
        <f t="shared" si="4"/>
        <v/>
      </c>
      <c r="J137" s="105" t="str">
        <f t="shared" si="5"/>
        <v/>
      </c>
    </row>
    <row r="138" spans="1:10" ht="17.25" customHeight="1">
      <c r="A138" s="354">
        <v>22</v>
      </c>
      <c r="B138" s="333"/>
      <c r="C138" s="23"/>
      <c r="D138" s="236"/>
      <c r="E138" s="18"/>
      <c r="F138" s="52"/>
      <c r="G138" s="38"/>
      <c r="H138" s="100"/>
      <c r="I138" s="146" t="str">
        <f t="shared" si="4"/>
        <v/>
      </c>
      <c r="J138" s="105" t="str">
        <f t="shared" si="5"/>
        <v/>
      </c>
    </row>
    <row r="139" spans="1:10" ht="17.25" customHeight="1">
      <c r="A139" s="354">
        <v>23</v>
      </c>
      <c r="B139" s="333"/>
      <c r="C139" s="23"/>
      <c r="D139" s="236"/>
      <c r="E139" s="18"/>
      <c r="F139" s="52"/>
      <c r="G139" s="38"/>
      <c r="H139" s="101"/>
      <c r="I139" s="147" t="str">
        <f t="shared" si="4"/>
        <v/>
      </c>
      <c r="J139" s="222" t="str">
        <f t="shared" si="5"/>
        <v/>
      </c>
    </row>
    <row r="140" spans="1:10" ht="17.25" customHeight="1">
      <c r="A140" s="354">
        <v>24</v>
      </c>
      <c r="B140" s="333"/>
      <c r="C140" s="23"/>
      <c r="D140" s="236"/>
      <c r="E140" s="18"/>
      <c r="F140" s="52"/>
      <c r="G140" s="38"/>
      <c r="H140" s="101"/>
      <c r="I140" s="147" t="str">
        <f t="shared" si="4"/>
        <v/>
      </c>
      <c r="J140" s="222" t="str">
        <f t="shared" si="5"/>
        <v/>
      </c>
    </row>
    <row r="141" spans="1:10" ht="17.25" customHeight="1">
      <c r="A141" s="354">
        <v>25</v>
      </c>
      <c r="B141" s="333"/>
      <c r="C141" s="23"/>
      <c r="D141" s="236"/>
      <c r="E141" s="18"/>
      <c r="F141" s="52"/>
      <c r="G141" s="38"/>
      <c r="H141" s="101"/>
      <c r="I141" s="147" t="str">
        <f t="shared" si="4"/>
        <v/>
      </c>
      <c r="J141" s="222" t="str">
        <f t="shared" si="5"/>
        <v/>
      </c>
    </row>
    <row r="142" spans="1:10" ht="17.25" customHeight="1">
      <c r="A142" s="354">
        <v>26</v>
      </c>
      <c r="B142" s="333"/>
      <c r="C142" s="23"/>
      <c r="D142" s="236"/>
      <c r="E142" s="18"/>
      <c r="F142" s="52"/>
      <c r="G142" s="38"/>
      <c r="H142" s="101"/>
      <c r="I142" s="147" t="str">
        <f t="shared" si="4"/>
        <v/>
      </c>
      <c r="J142" s="222" t="str">
        <f t="shared" si="5"/>
        <v/>
      </c>
    </row>
    <row r="143" spans="1:10" ht="17.25" customHeight="1">
      <c r="A143" s="354">
        <v>27</v>
      </c>
      <c r="B143" s="333"/>
      <c r="C143" s="23"/>
      <c r="D143" s="236"/>
      <c r="E143" s="18"/>
      <c r="F143" s="52"/>
      <c r="G143" s="38"/>
      <c r="H143" s="101"/>
      <c r="I143" s="147" t="str">
        <f t="shared" si="4"/>
        <v/>
      </c>
      <c r="J143" s="222" t="str">
        <f t="shared" si="5"/>
        <v/>
      </c>
    </row>
    <row r="144" spans="1:10" ht="17.25" customHeight="1">
      <c r="A144" s="354">
        <v>28</v>
      </c>
      <c r="B144" s="333"/>
      <c r="C144" s="23"/>
      <c r="D144" s="236"/>
      <c r="E144" s="18"/>
      <c r="F144" s="52"/>
      <c r="G144" s="38"/>
      <c r="H144" s="101"/>
      <c r="I144" s="147" t="str">
        <f t="shared" si="4"/>
        <v/>
      </c>
      <c r="J144" s="222" t="str">
        <f t="shared" si="5"/>
        <v/>
      </c>
    </row>
    <row r="145" spans="1:10" ht="17.25" customHeight="1">
      <c r="A145" s="354">
        <v>29</v>
      </c>
      <c r="B145" s="333"/>
      <c r="C145" s="23"/>
      <c r="D145" s="306"/>
      <c r="E145" s="20"/>
      <c r="F145" s="21"/>
      <c r="G145" s="22"/>
      <c r="H145" s="101"/>
      <c r="I145" s="147" t="str">
        <f t="shared" si="4"/>
        <v/>
      </c>
      <c r="J145" s="222" t="str">
        <f t="shared" si="5"/>
        <v/>
      </c>
    </row>
    <row r="146" spans="1:10" ht="17.25" customHeight="1" thickBot="1">
      <c r="A146" s="355">
        <v>30</v>
      </c>
      <c r="B146" s="334"/>
      <c r="C146" s="261"/>
      <c r="D146" s="308"/>
      <c r="E146" s="309"/>
      <c r="F146" s="310"/>
      <c r="G146" s="311"/>
      <c r="H146" s="265"/>
      <c r="I146" s="266" t="str">
        <f t="shared" si="4"/>
        <v/>
      </c>
      <c r="J146" s="312" t="str">
        <f t="shared" si="5"/>
        <v/>
      </c>
    </row>
    <row r="147" spans="1:10" ht="17.25" customHeight="1" thickBot="1">
      <c r="B147" s="801"/>
      <c r="C147" s="802"/>
      <c r="D147" s="802"/>
      <c r="E147" s="802"/>
      <c r="F147" s="802"/>
      <c r="G147" s="803"/>
      <c r="H147" s="326"/>
      <c r="I147" s="326"/>
      <c r="J147" s="203">
        <f>SUM(J117:J146)</f>
        <v>0</v>
      </c>
    </row>
    <row r="148" spans="1:10" ht="17.25" customHeight="1">
      <c r="B148" s="148"/>
      <c r="C148" s="229"/>
      <c r="D148" s="148"/>
      <c r="E148" s="148"/>
      <c r="F148" s="149"/>
      <c r="G148" s="149"/>
      <c r="H148" s="149"/>
      <c r="I148" s="150" t="s">
        <v>170</v>
      </c>
      <c r="J148" s="151">
        <f>SUMIF(I117:I146,"要",J117:J146)</f>
        <v>0</v>
      </c>
    </row>
    <row r="149" spans="1:10" ht="17.25" customHeight="1">
      <c r="B149" s="148"/>
      <c r="C149" s="229"/>
      <c r="D149" s="148"/>
      <c r="E149" s="148"/>
      <c r="F149" s="149"/>
      <c r="G149" s="149"/>
      <c r="H149" s="149"/>
      <c r="I149" s="150"/>
      <c r="J149" s="151"/>
    </row>
    <row r="150" spans="1:10" ht="19.5" customHeight="1">
      <c r="B150" s="329" t="s">
        <v>5</v>
      </c>
      <c r="C150" s="224"/>
    </row>
    <row r="151" spans="1:10" ht="19.5" customHeight="1" thickBot="1">
      <c r="B151" s="330" t="s">
        <v>200</v>
      </c>
      <c r="C151" s="223" t="s">
        <v>207</v>
      </c>
      <c r="J151" s="3" t="s">
        <v>29</v>
      </c>
    </row>
    <row r="152" spans="1:10" ht="16.5" customHeight="1">
      <c r="B152" s="786" t="s">
        <v>19</v>
      </c>
      <c r="C152" s="796" t="s">
        <v>4</v>
      </c>
      <c r="D152" s="788" t="s">
        <v>18</v>
      </c>
      <c r="E152" s="791" t="s">
        <v>32</v>
      </c>
      <c r="F152" s="791"/>
      <c r="G152" s="791"/>
      <c r="H152" s="792" t="s">
        <v>168</v>
      </c>
      <c r="I152" s="794" t="s">
        <v>169</v>
      </c>
      <c r="J152" s="784" t="s">
        <v>45</v>
      </c>
    </row>
    <row r="153" spans="1:10" ht="16.5" customHeight="1" thickBot="1">
      <c r="B153" s="787"/>
      <c r="C153" s="797"/>
      <c r="D153" s="789"/>
      <c r="E153" s="225" t="s">
        <v>44</v>
      </c>
      <c r="F153" s="790" t="s">
        <v>31</v>
      </c>
      <c r="G153" s="790"/>
      <c r="H153" s="793"/>
      <c r="I153" s="795"/>
      <c r="J153" s="785"/>
    </row>
    <row r="154" spans="1:10" ht="17.25" customHeight="1">
      <c r="A154" s="353">
        <v>1</v>
      </c>
      <c r="B154" s="332"/>
      <c r="C154" s="161"/>
      <c r="D154" s="305"/>
      <c r="E154" s="152"/>
      <c r="F154" s="153"/>
      <c r="G154" s="154"/>
      <c r="H154" s="155"/>
      <c r="I154" s="156" t="str">
        <f t="shared" ref="I154:I183" si="6">IF(H154="","",IF(H154="課税対象外","要","不要"))</f>
        <v/>
      </c>
      <c r="J154" s="157" t="str">
        <f t="shared" ref="J154:J183" si="7">IF(D154="","",ROUNDDOWN(E154*F154,0))</f>
        <v/>
      </c>
    </row>
    <row r="155" spans="1:10" ht="17.25" customHeight="1">
      <c r="A155" s="354">
        <v>2</v>
      </c>
      <c r="B155" s="333"/>
      <c r="C155" s="23"/>
      <c r="D155" s="236"/>
      <c r="E155" s="18"/>
      <c r="F155" s="52"/>
      <c r="G155" s="38"/>
      <c r="H155" s="101"/>
      <c r="I155" s="146" t="str">
        <f t="shared" si="6"/>
        <v/>
      </c>
      <c r="J155" s="105" t="str">
        <f t="shared" si="7"/>
        <v/>
      </c>
    </row>
    <row r="156" spans="1:10" ht="17.25" customHeight="1">
      <c r="A156" s="354">
        <v>3</v>
      </c>
      <c r="B156" s="333"/>
      <c r="C156" s="23"/>
      <c r="D156" s="236"/>
      <c r="E156" s="18"/>
      <c r="F156" s="52"/>
      <c r="G156" s="38"/>
      <c r="H156" s="101"/>
      <c r="I156" s="146" t="str">
        <f t="shared" si="6"/>
        <v/>
      </c>
      <c r="J156" s="105" t="str">
        <f t="shared" si="7"/>
        <v/>
      </c>
    </row>
    <row r="157" spans="1:10" ht="17.25" customHeight="1">
      <c r="A157" s="354">
        <v>4</v>
      </c>
      <c r="B157" s="333"/>
      <c r="C157" s="23"/>
      <c r="D157" s="236"/>
      <c r="E157" s="18"/>
      <c r="F157" s="52"/>
      <c r="G157" s="38"/>
      <c r="H157" s="101"/>
      <c r="I157" s="146" t="str">
        <f t="shared" si="6"/>
        <v/>
      </c>
      <c r="J157" s="105" t="str">
        <f t="shared" si="7"/>
        <v/>
      </c>
    </row>
    <row r="158" spans="1:10" ht="17.25" customHeight="1">
      <c r="A158" s="354">
        <v>5</v>
      </c>
      <c r="B158" s="333"/>
      <c r="C158" s="23"/>
      <c r="D158" s="236"/>
      <c r="E158" s="16"/>
      <c r="F158" s="52"/>
      <c r="G158" s="38"/>
      <c r="H158" s="100"/>
      <c r="I158" s="146" t="str">
        <f t="shared" si="6"/>
        <v/>
      </c>
      <c r="J158" s="105" t="str">
        <f t="shared" si="7"/>
        <v/>
      </c>
    </row>
    <row r="159" spans="1:10" ht="17.25" customHeight="1">
      <c r="A159" s="354">
        <v>6</v>
      </c>
      <c r="B159" s="333"/>
      <c r="C159" s="23"/>
      <c r="D159" s="236"/>
      <c r="E159" s="16"/>
      <c r="F159" s="52"/>
      <c r="G159" s="38"/>
      <c r="H159" s="100"/>
      <c r="I159" s="146" t="str">
        <f t="shared" si="6"/>
        <v/>
      </c>
      <c r="J159" s="105" t="str">
        <f t="shared" si="7"/>
        <v/>
      </c>
    </row>
    <row r="160" spans="1:10" ht="17.25" customHeight="1">
      <c r="A160" s="354">
        <v>7</v>
      </c>
      <c r="B160" s="333"/>
      <c r="C160" s="23"/>
      <c r="D160" s="236"/>
      <c r="E160" s="16"/>
      <c r="F160" s="52"/>
      <c r="G160" s="38"/>
      <c r="H160" s="100"/>
      <c r="I160" s="146" t="str">
        <f t="shared" si="6"/>
        <v/>
      </c>
      <c r="J160" s="105" t="str">
        <f t="shared" si="7"/>
        <v/>
      </c>
    </row>
    <row r="161" spans="1:10" ht="17.25" customHeight="1">
      <c r="A161" s="354">
        <v>8</v>
      </c>
      <c r="B161" s="333"/>
      <c r="C161" s="23"/>
      <c r="D161" s="236"/>
      <c r="E161" s="16"/>
      <c r="F161" s="52"/>
      <c r="G161" s="38"/>
      <c r="H161" s="100"/>
      <c r="I161" s="146" t="str">
        <f t="shared" si="6"/>
        <v/>
      </c>
      <c r="J161" s="105" t="str">
        <f t="shared" si="7"/>
        <v/>
      </c>
    </row>
    <row r="162" spans="1:10" ht="17.25" customHeight="1">
      <c r="A162" s="354">
        <v>9</v>
      </c>
      <c r="B162" s="333"/>
      <c r="C162" s="23"/>
      <c r="D162" s="236"/>
      <c r="E162" s="16"/>
      <c r="F162" s="52"/>
      <c r="G162" s="38"/>
      <c r="H162" s="100"/>
      <c r="I162" s="146" t="str">
        <f t="shared" si="6"/>
        <v/>
      </c>
      <c r="J162" s="105" t="str">
        <f t="shared" si="7"/>
        <v/>
      </c>
    </row>
    <row r="163" spans="1:10" ht="17.25" customHeight="1">
      <c r="A163" s="354">
        <v>10</v>
      </c>
      <c r="B163" s="333"/>
      <c r="C163" s="23"/>
      <c r="D163" s="236"/>
      <c r="E163" s="16"/>
      <c r="F163" s="52"/>
      <c r="G163" s="38"/>
      <c r="H163" s="100"/>
      <c r="I163" s="146" t="str">
        <f t="shared" si="6"/>
        <v/>
      </c>
      <c r="J163" s="105" t="str">
        <f t="shared" si="7"/>
        <v/>
      </c>
    </row>
    <row r="164" spans="1:10" ht="17.25" customHeight="1">
      <c r="A164" s="354">
        <v>11</v>
      </c>
      <c r="B164" s="333"/>
      <c r="C164" s="23"/>
      <c r="D164" s="236"/>
      <c r="E164" s="16"/>
      <c r="F164" s="52"/>
      <c r="G164" s="38"/>
      <c r="H164" s="100"/>
      <c r="I164" s="146" t="str">
        <f t="shared" si="6"/>
        <v/>
      </c>
      <c r="J164" s="105" t="str">
        <f t="shared" si="7"/>
        <v/>
      </c>
    </row>
    <row r="165" spans="1:10" ht="17.25" customHeight="1">
      <c r="A165" s="354">
        <v>12</v>
      </c>
      <c r="B165" s="333"/>
      <c r="C165" s="23"/>
      <c r="D165" s="236"/>
      <c r="E165" s="16"/>
      <c r="F165" s="52"/>
      <c r="G165" s="38"/>
      <c r="H165" s="100"/>
      <c r="I165" s="146" t="str">
        <f t="shared" si="6"/>
        <v/>
      </c>
      <c r="J165" s="105" t="str">
        <f t="shared" si="7"/>
        <v/>
      </c>
    </row>
    <row r="166" spans="1:10" ht="17.25" customHeight="1">
      <c r="A166" s="354">
        <v>13</v>
      </c>
      <c r="B166" s="333"/>
      <c r="C166" s="23"/>
      <c r="D166" s="236"/>
      <c r="E166" s="16"/>
      <c r="F166" s="52"/>
      <c r="G166" s="38"/>
      <c r="H166" s="100"/>
      <c r="I166" s="146" t="str">
        <f t="shared" si="6"/>
        <v/>
      </c>
      <c r="J166" s="105" t="str">
        <f t="shared" si="7"/>
        <v/>
      </c>
    </row>
    <row r="167" spans="1:10" ht="17.25" customHeight="1">
      <c r="A167" s="354">
        <v>14</v>
      </c>
      <c r="B167" s="333"/>
      <c r="C167" s="23"/>
      <c r="D167" s="236"/>
      <c r="E167" s="16"/>
      <c r="F167" s="52"/>
      <c r="G167" s="38"/>
      <c r="H167" s="100"/>
      <c r="I167" s="146" t="str">
        <f t="shared" si="6"/>
        <v/>
      </c>
      <c r="J167" s="105" t="str">
        <f t="shared" si="7"/>
        <v/>
      </c>
    </row>
    <row r="168" spans="1:10" ht="17.25" customHeight="1">
      <c r="A168" s="354">
        <v>15</v>
      </c>
      <c r="B168" s="333"/>
      <c r="C168" s="23"/>
      <c r="D168" s="236"/>
      <c r="E168" s="16"/>
      <c r="F168" s="52"/>
      <c r="G168" s="38"/>
      <c r="H168" s="100"/>
      <c r="I168" s="146" t="str">
        <f t="shared" si="6"/>
        <v/>
      </c>
      <c r="J168" s="105" t="str">
        <f t="shared" si="7"/>
        <v/>
      </c>
    </row>
    <row r="169" spans="1:10" ht="17.25" customHeight="1">
      <c r="A169" s="354">
        <v>16</v>
      </c>
      <c r="B169" s="333"/>
      <c r="C169" s="23"/>
      <c r="D169" s="236"/>
      <c r="E169" s="16"/>
      <c r="F169" s="52"/>
      <c r="G169" s="38"/>
      <c r="H169" s="100"/>
      <c r="I169" s="146" t="str">
        <f t="shared" si="6"/>
        <v/>
      </c>
      <c r="J169" s="105" t="str">
        <f t="shared" si="7"/>
        <v/>
      </c>
    </row>
    <row r="170" spans="1:10" ht="17.25" customHeight="1">
      <c r="A170" s="354">
        <v>17</v>
      </c>
      <c r="B170" s="333"/>
      <c r="C170" s="23"/>
      <c r="D170" s="236"/>
      <c r="E170" s="16"/>
      <c r="F170" s="52"/>
      <c r="G170" s="38"/>
      <c r="H170" s="101"/>
      <c r="I170" s="147" t="str">
        <f t="shared" si="6"/>
        <v/>
      </c>
      <c r="J170" s="222" t="str">
        <f t="shared" si="7"/>
        <v/>
      </c>
    </row>
    <row r="171" spans="1:10" ht="17.25" customHeight="1">
      <c r="A171" s="354">
        <v>18</v>
      </c>
      <c r="B171" s="333"/>
      <c r="C171" s="23"/>
      <c r="D171" s="236"/>
      <c r="E171" s="16"/>
      <c r="F171" s="52"/>
      <c r="G171" s="38"/>
      <c r="H171" s="101"/>
      <c r="I171" s="147" t="str">
        <f t="shared" si="6"/>
        <v/>
      </c>
      <c r="J171" s="222" t="str">
        <f t="shared" si="7"/>
        <v/>
      </c>
    </row>
    <row r="172" spans="1:10" ht="17.25" customHeight="1">
      <c r="A172" s="354">
        <v>19</v>
      </c>
      <c r="B172" s="333"/>
      <c r="C172" s="23"/>
      <c r="D172" s="236"/>
      <c r="E172" s="16"/>
      <c r="F172" s="52"/>
      <c r="G172" s="38"/>
      <c r="H172" s="101"/>
      <c r="I172" s="147" t="str">
        <f t="shared" si="6"/>
        <v/>
      </c>
      <c r="J172" s="222" t="str">
        <f t="shared" si="7"/>
        <v/>
      </c>
    </row>
    <row r="173" spans="1:10" ht="17.25" customHeight="1">
      <c r="A173" s="354">
        <v>20</v>
      </c>
      <c r="B173" s="333"/>
      <c r="C173" s="23"/>
      <c r="D173" s="236"/>
      <c r="E173" s="16"/>
      <c r="F173" s="52"/>
      <c r="G173" s="38"/>
      <c r="H173" s="101"/>
      <c r="I173" s="147" t="str">
        <f t="shared" si="6"/>
        <v/>
      </c>
      <c r="J173" s="222" t="str">
        <f t="shared" si="7"/>
        <v/>
      </c>
    </row>
    <row r="174" spans="1:10" ht="17.25" customHeight="1">
      <c r="A174" s="354">
        <v>21</v>
      </c>
      <c r="B174" s="333"/>
      <c r="C174" s="23"/>
      <c r="D174" s="236"/>
      <c r="E174" s="16"/>
      <c r="F174" s="52"/>
      <c r="G174" s="38"/>
      <c r="H174" s="101"/>
      <c r="I174" s="147" t="str">
        <f t="shared" si="6"/>
        <v/>
      </c>
      <c r="J174" s="222" t="str">
        <f t="shared" si="7"/>
        <v/>
      </c>
    </row>
    <row r="175" spans="1:10" ht="17.25" customHeight="1">
      <c r="A175" s="354">
        <v>22</v>
      </c>
      <c r="B175" s="333"/>
      <c r="C175" s="23"/>
      <c r="D175" s="236"/>
      <c r="E175" s="16"/>
      <c r="F175" s="52"/>
      <c r="G175" s="38"/>
      <c r="H175" s="101"/>
      <c r="I175" s="147" t="str">
        <f t="shared" si="6"/>
        <v/>
      </c>
      <c r="J175" s="222" t="str">
        <f t="shared" si="7"/>
        <v/>
      </c>
    </row>
    <row r="176" spans="1:10" ht="17.25" customHeight="1">
      <c r="A176" s="354">
        <v>23</v>
      </c>
      <c r="B176" s="333"/>
      <c r="C176" s="23"/>
      <c r="D176" s="236"/>
      <c r="E176" s="16"/>
      <c r="F176" s="52"/>
      <c r="G176" s="38"/>
      <c r="H176" s="101"/>
      <c r="I176" s="147" t="str">
        <f t="shared" si="6"/>
        <v/>
      </c>
      <c r="J176" s="222" t="str">
        <f t="shared" si="7"/>
        <v/>
      </c>
    </row>
    <row r="177" spans="1:11" ht="17.25" customHeight="1">
      <c r="A177" s="354">
        <v>24</v>
      </c>
      <c r="B177" s="333"/>
      <c r="C177" s="23"/>
      <c r="D177" s="236"/>
      <c r="E177" s="16"/>
      <c r="F177" s="52"/>
      <c r="G177" s="38"/>
      <c r="H177" s="101"/>
      <c r="I177" s="147" t="str">
        <f t="shared" si="6"/>
        <v/>
      </c>
      <c r="J177" s="222" t="str">
        <f t="shared" si="7"/>
        <v/>
      </c>
    </row>
    <row r="178" spans="1:11" ht="17.25" customHeight="1">
      <c r="A178" s="354">
        <v>25</v>
      </c>
      <c r="B178" s="333"/>
      <c r="C178" s="23"/>
      <c r="D178" s="236"/>
      <c r="E178" s="16"/>
      <c r="F178" s="52"/>
      <c r="G178" s="38"/>
      <c r="H178" s="101"/>
      <c r="I178" s="147" t="str">
        <f t="shared" si="6"/>
        <v/>
      </c>
      <c r="J178" s="222" t="str">
        <f t="shared" si="7"/>
        <v/>
      </c>
    </row>
    <row r="179" spans="1:11" ht="17.25" customHeight="1">
      <c r="A179" s="354">
        <v>26</v>
      </c>
      <c r="B179" s="333"/>
      <c r="C179" s="23"/>
      <c r="D179" s="236"/>
      <c r="E179" s="16"/>
      <c r="F179" s="52"/>
      <c r="G179" s="38"/>
      <c r="H179" s="101"/>
      <c r="I179" s="147" t="str">
        <f t="shared" si="6"/>
        <v/>
      </c>
      <c r="J179" s="222" t="str">
        <f t="shared" si="7"/>
        <v/>
      </c>
    </row>
    <row r="180" spans="1:11" ht="17.25" customHeight="1">
      <c r="A180" s="354">
        <v>27</v>
      </c>
      <c r="B180" s="333"/>
      <c r="C180" s="23"/>
      <c r="D180" s="306"/>
      <c r="E180" s="20"/>
      <c r="F180" s="21"/>
      <c r="G180" s="22"/>
      <c r="H180" s="101"/>
      <c r="I180" s="147" t="str">
        <f t="shared" si="6"/>
        <v/>
      </c>
      <c r="J180" s="222" t="str">
        <f t="shared" si="7"/>
        <v/>
      </c>
    </row>
    <row r="181" spans="1:11" ht="17.25" customHeight="1">
      <c r="A181" s="354">
        <v>28</v>
      </c>
      <c r="B181" s="333"/>
      <c r="C181" s="23"/>
      <c r="D181" s="306"/>
      <c r="E181" s="20"/>
      <c r="F181" s="21"/>
      <c r="G181" s="22"/>
      <c r="H181" s="101"/>
      <c r="I181" s="147" t="str">
        <f t="shared" si="6"/>
        <v/>
      </c>
      <c r="J181" s="222" t="str">
        <f t="shared" si="7"/>
        <v/>
      </c>
    </row>
    <row r="182" spans="1:11" ht="17.25" customHeight="1">
      <c r="A182" s="354">
        <v>29</v>
      </c>
      <c r="B182" s="333"/>
      <c r="C182" s="23"/>
      <c r="D182" s="307"/>
      <c r="E182" s="20"/>
      <c r="F182" s="21"/>
      <c r="G182" s="22"/>
      <c r="H182" s="101"/>
      <c r="I182" s="147" t="str">
        <f t="shared" si="6"/>
        <v/>
      </c>
      <c r="J182" s="222" t="str">
        <f t="shared" si="7"/>
        <v/>
      </c>
    </row>
    <row r="183" spans="1:11" ht="17.25" customHeight="1" thickBot="1">
      <c r="A183" s="355">
        <v>30</v>
      </c>
      <c r="B183" s="334"/>
      <c r="C183" s="261"/>
      <c r="D183" s="308"/>
      <c r="E183" s="309"/>
      <c r="F183" s="310"/>
      <c r="G183" s="311"/>
      <c r="H183" s="265"/>
      <c r="I183" s="266" t="str">
        <f t="shared" si="6"/>
        <v/>
      </c>
      <c r="J183" s="312" t="str">
        <f t="shared" si="7"/>
        <v/>
      </c>
    </row>
    <row r="184" spans="1:11" ht="17.25" customHeight="1" thickBot="1">
      <c r="B184" s="801"/>
      <c r="C184" s="802"/>
      <c r="D184" s="802"/>
      <c r="E184" s="802"/>
      <c r="F184" s="802"/>
      <c r="G184" s="803"/>
      <c r="H184" s="326"/>
      <c r="I184" s="326"/>
      <c r="J184" s="203">
        <f>SUM(J154:J183)</f>
        <v>0</v>
      </c>
    </row>
    <row r="185" spans="1:11" ht="17.25" customHeight="1">
      <c r="B185" s="148"/>
      <c r="C185" s="229"/>
      <c r="D185" s="148"/>
      <c r="E185" s="148"/>
      <c r="F185" s="149"/>
      <c r="G185" s="149"/>
      <c r="H185" s="149"/>
      <c r="I185" s="150" t="s">
        <v>170</v>
      </c>
      <c r="J185" s="151">
        <f>SUMIF(I154:I183,"要",J154:J183)</f>
        <v>0</v>
      </c>
    </row>
    <row r="186" spans="1:11" ht="17.25" customHeight="1">
      <c r="B186" s="148"/>
      <c r="C186" s="229"/>
      <c r="D186" s="148"/>
      <c r="E186" s="148"/>
      <c r="F186" s="149"/>
      <c r="G186" s="149"/>
      <c r="H186" s="149"/>
      <c r="I186" s="150"/>
      <c r="J186" s="151"/>
    </row>
    <row r="187" spans="1:11" ht="9" customHeight="1" thickBot="1">
      <c r="B187" s="148"/>
      <c r="C187" s="229"/>
      <c r="D187" s="148"/>
      <c r="E187" s="148"/>
      <c r="F187" s="149"/>
      <c r="G187" s="149"/>
      <c r="H187" s="149"/>
      <c r="I187" s="150"/>
      <c r="J187" s="151"/>
    </row>
    <row r="188" spans="1:11" ht="17.25" customHeight="1" thickBot="1">
      <c r="B188" s="781" t="s">
        <v>208</v>
      </c>
      <c r="C188" s="782"/>
      <c r="D188" s="782"/>
      <c r="E188" s="782"/>
      <c r="F188" s="782"/>
      <c r="G188" s="783"/>
      <c r="H188" s="325"/>
      <c r="I188" s="325"/>
      <c r="J188" s="158">
        <f>J36+J73+J110+J147+J184</f>
        <v>0</v>
      </c>
    </row>
    <row r="189" spans="1:11" s="6" customFormat="1" ht="17.25" customHeight="1">
      <c r="A189" s="356"/>
      <c r="B189" s="8"/>
      <c r="C189" s="230"/>
      <c r="F189" s="1"/>
      <c r="G189" s="1"/>
      <c r="H189" s="1"/>
      <c r="I189" s="1"/>
      <c r="J189" s="1"/>
      <c r="K189" s="1"/>
    </row>
    <row r="190" spans="1:11" ht="17.25" customHeight="1">
      <c r="J190" s="1"/>
    </row>
    <row r="191" spans="1:11" ht="17.25" customHeight="1">
      <c r="J191" s="1"/>
    </row>
    <row r="192" spans="1:11" ht="17.25" customHeight="1">
      <c r="J192" s="1"/>
    </row>
  </sheetData>
  <sheetProtection algorithmName="SHA-512" hashValue="PiOwVq87nO5Fy076WZ2/y9Cv10u4hmi2BTKyAs6DN1HUvwEZR/GP6rOlOC+46NeypxsMBNor1EMYccz73RAnjA==" saltValue="oatU3XvBY6Zc4NCokwxsSQ==" spinCount="100000" sheet="1" formatCells="0" formatColumns="0" formatRows="0"/>
  <protectedRanges>
    <protectedRange sqref="H6:H35 H80:H109 H117:H146 H154:H183 H43:H72" name="範囲1"/>
  </protectedRanges>
  <mergeCells count="46">
    <mergeCell ref="H115:H116"/>
    <mergeCell ref="I115:I116"/>
    <mergeCell ref="J115:J116"/>
    <mergeCell ref="F116:G116"/>
    <mergeCell ref="H152:H153"/>
    <mergeCell ref="I152:I153"/>
    <mergeCell ref="J152:J153"/>
    <mergeCell ref="F153:G153"/>
    <mergeCell ref="E152:G152"/>
    <mergeCell ref="I41:I42"/>
    <mergeCell ref="J41:J42"/>
    <mergeCell ref="F42:G42"/>
    <mergeCell ref="B78:B79"/>
    <mergeCell ref="C78:C79"/>
    <mergeCell ref="D78:D79"/>
    <mergeCell ref="E78:G78"/>
    <mergeCell ref="H78:H79"/>
    <mergeCell ref="I78:I79"/>
    <mergeCell ref="J78:J79"/>
    <mergeCell ref="F79:G79"/>
    <mergeCell ref="B41:B42"/>
    <mergeCell ref="C41:C42"/>
    <mergeCell ref="D41:D42"/>
    <mergeCell ref="E41:G41"/>
    <mergeCell ref="H41:H42"/>
    <mergeCell ref="D115:D116"/>
    <mergeCell ref="E115:G115"/>
    <mergeCell ref="B152:B153"/>
    <mergeCell ref="C152:C153"/>
    <mergeCell ref="D152:D153"/>
    <mergeCell ref="B188:G188"/>
    <mergeCell ref="J4:J5"/>
    <mergeCell ref="B4:B5"/>
    <mergeCell ref="D4:D5"/>
    <mergeCell ref="F5:G5"/>
    <mergeCell ref="E4:G4"/>
    <mergeCell ref="H4:H5"/>
    <mergeCell ref="I4:I5"/>
    <mergeCell ref="C4:C5"/>
    <mergeCell ref="B36:G36"/>
    <mergeCell ref="B73:G73"/>
    <mergeCell ref="B110:G110"/>
    <mergeCell ref="B147:G147"/>
    <mergeCell ref="B184:G184"/>
    <mergeCell ref="B115:B116"/>
    <mergeCell ref="C115:C116"/>
  </mergeCells>
  <phoneticPr fontId="17"/>
  <dataValidations count="4">
    <dataValidation type="list" allowBlank="1" showInputMessage="1" showErrorMessage="1" sqref="B80:B109 B117:B146 B154:B183 B6:B35 B43:B72" xr:uid="{00000000-0002-0000-0300-000000000000}">
      <formula1>"選択してください,第1四半期,第2四半期,第3四半期,第4四半期,"</formula1>
    </dataValidation>
    <dataValidation type="list" allowBlank="1" showInputMessage="1" showErrorMessage="1" sqref="G117:G146 G80:G109 G6:G35 G154:G183 G43:G72" xr:uid="{00000000-0002-0000-0300-000001000000}">
      <formula1>"選択してください,個,点,台,式,件"</formula1>
    </dataValidation>
    <dataValidation type="list" allowBlank="1" showDropDown="1" showInputMessage="1" showErrorMessage="1" sqref="I6:I35 I117:I146 I80:I109 I154:I183 I43:I72" xr:uid="{4E4818A8-3674-4EAB-8F5A-820308512915}">
      <formula1>"要,不要"</formula1>
    </dataValidation>
    <dataValidation type="list" allowBlank="1" showInputMessage="1" showErrorMessage="1" sqref="H6:H35 H117:H146 H80:H109 H154:H183 H43:H72" xr:uid="{A4E92573-2C4C-4A87-AA3C-A657028FD195}">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scale="23" orientation="portrait"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sheetPr>
  <dimension ref="A1:J258"/>
  <sheetViews>
    <sheetView view="pageBreakPreview" zoomScale="70" zoomScaleNormal="76" zoomScaleSheetLayoutView="70" workbookViewId="0">
      <selection activeCell="C2" sqref="C2"/>
    </sheetView>
  </sheetViews>
  <sheetFormatPr defaultColWidth="9" defaultRowHeight="19.5" customHeight="1"/>
  <cols>
    <col min="1" max="1" width="6.44140625" style="3" customWidth="1"/>
    <col min="2" max="2" width="33.109375" style="537" customWidth="1"/>
    <col min="3" max="3" width="40.88671875" style="537" customWidth="1"/>
    <col min="4" max="4" width="14.6640625" style="538" customWidth="1"/>
    <col min="5" max="5" width="7.88671875" style="538" customWidth="1"/>
    <col min="6" max="6" width="6.77734375" style="538" customWidth="1"/>
    <col min="7" max="7" width="15.21875" style="538" customWidth="1"/>
    <col min="8" max="8" width="12.109375" style="538" customWidth="1"/>
    <col min="9" max="9" width="17.44140625" style="539" customWidth="1"/>
    <col min="10" max="10" width="9" style="6"/>
    <col min="11" max="16384" width="9" style="1"/>
  </cols>
  <sheetData>
    <row r="1" spans="1:10" ht="34.200000000000003" customHeight="1">
      <c r="B1" s="536" t="s">
        <v>7</v>
      </c>
    </row>
    <row r="2" spans="1:10" ht="19.5" customHeight="1">
      <c r="B2" s="536" t="s">
        <v>11</v>
      </c>
      <c r="C2" s="540"/>
    </row>
    <row r="3" spans="1:10" ht="19.5" customHeight="1" thickBot="1">
      <c r="B3" s="541" t="s">
        <v>196</v>
      </c>
      <c r="C3" s="540" t="s">
        <v>207</v>
      </c>
      <c r="E3" s="542"/>
      <c r="F3" s="542"/>
      <c r="G3" s="542"/>
      <c r="H3" s="542"/>
      <c r="I3" s="361" t="s">
        <v>29</v>
      </c>
    </row>
    <row r="4" spans="1:10" ht="13.5" customHeight="1">
      <c r="B4" s="810" t="s">
        <v>4</v>
      </c>
      <c r="C4" s="808" t="s">
        <v>18</v>
      </c>
      <c r="D4" s="812" t="s">
        <v>32</v>
      </c>
      <c r="E4" s="813"/>
      <c r="F4" s="814"/>
      <c r="G4" s="815" t="s">
        <v>168</v>
      </c>
      <c r="H4" s="817" t="s">
        <v>169</v>
      </c>
      <c r="I4" s="806" t="s">
        <v>46</v>
      </c>
    </row>
    <row r="5" spans="1:10" ht="13.5" customHeight="1" thickBot="1">
      <c r="B5" s="811"/>
      <c r="C5" s="809"/>
      <c r="D5" s="543" t="s">
        <v>44</v>
      </c>
      <c r="E5" s="544" t="s">
        <v>31</v>
      </c>
      <c r="F5" s="544" t="s">
        <v>43</v>
      </c>
      <c r="G5" s="816"/>
      <c r="H5" s="818"/>
      <c r="I5" s="807"/>
    </row>
    <row r="6" spans="1:10" s="6" customFormat="1" ht="17.25" customHeight="1">
      <c r="A6" s="357">
        <v>1</v>
      </c>
      <c r="B6" s="342"/>
      <c r="C6" s="28"/>
      <c r="D6" s="29"/>
      <c r="E6" s="30"/>
      <c r="F6" s="545"/>
      <c r="G6" s="546"/>
      <c r="H6" s="547" t="str">
        <f>IF(G6="","",IF(G6="課税対象外","要","不要"))</f>
        <v/>
      </c>
      <c r="I6" s="548" t="str">
        <f>IF(B6="","",ROUNDDOWN(D6*E6,0))</f>
        <v/>
      </c>
      <c r="J6" s="11"/>
    </row>
    <row r="7" spans="1:10" ht="17.25" customHeight="1">
      <c r="A7" s="358">
        <v>2</v>
      </c>
      <c r="B7" s="342"/>
      <c r="C7" s="28"/>
      <c r="D7" s="29"/>
      <c r="E7" s="30"/>
      <c r="F7" s="545"/>
      <c r="G7" s="546"/>
      <c r="H7" s="547" t="str">
        <f t="shared" ref="H7" si="0">IF(G7="","",IF(G7="課税対象外","要","不要"))</f>
        <v/>
      </c>
      <c r="I7" s="548" t="str">
        <f t="shared" ref="I7:I81" si="1">IF(B7="","",ROUNDDOWN(D7*E7,0))</f>
        <v/>
      </c>
    </row>
    <row r="8" spans="1:10" ht="14.4">
      <c r="A8" s="358">
        <v>3</v>
      </c>
      <c r="B8" s="590"/>
      <c r="C8" s="28"/>
      <c r="D8" s="29"/>
      <c r="E8" s="30"/>
      <c r="F8" s="545"/>
      <c r="G8" s="546"/>
      <c r="H8" s="547" t="str">
        <f t="shared" ref="H8:H35" si="2">IF(G8="","",IF(G8="課税対象外","要","不要"))</f>
        <v/>
      </c>
      <c r="I8" s="548" t="str">
        <f t="shared" ref="I8:I35" si="3">IF(B8="","",ROUNDDOWN(D8*E8,0))</f>
        <v/>
      </c>
    </row>
    <row r="9" spans="1:10" ht="17.25" customHeight="1">
      <c r="A9" s="358">
        <v>4</v>
      </c>
      <c r="B9" s="342"/>
      <c r="C9" s="28"/>
      <c r="D9" s="29"/>
      <c r="E9" s="30"/>
      <c r="F9" s="545"/>
      <c r="G9" s="546"/>
      <c r="H9" s="547" t="str">
        <f t="shared" si="2"/>
        <v/>
      </c>
      <c r="I9" s="548" t="str">
        <f t="shared" si="3"/>
        <v/>
      </c>
    </row>
    <row r="10" spans="1:10" ht="17.25" customHeight="1">
      <c r="A10" s="358">
        <v>5</v>
      </c>
      <c r="B10" s="342"/>
      <c r="C10" s="28"/>
      <c r="D10" s="29"/>
      <c r="E10" s="30"/>
      <c r="F10" s="545"/>
      <c r="G10" s="546"/>
      <c r="H10" s="547" t="str">
        <f t="shared" si="2"/>
        <v/>
      </c>
      <c r="I10" s="548" t="str">
        <f t="shared" si="3"/>
        <v/>
      </c>
    </row>
    <row r="11" spans="1:10" ht="17.25" customHeight="1">
      <c r="A11" s="358">
        <v>6</v>
      </c>
      <c r="B11" s="342"/>
      <c r="C11" s="28"/>
      <c r="D11" s="29"/>
      <c r="E11" s="30"/>
      <c r="F11" s="545"/>
      <c r="G11" s="546"/>
      <c r="H11" s="547" t="str">
        <f t="shared" si="2"/>
        <v/>
      </c>
      <c r="I11" s="548" t="str">
        <f t="shared" si="3"/>
        <v/>
      </c>
    </row>
    <row r="12" spans="1:10" ht="17.25" customHeight="1">
      <c r="A12" s="358">
        <v>7</v>
      </c>
      <c r="B12" s="342"/>
      <c r="C12" s="28"/>
      <c r="D12" s="29"/>
      <c r="E12" s="30"/>
      <c r="F12" s="545"/>
      <c r="G12" s="546"/>
      <c r="H12" s="547" t="str">
        <f t="shared" si="2"/>
        <v/>
      </c>
      <c r="I12" s="548" t="str">
        <f t="shared" si="3"/>
        <v/>
      </c>
    </row>
    <row r="13" spans="1:10" ht="17.25" customHeight="1">
      <c r="A13" s="358">
        <v>8</v>
      </c>
      <c r="B13" s="342"/>
      <c r="C13" s="28"/>
      <c r="D13" s="29"/>
      <c r="E13" s="30"/>
      <c r="F13" s="545"/>
      <c r="G13" s="546"/>
      <c r="H13" s="547" t="str">
        <f t="shared" si="2"/>
        <v/>
      </c>
      <c r="I13" s="548" t="str">
        <f t="shared" si="3"/>
        <v/>
      </c>
    </row>
    <row r="14" spans="1:10" ht="17.25" customHeight="1">
      <c r="A14" s="358">
        <v>9</v>
      </c>
      <c r="B14" s="342"/>
      <c r="C14" s="28"/>
      <c r="D14" s="29"/>
      <c r="E14" s="30"/>
      <c r="F14" s="545"/>
      <c r="G14" s="546"/>
      <c r="H14" s="547" t="str">
        <f t="shared" si="2"/>
        <v/>
      </c>
      <c r="I14" s="548" t="str">
        <f t="shared" si="3"/>
        <v/>
      </c>
    </row>
    <row r="15" spans="1:10" ht="17.25" customHeight="1">
      <c r="A15" s="358">
        <v>10</v>
      </c>
      <c r="B15" s="342"/>
      <c r="C15" s="28"/>
      <c r="D15" s="29"/>
      <c r="E15" s="30"/>
      <c r="F15" s="545"/>
      <c r="G15" s="546"/>
      <c r="H15" s="547" t="str">
        <f t="shared" si="2"/>
        <v/>
      </c>
      <c r="I15" s="548" t="str">
        <f t="shared" si="3"/>
        <v/>
      </c>
    </row>
    <row r="16" spans="1:10" ht="17.25" customHeight="1">
      <c r="A16" s="358">
        <v>11</v>
      </c>
      <c r="B16" s="342"/>
      <c r="C16" s="28"/>
      <c r="D16" s="29"/>
      <c r="E16" s="30"/>
      <c r="F16" s="545"/>
      <c r="G16" s="546"/>
      <c r="H16" s="547" t="str">
        <f t="shared" si="2"/>
        <v/>
      </c>
      <c r="I16" s="548" t="str">
        <f t="shared" si="3"/>
        <v/>
      </c>
    </row>
    <row r="17" spans="1:9" ht="17.25" customHeight="1">
      <c r="A17" s="358">
        <v>12</v>
      </c>
      <c r="B17" s="342"/>
      <c r="C17" s="28"/>
      <c r="D17" s="29"/>
      <c r="E17" s="30"/>
      <c r="F17" s="545"/>
      <c r="G17" s="546"/>
      <c r="H17" s="547" t="str">
        <f t="shared" si="2"/>
        <v/>
      </c>
      <c r="I17" s="548" t="str">
        <f t="shared" si="3"/>
        <v/>
      </c>
    </row>
    <row r="18" spans="1:9" ht="17.25" customHeight="1">
      <c r="A18" s="358">
        <v>13</v>
      </c>
      <c r="B18" s="342"/>
      <c r="C18" s="28"/>
      <c r="D18" s="29"/>
      <c r="E18" s="30"/>
      <c r="F18" s="545"/>
      <c r="G18" s="546"/>
      <c r="H18" s="547" t="str">
        <f t="shared" si="2"/>
        <v/>
      </c>
      <c r="I18" s="548" t="str">
        <f t="shared" si="3"/>
        <v/>
      </c>
    </row>
    <row r="19" spans="1:9" ht="17.25" customHeight="1">
      <c r="A19" s="358">
        <v>14</v>
      </c>
      <c r="B19" s="342"/>
      <c r="C19" s="28"/>
      <c r="D19" s="29"/>
      <c r="E19" s="30"/>
      <c r="F19" s="545"/>
      <c r="G19" s="546"/>
      <c r="H19" s="547" t="str">
        <f t="shared" si="2"/>
        <v/>
      </c>
      <c r="I19" s="548" t="str">
        <f t="shared" si="3"/>
        <v/>
      </c>
    </row>
    <row r="20" spans="1:9" ht="17.25" customHeight="1">
      <c r="A20" s="358">
        <v>15</v>
      </c>
      <c r="B20" s="342"/>
      <c r="C20" s="28"/>
      <c r="D20" s="29"/>
      <c r="E20" s="30"/>
      <c r="F20" s="545"/>
      <c r="G20" s="546"/>
      <c r="H20" s="547" t="str">
        <f t="shared" si="2"/>
        <v/>
      </c>
      <c r="I20" s="548" t="str">
        <f t="shared" si="3"/>
        <v/>
      </c>
    </row>
    <row r="21" spans="1:9" ht="17.25" customHeight="1">
      <c r="A21" s="358">
        <v>16</v>
      </c>
      <c r="B21" s="342"/>
      <c r="C21" s="28"/>
      <c r="D21" s="29"/>
      <c r="E21" s="30"/>
      <c r="F21" s="545"/>
      <c r="G21" s="546"/>
      <c r="H21" s="547" t="str">
        <f t="shared" si="2"/>
        <v/>
      </c>
      <c r="I21" s="548" t="str">
        <f t="shared" si="3"/>
        <v/>
      </c>
    </row>
    <row r="22" spans="1:9" ht="17.25" customHeight="1">
      <c r="A22" s="358">
        <v>17</v>
      </c>
      <c r="B22" s="342"/>
      <c r="C22" s="28"/>
      <c r="D22" s="29"/>
      <c r="E22" s="30"/>
      <c r="F22" s="545"/>
      <c r="G22" s="546"/>
      <c r="H22" s="547" t="str">
        <f t="shared" si="2"/>
        <v/>
      </c>
      <c r="I22" s="548" t="str">
        <f t="shared" si="3"/>
        <v/>
      </c>
    </row>
    <row r="23" spans="1:9" ht="17.25" customHeight="1">
      <c r="A23" s="358">
        <v>18</v>
      </c>
      <c r="B23" s="342"/>
      <c r="C23" s="28"/>
      <c r="D23" s="29"/>
      <c r="E23" s="30"/>
      <c r="F23" s="545"/>
      <c r="G23" s="546"/>
      <c r="H23" s="547" t="str">
        <f t="shared" si="2"/>
        <v/>
      </c>
      <c r="I23" s="548" t="str">
        <f t="shared" si="3"/>
        <v/>
      </c>
    </row>
    <row r="24" spans="1:9" ht="17.25" customHeight="1">
      <c r="A24" s="358">
        <v>19</v>
      </c>
      <c r="B24" s="342"/>
      <c r="C24" s="28"/>
      <c r="D24" s="29"/>
      <c r="E24" s="30"/>
      <c r="F24" s="545"/>
      <c r="G24" s="546"/>
      <c r="H24" s="547" t="str">
        <f t="shared" si="2"/>
        <v/>
      </c>
      <c r="I24" s="548" t="str">
        <f t="shared" si="3"/>
        <v/>
      </c>
    </row>
    <row r="25" spans="1:9" ht="17.25" customHeight="1">
      <c r="A25" s="358">
        <v>20</v>
      </c>
      <c r="B25" s="342"/>
      <c r="C25" s="28"/>
      <c r="D25" s="29"/>
      <c r="E25" s="30"/>
      <c r="F25" s="545"/>
      <c r="G25" s="546"/>
      <c r="H25" s="547" t="str">
        <f t="shared" si="2"/>
        <v/>
      </c>
      <c r="I25" s="548" t="str">
        <f t="shared" si="3"/>
        <v/>
      </c>
    </row>
    <row r="26" spans="1:9" ht="17.25" customHeight="1">
      <c r="A26" s="358">
        <v>21</v>
      </c>
      <c r="B26" s="342"/>
      <c r="C26" s="28"/>
      <c r="D26" s="29"/>
      <c r="E26" s="30"/>
      <c r="F26" s="545"/>
      <c r="G26" s="546"/>
      <c r="H26" s="547" t="str">
        <f t="shared" si="2"/>
        <v/>
      </c>
      <c r="I26" s="548" t="str">
        <f t="shared" si="3"/>
        <v/>
      </c>
    </row>
    <row r="27" spans="1:9" ht="17.25" customHeight="1">
      <c r="A27" s="358">
        <v>22</v>
      </c>
      <c r="B27" s="342"/>
      <c r="C27" s="28"/>
      <c r="D27" s="29"/>
      <c r="E27" s="30"/>
      <c r="F27" s="545"/>
      <c r="G27" s="546"/>
      <c r="H27" s="547" t="str">
        <f t="shared" si="2"/>
        <v/>
      </c>
      <c r="I27" s="548" t="str">
        <f t="shared" si="3"/>
        <v/>
      </c>
    </row>
    <row r="28" spans="1:9" ht="17.25" customHeight="1">
      <c r="A28" s="358">
        <v>23</v>
      </c>
      <c r="B28" s="342"/>
      <c r="C28" s="28"/>
      <c r="D28" s="29"/>
      <c r="E28" s="30"/>
      <c r="F28" s="545"/>
      <c r="G28" s="546"/>
      <c r="H28" s="547" t="str">
        <f t="shared" si="2"/>
        <v/>
      </c>
      <c r="I28" s="548" t="str">
        <f t="shared" si="3"/>
        <v/>
      </c>
    </row>
    <row r="29" spans="1:9" ht="17.25" customHeight="1">
      <c r="A29" s="358">
        <v>24</v>
      </c>
      <c r="B29" s="342"/>
      <c r="C29" s="28"/>
      <c r="D29" s="29"/>
      <c r="E29" s="30"/>
      <c r="F29" s="545"/>
      <c r="G29" s="546"/>
      <c r="H29" s="547" t="str">
        <f t="shared" si="2"/>
        <v/>
      </c>
      <c r="I29" s="548" t="str">
        <f t="shared" si="3"/>
        <v/>
      </c>
    </row>
    <row r="30" spans="1:9" ht="17.25" customHeight="1">
      <c r="A30" s="358">
        <v>25</v>
      </c>
      <c r="B30" s="549"/>
      <c r="C30" s="550"/>
      <c r="D30" s="551"/>
      <c r="E30" s="552"/>
      <c r="F30" s="553"/>
      <c r="G30" s="546"/>
      <c r="H30" s="547" t="str">
        <f t="shared" si="2"/>
        <v/>
      </c>
      <c r="I30" s="554" t="str">
        <f t="shared" si="3"/>
        <v/>
      </c>
    </row>
    <row r="31" spans="1:9" ht="17.25" customHeight="1">
      <c r="A31" s="358">
        <v>26</v>
      </c>
      <c r="B31" s="549"/>
      <c r="C31" s="550"/>
      <c r="D31" s="551"/>
      <c r="E31" s="552"/>
      <c r="F31" s="553"/>
      <c r="G31" s="546"/>
      <c r="H31" s="547" t="str">
        <f t="shared" si="2"/>
        <v/>
      </c>
      <c r="I31" s="554" t="str">
        <f t="shared" si="3"/>
        <v/>
      </c>
    </row>
    <row r="32" spans="1:9" ht="17.25" customHeight="1">
      <c r="A32" s="358">
        <v>27</v>
      </c>
      <c r="B32" s="549"/>
      <c r="C32" s="550"/>
      <c r="D32" s="551"/>
      <c r="E32" s="552"/>
      <c r="F32" s="553"/>
      <c r="G32" s="546"/>
      <c r="H32" s="547" t="str">
        <f t="shared" si="2"/>
        <v/>
      </c>
      <c r="I32" s="554" t="str">
        <f t="shared" si="3"/>
        <v/>
      </c>
    </row>
    <row r="33" spans="1:9" ht="17.25" customHeight="1">
      <c r="A33" s="358">
        <v>28</v>
      </c>
      <c r="B33" s="549"/>
      <c r="C33" s="550"/>
      <c r="D33" s="551"/>
      <c r="E33" s="552"/>
      <c r="F33" s="553"/>
      <c r="G33" s="546"/>
      <c r="H33" s="547" t="str">
        <f t="shared" si="2"/>
        <v/>
      </c>
      <c r="I33" s="554" t="str">
        <f t="shared" si="3"/>
        <v/>
      </c>
    </row>
    <row r="34" spans="1:9" ht="17.25" customHeight="1">
      <c r="A34" s="358">
        <v>29</v>
      </c>
      <c r="B34" s="549"/>
      <c r="C34" s="550"/>
      <c r="D34" s="551"/>
      <c r="E34" s="552"/>
      <c r="F34" s="553"/>
      <c r="G34" s="546"/>
      <c r="H34" s="547" t="str">
        <f t="shared" si="2"/>
        <v/>
      </c>
      <c r="I34" s="554" t="str">
        <f t="shared" si="3"/>
        <v/>
      </c>
    </row>
    <row r="35" spans="1:9" ht="17.25" customHeight="1" thickBot="1">
      <c r="A35" s="359">
        <v>30</v>
      </c>
      <c r="B35" s="343"/>
      <c r="C35" s="295"/>
      <c r="D35" s="303"/>
      <c r="E35" s="304"/>
      <c r="F35" s="555"/>
      <c r="G35" s="556"/>
      <c r="H35" s="557" t="str">
        <f t="shared" si="2"/>
        <v/>
      </c>
      <c r="I35" s="558" t="str">
        <f t="shared" si="3"/>
        <v/>
      </c>
    </row>
    <row r="36" spans="1:9" ht="17.25" customHeight="1" thickBot="1">
      <c r="B36" s="822"/>
      <c r="C36" s="823"/>
      <c r="D36" s="823"/>
      <c r="E36" s="823"/>
      <c r="F36" s="824"/>
      <c r="G36" s="559"/>
      <c r="H36" s="559"/>
      <c r="I36" s="560">
        <f>SUM(I6:I35)</f>
        <v>0</v>
      </c>
    </row>
    <row r="37" spans="1:9" ht="17.25" customHeight="1">
      <c r="B37" s="561"/>
      <c r="C37" s="561"/>
      <c r="D37" s="561"/>
      <c r="E37" s="562"/>
      <c r="F37" s="562"/>
      <c r="G37" s="562"/>
      <c r="H37" s="563" t="s">
        <v>170</v>
      </c>
      <c r="I37" s="564">
        <f>SUMIF(H6:H35,"要",I6:I35)</f>
        <v>0</v>
      </c>
    </row>
    <row r="38" spans="1:9" ht="17.25" customHeight="1">
      <c r="B38" s="565"/>
      <c r="C38" s="565"/>
      <c r="D38" s="565"/>
      <c r="E38" s="566"/>
      <c r="F38" s="566"/>
      <c r="G38" s="566"/>
      <c r="H38" s="567"/>
      <c r="I38" s="568"/>
    </row>
    <row r="39" spans="1:9" ht="19.5" customHeight="1">
      <c r="B39" s="536" t="s">
        <v>11</v>
      </c>
      <c r="C39" s="540"/>
    </row>
    <row r="40" spans="1:9" ht="19.5" customHeight="1" thickBot="1">
      <c r="B40" s="541" t="s">
        <v>197</v>
      </c>
      <c r="C40" s="540" t="s">
        <v>207</v>
      </c>
      <c r="E40" s="542"/>
      <c r="F40" s="542"/>
      <c r="G40" s="542"/>
      <c r="H40" s="542"/>
      <c r="I40" s="361" t="s">
        <v>29</v>
      </c>
    </row>
    <row r="41" spans="1:9" ht="13.5" customHeight="1">
      <c r="B41" s="810" t="s">
        <v>4</v>
      </c>
      <c r="C41" s="808" t="s">
        <v>18</v>
      </c>
      <c r="D41" s="812" t="s">
        <v>32</v>
      </c>
      <c r="E41" s="813"/>
      <c r="F41" s="814"/>
      <c r="G41" s="815" t="s">
        <v>168</v>
      </c>
      <c r="H41" s="817" t="s">
        <v>169</v>
      </c>
      <c r="I41" s="806" t="s">
        <v>46</v>
      </c>
    </row>
    <row r="42" spans="1:9" ht="13.5" customHeight="1" thickBot="1">
      <c r="B42" s="811"/>
      <c r="C42" s="809"/>
      <c r="D42" s="543" t="s">
        <v>44</v>
      </c>
      <c r="E42" s="544" t="s">
        <v>31</v>
      </c>
      <c r="F42" s="544" t="s">
        <v>36</v>
      </c>
      <c r="G42" s="816"/>
      <c r="H42" s="818"/>
      <c r="I42" s="807"/>
    </row>
    <row r="43" spans="1:9" ht="17.25" customHeight="1">
      <c r="A43" s="357">
        <v>1</v>
      </c>
      <c r="B43" s="342"/>
      <c r="C43" s="28"/>
      <c r="D43" s="29"/>
      <c r="E43" s="30"/>
      <c r="F43" s="545"/>
      <c r="G43" s="546"/>
      <c r="H43" s="569" t="str">
        <f>IF(G43="","",IF(G43="課税対象外","要","不要"))</f>
        <v/>
      </c>
      <c r="I43" s="570" t="str">
        <f t="shared" si="1"/>
        <v/>
      </c>
    </row>
    <row r="44" spans="1:9" ht="17.25" customHeight="1">
      <c r="A44" s="358">
        <v>2</v>
      </c>
      <c r="B44" s="342"/>
      <c r="C44" s="28"/>
      <c r="D44" s="29"/>
      <c r="E44" s="30"/>
      <c r="F44" s="545"/>
      <c r="G44" s="546"/>
      <c r="H44" s="547" t="str">
        <f t="shared" ref="H44:H72" si="4">IF(G44="","",IF(G44="課税対象外","要","不要"))</f>
        <v/>
      </c>
      <c r="I44" s="548" t="str">
        <f t="shared" si="1"/>
        <v/>
      </c>
    </row>
    <row r="45" spans="1:9" ht="14.4">
      <c r="A45" s="358">
        <v>3</v>
      </c>
      <c r="B45" s="590"/>
      <c r="C45" s="28"/>
      <c r="D45" s="29"/>
      <c r="E45" s="30"/>
      <c r="F45" s="545"/>
      <c r="G45" s="546"/>
      <c r="H45" s="547" t="str">
        <f t="shared" si="4"/>
        <v/>
      </c>
      <c r="I45" s="554" t="str">
        <f t="shared" si="1"/>
        <v/>
      </c>
    </row>
    <row r="46" spans="1:9" ht="17.25" customHeight="1">
      <c r="A46" s="358">
        <v>4</v>
      </c>
      <c r="B46" s="342"/>
      <c r="C46" s="28"/>
      <c r="D46" s="29"/>
      <c r="E46" s="30"/>
      <c r="F46" s="545"/>
      <c r="G46" s="546"/>
      <c r="H46" s="547" t="str">
        <f t="shared" si="4"/>
        <v/>
      </c>
      <c r="I46" s="554" t="str">
        <f t="shared" si="1"/>
        <v/>
      </c>
    </row>
    <row r="47" spans="1:9" ht="17.25" customHeight="1">
      <c r="A47" s="358">
        <v>5</v>
      </c>
      <c r="B47" s="342"/>
      <c r="C47" s="28"/>
      <c r="D47" s="29"/>
      <c r="E47" s="30"/>
      <c r="F47" s="545"/>
      <c r="G47" s="546"/>
      <c r="H47" s="547" t="str">
        <f t="shared" si="4"/>
        <v/>
      </c>
      <c r="I47" s="554" t="str">
        <f t="shared" si="1"/>
        <v/>
      </c>
    </row>
    <row r="48" spans="1:9" ht="17.25" customHeight="1">
      <c r="A48" s="358">
        <v>6</v>
      </c>
      <c r="B48" s="342"/>
      <c r="C48" s="28"/>
      <c r="D48" s="29"/>
      <c r="E48" s="30"/>
      <c r="F48" s="545"/>
      <c r="G48" s="546"/>
      <c r="H48" s="547" t="str">
        <f t="shared" si="4"/>
        <v/>
      </c>
      <c r="I48" s="554" t="str">
        <f t="shared" si="1"/>
        <v/>
      </c>
    </row>
    <row r="49" spans="1:9" ht="17.25" customHeight="1">
      <c r="A49" s="358">
        <v>7</v>
      </c>
      <c r="B49" s="342"/>
      <c r="C49" s="28"/>
      <c r="D49" s="29"/>
      <c r="E49" s="30"/>
      <c r="F49" s="545"/>
      <c r="G49" s="546"/>
      <c r="H49" s="547" t="str">
        <f t="shared" si="4"/>
        <v/>
      </c>
      <c r="I49" s="554" t="str">
        <f t="shared" si="1"/>
        <v/>
      </c>
    </row>
    <row r="50" spans="1:9" ht="17.25" customHeight="1">
      <c r="A50" s="358">
        <v>8</v>
      </c>
      <c r="B50" s="342"/>
      <c r="C50" s="28"/>
      <c r="D50" s="29"/>
      <c r="E50" s="30"/>
      <c r="F50" s="545"/>
      <c r="G50" s="546"/>
      <c r="H50" s="547" t="str">
        <f t="shared" si="4"/>
        <v/>
      </c>
      <c r="I50" s="554" t="str">
        <f t="shared" si="1"/>
        <v/>
      </c>
    </row>
    <row r="51" spans="1:9" ht="17.25" customHeight="1">
      <c r="A51" s="358">
        <v>9</v>
      </c>
      <c r="B51" s="342"/>
      <c r="C51" s="28"/>
      <c r="D51" s="29"/>
      <c r="E51" s="30"/>
      <c r="F51" s="545"/>
      <c r="G51" s="546"/>
      <c r="H51" s="547" t="str">
        <f t="shared" si="4"/>
        <v/>
      </c>
      <c r="I51" s="554" t="str">
        <f t="shared" si="1"/>
        <v/>
      </c>
    </row>
    <row r="52" spans="1:9" ht="17.25" customHeight="1">
      <c r="A52" s="358">
        <v>10</v>
      </c>
      <c r="B52" s="342"/>
      <c r="C52" s="28"/>
      <c r="D52" s="29"/>
      <c r="E52" s="30"/>
      <c r="F52" s="545"/>
      <c r="G52" s="546"/>
      <c r="H52" s="547" t="str">
        <f t="shared" si="4"/>
        <v/>
      </c>
      <c r="I52" s="554" t="str">
        <f t="shared" si="1"/>
        <v/>
      </c>
    </row>
    <row r="53" spans="1:9" ht="17.25" customHeight="1">
      <c r="A53" s="358">
        <v>11</v>
      </c>
      <c r="B53" s="342"/>
      <c r="C53" s="28"/>
      <c r="D53" s="29"/>
      <c r="E53" s="30"/>
      <c r="F53" s="545"/>
      <c r="G53" s="546"/>
      <c r="H53" s="547" t="str">
        <f t="shared" si="4"/>
        <v/>
      </c>
      <c r="I53" s="554" t="str">
        <f t="shared" si="1"/>
        <v/>
      </c>
    </row>
    <row r="54" spans="1:9" ht="17.25" customHeight="1">
      <c r="A54" s="358">
        <v>12</v>
      </c>
      <c r="B54" s="342"/>
      <c r="C54" s="28"/>
      <c r="D54" s="29"/>
      <c r="E54" s="30"/>
      <c r="F54" s="545"/>
      <c r="G54" s="546"/>
      <c r="H54" s="547" t="str">
        <f t="shared" si="4"/>
        <v/>
      </c>
      <c r="I54" s="554" t="str">
        <f t="shared" si="1"/>
        <v/>
      </c>
    </row>
    <row r="55" spans="1:9" ht="17.25" customHeight="1">
      <c r="A55" s="358">
        <v>13</v>
      </c>
      <c r="B55" s="342"/>
      <c r="C55" s="28"/>
      <c r="D55" s="29"/>
      <c r="E55" s="30"/>
      <c r="F55" s="545"/>
      <c r="G55" s="546"/>
      <c r="H55" s="547" t="str">
        <f t="shared" si="4"/>
        <v/>
      </c>
      <c r="I55" s="554" t="str">
        <f t="shared" si="1"/>
        <v/>
      </c>
    </row>
    <row r="56" spans="1:9" ht="17.25" customHeight="1">
      <c r="A56" s="358">
        <v>14</v>
      </c>
      <c r="B56" s="342"/>
      <c r="C56" s="28"/>
      <c r="D56" s="29"/>
      <c r="E56" s="30"/>
      <c r="F56" s="545"/>
      <c r="G56" s="546"/>
      <c r="H56" s="547" t="str">
        <f t="shared" si="4"/>
        <v/>
      </c>
      <c r="I56" s="554" t="str">
        <f t="shared" si="1"/>
        <v/>
      </c>
    </row>
    <row r="57" spans="1:9" ht="17.25" customHeight="1">
      <c r="A57" s="358">
        <v>15</v>
      </c>
      <c r="B57" s="342"/>
      <c r="C57" s="28"/>
      <c r="D57" s="29"/>
      <c r="E57" s="30"/>
      <c r="F57" s="545"/>
      <c r="G57" s="546"/>
      <c r="H57" s="547" t="str">
        <f t="shared" si="4"/>
        <v/>
      </c>
      <c r="I57" s="554" t="str">
        <f t="shared" si="1"/>
        <v/>
      </c>
    </row>
    <row r="58" spans="1:9" ht="17.25" customHeight="1">
      <c r="A58" s="358">
        <v>16</v>
      </c>
      <c r="B58" s="342"/>
      <c r="C58" s="28"/>
      <c r="D58" s="29"/>
      <c r="E58" s="30"/>
      <c r="F58" s="545"/>
      <c r="G58" s="546"/>
      <c r="H58" s="547" t="str">
        <f t="shared" si="4"/>
        <v/>
      </c>
      <c r="I58" s="554" t="str">
        <f t="shared" si="1"/>
        <v/>
      </c>
    </row>
    <row r="59" spans="1:9" ht="17.25" customHeight="1">
      <c r="A59" s="358">
        <v>17</v>
      </c>
      <c r="B59" s="342"/>
      <c r="C59" s="28"/>
      <c r="D59" s="29"/>
      <c r="E59" s="30"/>
      <c r="F59" s="545"/>
      <c r="G59" s="546"/>
      <c r="H59" s="547" t="str">
        <f t="shared" si="4"/>
        <v/>
      </c>
      <c r="I59" s="554" t="str">
        <f t="shared" si="1"/>
        <v/>
      </c>
    </row>
    <row r="60" spans="1:9" ht="17.25" customHeight="1">
      <c r="A60" s="358">
        <v>18</v>
      </c>
      <c r="B60" s="342"/>
      <c r="C60" s="28"/>
      <c r="D60" s="29"/>
      <c r="E60" s="30"/>
      <c r="F60" s="545"/>
      <c r="G60" s="546"/>
      <c r="H60" s="547" t="str">
        <f t="shared" si="4"/>
        <v/>
      </c>
      <c r="I60" s="554" t="str">
        <f t="shared" si="1"/>
        <v/>
      </c>
    </row>
    <row r="61" spans="1:9" ht="17.25" customHeight="1">
      <c r="A61" s="358">
        <v>19</v>
      </c>
      <c r="B61" s="342"/>
      <c r="C61" s="28"/>
      <c r="D61" s="29"/>
      <c r="E61" s="30"/>
      <c r="F61" s="545"/>
      <c r="G61" s="546"/>
      <c r="H61" s="547" t="str">
        <f t="shared" si="4"/>
        <v/>
      </c>
      <c r="I61" s="554" t="str">
        <f t="shared" si="1"/>
        <v/>
      </c>
    </row>
    <row r="62" spans="1:9" ht="17.25" customHeight="1">
      <c r="A62" s="358">
        <v>20</v>
      </c>
      <c r="B62" s="342"/>
      <c r="C62" s="28"/>
      <c r="D62" s="29"/>
      <c r="E62" s="30"/>
      <c r="F62" s="545"/>
      <c r="G62" s="546"/>
      <c r="H62" s="547" t="str">
        <f t="shared" si="4"/>
        <v/>
      </c>
      <c r="I62" s="554" t="str">
        <f t="shared" si="1"/>
        <v/>
      </c>
    </row>
    <row r="63" spans="1:9" ht="17.25" customHeight="1">
      <c r="A63" s="358">
        <v>21</v>
      </c>
      <c r="B63" s="342"/>
      <c r="C63" s="28"/>
      <c r="D63" s="29"/>
      <c r="E63" s="30"/>
      <c r="F63" s="545"/>
      <c r="G63" s="546"/>
      <c r="H63" s="547" t="str">
        <f t="shared" si="4"/>
        <v/>
      </c>
      <c r="I63" s="554" t="str">
        <f t="shared" si="1"/>
        <v/>
      </c>
    </row>
    <row r="64" spans="1:9" ht="17.25" customHeight="1">
      <c r="A64" s="358">
        <v>22</v>
      </c>
      <c r="B64" s="342"/>
      <c r="C64" s="28"/>
      <c r="D64" s="29"/>
      <c r="E64" s="30"/>
      <c r="F64" s="545"/>
      <c r="G64" s="546"/>
      <c r="H64" s="547" t="str">
        <f t="shared" si="4"/>
        <v/>
      </c>
      <c r="I64" s="554" t="str">
        <f t="shared" si="1"/>
        <v/>
      </c>
    </row>
    <row r="65" spans="1:9" ht="17.25" customHeight="1">
      <c r="A65" s="358">
        <v>23</v>
      </c>
      <c r="B65" s="342"/>
      <c r="C65" s="28"/>
      <c r="D65" s="29"/>
      <c r="E65" s="30"/>
      <c r="F65" s="545"/>
      <c r="G65" s="546"/>
      <c r="H65" s="547" t="str">
        <f t="shared" si="4"/>
        <v/>
      </c>
      <c r="I65" s="554" t="str">
        <f t="shared" si="1"/>
        <v/>
      </c>
    </row>
    <row r="66" spans="1:9" ht="17.25" customHeight="1">
      <c r="A66" s="358">
        <v>24</v>
      </c>
      <c r="B66" s="342"/>
      <c r="C66" s="28"/>
      <c r="D66" s="29"/>
      <c r="E66" s="30"/>
      <c r="F66" s="545"/>
      <c r="G66" s="546"/>
      <c r="H66" s="547" t="str">
        <f t="shared" si="4"/>
        <v/>
      </c>
      <c r="I66" s="554" t="str">
        <f t="shared" si="1"/>
        <v/>
      </c>
    </row>
    <row r="67" spans="1:9" ht="17.25" customHeight="1">
      <c r="A67" s="358">
        <v>25</v>
      </c>
      <c r="B67" s="342"/>
      <c r="C67" s="28"/>
      <c r="D67" s="29"/>
      <c r="E67" s="30"/>
      <c r="F67" s="545"/>
      <c r="G67" s="546"/>
      <c r="H67" s="547" t="str">
        <f t="shared" si="4"/>
        <v/>
      </c>
      <c r="I67" s="554" t="str">
        <f t="shared" si="1"/>
        <v/>
      </c>
    </row>
    <row r="68" spans="1:9" ht="17.25" customHeight="1">
      <c r="A68" s="358">
        <v>26</v>
      </c>
      <c r="B68" s="342"/>
      <c r="C68" s="28"/>
      <c r="D68" s="29"/>
      <c r="E68" s="30"/>
      <c r="F68" s="545"/>
      <c r="G68" s="546"/>
      <c r="H68" s="547" t="str">
        <f t="shared" si="4"/>
        <v/>
      </c>
      <c r="I68" s="554" t="str">
        <f t="shared" si="1"/>
        <v/>
      </c>
    </row>
    <row r="69" spans="1:9" ht="17.25" customHeight="1">
      <c r="A69" s="358">
        <v>27</v>
      </c>
      <c r="B69" s="342"/>
      <c r="C69" s="28"/>
      <c r="D69" s="29"/>
      <c r="E69" s="30"/>
      <c r="F69" s="545"/>
      <c r="G69" s="546"/>
      <c r="H69" s="547" t="str">
        <f t="shared" si="4"/>
        <v/>
      </c>
      <c r="I69" s="554" t="str">
        <f t="shared" si="1"/>
        <v/>
      </c>
    </row>
    <row r="70" spans="1:9" ht="17.25" customHeight="1">
      <c r="A70" s="358">
        <v>28</v>
      </c>
      <c r="B70" s="342"/>
      <c r="C70" s="28"/>
      <c r="D70" s="29"/>
      <c r="E70" s="30"/>
      <c r="F70" s="545"/>
      <c r="G70" s="546"/>
      <c r="H70" s="547" t="str">
        <f t="shared" si="4"/>
        <v/>
      </c>
      <c r="I70" s="554" t="str">
        <f t="shared" si="1"/>
        <v/>
      </c>
    </row>
    <row r="71" spans="1:9" ht="17.25" customHeight="1">
      <c r="A71" s="358">
        <v>29</v>
      </c>
      <c r="B71" s="342"/>
      <c r="C71" s="28"/>
      <c r="D71" s="29"/>
      <c r="E71" s="30"/>
      <c r="F71" s="545"/>
      <c r="G71" s="546"/>
      <c r="H71" s="547" t="str">
        <f t="shared" si="4"/>
        <v/>
      </c>
      <c r="I71" s="554" t="str">
        <f t="shared" si="1"/>
        <v/>
      </c>
    </row>
    <row r="72" spans="1:9" ht="17.25" customHeight="1" thickBot="1">
      <c r="A72" s="359">
        <v>30</v>
      </c>
      <c r="B72" s="343"/>
      <c r="C72" s="295"/>
      <c r="D72" s="303"/>
      <c r="E72" s="304"/>
      <c r="F72" s="555"/>
      <c r="G72" s="556"/>
      <c r="H72" s="557" t="str">
        <f t="shared" si="4"/>
        <v/>
      </c>
      <c r="I72" s="558" t="str">
        <f t="shared" si="1"/>
        <v/>
      </c>
    </row>
    <row r="73" spans="1:9" ht="17.25" customHeight="1" thickBot="1">
      <c r="B73" s="822"/>
      <c r="C73" s="823"/>
      <c r="D73" s="823"/>
      <c r="E73" s="823"/>
      <c r="F73" s="824"/>
      <c r="G73" s="559"/>
      <c r="H73" s="559"/>
      <c r="I73" s="560">
        <f>SUM(I43:I72)</f>
        <v>0</v>
      </c>
    </row>
    <row r="74" spans="1:9" ht="17.25" customHeight="1">
      <c r="B74" s="565"/>
      <c r="C74" s="565"/>
      <c r="D74" s="565"/>
      <c r="E74" s="566"/>
      <c r="F74" s="566"/>
      <c r="G74" s="566"/>
      <c r="H74" s="567" t="s">
        <v>170</v>
      </c>
      <c r="I74" s="568">
        <f>SUMIF(H43:H72,"要",I43:I72)</f>
        <v>0</v>
      </c>
    </row>
    <row r="75" spans="1:9" ht="17.25" customHeight="1">
      <c r="B75" s="565"/>
      <c r="C75" s="565"/>
      <c r="D75" s="565"/>
      <c r="E75" s="566"/>
      <c r="F75" s="566"/>
      <c r="G75" s="566"/>
      <c r="H75" s="567"/>
      <c r="I75" s="568"/>
    </row>
    <row r="76" spans="1:9" ht="19.5" customHeight="1">
      <c r="B76" s="536" t="s">
        <v>11</v>
      </c>
      <c r="C76" s="540"/>
    </row>
    <row r="77" spans="1:9" ht="19.5" customHeight="1" thickBot="1">
      <c r="B77" s="541" t="s">
        <v>198</v>
      </c>
      <c r="C77" s="540" t="s">
        <v>207</v>
      </c>
      <c r="E77" s="542"/>
      <c r="F77" s="542"/>
      <c r="G77" s="542"/>
      <c r="H77" s="542"/>
      <c r="I77" s="361" t="s">
        <v>29</v>
      </c>
    </row>
    <row r="78" spans="1:9" ht="13.5" customHeight="1">
      <c r="B78" s="810" t="s">
        <v>4</v>
      </c>
      <c r="C78" s="808" t="s">
        <v>18</v>
      </c>
      <c r="D78" s="812" t="s">
        <v>32</v>
      </c>
      <c r="E78" s="813"/>
      <c r="F78" s="814"/>
      <c r="G78" s="815" t="s">
        <v>168</v>
      </c>
      <c r="H78" s="817" t="s">
        <v>169</v>
      </c>
      <c r="I78" s="806" t="s">
        <v>46</v>
      </c>
    </row>
    <row r="79" spans="1:9" ht="13.5" customHeight="1" thickBot="1">
      <c r="B79" s="811"/>
      <c r="C79" s="809"/>
      <c r="D79" s="543" t="s">
        <v>44</v>
      </c>
      <c r="E79" s="544" t="s">
        <v>31</v>
      </c>
      <c r="F79" s="544" t="s">
        <v>36</v>
      </c>
      <c r="G79" s="816"/>
      <c r="H79" s="818"/>
      <c r="I79" s="807"/>
    </row>
    <row r="80" spans="1:9" ht="17.25" customHeight="1">
      <c r="A80" s="357">
        <v>1</v>
      </c>
      <c r="B80" s="342"/>
      <c r="C80" s="28"/>
      <c r="D80" s="29"/>
      <c r="E80" s="30"/>
      <c r="F80" s="545"/>
      <c r="G80" s="546"/>
      <c r="H80" s="569" t="str">
        <f>IF(G80="","",IF(G80="課税対象外","要","不要"))</f>
        <v/>
      </c>
      <c r="I80" s="570" t="str">
        <f t="shared" si="1"/>
        <v/>
      </c>
    </row>
    <row r="81" spans="1:10" ht="17.25" customHeight="1">
      <c r="A81" s="358">
        <v>2</v>
      </c>
      <c r="B81" s="342"/>
      <c r="C81" s="28"/>
      <c r="D81" s="29"/>
      <c r="E81" s="30"/>
      <c r="F81" s="545"/>
      <c r="G81" s="546"/>
      <c r="H81" s="547" t="str">
        <f t="shared" ref="H81" si="5">IF(G81="","",IF(G81="課税対象外","要","不要"))</f>
        <v/>
      </c>
      <c r="I81" s="548" t="str">
        <f t="shared" si="1"/>
        <v/>
      </c>
    </row>
    <row r="82" spans="1:10" s="599" customFormat="1" ht="14.4">
      <c r="A82" s="591">
        <v>3</v>
      </c>
      <c r="B82" s="590"/>
      <c r="C82" s="592"/>
      <c r="D82" s="593"/>
      <c r="E82" s="594"/>
      <c r="F82" s="595"/>
      <c r="G82" s="596"/>
      <c r="H82" s="597" t="str">
        <f t="shared" ref="H82:H109" si="6">IF(G82="","",IF(G82="課税対象外","要","不要"))</f>
        <v/>
      </c>
      <c r="I82" s="598" t="str">
        <f t="shared" ref="I82:I109" si="7">IF(B82="","",ROUNDDOWN(D82*E82,0))</f>
        <v/>
      </c>
      <c r="J82" s="444"/>
    </row>
    <row r="83" spans="1:10" ht="17.25" customHeight="1">
      <c r="A83" s="358">
        <v>4</v>
      </c>
      <c r="B83" s="342"/>
      <c r="C83" s="28"/>
      <c r="D83" s="29"/>
      <c r="E83" s="30"/>
      <c r="F83" s="545"/>
      <c r="G83" s="546"/>
      <c r="H83" s="547" t="str">
        <f t="shared" si="6"/>
        <v/>
      </c>
      <c r="I83" s="548" t="str">
        <f t="shared" si="7"/>
        <v/>
      </c>
    </row>
    <row r="84" spans="1:10" ht="17.25" customHeight="1">
      <c r="A84" s="358">
        <v>5</v>
      </c>
      <c r="B84" s="342"/>
      <c r="C84" s="28"/>
      <c r="D84" s="29"/>
      <c r="E84" s="30"/>
      <c r="F84" s="545"/>
      <c r="G84" s="546"/>
      <c r="H84" s="547" t="str">
        <f t="shared" si="6"/>
        <v/>
      </c>
      <c r="I84" s="548" t="str">
        <f t="shared" si="7"/>
        <v/>
      </c>
    </row>
    <row r="85" spans="1:10" ht="17.25" customHeight="1">
      <c r="A85" s="358">
        <v>6</v>
      </c>
      <c r="B85" s="342"/>
      <c r="C85" s="28"/>
      <c r="D85" s="29"/>
      <c r="E85" s="30"/>
      <c r="F85" s="545"/>
      <c r="G85" s="546"/>
      <c r="H85" s="547" t="str">
        <f t="shared" si="6"/>
        <v/>
      </c>
      <c r="I85" s="548" t="str">
        <f t="shared" si="7"/>
        <v/>
      </c>
    </row>
    <row r="86" spans="1:10" ht="17.25" customHeight="1">
      <c r="A86" s="358">
        <v>7</v>
      </c>
      <c r="B86" s="342"/>
      <c r="C86" s="28"/>
      <c r="D86" s="29"/>
      <c r="E86" s="30"/>
      <c r="F86" s="545"/>
      <c r="G86" s="546"/>
      <c r="H86" s="547" t="str">
        <f t="shared" si="6"/>
        <v/>
      </c>
      <c r="I86" s="548" t="str">
        <f t="shared" si="7"/>
        <v/>
      </c>
    </row>
    <row r="87" spans="1:10" ht="17.25" customHeight="1">
      <c r="A87" s="358">
        <v>8</v>
      </c>
      <c r="B87" s="342"/>
      <c r="C87" s="28"/>
      <c r="D87" s="29"/>
      <c r="E87" s="30"/>
      <c r="F87" s="545"/>
      <c r="G87" s="546"/>
      <c r="H87" s="547" t="str">
        <f t="shared" si="6"/>
        <v/>
      </c>
      <c r="I87" s="548" t="str">
        <f t="shared" si="7"/>
        <v/>
      </c>
    </row>
    <row r="88" spans="1:10" ht="17.25" customHeight="1">
      <c r="A88" s="358">
        <v>9</v>
      </c>
      <c r="B88" s="342"/>
      <c r="C88" s="28"/>
      <c r="D88" s="29"/>
      <c r="E88" s="30"/>
      <c r="F88" s="545"/>
      <c r="G88" s="546"/>
      <c r="H88" s="547" t="str">
        <f t="shared" si="6"/>
        <v/>
      </c>
      <c r="I88" s="548" t="str">
        <f t="shared" si="7"/>
        <v/>
      </c>
    </row>
    <row r="89" spans="1:10" ht="17.25" customHeight="1">
      <c r="A89" s="358">
        <v>10</v>
      </c>
      <c r="B89" s="342"/>
      <c r="C89" s="28"/>
      <c r="D89" s="29"/>
      <c r="E89" s="30"/>
      <c r="F89" s="545"/>
      <c r="G89" s="546"/>
      <c r="H89" s="547" t="str">
        <f t="shared" si="6"/>
        <v/>
      </c>
      <c r="I89" s="548" t="str">
        <f t="shared" si="7"/>
        <v/>
      </c>
    </row>
    <row r="90" spans="1:10" ht="17.25" customHeight="1">
      <c r="A90" s="358">
        <v>11</v>
      </c>
      <c r="B90" s="342"/>
      <c r="C90" s="28"/>
      <c r="D90" s="29"/>
      <c r="E90" s="30"/>
      <c r="F90" s="545"/>
      <c r="G90" s="546"/>
      <c r="H90" s="547" t="str">
        <f t="shared" si="6"/>
        <v/>
      </c>
      <c r="I90" s="548" t="str">
        <f t="shared" si="7"/>
        <v/>
      </c>
    </row>
    <row r="91" spans="1:10" ht="17.25" customHeight="1">
      <c r="A91" s="358">
        <v>12</v>
      </c>
      <c r="B91" s="342"/>
      <c r="C91" s="28"/>
      <c r="D91" s="29"/>
      <c r="E91" s="30"/>
      <c r="F91" s="545"/>
      <c r="G91" s="546"/>
      <c r="H91" s="547" t="str">
        <f t="shared" si="6"/>
        <v/>
      </c>
      <c r="I91" s="548" t="str">
        <f t="shared" si="7"/>
        <v/>
      </c>
    </row>
    <row r="92" spans="1:10" ht="17.25" customHeight="1">
      <c r="A92" s="358">
        <v>13</v>
      </c>
      <c r="B92" s="342"/>
      <c r="C92" s="28"/>
      <c r="D92" s="29"/>
      <c r="E92" s="30"/>
      <c r="F92" s="545"/>
      <c r="G92" s="546"/>
      <c r="H92" s="547" t="str">
        <f t="shared" si="6"/>
        <v/>
      </c>
      <c r="I92" s="548" t="str">
        <f t="shared" si="7"/>
        <v/>
      </c>
    </row>
    <row r="93" spans="1:10" ht="17.25" customHeight="1">
      <c r="A93" s="358">
        <v>14</v>
      </c>
      <c r="B93" s="342"/>
      <c r="C93" s="28"/>
      <c r="D93" s="29"/>
      <c r="E93" s="30"/>
      <c r="F93" s="545"/>
      <c r="G93" s="546"/>
      <c r="H93" s="547" t="str">
        <f t="shared" si="6"/>
        <v/>
      </c>
      <c r="I93" s="548" t="str">
        <f t="shared" si="7"/>
        <v/>
      </c>
    </row>
    <row r="94" spans="1:10" ht="17.25" customHeight="1">
      <c r="A94" s="358">
        <v>15</v>
      </c>
      <c r="B94" s="342"/>
      <c r="C94" s="28"/>
      <c r="D94" s="29"/>
      <c r="E94" s="30"/>
      <c r="F94" s="545"/>
      <c r="G94" s="546"/>
      <c r="H94" s="547" t="str">
        <f t="shared" si="6"/>
        <v/>
      </c>
      <c r="I94" s="548" t="str">
        <f t="shared" si="7"/>
        <v/>
      </c>
    </row>
    <row r="95" spans="1:10" ht="17.25" customHeight="1">
      <c r="A95" s="358">
        <v>16</v>
      </c>
      <c r="B95" s="342"/>
      <c r="C95" s="28"/>
      <c r="D95" s="29"/>
      <c r="E95" s="30"/>
      <c r="F95" s="545"/>
      <c r="G95" s="546"/>
      <c r="H95" s="547" t="str">
        <f t="shared" si="6"/>
        <v/>
      </c>
      <c r="I95" s="548" t="str">
        <f t="shared" si="7"/>
        <v/>
      </c>
    </row>
    <row r="96" spans="1:10" ht="17.25" customHeight="1">
      <c r="A96" s="358">
        <v>17</v>
      </c>
      <c r="B96" s="342"/>
      <c r="C96" s="28"/>
      <c r="D96" s="29"/>
      <c r="E96" s="30"/>
      <c r="F96" s="545"/>
      <c r="G96" s="546"/>
      <c r="H96" s="547" t="str">
        <f t="shared" si="6"/>
        <v/>
      </c>
      <c r="I96" s="548" t="str">
        <f t="shared" si="7"/>
        <v/>
      </c>
    </row>
    <row r="97" spans="1:9" ht="17.25" customHeight="1">
      <c r="A97" s="358">
        <v>18</v>
      </c>
      <c r="B97" s="342"/>
      <c r="C97" s="28"/>
      <c r="D97" s="29"/>
      <c r="E97" s="30"/>
      <c r="F97" s="545"/>
      <c r="G97" s="546"/>
      <c r="H97" s="547" t="str">
        <f t="shared" si="6"/>
        <v/>
      </c>
      <c r="I97" s="548" t="str">
        <f t="shared" si="7"/>
        <v/>
      </c>
    </row>
    <row r="98" spans="1:9" ht="17.25" customHeight="1">
      <c r="A98" s="358">
        <v>19</v>
      </c>
      <c r="B98" s="342"/>
      <c r="C98" s="28"/>
      <c r="D98" s="29"/>
      <c r="E98" s="30"/>
      <c r="F98" s="545"/>
      <c r="G98" s="546"/>
      <c r="H98" s="547" t="str">
        <f t="shared" si="6"/>
        <v/>
      </c>
      <c r="I98" s="548" t="str">
        <f t="shared" si="7"/>
        <v/>
      </c>
    </row>
    <row r="99" spans="1:9" ht="17.25" customHeight="1">
      <c r="A99" s="358">
        <v>20</v>
      </c>
      <c r="B99" s="342"/>
      <c r="C99" s="28"/>
      <c r="D99" s="29"/>
      <c r="E99" s="30"/>
      <c r="F99" s="545"/>
      <c r="G99" s="546"/>
      <c r="H99" s="547" t="str">
        <f t="shared" si="6"/>
        <v/>
      </c>
      <c r="I99" s="548" t="str">
        <f t="shared" si="7"/>
        <v/>
      </c>
    </row>
    <row r="100" spans="1:9" ht="17.25" customHeight="1">
      <c r="A100" s="358">
        <v>21</v>
      </c>
      <c r="B100" s="342"/>
      <c r="C100" s="28"/>
      <c r="D100" s="29"/>
      <c r="E100" s="30"/>
      <c r="F100" s="545"/>
      <c r="G100" s="546"/>
      <c r="H100" s="547" t="str">
        <f t="shared" si="6"/>
        <v/>
      </c>
      <c r="I100" s="548" t="str">
        <f t="shared" si="7"/>
        <v/>
      </c>
    </row>
    <row r="101" spans="1:9" ht="17.25" customHeight="1">
      <c r="A101" s="358">
        <v>22</v>
      </c>
      <c r="B101" s="342"/>
      <c r="C101" s="28"/>
      <c r="D101" s="29"/>
      <c r="E101" s="30"/>
      <c r="F101" s="545"/>
      <c r="G101" s="546"/>
      <c r="H101" s="547" t="str">
        <f t="shared" si="6"/>
        <v/>
      </c>
      <c r="I101" s="548" t="str">
        <f t="shared" si="7"/>
        <v/>
      </c>
    </row>
    <row r="102" spans="1:9" ht="17.25" customHeight="1">
      <c r="A102" s="358">
        <v>23</v>
      </c>
      <c r="B102" s="342"/>
      <c r="C102" s="28"/>
      <c r="D102" s="29"/>
      <c r="E102" s="30"/>
      <c r="F102" s="545"/>
      <c r="G102" s="546"/>
      <c r="H102" s="547" t="str">
        <f t="shared" si="6"/>
        <v/>
      </c>
      <c r="I102" s="548" t="str">
        <f t="shared" si="7"/>
        <v/>
      </c>
    </row>
    <row r="103" spans="1:9" ht="17.25" customHeight="1">
      <c r="A103" s="358">
        <v>24</v>
      </c>
      <c r="B103" s="342"/>
      <c r="C103" s="28"/>
      <c r="D103" s="29"/>
      <c r="E103" s="30"/>
      <c r="F103" s="545"/>
      <c r="G103" s="546"/>
      <c r="H103" s="547" t="str">
        <f t="shared" si="6"/>
        <v/>
      </c>
      <c r="I103" s="548" t="str">
        <f t="shared" si="7"/>
        <v/>
      </c>
    </row>
    <row r="104" spans="1:9" ht="17.25" customHeight="1">
      <c r="A104" s="358">
        <v>25</v>
      </c>
      <c r="B104" s="342"/>
      <c r="C104" s="28"/>
      <c r="D104" s="29"/>
      <c r="E104" s="30"/>
      <c r="F104" s="545"/>
      <c r="G104" s="546"/>
      <c r="H104" s="547" t="str">
        <f t="shared" si="6"/>
        <v/>
      </c>
      <c r="I104" s="548" t="str">
        <f t="shared" si="7"/>
        <v/>
      </c>
    </row>
    <row r="105" spans="1:9" ht="17.25" customHeight="1">
      <c r="A105" s="358">
        <v>26</v>
      </c>
      <c r="B105" s="342"/>
      <c r="C105" s="28"/>
      <c r="D105" s="29"/>
      <c r="E105" s="30"/>
      <c r="F105" s="545"/>
      <c r="G105" s="546"/>
      <c r="H105" s="547" t="str">
        <f t="shared" si="6"/>
        <v/>
      </c>
      <c r="I105" s="548" t="str">
        <f t="shared" si="7"/>
        <v/>
      </c>
    </row>
    <row r="106" spans="1:9" ht="17.25" customHeight="1">
      <c r="A106" s="358">
        <v>27</v>
      </c>
      <c r="B106" s="342"/>
      <c r="C106" s="28"/>
      <c r="D106" s="29"/>
      <c r="E106" s="30"/>
      <c r="F106" s="545"/>
      <c r="G106" s="546"/>
      <c r="H106" s="547" t="str">
        <f t="shared" si="6"/>
        <v/>
      </c>
      <c r="I106" s="548" t="str">
        <f t="shared" si="7"/>
        <v/>
      </c>
    </row>
    <row r="107" spans="1:9" ht="17.25" customHeight="1">
      <c r="A107" s="358">
        <v>28</v>
      </c>
      <c r="B107" s="342"/>
      <c r="C107" s="28"/>
      <c r="D107" s="29"/>
      <c r="E107" s="30"/>
      <c r="F107" s="545"/>
      <c r="G107" s="546"/>
      <c r="H107" s="547" t="str">
        <f t="shared" si="6"/>
        <v/>
      </c>
      <c r="I107" s="548" t="str">
        <f t="shared" si="7"/>
        <v/>
      </c>
    </row>
    <row r="108" spans="1:9" ht="17.25" customHeight="1">
      <c r="A108" s="358">
        <v>29</v>
      </c>
      <c r="B108" s="342"/>
      <c r="C108" s="28"/>
      <c r="D108" s="29"/>
      <c r="E108" s="30"/>
      <c r="F108" s="545"/>
      <c r="G108" s="546"/>
      <c r="H108" s="547" t="str">
        <f t="shared" si="6"/>
        <v/>
      </c>
      <c r="I108" s="548" t="str">
        <f t="shared" si="7"/>
        <v/>
      </c>
    </row>
    <row r="109" spans="1:9" ht="17.25" customHeight="1" thickBot="1">
      <c r="A109" s="359">
        <v>30</v>
      </c>
      <c r="B109" s="343"/>
      <c r="C109" s="295"/>
      <c r="D109" s="303"/>
      <c r="E109" s="304"/>
      <c r="F109" s="555"/>
      <c r="G109" s="556"/>
      <c r="H109" s="557" t="str">
        <f t="shared" si="6"/>
        <v/>
      </c>
      <c r="I109" s="558" t="str">
        <f t="shared" si="7"/>
        <v/>
      </c>
    </row>
    <row r="110" spans="1:9" ht="17.25" customHeight="1" thickBot="1">
      <c r="B110" s="822"/>
      <c r="C110" s="823"/>
      <c r="D110" s="823"/>
      <c r="E110" s="823"/>
      <c r="F110" s="824"/>
      <c r="G110" s="559"/>
      <c r="H110" s="559"/>
      <c r="I110" s="560">
        <f>SUM(I80:I109)</f>
        <v>0</v>
      </c>
    </row>
    <row r="111" spans="1:9" ht="17.25" customHeight="1">
      <c r="B111" s="565"/>
      <c r="C111" s="565"/>
      <c r="D111" s="565"/>
      <c r="E111" s="566"/>
      <c r="F111" s="566"/>
      <c r="G111" s="566"/>
      <c r="H111" s="567" t="s">
        <v>170</v>
      </c>
      <c r="I111" s="568">
        <f>SUMIF(H80:H109,"要",I80:I109)</f>
        <v>0</v>
      </c>
    </row>
    <row r="112" spans="1:9" ht="17.25" customHeight="1">
      <c r="B112" s="565"/>
      <c r="C112" s="565"/>
      <c r="D112" s="565"/>
      <c r="E112" s="566"/>
      <c r="F112" s="566"/>
      <c r="G112" s="566"/>
      <c r="H112" s="567"/>
      <c r="I112" s="568"/>
    </row>
    <row r="113" spans="1:9" ht="19.5" customHeight="1">
      <c r="B113" s="536" t="s">
        <v>11</v>
      </c>
      <c r="C113" s="540"/>
    </row>
    <row r="114" spans="1:9" ht="19.5" customHeight="1" thickBot="1">
      <c r="B114" s="541" t="s">
        <v>199</v>
      </c>
      <c r="C114" s="540" t="s">
        <v>207</v>
      </c>
      <c r="E114" s="542"/>
      <c r="F114" s="542"/>
      <c r="G114" s="542"/>
      <c r="H114" s="542"/>
      <c r="I114" s="361" t="s">
        <v>29</v>
      </c>
    </row>
    <row r="115" spans="1:9" ht="13.5" customHeight="1">
      <c r="B115" s="810" t="s">
        <v>4</v>
      </c>
      <c r="C115" s="808" t="s">
        <v>18</v>
      </c>
      <c r="D115" s="812" t="s">
        <v>32</v>
      </c>
      <c r="E115" s="813"/>
      <c r="F115" s="814"/>
      <c r="G115" s="815" t="s">
        <v>168</v>
      </c>
      <c r="H115" s="817" t="s">
        <v>169</v>
      </c>
      <c r="I115" s="806" t="s">
        <v>46</v>
      </c>
    </row>
    <row r="116" spans="1:9" ht="13.5" customHeight="1" thickBot="1">
      <c r="B116" s="811"/>
      <c r="C116" s="809"/>
      <c r="D116" s="543" t="s">
        <v>44</v>
      </c>
      <c r="E116" s="544" t="s">
        <v>31</v>
      </c>
      <c r="F116" s="544" t="s">
        <v>36</v>
      </c>
      <c r="G116" s="816"/>
      <c r="H116" s="818"/>
      <c r="I116" s="807"/>
    </row>
    <row r="117" spans="1:9" ht="17.25" customHeight="1">
      <c r="A117" s="357">
        <v>1</v>
      </c>
      <c r="B117" s="342"/>
      <c r="C117" s="28"/>
      <c r="D117" s="29"/>
      <c r="E117" s="30"/>
      <c r="F117" s="545"/>
      <c r="G117" s="546"/>
      <c r="H117" s="547" t="str">
        <f t="shared" ref="H117:H118" si="8">IF(G117="","",IF(G117="課税対象外","要","不要"))</f>
        <v/>
      </c>
      <c r="I117" s="570" t="str">
        <f>IF(B117="","",ROUNDDOWN(D117*E117,0))</f>
        <v/>
      </c>
    </row>
    <row r="118" spans="1:9" ht="17.25" customHeight="1">
      <c r="A118" s="358">
        <v>2</v>
      </c>
      <c r="B118" s="342"/>
      <c r="C118" s="28"/>
      <c r="D118" s="29"/>
      <c r="E118" s="30"/>
      <c r="F118" s="545"/>
      <c r="G118" s="546"/>
      <c r="H118" s="547" t="str">
        <f t="shared" si="8"/>
        <v/>
      </c>
      <c r="I118" s="548" t="str">
        <f t="shared" ref="I118:I146" si="9">IF(B118="","",ROUNDDOWN(D118*E118,0))</f>
        <v/>
      </c>
    </row>
    <row r="119" spans="1:9" ht="14.4">
      <c r="A119" s="358">
        <v>3</v>
      </c>
      <c r="B119" s="590"/>
      <c r="C119" s="28"/>
      <c r="D119" s="29"/>
      <c r="E119" s="30"/>
      <c r="F119" s="545"/>
      <c r="G119" s="546"/>
      <c r="H119" s="547" t="str">
        <f t="shared" ref="H119:H146" si="10">IF(G119="","",IF(G119="課税対象外","要","不要"))</f>
        <v/>
      </c>
      <c r="I119" s="548" t="str">
        <f t="shared" si="9"/>
        <v/>
      </c>
    </row>
    <row r="120" spans="1:9" ht="17.25" customHeight="1">
      <c r="A120" s="358">
        <v>4</v>
      </c>
      <c r="B120" s="342"/>
      <c r="C120" s="28"/>
      <c r="D120" s="29"/>
      <c r="E120" s="30"/>
      <c r="F120" s="545"/>
      <c r="G120" s="546"/>
      <c r="H120" s="547"/>
      <c r="I120" s="548" t="str">
        <f t="shared" si="9"/>
        <v/>
      </c>
    </row>
    <row r="121" spans="1:9" ht="17.25" customHeight="1">
      <c r="A121" s="358">
        <v>5</v>
      </c>
      <c r="B121" s="342"/>
      <c r="C121" s="28"/>
      <c r="D121" s="29"/>
      <c r="E121" s="30"/>
      <c r="F121" s="545"/>
      <c r="G121" s="546"/>
      <c r="H121" s="547"/>
      <c r="I121" s="548" t="str">
        <f t="shared" si="9"/>
        <v/>
      </c>
    </row>
    <row r="122" spans="1:9" ht="17.25" customHeight="1">
      <c r="A122" s="358">
        <v>6</v>
      </c>
      <c r="B122" s="342"/>
      <c r="C122" s="28"/>
      <c r="D122" s="29"/>
      <c r="E122" s="30"/>
      <c r="F122" s="545"/>
      <c r="G122" s="546"/>
      <c r="H122" s="547"/>
      <c r="I122" s="548" t="str">
        <f t="shared" si="9"/>
        <v/>
      </c>
    </row>
    <row r="123" spans="1:9" ht="17.25" customHeight="1">
      <c r="A123" s="358">
        <v>7</v>
      </c>
      <c r="B123" s="342"/>
      <c r="C123" s="28"/>
      <c r="D123" s="29"/>
      <c r="E123" s="30"/>
      <c r="F123" s="545"/>
      <c r="G123" s="546"/>
      <c r="H123" s="547"/>
      <c r="I123" s="548" t="str">
        <f t="shared" si="9"/>
        <v/>
      </c>
    </row>
    <row r="124" spans="1:9" ht="17.25" customHeight="1">
      <c r="A124" s="358">
        <v>8</v>
      </c>
      <c r="B124" s="342"/>
      <c r="C124" s="28"/>
      <c r="D124" s="29"/>
      <c r="E124" s="30"/>
      <c r="F124" s="545"/>
      <c r="G124" s="546"/>
      <c r="H124" s="547"/>
      <c r="I124" s="548" t="str">
        <f t="shared" si="9"/>
        <v/>
      </c>
    </row>
    <row r="125" spans="1:9" ht="17.25" customHeight="1">
      <c r="A125" s="358">
        <v>9</v>
      </c>
      <c r="B125" s="342"/>
      <c r="C125" s="28"/>
      <c r="D125" s="29"/>
      <c r="E125" s="30"/>
      <c r="F125" s="545"/>
      <c r="G125" s="546"/>
      <c r="H125" s="547"/>
      <c r="I125" s="548" t="str">
        <f t="shared" si="9"/>
        <v/>
      </c>
    </row>
    <row r="126" spans="1:9" ht="17.25" customHeight="1">
      <c r="A126" s="358">
        <v>10</v>
      </c>
      <c r="B126" s="342"/>
      <c r="C126" s="28"/>
      <c r="D126" s="29"/>
      <c r="E126" s="30"/>
      <c r="F126" s="545"/>
      <c r="G126" s="546"/>
      <c r="H126" s="547"/>
      <c r="I126" s="548" t="str">
        <f t="shared" si="9"/>
        <v/>
      </c>
    </row>
    <row r="127" spans="1:9" ht="17.25" customHeight="1">
      <c r="A127" s="358">
        <v>11</v>
      </c>
      <c r="B127" s="342"/>
      <c r="C127" s="28"/>
      <c r="D127" s="29"/>
      <c r="E127" s="30"/>
      <c r="F127" s="545"/>
      <c r="G127" s="546"/>
      <c r="H127" s="547"/>
      <c r="I127" s="548" t="str">
        <f t="shared" si="9"/>
        <v/>
      </c>
    </row>
    <row r="128" spans="1:9" ht="17.25" customHeight="1">
      <c r="A128" s="358">
        <v>12</v>
      </c>
      <c r="B128" s="342"/>
      <c r="C128" s="28"/>
      <c r="D128" s="29"/>
      <c r="E128" s="30"/>
      <c r="F128" s="545"/>
      <c r="G128" s="546"/>
      <c r="H128" s="547"/>
      <c r="I128" s="548" t="str">
        <f t="shared" si="9"/>
        <v/>
      </c>
    </row>
    <row r="129" spans="1:9" ht="17.25" customHeight="1">
      <c r="A129" s="358">
        <v>13</v>
      </c>
      <c r="B129" s="342"/>
      <c r="C129" s="28"/>
      <c r="D129" s="29"/>
      <c r="E129" s="30"/>
      <c r="F129" s="545"/>
      <c r="G129" s="546"/>
      <c r="H129" s="547"/>
      <c r="I129" s="548" t="str">
        <f t="shared" si="9"/>
        <v/>
      </c>
    </row>
    <row r="130" spans="1:9" ht="17.25" customHeight="1">
      <c r="A130" s="358">
        <v>14</v>
      </c>
      <c r="B130" s="342"/>
      <c r="C130" s="28"/>
      <c r="D130" s="29"/>
      <c r="E130" s="30"/>
      <c r="F130" s="545"/>
      <c r="G130" s="546"/>
      <c r="H130" s="547"/>
      <c r="I130" s="548" t="str">
        <f t="shared" si="9"/>
        <v/>
      </c>
    </row>
    <row r="131" spans="1:9" ht="17.25" customHeight="1">
      <c r="A131" s="358">
        <v>15</v>
      </c>
      <c r="B131" s="342"/>
      <c r="C131" s="28"/>
      <c r="D131" s="29"/>
      <c r="E131" s="30"/>
      <c r="F131" s="545"/>
      <c r="G131" s="546"/>
      <c r="H131" s="547"/>
      <c r="I131" s="548" t="str">
        <f t="shared" si="9"/>
        <v/>
      </c>
    </row>
    <row r="132" spans="1:9" ht="17.25" customHeight="1">
      <c r="A132" s="358">
        <v>16</v>
      </c>
      <c r="B132" s="342"/>
      <c r="C132" s="28"/>
      <c r="D132" s="29"/>
      <c r="E132" s="30"/>
      <c r="F132" s="545"/>
      <c r="G132" s="546"/>
      <c r="H132" s="547"/>
      <c r="I132" s="548" t="str">
        <f t="shared" si="9"/>
        <v/>
      </c>
    </row>
    <row r="133" spans="1:9" ht="17.25" customHeight="1">
      <c r="A133" s="358">
        <v>17</v>
      </c>
      <c r="B133" s="342"/>
      <c r="C133" s="28"/>
      <c r="D133" s="29"/>
      <c r="E133" s="30"/>
      <c r="F133" s="545"/>
      <c r="G133" s="546"/>
      <c r="H133" s="547"/>
      <c r="I133" s="548" t="str">
        <f t="shared" si="9"/>
        <v/>
      </c>
    </row>
    <row r="134" spans="1:9" ht="17.25" customHeight="1">
      <c r="A134" s="358">
        <v>18</v>
      </c>
      <c r="B134" s="342"/>
      <c r="C134" s="28"/>
      <c r="D134" s="29"/>
      <c r="E134" s="30"/>
      <c r="F134" s="545"/>
      <c r="G134" s="546"/>
      <c r="H134" s="547"/>
      <c r="I134" s="548" t="str">
        <f t="shared" si="9"/>
        <v/>
      </c>
    </row>
    <row r="135" spans="1:9" ht="17.25" customHeight="1">
      <c r="A135" s="358">
        <v>19</v>
      </c>
      <c r="B135" s="342"/>
      <c r="C135" s="28"/>
      <c r="D135" s="29"/>
      <c r="E135" s="30"/>
      <c r="F135" s="545"/>
      <c r="G135" s="546"/>
      <c r="H135" s="547"/>
      <c r="I135" s="548" t="str">
        <f t="shared" si="9"/>
        <v/>
      </c>
    </row>
    <row r="136" spans="1:9" ht="17.25" customHeight="1">
      <c r="A136" s="358">
        <v>20</v>
      </c>
      <c r="B136" s="342"/>
      <c r="C136" s="28"/>
      <c r="D136" s="29"/>
      <c r="E136" s="30"/>
      <c r="F136" s="545"/>
      <c r="G136" s="546"/>
      <c r="H136" s="547"/>
      <c r="I136" s="548" t="str">
        <f t="shared" si="9"/>
        <v/>
      </c>
    </row>
    <row r="137" spans="1:9" ht="17.25" customHeight="1">
      <c r="A137" s="358">
        <v>21</v>
      </c>
      <c r="B137" s="342"/>
      <c r="C137" s="28"/>
      <c r="D137" s="29"/>
      <c r="E137" s="30"/>
      <c r="F137" s="545"/>
      <c r="G137" s="546"/>
      <c r="H137" s="547"/>
      <c r="I137" s="548" t="str">
        <f t="shared" si="9"/>
        <v/>
      </c>
    </row>
    <row r="138" spans="1:9" ht="17.25" customHeight="1">
      <c r="A138" s="358">
        <v>22</v>
      </c>
      <c r="B138" s="342"/>
      <c r="C138" s="28"/>
      <c r="D138" s="29"/>
      <c r="E138" s="30"/>
      <c r="F138" s="545"/>
      <c r="G138" s="546"/>
      <c r="H138" s="547"/>
      <c r="I138" s="548" t="str">
        <f t="shared" si="9"/>
        <v/>
      </c>
    </row>
    <row r="139" spans="1:9" ht="17.25" customHeight="1">
      <c r="A139" s="358">
        <v>23</v>
      </c>
      <c r="B139" s="342"/>
      <c r="C139" s="28"/>
      <c r="D139" s="29"/>
      <c r="E139" s="30"/>
      <c r="F139" s="545"/>
      <c r="G139" s="546"/>
      <c r="H139" s="547"/>
      <c r="I139" s="548" t="str">
        <f t="shared" si="9"/>
        <v/>
      </c>
    </row>
    <row r="140" spans="1:9" ht="17.25" customHeight="1">
      <c r="A140" s="358">
        <v>24</v>
      </c>
      <c r="B140" s="342"/>
      <c r="C140" s="28"/>
      <c r="D140" s="29"/>
      <c r="E140" s="30"/>
      <c r="F140" s="545"/>
      <c r="G140" s="546"/>
      <c r="H140" s="547" t="str">
        <f t="shared" si="10"/>
        <v/>
      </c>
      <c r="I140" s="548" t="str">
        <f t="shared" si="9"/>
        <v/>
      </c>
    </row>
    <row r="141" spans="1:9" ht="17.25" customHeight="1">
      <c r="A141" s="358">
        <v>25</v>
      </c>
      <c r="B141" s="342"/>
      <c r="C141" s="28"/>
      <c r="D141" s="29"/>
      <c r="E141" s="30"/>
      <c r="F141" s="545"/>
      <c r="G141" s="546"/>
      <c r="H141" s="547" t="str">
        <f t="shared" si="10"/>
        <v/>
      </c>
      <c r="I141" s="548" t="str">
        <f t="shared" si="9"/>
        <v/>
      </c>
    </row>
    <row r="142" spans="1:9" ht="17.25" customHeight="1">
      <c r="A142" s="358">
        <v>26</v>
      </c>
      <c r="B142" s="342"/>
      <c r="C142" s="28"/>
      <c r="D142" s="29"/>
      <c r="E142" s="30"/>
      <c r="F142" s="545"/>
      <c r="G142" s="546"/>
      <c r="H142" s="547" t="str">
        <f t="shared" si="10"/>
        <v/>
      </c>
      <c r="I142" s="548" t="str">
        <f t="shared" si="9"/>
        <v/>
      </c>
    </row>
    <row r="143" spans="1:9" ht="17.25" customHeight="1">
      <c r="A143" s="358">
        <v>27</v>
      </c>
      <c r="B143" s="342"/>
      <c r="C143" s="28"/>
      <c r="D143" s="29"/>
      <c r="E143" s="30"/>
      <c r="F143" s="545"/>
      <c r="G143" s="546"/>
      <c r="H143" s="547" t="str">
        <f t="shared" si="10"/>
        <v/>
      </c>
      <c r="I143" s="548" t="str">
        <f t="shared" si="9"/>
        <v/>
      </c>
    </row>
    <row r="144" spans="1:9" ht="17.25" customHeight="1">
      <c r="A144" s="358">
        <v>28</v>
      </c>
      <c r="B144" s="342"/>
      <c r="C144" s="28"/>
      <c r="D144" s="29"/>
      <c r="E144" s="30"/>
      <c r="F144" s="545"/>
      <c r="G144" s="546"/>
      <c r="H144" s="547" t="str">
        <f t="shared" si="10"/>
        <v/>
      </c>
      <c r="I144" s="548" t="str">
        <f t="shared" si="9"/>
        <v/>
      </c>
    </row>
    <row r="145" spans="1:9" ht="17.25" customHeight="1">
      <c r="A145" s="358">
        <v>29</v>
      </c>
      <c r="B145" s="342"/>
      <c r="C145" s="28"/>
      <c r="D145" s="29"/>
      <c r="E145" s="30"/>
      <c r="F145" s="545"/>
      <c r="G145" s="546"/>
      <c r="H145" s="547" t="str">
        <f t="shared" si="10"/>
        <v/>
      </c>
      <c r="I145" s="548" t="str">
        <f t="shared" si="9"/>
        <v/>
      </c>
    </row>
    <row r="146" spans="1:9" ht="17.25" customHeight="1" thickBot="1">
      <c r="A146" s="359">
        <v>30</v>
      </c>
      <c r="B146" s="343"/>
      <c r="C146" s="295"/>
      <c r="D146" s="303"/>
      <c r="E146" s="304"/>
      <c r="F146" s="555"/>
      <c r="G146" s="556"/>
      <c r="H146" s="557" t="str">
        <f t="shared" si="10"/>
        <v/>
      </c>
      <c r="I146" s="558" t="str">
        <f t="shared" si="9"/>
        <v/>
      </c>
    </row>
    <row r="147" spans="1:9" ht="17.25" customHeight="1" thickBot="1">
      <c r="B147" s="822"/>
      <c r="C147" s="823"/>
      <c r="D147" s="823"/>
      <c r="E147" s="823"/>
      <c r="F147" s="824"/>
      <c r="G147" s="559"/>
      <c r="H147" s="559"/>
      <c r="I147" s="560">
        <f>SUM(I117:I146)</f>
        <v>0</v>
      </c>
    </row>
    <row r="148" spans="1:9" ht="17.25" customHeight="1">
      <c r="B148" s="565"/>
      <c r="C148" s="565"/>
      <c r="D148" s="565"/>
      <c r="E148" s="566"/>
      <c r="F148" s="566"/>
      <c r="G148" s="566"/>
      <c r="H148" s="567" t="s">
        <v>170</v>
      </c>
      <c r="I148" s="568">
        <f>SUMIF(H117:H146,"要",I117:I146)</f>
        <v>0</v>
      </c>
    </row>
    <row r="149" spans="1:9" ht="17.25" customHeight="1">
      <c r="B149" s="565"/>
      <c r="C149" s="565"/>
      <c r="D149" s="565"/>
      <c r="E149" s="566"/>
      <c r="F149" s="566"/>
      <c r="G149" s="566"/>
      <c r="H149" s="567"/>
      <c r="I149" s="568"/>
    </row>
    <row r="150" spans="1:9" ht="19.5" customHeight="1">
      <c r="B150" s="536" t="s">
        <v>11</v>
      </c>
      <c r="C150" s="540"/>
    </row>
    <row r="151" spans="1:9" ht="19.5" customHeight="1" thickBot="1">
      <c r="B151" s="541" t="s">
        <v>200</v>
      </c>
      <c r="C151" s="540" t="s">
        <v>207</v>
      </c>
      <c r="E151" s="542"/>
      <c r="F151" s="542"/>
      <c r="G151" s="542"/>
      <c r="H151" s="542"/>
      <c r="I151" s="361" t="s">
        <v>29</v>
      </c>
    </row>
    <row r="152" spans="1:9" ht="13.5" customHeight="1">
      <c r="B152" s="810" t="s">
        <v>4</v>
      </c>
      <c r="C152" s="808" t="s">
        <v>18</v>
      </c>
      <c r="D152" s="812" t="s">
        <v>32</v>
      </c>
      <c r="E152" s="813"/>
      <c r="F152" s="814"/>
      <c r="G152" s="815" t="s">
        <v>168</v>
      </c>
      <c r="H152" s="817" t="s">
        <v>169</v>
      </c>
      <c r="I152" s="806" t="s">
        <v>46</v>
      </c>
    </row>
    <row r="153" spans="1:9" ht="13.5" customHeight="1" thickBot="1">
      <c r="B153" s="811"/>
      <c r="C153" s="809"/>
      <c r="D153" s="543" t="s">
        <v>44</v>
      </c>
      <c r="E153" s="544" t="s">
        <v>31</v>
      </c>
      <c r="F153" s="544" t="s">
        <v>36</v>
      </c>
      <c r="G153" s="816"/>
      <c r="H153" s="818"/>
      <c r="I153" s="807"/>
    </row>
    <row r="154" spans="1:9" ht="17.25" customHeight="1">
      <c r="A154" s="357">
        <v>1</v>
      </c>
      <c r="B154" s="342"/>
      <c r="C154" s="28"/>
      <c r="D154" s="29"/>
      <c r="E154" s="30"/>
      <c r="F154" s="545"/>
      <c r="G154" s="546"/>
      <c r="H154" s="569" t="str">
        <f t="shared" ref="H154:H183" si="11">IF(G154="","",IF(G154="課税対象外","要","不要"))</f>
        <v/>
      </c>
      <c r="I154" s="570" t="str">
        <f t="shared" ref="I154:I183" si="12">IF(B154="","",ROUNDDOWN(D154*E154,0))</f>
        <v/>
      </c>
    </row>
    <row r="155" spans="1:9" ht="17.25" customHeight="1">
      <c r="A155" s="358">
        <v>2</v>
      </c>
      <c r="B155" s="342"/>
      <c r="C155" s="28"/>
      <c r="D155" s="29"/>
      <c r="E155" s="30"/>
      <c r="F155" s="545"/>
      <c r="G155" s="546"/>
      <c r="H155" s="571" t="str">
        <f t="shared" si="11"/>
        <v/>
      </c>
      <c r="I155" s="548" t="str">
        <f>IF(B155="","",ROUNDDOWN(D155*E155,0))</f>
        <v/>
      </c>
    </row>
    <row r="156" spans="1:9" ht="14.4">
      <c r="A156" s="358">
        <v>3</v>
      </c>
      <c r="B156" s="590"/>
      <c r="C156" s="28"/>
      <c r="D156" s="29"/>
      <c r="E156" s="30"/>
      <c r="F156" s="545"/>
      <c r="G156" s="546"/>
      <c r="H156" s="571" t="str">
        <f t="shared" si="11"/>
        <v/>
      </c>
      <c r="I156" s="548" t="str">
        <f t="shared" si="12"/>
        <v/>
      </c>
    </row>
    <row r="157" spans="1:9" ht="17.25" customHeight="1">
      <c r="A157" s="358">
        <v>4</v>
      </c>
      <c r="B157" s="342"/>
      <c r="C157" s="28"/>
      <c r="D157" s="29"/>
      <c r="E157" s="30"/>
      <c r="F157" s="545"/>
      <c r="G157" s="546"/>
      <c r="H157" s="571" t="str">
        <f t="shared" si="11"/>
        <v/>
      </c>
      <c r="I157" s="548" t="str">
        <f t="shared" si="12"/>
        <v/>
      </c>
    </row>
    <row r="158" spans="1:9" ht="17.25" customHeight="1">
      <c r="A158" s="358">
        <v>5</v>
      </c>
      <c r="B158" s="342"/>
      <c r="C158" s="28"/>
      <c r="D158" s="29"/>
      <c r="E158" s="30"/>
      <c r="F158" s="545"/>
      <c r="G158" s="546"/>
      <c r="H158" s="571" t="str">
        <f t="shared" si="11"/>
        <v/>
      </c>
      <c r="I158" s="548" t="str">
        <f t="shared" si="12"/>
        <v/>
      </c>
    </row>
    <row r="159" spans="1:9" ht="17.25" customHeight="1">
      <c r="A159" s="358">
        <v>6</v>
      </c>
      <c r="B159" s="342"/>
      <c r="C159" s="28"/>
      <c r="D159" s="29"/>
      <c r="E159" s="30"/>
      <c r="F159" s="545"/>
      <c r="G159" s="546"/>
      <c r="H159" s="571" t="str">
        <f t="shared" si="11"/>
        <v/>
      </c>
      <c r="I159" s="548" t="str">
        <f t="shared" si="12"/>
        <v/>
      </c>
    </row>
    <row r="160" spans="1:9" ht="17.25" customHeight="1">
      <c r="A160" s="358">
        <v>7</v>
      </c>
      <c r="B160" s="342"/>
      <c r="C160" s="28"/>
      <c r="D160" s="29"/>
      <c r="E160" s="30"/>
      <c r="F160" s="545"/>
      <c r="G160" s="546"/>
      <c r="H160" s="571" t="str">
        <f t="shared" si="11"/>
        <v/>
      </c>
      <c r="I160" s="548" t="str">
        <f t="shared" si="12"/>
        <v/>
      </c>
    </row>
    <row r="161" spans="1:9" ht="17.25" customHeight="1">
      <c r="A161" s="358">
        <v>8</v>
      </c>
      <c r="B161" s="342"/>
      <c r="C161" s="28"/>
      <c r="D161" s="29"/>
      <c r="E161" s="30"/>
      <c r="F161" s="545"/>
      <c r="G161" s="546"/>
      <c r="H161" s="571" t="str">
        <f t="shared" si="11"/>
        <v/>
      </c>
      <c r="I161" s="548" t="str">
        <f t="shared" si="12"/>
        <v/>
      </c>
    </row>
    <row r="162" spans="1:9" ht="17.25" customHeight="1">
      <c r="A162" s="358">
        <v>9</v>
      </c>
      <c r="B162" s="342"/>
      <c r="C162" s="28"/>
      <c r="D162" s="29"/>
      <c r="E162" s="30"/>
      <c r="F162" s="545"/>
      <c r="G162" s="546"/>
      <c r="H162" s="571" t="str">
        <f t="shared" si="11"/>
        <v/>
      </c>
      <c r="I162" s="548" t="str">
        <f t="shared" si="12"/>
        <v/>
      </c>
    </row>
    <row r="163" spans="1:9" ht="17.25" customHeight="1">
      <c r="A163" s="358">
        <v>10</v>
      </c>
      <c r="B163" s="342"/>
      <c r="C163" s="28"/>
      <c r="D163" s="29"/>
      <c r="E163" s="30"/>
      <c r="F163" s="545"/>
      <c r="G163" s="572"/>
      <c r="H163" s="571" t="str">
        <f t="shared" si="11"/>
        <v/>
      </c>
      <c r="I163" s="548" t="str">
        <f t="shared" si="12"/>
        <v/>
      </c>
    </row>
    <row r="164" spans="1:9" ht="17.25" customHeight="1">
      <c r="A164" s="358">
        <v>11</v>
      </c>
      <c r="B164" s="342"/>
      <c r="C164" s="28"/>
      <c r="D164" s="29"/>
      <c r="E164" s="30"/>
      <c r="F164" s="545"/>
      <c r="G164" s="572"/>
      <c r="H164" s="571" t="str">
        <f t="shared" si="11"/>
        <v/>
      </c>
      <c r="I164" s="548" t="str">
        <f t="shared" si="12"/>
        <v/>
      </c>
    </row>
    <row r="165" spans="1:9" ht="17.25" customHeight="1">
      <c r="A165" s="358">
        <v>12</v>
      </c>
      <c r="B165" s="342"/>
      <c r="C165" s="28"/>
      <c r="D165" s="29"/>
      <c r="E165" s="30"/>
      <c r="F165" s="545"/>
      <c r="G165" s="572"/>
      <c r="H165" s="571" t="str">
        <f t="shared" si="11"/>
        <v/>
      </c>
      <c r="I165" s="548" t="str">
        <f t="shared" si="12"/>
        <v/>
      </c>
    </row>
    <row r="166" spans="1:9" ht="17.25" customHeight="1">
      <c r="A166" s="358">
        <v>13</v>
      </c>
      <c r="B166" s="342"/>
      <c r="C166" s="28"/>
      <c r="D166" s="29"/>
      <c r="E166" s="30"/>
      <c r="F166" s="545"/>
      <c r="G166" s="572"/>
      <c r="H166" s="571" t="str">
        <f t="shared" si="11"/>
        <v/>
      </c>
      <c r="I166" s="548" t="str">
        <f t="shared" si="12"/>
        <v/>
      </c>
    </row>
    <row r="167" spans="1:9" ht="17.25" customHeight="1">
      <c r="A167" s="358">
        <v>14</v>
      </c>
      <c r="B167" s="342"/>
      <c r="C167" s="28"/>
      <c r="D167" s="29"/>
      <c r="E167" s="30"/>
      <c r="F167" s="545"/>
      <c r="G167" s="572"/>
      <c r="H167" s="571" t="str">
        <f t="shared" si="11"/>
        <v/>
      </c>
      <c r="I167" s="548" t="str">
        <f t="shared" si="12"/>
        <v/>
      </c>
    </row>
    <row r="168" spans="1:9" ht="17.25" customHeight="1">
      <c r="A168" s="358">
        <v>15</v>
      </c>
      <c r="B168" s="342"/>
      <c r="C168" s="28"/>
      <c r="D168" s="29"/>
      <c r="E168" s="30"/>
      <c r="F168" s="545"/>
      <c r="G168" s="572"/>
      <c r="H168" s="571" t="str">
        <f t="shared" si="11"/>
        <v/>
      </c>
      <c r="I168" s="548" t="str">
        <f t="shared" si="12"/>
        <v/>
      </c>
    </row>
    <row r="169" spans="1:9" ht="17.25" customHeight="1">
      <c r="A169" s="358">
        <v>16</v>
      </c>
      <c r="B169" s="342"/>
      <c r="C169" s="28"/>
      <c r="D169" s="29"/>
      <c r="E169" s="30"/>
      <c r="F169" s="545"/>
      <c r="G169" s="572"/>
      <c r="H169" s="571" t="str">
        <f t="shared" si="11"/>
        <v/>
      </c>
      <c r="I169" s="548" t="str">
        <f t="shared" si="12"/>
        <v/>
      </c>
    </row>
    <row r="170" spans="1:9" ht="17.25" customHeight="1">
      <c r="A170" s="358">
        <v>17</v>
      </c>
      <c r="B170" s="342"/>
      <c r="C170" s="28"/>
      <c r="D170" s="29"/>
      <c r="E170" s="30"/>
      <c r="F170" s="545"/>
      <c r="G170" s="572"/>
      <c r="H170" s="571" t="str">
        <f t="shared" si="11"/>
        <v/>
      </c>
      <c r="I170" s="548" t="str">
        <f t="shared" si="12"/>
        <v/>
      </c>
    </row>
    <row r="171" spans="1:9" ht="17.25" customHeight="1">
      <c r="A171" s="358">
        <v>18</v>
      </c>
      <c r="B171" s="342"/>
      <c r="C171" s="28"/>
      <c r="D171" s="29"/>
      <c r="E171" s="30"/>
      <c r="F171" s="545"/>
      <c r="G171" s="572"/>
      <c r="H171" s="571" t="str">
        <f t="shared" si="11"/>
        <v/>
      </c>
      <c r="I171" s="548" t="str">
        <f t="shared" si="12"/>
        <v/>
      </c>
    </row>
    <row r="172" spans="1:9" ht="17.25" customHeight="1">
      <c r="A172" s="358">
        <v>19</v>
      </c>
      <c r="B172" s="342"/>
      <c r="C172" s="28"/>
      <c r="D172" s="29"/>
      <c r="E172" s="30"/>
      <c r="F172" s="545"/>
      <c r="G172" s="572"/>
      <c r="H172" s="571" t="str">
        <f t="shared" si="11"/>
        <v/>
      </c>
      <c r="I172" s="548" t="str">
        <f t="shared" si="12"/>
        <v/>
      </c>
    </row>
    <row r="173" spans="1:9" ht="17.25" customHeight="1">
      <c r="A173" s="358">
        <v>20</v>
      </c>
      <c r="B173" s="342"/>
      <c r="C173" s="28"/>
      <c r="D173" s="29"/>
      <c r="E173" s="30"/>
      <c r="F173" s="545"/>
      <c r="G173" s="572"/>
      <c r="H173" s="571" t="str">
        <f t="shared" si="11"/>
        <v/>
      </c>
      <c r="I173" s="548" t="str">
        <f t="shared" si="12"/>
        <v/>
      </c>
    </row>
    <row r="174" spans="1:9" ht="17.25" customHeight="1">
      <c r="A174" s="358">
        <v>21</v>
      </c>
      <c r="B174" s="342"/>
      <c r="C174" s="28"/>
      <c r="D174" s="29"/>
      <c r="E174" s="30"/>
      <c r="F174" s="545"/>
      <c r="G174" s="572"/>
      <c r="H174" s="571" t="str">
        <f t="shared" si="11"/>
        <v/>
      </c>
      <c r="I174" s="548" t="str">
        <f t="shared" si="12"/>
        <v/>
      </c>
    </row>
    <row r="175" spans="1:9" ht="17.25" customHeight="1">
      <c r="A175" s="358">
        <v>22</v>
      </c>
      <c r="B175" s="342"/>
      <c r="C175" s="28"/>
      <c r="D175" s="29"/>
      <c r="E175" s="30"/>
      <c r="F175" s="545"/>
      <c r="G175" s="546"/>
      <c r="H175" s="547" t="str">
        <f t="shared" si="11"/>
        <v/>
      </c>
      <c r="I175" s="548" t="str">
        <f t="shared" si="12"/>
        <v/>
      </c>
    </row>
    <row r="176" spans="1:9" ht="17.25" customHeight="1">
      <c r="A176" s="358">
        <v>23</v>
      </c>
      <c r="B176" s="342"/>
      <c r="C176" s="28"/>
      <c r="D176" s="29"/>
      <c r="E176" s="30"/>
      <c r="F176" s="545"/>
      <c r="G176" s="546"/>
      <c r="H176" s="547" t="str">
        <f t="shared" si="11"/>
        <v/>
      </c>
      <c r="I176" s="548" t="str">
        <f t="shared" si="12"/>
        <v/>
      </c>
    </row>
    <row r="177" spans="1:9" ht="17.25" customHeight="1">
      <c r="A177" s="358">
        <v>24</v>
      </c>
      <c r="B177" s="342"/>
      <c r="C177" s="28"/>
      <c r="D177" s="29"/>
      <c r="E177" s="30"/>
      <c r="F177" s="545"/>
      <c r="G177" s="546"/>
      <c r="H177" s="547" t="str">
        <f t="shared" si="11"/>
        <v/>
      </c>
      <c r="I177" s="548" t="str">
        <f t="shared" si="12"/>
        <v/>
      </c>
    </row>
    <row r="178" spans="1:9" ht="17.25" customHeight="1">
      <c r="A178" s="358">
        <v>25</v>
      </c>
      <c r="B178" s="342"/>
      <c r="C178" s="28"/>
      <c r="D178" s="29"/>
      <c r="E178" s="30"/>
      <c r="F178" s="545"/>
      <c r="G178" s="546"/>
      <c r="H178" s="547" t="str">
        <f t="shared" si="11"/>
        <v/>
      </c>
      <c r="I178" s="548" t="str">
        <f t="shared" si="12"/>
        <v/>
      </c>
    </row>
    <row r="179" spans="1:9" ht="17.25" customHeight="1">
      <c r="A179" s="358">
        <v>26</v>
      </c>
      <c r="B179" s="342"/>
      <c r="C179" s="28"/>
      <c r="D179" s="29"/>
      <c r="E179" s="30"/>
      <c r="F179" s="545"/>
      <c r="G179" s="546"/>
      <c r="H179" s="547" t="str">
        <f t="shared" si="11"/>
        <v/>
      </c>
      <c r="I179" s="548" t="str">
        <f t="shared" si="12"/>
        <v/>
      </c>
    </row>
    <row r="180" spans="1:9" ht="17.25" customHeight="1">
      <c r="A180" s="358">
        <v>27</v>
      </c>
      <c r="B180" s="342"/>
      <c r="C180" s="28"/>
      <c r="D180" s="29"/>
      <c r="E180" s="30"/>
      <c r="F180" s="545"/>
      <c r="G180" s="546"/>
      <c r="H180" s="547" t="str">
        <f t="shared" si="11"/>
        <v/>
      </c>
      <c r="I180" s="548" t="str">
        <f t="shared" si="12"/>
        <v/>
      </c>
    </row>
    <row r="181" spans="1:9" ht="17.25" customHeight="1">
      <c r="A181" s="358">
        <v>28</v>
      </c>
      <c r="B181" s="342"/>
      <c r="C181" s="28"/>
      <c r="D181" s="29"/>
      <c r="E181" s="30"/>
      <c r="F181" s="545"/>
      <c r="G181" s="546"/>
      <c r="H181" s="547" t="str">
        <f t="shared" si="11"/>
        <v/>
      </c>
      <c r="I181" s="548" t="str">
        <f t="shared" si="12"/>
        <v/>
      </c>
    </row>
    <row r="182" spans="1:9" ht="17.25" customHeight="1">
      <c r="A182" s="358">
        <v>29</v>
      </c>
      <c r="B182" s="342"/>
      <c r="C182" s="28"/>
      <c r="D182" s="29"/>
      <c r="E182" s="30"/>
      <c r="F182" s="545"/>
      <c r="G182" s="546"/>
      <c r="H182" s="547" t="str">
        <f t="shared" si="11"/>
        <v/>
      </c>
      <c r="I182" s="548" t="str">
        <f t="shared" si="12"/>
        <v/>
      </c>
    </row>
    <row r="183" spans="1:9" ht="17.25" customHeight="1" thickBot="1">
      <c r="A183" s="359">
        <v>30</v>
      </c>
      <c r="B183" s="343"/>
      <c r="C183" s="295"/>
      <c r="D183" s="303"/>
      <c r="E183" s="304"/>
      <c r="F183" s="555"/>
      <c r="G183" s="556"/>
      <c r="H183" s="557" t="str">
        <f t="shared" si="11"/>
        <v/>
      </c>
      <c r="I183" s="558" t="str">
        <f t="shared" si="12"/>
        <v/>
      </c>
    </row>
    <row r="184" spans="1:9" ht="17.25" customHeight="1" thickBot="1">
      <c r="B184" s="822"/>
      <c r="C184" s="823"/>
      <c r="D184" s="823"/>
      <c r="E184" s="823"/>
      <c r="F184" s="824"/>
      <c r="G184" s="559"/>
      <c r="H184" s="559"/>
      <c r="I184" s="560">
        <f>SUM(I154:I183)</f>
        <v>0</v>
      </c>
    </row>
    <row r="185" spans="1:9" ht="17.25" customHeight="1">
      <c r="B185" s="565"/>
      <c r="C185" s="565"/>
      <c r="D185" s="565"/>
      <c r="E185" s="566"/>
      <c r="F185" s="566"/>
      <c r="G185" s="566"/>
      <c r="H185" s="567" t="s">
        <v>170</v>
      </c>
      <c r="I185" s="568">
        <f>SUMIF(H154:H183,"要",I154:I183)</f>
        <v>0</v>
      </c>
    </row>
    <row r="186" spans="1:9" ht="17.25" customHeight="1" thickBot="1">
      <c r="B186" s="565"/>
      <c r="C186" s="565"/>
      <c r="D186" s="565"/>
      <c r="E186" s="565"/>
      <c r="F186" s="565"/>
      <c r="G186" s="559"/>
      <c r="H186" s="565"/>
      <c r="I186" s="573"/>
    </row>
    <row r="187" spans="1:9" ht="17.25" customHeight="1" thickBot="1">
      <c r="B187" s="819" t="s">
        <v>208</v>
      </c>
      <c r="C187" s="820"/>
      <c r="D187" s="820"/>
      <c r="E187" s="820"/>
      <c r="F187" s="821"/>
      <c r="G187" s="574"/>
      <c r="H187" s="574"/>
      <c r="I187" s="575">
        <f>I36+I73+I110+I147+I184</f>
        <v>0</v>
      </c>
    </row>
    <row r="188" spans="1:9" s="6" customFormat="1" ht="17.25" customHeight="1">
      <c r="A188" s="356"/>
      <c r="B188" s="538"/>
      <c r="C188" s="537"/>
      <c r="D188" s="538"/>
      <c r="E188" s="538"/>
      <c r="F188" s="538"/>
      <c r="G188" s="538"/>
      <c r="H188" s="538"/>
      <c r="I188" s="576"/>
    </row>
    <row r="189" spans="1:9" s="6" customFormat="1" ht="17.25" customHeight="1">
      <c r="A189" s="356"/>
      <c r="B189" s="537"/>
      <c r="C189" s="537"/>
      <c r="D189" s="538"/>
      <c r="E189" s="538"/>
      <c r="F189" s="538"/>
      <c r="G189" s="538"/>
      <c r="H189" s="538"/>
      <c r="I189" s="539"/>
    </row>
    <row r="190" spans="1:9" ht="17.25" customHeight="1"/>
    <row r="191" spans="1:9" ht="17.25" customHeight="1"/>
    <row r="192" spans="1:9" ht="17.25" customHeight="1"/>
    <row r="193" spans="1:10" s="5" customFormat="1" ht="17.25" customHeight="1">
      <c r="A193" s="360"/>
      <c r="B193" s="537"/>
      <c r="C193" s="537"/>
      <c r="D193" s="538"/>
      <c r="E193" s="538"/>
      <c r="F193" s="538"/>
      <c r="G193" s="538"/>
      <c r="H193" s="538"/>
      <c r="I193" s="539"/>
      <c r="J193" s="6"/>
    </row>
    <row r="194" spans="1:10" s="5" customFormat="1" ht="17.25" customHeight="1">
      <c r="A194" s="360"/>
      <c r="B194" s="537"/>
      <c r="C194" s="537"/>
      <c r="D194" s="538"/>
      <c r="E194" s="538"/>
      <c r="F194" s="538"/>
      <c r="G194" s="538"/>
      <c r="H194" s="538"/>
      <c r="I194" s="539"/>
      <c r="J194" s="6"/>
    </row>
    <row r="195" spans="1:10" s="5" customFormat="1" ht="17.25" customHeight="1">
      <c r="A195" s="360"/>
      <c r="B195" s="537"/>
      <c r="C195" s="537"/>
      <c r="D195" s="538"/>
      <c r="E195" s="538"/>
      <c r="F195" s="538"/>
      <c r="G195" s="538"/>
      <c r="H195" s="538"/>
      <c r="I195" s="539"/>
      <c r="J195" s="6"/>
    </row>
    <row r="196" spans="1:10" s="5" customFormat="1" ht="17.25" customHeight="1">
      <c r="A196" s="360"/>
      <c r="B196" s="537"/>
      <c r="C196" s="537"/>
      <c r="D196" s="538"/>
      <c r="E196" s="538"/>
      <c r="F196" s="538"/>
      <c r="G196" s="538"/>
      <c r="H196" s="538"/>
      <c r="I196" s="539"/>
      <c r="J196" s="6"/>
    </row>
    <row r="197" spans="1:10" ht="17.25" customHeight="1"/>
    <row r="198" spans="1:10" ht="17.25" customHeight="1"/>
    <row r="199" spans="1:10" ht="17.25" customHeight="1"/>
    <row r="200" spans="1:10" ht="17.25" customHeight="1"/>
    <row r="201" spans="1:10" ht="17.25" customHeight="1"/>
    <row r="202" spans="1:10" ht="17.25" customHeight="1"/>
    <row r="203" spans="1:10" ht="17.25" customHeight="1"/>
    <row r="204" spans="1:10" ht="17.25" customHeight="1"/>
    <row r="205" spans="1:10" ht="17.25" customHeight="1"/>
    <row r="206" spans="1:10" ht="17.25" customHeight="1"/>
    <row r="207" spans="1:10" ht="17.25" customHeight="1"/>
    <row r="208" spans="1:10" ht="17.25" customHeight="1"/>
    <row r="209" ht="17.25" customHeight="1"/>
    <row r="210" ht="17.25" customHeight="1"/>
    <row r="211" ht="17.25" customHeight="1"/>
    <row r="212" ht="17.2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sheetData>
  <sheetProtection algorithmName="SHA-512" hashValue="P5TWiharvzAui1S5fg0EaDoxu+bz8/GwKwbVy5eLBimgS3eMU4eH6UnEHGn/9/oXBD/cjavwO06gzt+NOoSknw==" saltValue="tTQzURpZuWwyb/tnrzpQXg==" spinCount="100000" sheet="1" formatCells="0" formatColumns="0" formatRows="0"/>
  <protectedRanges>
    <protectedRange sqref="B36:H36 B184:H184 B147:H147 B110:H110 B73:H73 B37:D38 B6:F7 B43:F43 B80:F80 B117:F117 B154:F180 B74:D75 B111:D112 B148:D149 B186:H186 B185:D185 B45:F70 B24:F34 D8:F23" name="範囲1_1"/>
    <protectedRange sqref="B35:F35 B81:F81" name="範囲1_2_1"/>
    <protectedRange sqref="G154:G183 G117:G146 G80:G109 G6:G35 G43:G72" name="範囲1_2"/>
  </protectedRanges>
  <mergeCells count="36">
    <mergeCell ref="G115:G116"/>
    <mergeCell ref="H115:H116"/>
    <mergeCell ref="I115:I116"/>
    <mergeCell ref="B152:B153"/>
    <mergeCell ref="C152:C153"/>
    <mergeCell ref="D152:F152"/>
    <mergeCell ref="G152:G153"/>
    <mergeCell ref="H152:H153"/>
    <mergeCell ref="I152:I153"/>
    <mergeCell ref="G41:G42"/>
    <mergeCell ref="H41:H42"/>
    <mergeCell ref="I41:I42"/>
    <mergeCell ref="B78:B79"/>
    <mergeCell ref="C78:C79"/>
    <mergeCell ref="D78:F78"/>
    <mergeCell ref="G78:G79"/>
    <mergeCell ref="H78:H79"/>
    <mergeCell ref="I78:I79"/>
    <mergeCell ref="B187:F187"/>
    <mergeCell ref="B36:F36"/>
    <mergeCell ref="B73:F73"/>
    <mergeCell ref="B110:F110"/>
    <mergeCell ref="B147:F147"/>
    <mergeCell ref="B184:F184"/>
    <mergeCell ref="B41:B42"/>
    <mergeCell ref="C41:C42"/>
    <mergeCell ref="D41:F41"/>
    <mergeCell ref="B115:B116"/>
    <mergeCell ref="C115:C116"/>
    <mergeCell ref="D115:F115"/>
    <mergeCell ref="I4:I5"/>
    <mergeCell ref="C4:C5"/>
    <mergeCell ref="B4:B5"/>
    <mergeCell ref="D4:F4"/>
    <mergeCell ref="G4:G5"/>
    <mergeCell ref="H4:H5"/>
  </mergeCells>
  <phoneticPr fontId="17"/>
  <dataValidations count="3">
    <dataValidation type="list" allowBlank="1" showInputMessage="1" showErrorMessage="1" sqref="F43:F72 F154:F183 F80:F109 F117:F146 F6:F35" xr:uid="{00000000-0002-0000-0400-000000000000}">
      <formula1>"選択してください,個,点,台,式,件,匹"</formula1>
    </dataValidation>
    <dataValidation type="list" allowBlank="1" showInputMessage="1" showErrorMessage="1" sqref="G6:G35 G80:G109 G117:G146 G154:G183 G43:G72" xr:uid="{D912FCA3-0C9D-4604-9A96-89B440963C8A}">
      <formula1>"税込（課税）,課税対象外"</formula1>
    </dataValidation>
    <dataValidation type="list" allowBlank="1" showDropDown="1" showInputMessage="1" showErrorMessage="1" sqref="H6:H35 H80:H109 H43:H72 H154:H183 H117:H146" xr:uid="{94C0E4EC-1A97-4CBC-89BD-5EF06095BA41}">
      <formula1>"要,不要"</formula1>
    </dataValidation>
  </dataValidations>
  <printOptions horizontalCentered="1"/>
  <pageMargins left="0.11811023622047244" right="0.11811023622047244" top="0.74803149606299213" bottom="0.74803149606299213" header="0.31496062992125984" footer="0.31496062992125984"/>
  <pageSetup paperSize="9" scale="76" fitToWidth="0" fitToHeight="6" orientation="landscape" blackAndWhite="1" r:id="rId1"/>
  <headerFooter alignWithMargins="0">
    <oddFooter>&amp;R&amp;12&amp;K00-024Ver.20240401</oddFooter>
  </headerFooter>
  <rowBreaks count="4" manualBreakCount="4">
    <brk id="38" max="9" man="1"/>
    <brk id="75" max="9" man="1"/>
    <brk id="112" max="9" man="1"/>
    <brk id="14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187"/>
  <sheetViews>
    <sheetView view="pageBreakPreview" zoomScale="70" zoomScaleNormal="80" zoomScaleSheetLayoutView="70" workbookViewId="0">
      <selection activeCell="D1" sqref="D1"/>
    </sheetView>
  </sheetViews>
  <sheetFormatPr defaultColWidth="9" defaultRowHeight="14.4"/>
  <cols>
    <col min="1" max="1" width="6.21875" style="3" customWidth="1"/>
    <col min="2" max="2" width="11.6640625" style="1" customWidth="1"/>
    <col min="3" max="3" width="30.77734375" style="1" bestFit="1" customWidth="1"/>
    <col min="4" max="4" width="25.77734375" style="1" customWidth="1"/>
    <col min="5" max="5" width="3.109375" style="4" customWidth="1"/>
    <col min="6" max="6" width="3.109375" style="12" customWidth="1"/>
    <col min="7" max="7" width="3.109375" style="4" customWidth="1"/>
    <col min="8" max="8" width="3.109375" style="12" customWidth="1"/>
    <col min="9" max="9" width="29.88671875" style="1" customWidth="1"/>
    <col min="10" max="10" width="15.44140625" style="1" bestFit="1" customWidth="1"/>
    <col min="11" max="11" width="6.6640625" style="1" bestFit="1" customWidth="1"/>
    <col min="12" max="12" width="6.109375" style="1" customWidth="1"/>
    <col min="13" max="13" width="13.6640625" style="1" customWidth="1"/>
    <col min="14" max="14" width="10.6640625" style="1" customWidth="1"/>
    <col min="15" max="15" width="19.109375" style="1" customWidth="1"/>
    <col min="16" max="16" width="9" style="6"/>
    <col min="17" max="16384" width="9" style="1"/>
  </cols>
  <sheetData>
    <row r="1" spans="1:16" ht="25.95" customHeight="1">
      <c r="B1" s="329" t="s">
        <v>23</v>
      </c>
      <c r="D1" s="224"/>
    </row>
    <row r="2" spans="1:16" ht="25.2" customHeight="1" thickBot="1">
      <c r="B2" s="329" t="s">
        <v>196</v>
      </c>
      <c r="D2" s="223" t="s">
        <v>207</v>
      </c>
      <c r="O2" s="3" t="s">
        <v>29</v>
      </c>
    </row>
    <row r="3" spans="1:16" ht="16.5" customHeight="1">
      <c r="B3" s="827" t="s">
        <v>37</v>
      </c>
      <c r="C3" s="791" t="s">
        <v>27</v>
      </c>
      <c r="D3" s="829" t="s">
        <v>22</v>
      </c>
      <c r="E3" s="831" t="s">
        <v>38</v>
      </c>
      <c r="F3" s="788"/>
      <c r="G3" s="788"/>
      <c r="H3" s="832"/>
      <c r="I3" s="829" t="s">
        <v>16</v>
      </c>
      <c r="J3" s="791" t="s">
        <v>32</v>
      </c>
      <c r="K3" s="791"/>
      <c r="L3" s="791"/>
      <c r="M3" s="792" t="s">
        <v>168</v>
      </c>
      <c r="N3" s="794" t="s">
        <v>169</v>
      </c>
      <c r="O3" s="825" t="s">
        <v>46</v>
      </c>
    </row>
    <row r="4" spans="1:16" ht="15" thickBot="1">
      <c r="B4" s="828"/>
      <c r="C4" s="790"/>
      <c r="D4" s="830"/>
      <c r="E4" s="833"/>
      <c r="F4" s="789"/>
      <c r="G4" s="789"/>
      <c r="H4" s="834"/>
      <c r="I4" s="830"/>
      <c r="J4" s="14" t="s">
        <v>47</v>
      </c>
      <c r="K4" s="328" t="s">
        <v>33</v>
      </c>
      <c r="L4" s="225" t="s">
        <v>34</v>
      </c>
      <c r="M4" s="793"/>
      <c r="N4" s="795"/>
      <c r="O4" s="826"/>
    </row>
    <row r="5" spans="1:16" s="10" customFormat="1" ht="19.2" customHeight="1">
      <c r="A5" s="357">
        <v>1</v>
      </c>
      <c r="B5" s="578"/>
      <c r="C5" s="579"/>
      <c r="D5" s="580"/>
      <c r="E5" s="581"/>
      <c r="F5" s="582"/>
      <c r="G5" s="583"/>
      <c r="H5" s="584"/>
      <c r="I5" s="585"/>
      <c r="J5" s="586"/>
      <c r="K5" s="587"/>
      <c r="L5" s="588"/>
      <c r="M5" s="602"/>
      <c r="N5" s="569" t="str">
        <f>IF(M5="","",IF(M5="課税対象外","要","不要"))</f>
        <v/>
      </c>
      <c r="O5" s="589" t="str">
        <f>IF(C5="","",ROUNDDOWN(J5*K5*L5,0))</f>
        <v/>
      </c>
      <c r="P5" s="11"/>
    </row>
    <row r="6" spans="1:16" s="13" customFormat="1" ht="19.2" customHeight="1">
      <c r="A6" s="577">
        <v>2</v>
      </c>
      <c r="B6" s="578"/>
      <c r="C6" s="579"/>
      <c r="D6" s="580"/>
      <c r="E6" s="581"/>
      <c r="F6" s="582"/>
      <c r="G6" s="583"/>
      <c r="H6" s="584"/>
      <c r="I6" s="585"/>
      <c r="J6" s="586"/>
      <c r="K6" s="587"/>
      <c r="L6" s="551"/>
      <c r="M6" s="546"/>
      <c r="N6" s="547" t="str">
        <f t="shared" ref="N6" si="0">IF(M6="","",IF(M6="課税対象外","要","不要"))</f>
        <v/>
      </c>
      <c r="O6" s="589" t="str">
        <f t="shared" ref="O6:O81" si="1">IF(C6="","",ROUNDDOWN(J6*K6*L6,0))</f>
        <v/>
      </c>
    </row>
    <row r="7" spans="1:16" s="9" customFormat="1" ht="19.2" customHeight="1">
      <c r="A7" s="358">
        <v>3</v>
      </c>
      <c r="B7" s="578"/>
      <c r="C7" s="579"/>
      <c r="D7" s="601"/>
      <c r="E7" s="581"/>
      <c r="F7" s="582"/>
      <c r="G7" s="583"/>
      <c r="H7" s="584"/>
      <c r="I7" s="585"/>
      <c r="J7" s="603"/>
      <c r="K7" s="587"/>
      <c r="L7" s="551"/>
      <c r="M7" s="546"/>
      <c r="N7" s="547" t="str">
        <f t="shared" ref="N7:N34" si="2">IF(M7="","",IF(M7="課税対象外","要","不要"))</f>
        <v/>
      </c>
      <c r="O7" s="589" t="str">
        <f t="shared" si="1"/>
        <v/>
      </c>
      <c r="P7" s="10"/>
    </row>
    <row r="8" spans="1:16" s="9" customFormat="1" ht="19.2" customHeight="1">
      <c r="A8" s="358">
        <v>4</v>
      </c>
      <c r="B8" s="578"/>
      <c r="C8" s="579"/>
      <c r="D8" s="580"/>
      <c r="E8" s="581"/>
      <c r="F8" s="582"/>
      <c r="G8" s="583"/>
      <c r="H8" s="584"/>
      <c r="I8" s="585"/>
      <c r="J8" s="586"/>
      <c r="K8" s="587"/>
      <c r="L8" s="551"/>
      <c r="M8" s="546"/>
      <c r="N8" s="547" t="str">
        <f t="shared" si="2"/>
        <v/>
      </c>
      <c r="O8" s="589" t="str">
        <f t="shared" si="1"/>
        <v/>
      </c>
      <c r="P8" s="10"/>
    </row>
    <row r="9" spans="1:16" s="9" customFormat="1" ht="21" customHeight="1">
      <c r="A9" s="358">
        <v>5</v>
      </c>
      <c r="B9" s="604"/>
      <c r="C9" s="550"/>
      <c r="D9" s="601"/>
      <c r="E9" s="581"/>
      <c r="F9" s="582"/>
      <c r="G9" s="583"/>
      <c r="H9" s="584"/>
      <c r="I9" s="585"/>
      <c r="J9" s="551"/>
      <c r="K9" s="587"/>
      <c r="L9" s="551"/>
      <c r="M9" s="546"/>
      <c r="N9" s="547" t="str">
        <f t="shared" si="2"/>
        <v/>
      </c>
      <c r="O9" s="589" t="str">
        <f t="shared" si="1"/>
        <v/>
      </c>
      <c r="P9" s="10"/>
    </row>
    <row r="10" spans="1:16" s="9" customFormat="1" ht="21" customHeight="1">
      <c r="A10" s="358">
        <v>6</v>
      </c>
      <c r="B10" s="604"/>
      <c r="C10" s="579"/>
      <c r="D10" s="580"/>
      <c r="E10" s="581"/>
      <c r="F10" s="582"/>
      <c r="G10" s="583"/>
      <c r="H10" s="584"/>
      <c r="I10" s="585"/>
      <c r="J10" s="586"/>
      <c r="K10" s="611"/>
      <c r="L10" s="551"/>
      <c r="M10" s="546"/>
      <c r="N10" s="547" t="str">
        <f t="shared" si="2"/>
        <v/>
      </c>
      <c r="O10" s="589" t="str">
        <f t="shared" si="1"/>
        <v/>
      </c>
      <c r="P10" s="10"/>
    </row>
    <row r="11" spans="1:16" s="9" customFormat="1" ht="21" customHeight="1">
      <c r="A11" s="358">
        <v>7</v>
      </c>
      <c r="B11" s="604"/>
      <c r="C11" s="605"/>
      <c r="D11" s="605"/>
      <c r="E11" s="606"/>
      <c r="F11" s="607"/>
      <c r="G11" s="608"/>
      <c r="H11" s="609"/>
      <c r="I11" s="610"/>
      <c r="J11" s="611"/>
      <c r="K11" s="611"/>
      <c r="L11" s="612"/>
      <c r="M11" s="546"/>
      <c r="N11" s="547" t="str">
        <f t="shared" si="2"/>
        <v/>
      </c>
      <c r="O11" s="589" t="str">
        <f t="shared" si="1"/>
        <v/>
      </c>
      <c r="P11" s="10"/>
    </row>
    <row r="12" spans="1:16" s="9" customFormat="1" ht="21" customHeight="1">
      <c r="A12" s="358">
        <v>8</v>
      </c>
      <c r="B12" s="604"/>
      <c r="C12" s="605"/>
      <c r="D12" s="605"/>
      <c r="E12" s="606"/>
      <c r="F12" s="607"/>
      <c r="G12" s="608"/>
      <c r="H12" s="609"/>
      <c r="I12" s="610"/>
      <c r="J12" s="611"/>
      <c r="K12" s="611"/>
      <c r="L12" s="612"/>
      <c r="M12" s="546"/>
      <c r="N12" s="547" t="str">
        <f t="shared" si="2"/>
        <v/>
      </c>
      <c r="O12" s="589" t="str">
        <f t="shared" si="1"/>
        <v/>
      </c>
      <c r="P12" s="10"/>
    </row>
    <row r="13" spans="1:16" s="9" customFormat="1" ht="21" customHeight="1">
      <c r="A13" s="358">
        <v>9</v>
      </c>
      <c r="B13" s="604"/>
      <c r="C13" s="605"/>
      <c r="D13" s="605"/>
      <c r="E13" s="606"/>
      <c r="F13" s="607"/>
      <c r="G13" s="608"/>
      <c r="H13" s="609"/>
      <c r="I13" s="610"/>
      <c r="J13" s="611"/>
      <c r="K13" s="611"/>
      <c r="L13" s="612"/>
      <c r="M13" s="546"/>
      <c r="N13" s="547" t="str">
        <f t="shared" si="2"/>
        <v/>
      </c>
      <c r="O13" s="589" t="str">
        <f t="shared" si="1"/>
        <v/>
      </c>
      <c r="P13" s="10"/>
    </row>
    <row r="14" spans="1:16" s="9" customFormat="1" ht="21" customHeight="1">
      <c r="A14" s="358">
        <v>10</v>
      </c>
      <c r="B14" s="604"/>
      <c r="C14" s="605"/>
      <c r="D14" s="605"/>
      <c r="E14" s="606"/>
      <c r="F14" s="607"/>
      <c r="G14" s="608"/>
      <c r="H14" s="609"/>
      <c r="I14" s="610"/>
      <c r="J14" s="611"/>
      <c r="K14" s="611"/>
      <c r="L14" s="612"/>
      <c r="M14" s="546"/>
      <c r="N14" s="547" t="str">
        <f t="shared" si="2"/>
        <v/>
      </c>
      <c r="O14" s="589" t="str">
        <f t="shared" si="1"/>
        <v/>
      </c>
      <c r="P14" s="10"/>
    </row>
    <row r="15" spans="1:16" s="9" customFormat="1" ht="21" customHeight="1">
      <c r="A15" s="358">
        <v>11</v>
      </c>
      <c r="B15" s="604"/>
      <c r="C15" s="605"/>
      <c r="D15" s="605"/>
      <c r="E15" s="606"/>
      <c r="F15" s="607"/>
      <c r="G15" s="608"/>
      <c r="H15" s="609"/>
      <c r="I15" s="610"/>
      <c r="J15" s="611"/>
      <c r="K15" s="611"/>
      <c r="L15" s="612"/>
      <c r="M15" s="546"/>
      <c r="N15" s="547" t="str">
        <f t="shared" si="2"/>
        <v/>
      </c>
      <c r="O15" s="589" t="str">
        <f t="shared" si="1"/>
        <v/>
      </c>
      <c r="P15" s="10"/>
    </row>
    <row r="16" spans="1:16" s="9" customFormat="1" ht="21" customHeight="1">
      <c r="A16" s="358">
        <v>12</v>
      </c>
      <c r="B16" s="604"/>
      <c r="C16" s="605"/>
      <c r="D16" s="605"/>
      <c r="E16" s="606"/>
      <c r="F16" s="607"/>
      <c r="G16" s="608"/>
      <c r="H16" s="609"/>
      <c r="I16" s="610"/>
      <c r="J16" s="611"/>
      <c r="K16" s="611"/>
      <c r="L16" s="612"/>
      <c r="M16" s="546"/>
      <c r="N16" s="547" t="str">
        <f t="shared" si="2"/>
        <v/>
      </c>
      <c r="O16" s="589" t="str">
        <f t="shared" si="1"/>
        <v/>
      </c>
      <c r="P16" s="10"/>
    </row>
    <row r="17" spans="1:16" s="9" customFormat="1" ht="21" customHeight="1">
      <c r="A17" s="358">
        <v>13</v>
      </c>
      <c r="B17" s="604"/>
      <c r="C17" s="605"/>
      <c r="D17" s="605"/>
      <c r="E17" s="606"/>
      <c r="F17" s="607"/>
      <c r="G17" s="608"/>
      <c r="H17" s="609"/>
      <c r="I17" s="610"/>
      <c r="J17" s="611"/>
      <c r="K17" s="611"/>
      <c r="L17" s="612"/>
      <c r="M17" s="546"/>
      <c r="N17" s="547" t="str">
        <f t="shared" si="2"/>
        <v/>
      </c>
      <c r="O17" s="589" t="str">
        <f t="shared" si="1"/>
        <v/>
      </c>
      <c r="P17" s="10"/>
    </row>
    <row r="18" spans="1:16" s="9" customFormat="1" ht="21" customHeight="1">
      <c r="A18" s="358">
        <v>14</v>
      </c>
      <c r="B18" s="604"/>
      <c r="C18" s="605"/>
      <c r="D18" s="605"/>
      <c r="E18" s="606"/>
      <c r="F18" s="607"/>
      <c r="G18" s="608"/>
      <c r="H18" s="609"/>
      <c r="I18" s="610"/>
      <c r="J18" s="611"/>
      <c r="K18" s="611"/>
      <c r="L18" s="612"/>
      <c r="M18" s="546"/>
      <c r="N18" s="547" t="str">
        <f t="shared" si="2"/>
        <v/>
      </c>
      <c r="O18" s="589" t="str">
        <f t="shared" si="1"/>
        <v/>
      </c>
      <c r="P18" s="10"/>
    </row>
    <row r="19" spans="1:16" s="9" customFormat="1" ht="21" customHeight="1">
      <c r="A19" s="358">
        <v>15</v>
      </c>
      <c r="B19" s="604"/>
      <c r="C19" s="605"/>
      <c r="D19" s="605"/>
      <c r="E19" s="606"/>
      <c r="F19" s="607"/>
      <c r="G19" s="608"/>
      <c r="H19" s="609"/>
      <c r="I19" s="610"/>
      <c r="J19" s="611"/>
      <c r="K19" s="611"/>
      <c r="L19" s="612"/>
      <c r="M19" s="546"/>
      <c r="N19" s="547" t="str">
        <f t="shared" si="2"/>
        <v/>
      </c>
      <c r="O19" s="589" t="str">
        <f t="shared" si="1"/>
        <v/>
      </c>
      <c r="P19" s="10"/>
    </row>
    <row r="20" spans="1:16" s="9" customFormat="1" ht="21" customHeight="1">
      <c r="A20" s="358">
        <v>16</v>
      </c>
      <c r="B20" s="604"/>
      <c r="C20" s="605"/>
      <c r="D20" s="605"/>
      <c r="E20" s="606"/>
      <c r="F20" s="607"/>
      <c r="G20" s="608"/>
      <c r="H20" s="609"/>
      <c r="I20" s="610"/>
      <c r="J20" s="611"/>
      <c r="K20" s="611"/>
      <c r="L20" s="612"/>
      <c r="M20" s="546"/>
      <c r="N20" s="547" t="str">
        <f t="shared" si="2"/>
        <v/>
      </c>
      <c r="O20" s="589" t="str">
        <f t="shared" si="1"/>
        <v/>
      </c>
      <c r="P20" s="10"/>
    </row>
    <row r="21" spans="1:16" s="9" customFormat="1" ht="21" customHeight="1">
      <c r="A21" s="358">
        <v>17</v>
      </c>
      <c r="B21" s="604"/>
      <c r="C21" s="605"/>
      <c r="D21" s="605"/>
      <c r="E21" s="606"/>
      <c r="F21" s="607"/>
      <c r="G21" s="608"/>
      <c r="H21" s="609"/>
      <c r="I21" s="610"/>
      <c r="J21" s="611"/>
      <c r="K21" s="611"/>
      <c r="L21" s="612"/>
      <c r="M21" s="546"/>
      <c r="N21" s="547" t="str">
        <f t="shared" si="2"/>
        <v/>
      </c>
      <c r="O21" s="589" t="str">
        <f t="shared" si="1"/>
        <v/>
      </c>
      <c r="P21" s="10"/>
    </row>
    <row r="22" spans="1:16" s="9" customFormat="1" ht="21" customHeight="1">
      <c r="A22" s="358">
        <v>18</v>
      </c>
      <c r="B22" s="604"/>
      <c r="C22" s="605"/>
      <c r="D22" s="605"/>
      <c r="E22" s="606"/>
      <c r="F22" s="607"/>
      <c r="G22" s="608"/>
      <c r="H22" s="609"/>
      <c r="I22" s="610"/>
      <c r="J22" s="611"/>
      <c r="K22" s="611"/>
      <c r="L22" s="612"/>
      <c r="M22" s="546"/>
      <c r="N22" s="547" t="str">
        <f t="shared" si="2"/>
        <v/>
      </c>
      <c r="O22" s="589" t="str">
        <f t="shared" si="1"/>
        <v/>
      </c>
      <c r="P22" s="10"/>
    </row>
    <row r="23" spans="1:16" s="9" customFormat="1" ht="21" customHeight="1">
      <c r="A23" s="358">
        <v>19</v>
      </c>
      <c r="B23" s="604"/>
      <c r="C23" s="605"/>
      <c r="D23" s="605"/>
      <c r="E23" s="606"/>
      <c r="F23" s="607"/>
      <c r="G23" s="608"/>
      <c r="H23" s="609"/>
      <c r="I23" s="610"/>
      <c r="J23" s="611"/>
      <c r="K23" s="611"/>
      <c r="L23" s="612"/>
      <c r="M23" s="546"/>
      <c r="N23" s="547" t="str">
        <f t="shared" si="2"/>
        <v/>
      </c>
      <c r="O23" s="589" t="str">
        <f t="shared" si="1"/>
        <v/>
      </c>
      <c r="P23" s="10"/>
    </row>
    <row r="24" spans="1:16" s="9" customFormat="1" ht="21" customHeight="1">
      <c r="A24" s="358">
        <v>20</v>
      </c>
      <c r="B24" s="604"/>
      <c r="C24" s="605"/>
      <c r="D24" s="605"/>
      <c r="E24" s="606"/>
      <c r="F24" s="607"/>
      <c r="G24" s="608"/>
      <c r="H24" s="609"/>
      <c r="I24" s="610"/>
      <c r="J24" s="611"/>
      <c r="K24" s="611"/>
      <c r="L24" s="612"/>
      <c r="M24" s="546"/>
      <c r="N24" s="547" t="str">
        <f t="shared" si="2"/>
        <v/>
      </c>
      <c r="O24" s="589" t="str">
        <f t="shared" si="1"/>
        <v/>
      </c>
      <c r="P24" s="10"/>
    </row>
    <row r="25" spans="1:16" s="9" customFormat="1" ht="21" customHeight="1">
      <c r="A25" s="358">
        <v>21</v>
      </c>
      <c r="B25" s="604"/>
      <c r="C25" s="605"/>
      <c r="D25" s="605"/>
      <c r="E25" s="606"/>
      <c r="F25" s="607"/>
      <c r="G25" s="608"/>
      <c r="H25" s="609"/>
      <c r="I25" s="610"/>
      <c r="J25" s="611"/>
      <c r="K25" s="611"/>
      <c r="L25" s="612"/>
      <c r="M25" s="546"/>
      <c r="N25" s="547" t="str">
        <f t="shared" si="2"/>
        <v/>
      </c>
      <c r="O25" s="589" t="str">
        <f t="shared" si="1"/>
        <v/>
      </c>
      <c r="P25" s="10"/>
    </row>
    <row r="26" spans="1:16" s="9" customFormat="1" ht="21" customHeight="1">
      <c r="A26" s="358">
        <v>22</v>
      </c>
      <c r="B26" s="604"/>
      <c r="C26" s="605"/>
      <c r="D26" s="605"/>
      <c r="E26" s="606"/>
      <c r="F26" s="607"/>
      <c r="G26" s="608"/>
      <c r="H26" s="609"/>
      <c r="I26" s="610"/>
      <c r="J26" s="611"/>
      <c r="K26" s="611"/>
      <c r="L26" s="612"/>
      <c r="M26" s="546"/>
      <c r="N26" s="547" t="str">
        <f t="shared" si="2"/>
        <v/>
      </c>
      <c r="O26" s="589" t="str">
        <f t="shared" si="1"/>
        <v/>
      </c>
      <c r="P26" s="10"/>
    </row>
    <row r="27" spans="1:16" s="9" customFormat="1" ht="21" customHeight="1">
      <c r="A27" s="358">
        <v>23</v>
      </c>
      <c r="B27" s="604"/>
      <c r="C27" s="605"/>
      <c r="D27" s="605"/>
      <c r="E27" s="606"/>
      <c r="F27" s="607"/>
      <c r="G27" s="608"/>
      <c r="H27" s="609"/>
      <c r="I27" s="610"/>
      <c r="J27" s="611"/>
      <c r="K27" s="611"/>
      <c r="L27" s="612"/>
      <c r="M27" s="546"/>
      <c r="N27" s="547" t="str">
        <f t="shared" si="2"/>
        <v/>
      </c>
      <c r="O27" s="589" t="str">
        <f t="shared" si="1"/>
        <v/>
      </c>
      <c r="P27" s="10"/>
    </row>
    <row r="28" spans="1:16" s="9" customFormat="1" ht="21" customHeight="1">
      <c r="A28" s="358">
        <v>24</v>
      </c>
      <c r="B28" s="604"/>
      <c r="C28" s="605"/>
      <c r="D28" s="605"/>
      <c r="E28" s="606"/>
      <c r="F28" s="607"/>
      <c r="G28" s="608"/>
      <c r="H28" s="609"/>
      <c r="I28" s="610"/>
      <c r="J28" s="611"/>
      <c r="K28" s="611"/>
      <c r="L28" s="612"/>
      <c r="M28" s="546"/>
      <c r="N28" s="547" t="str">
        <f t="shared" si="2"/>
        <v/>
      </c>
      <c r="O28" s="589" t="str">
        <f t="shared" si="1"/>
        <v/>
      </c>
      <c r="P28" s="10"/>
    </row>
    <row r="29" spans="1:16" s="9" customFormat="1" ht="21" customHeight="1">
      <c r="A29" s="358">
        <v>25</v>
      </c>
      <c r="B29" s="604"/>
      <c r="C29" s="605"/>
      <c r="D29" s="605"/>
      <c r="E29" s="606"/>
      <c r="F29" s="607"/>
      <c r="G29" s="608"/>
      <c r="H29" s="609"/>
      <c r="I29" s="610"/>
      <c r="J29" s="611"/>
      <c r="K29" s="611"/>
      <c r="L29" s="612"/>
      <c r="M29" s="546"/>
      <c r="N29" s="547" t="str">
        <f t="shared" si="2"/>
        <v/>
      </c>
      <c r="O29" s="589" t="str">
        <f t="shared" si="1"/>
        <v/>
      </c>
      <c r="P29" s="10"/>
    </row>
    <row r="30" spans="1:16" s="9" customFormat="1" ht="21" customHeight="1">
      <c r="A30" s="358">
        <v>26</v>
      </c>
      <c r="B30" s="604"/>
      <c r="C30" s="605"/>
      <c r="D30" s="605"/>
      <c r="E30" s="606"/>
      <c r="F30" s="607"/>
      <c r="G30" s="608"/>
      <c r="H30" s="609"/>
      <c r="I30" s="610"/>
      <c r="J30" s="611"/>
      <c r="K30" s="611"/>
      <c r="L30" s="612"/>
      <c r="M30" s="546"/>
      <c r="N30" s="547" t="str">
        <f t="shared" si="2"/>
        <v/>
      </c>
      <c r="O30" s="589" t="str">
        <f t="shared" si="1"/>
        <v/>
      </c>
      <c r="P30" s="10"/>
    </row>
    <row r="31" spans="1:16" s="9" customFormat="1" ht="21" customHeight="1">
      <c r="A31" s="358">
        <v>27</v>
      </c>
      <c r="B31" s="604"/>
      <c r="C31" s="605"/>
      <c r="D31" s="605"/>
      <c r="E31" s="606"/>
      <c r="F31" s="607"/>
      <c r="G31" s="608"/>
      <c r="H31" s="609"/>
      <c r="I31" s="610"/>
      <c r="J31" s="611"/>
      <c r="K31" s="611"/>
      <c r="L31" s="612"/>
      <c r="M31" s="546"/>
      <c r="N31" s="547" t="str">
        <f t="shared" si="2"/>
        <v/>
      </c>
      <c r="O31" s="589" t="str">
        <f t="shared" si="1"/>
        <v/>
      </c>
      <c r="P31" s="10"/>
    </row>
    <row r="32" spans="1:16" s="9" customFormat="1" ht="21" customHeight="1">
      <c r="A32" s="358">
        <v>28</v>
      </c>
      <c r="B32" s="604"/>
      <c r="C32" s="605"/>
      <c r="D32" s="605"/>
      <c r="E32" s="606"/>
      <c r="F32" s="607"/>
      <c r="G32" s="608"/>
      <c r="H32" s="609"/>
      <c r="I32" s="610"/>
      <c r="J32" s="611"/>
      <c r="K32" s="611"/>
      <c r="L32" s="612"/>
      <c r="M32" s="546"/>
      <c r="N32" s="547" t="str">
        <f t="shared" si="2"/>
        <v/>
      </c>
      <c r="O32" s="589" t="str">
        <f t="shared" si="1"/>
        <v/>
      </c>
      <c r="P32" s="10"/>
    </row>
    <row r="33" spans="1:16" s="9" customFormat="1" ht="21" customHeight="1">
      <c r="A33" s="358">
        <v>29</v>
      </c>
      <c r="B33" s="604"/>
      <c r="C33" s="605"/>
      <c r="D33" s="605"/>
      <c r="E33" s="606"/>
      <c r="F33" s="607"/>
      <c r="G33" s="608"/>
      <c r="H33" s="609"/>
      <c r="I33" s="610"/>
      <c r="J33" s="611"/>
      <c r="K33" s="611"/>
      <c r="L33" s="612"/>
      <c r="M33" s="546"/>
      <c r="N33" s="547" t="str">
        <f t="shared" si="2"/>
        <v/>
      </c>
      <c r="O33" s="589" t="str">
        <f t="shared" si="1"/>
        <v/>
      </c>
      <c r="P33" s="10"/>
    </row>
    <row r="34" spans="1:16" s="13" customFormat="1" ht="21" customHeight="1" thickBot="1">
      <c r="A34" s="359">
        <v>30</v>
      </c>
      <c r="B34" s="613"/>
      <c r="C34" s="296"/>
      <c r="D34" s="296"/>
      <c r="E34" s="297"/>
      <c r="F34" s="298"/>
      <c r="G34" s="299"/>
      <c r="H34" s="300"/>
      <c r="I34" s="301"/>
      <c r="J34" s="302"/>
      <c r="K34" s="302"/>
      <c r="L34" s="303"/>
      <c r="M34" s="556"/>
      <c r="N34" s="557" t="str">
        <f t="shared" si="2"/>
        <v/>
      </c>
      <c r="O34" s="614" t="str">
        <f t="shared" si="1"/>
        <v/>
      </c>
    </row>
    <row r="35" spans="1:16" s="13" customFormat="1" ht="21" customHeight="1" thickBot="1">
      <c r="A35" s="361"/>
      <c r="B35" s="838"/>
      <c r="C35" s="839"/>
      <c r="D35" s="839"/>
      <c r="E35" s="839"/>
      <c r="F35" s="839"/>
      <c r="G35" s="839"/>
      <c r="H35" s="839"/>
      <c r="I35" s="839"/>
      <c r="J35" s="839"/>
      <c r="K35" s="839"/>
      <c r="L35" s="840"/>
      <c r="M35" s="167"/>
      <c r="N35" s="167"/>
      <c r="O35" s="288">
        <f>SUM(O5:O34)</f>
        <v>0</v>
      </c>
    </row>
    <row r="36" spans="1:16" s="13" customFormat="1" ht="21" customHeight="1">
      <c r="A36" s="361"/>
      <c r="B36" s="159"/>
      <c r="C36" s="159"/>
      <c r="D36" s="159"/>
      <c r="E36" s="159"/>
      <c r="F36" s="159"/>
      <c r="G36" s="159"/>
      <c r="H36" s="159"/>
      <c r="I36" s="159"/>
      <c r="J36" s="159"/>
      <c r="K36" s="159"/>
      <c r="L36" s="160"/>
      <c r="M36" s="164"/>
      <c r="N36" s="165" t="s">
        <v>171</v>
      </c>
      <c r="O36" s="151">
        <f>SUMIF(N5:N34,"要",O5:O34)</f>
        <v>0</v>
      </c>
    </row>
    <row r="37" spans="1:16" s="13" customFormat="1" ht="21" customHeight="1">
      <c r="A37" s="361"/>
      <c r="B37" s="159"/>
      <c r="C37" s="159"/>
      <c r="D37" s="159"/>
      <c r="E37" s="159"/>
      <c r="F37" s="159"/>
      <c r="G37" s="159"/>
      <c r="H37" s="159"/>
      <c r="I37" s="159"/>
      <c r="J37" s="159"/>
      <c r="K37" s="159"/>
      <c r="L37" s="159"/>
      <c r="M37" s="159"/>
      <c r="N37" s="150"/>
      <c r="O37" s="151"/>
    </row>
    <row r="38" spans="1:16" s="13" customFormat="1" ht="21" customHeight="1">
      <c r="A38" s="361"/>
      <c r="B38" s="329" t="s">
        <v>23</v>
      </c>
      <c r="C38" s="159"/>
      <c r="D38" s="224"/>
      <c r="E38" s="159"/>
      <c r="F38" s="159"/>
      <c r="G38" s="159"/>
      <c r="H38" s="159"/>
      <c r="I38" s="159"/>
      <c r="J38" s="159"/>
      <c r="K38" s="159"/>
      <c r="L38" s="159"/>
      <c r="M38" s="159"/>
      <c r="N38" s="150"/>
      <c r="O38" s="151"/>
    </row>
    <row r="39" spans="1:16" ht="25.2" customHeight="1" thickBot="1">
      <c r="B39" s="329" t="s">
        <v>197</v>
      </c>
      <c r="D39" s="223" t="s">
        <v>207</v>
      </c>
      <c r="O39" s="3" t="s">
        <v>29</v>
      </c>
    </row>
    <row r="40" spans="1:16" ht="16.5" customHeight="1">
      <c r="B40" s="827" t="s">
        <v>37</v>
      </c>
      <c r="C40" s="791" t="s">
        <v>27</v>
      </c>
      <c r="D40" s="829" t="s">
        <v>22</v>
      </c>
      <c r="E40" s="831" t="s">
        <v>38</v>
      </c>
      <c r="F40" s="788"/>
      <c r="G40" s="788"/>
      <c r="H40" s="832"/>
      <c r="I40" s="829" t="s">
        <v>16</v>
      </c>
      <c r="J40" s="791" t="s">
        <v>32</v>
      </c>
      <c r="K40" s="791"/>
      <c r="L40" s="791"/>
      <c r="M40" s="792" t="s">
        <v>168</v>
      </c>
      <c r="N40" s="794" t="s">
        <v>169</v>
      </c>
      <c r="O40" s="825" t="s">
        <v>46</v>
      </c>
    </row>
    <row r="41" spans="1:16" ht="15" thickBot="1">
      <c r="B41" s="828"/>
      <c r="C41" s="790"/>
      <c r="D41" s="830"/>
      <c r="E41" s="833"/>
      <c r="F41" s="789"/>
      <c r="G41" s="789"/>
      <c r="H41" s="834"/>
      <c r="I41" s="830"/>
      <c r="J41" s="14" t="s">
        <v>47</v>
      </c>
      <c r="K41" s="328" t="s">
        <v>33</v>
      </c>
      <c r="L41" s="225" t="s">
        <v>34</v>
      </c>
      <c r="M41" s="793"/>
      <c r="N41" s="795"/>
      <c r="O41" s="826"/>
    </row>
    <row r="42" spans="1:16" s="13" customFormat="1" ht="30" customHeight="1">
      <c r="A42" s="357">
        <v>1</v>
      </c>
      <c r="B42" s="502"/>
      <c r="C42" s="514"/>
      <c r="D42" s="504"/>
      <c r="E42" s="505"/>
      <c r="F42" s="506"/>
      <c r="G42" s="507"/>
      <c r="H42" s="508"/>
      <c r="I42" s="509"/>
      <c r="J42" s="510"/>
      <c r="K42" s="511"/>
      <c r="L42" s="512"/>
      <c r="M42" s="513"/>
      <c r="N42" s="492" t="str">
        <f>IF(M42="","",IF(M42="課税対象外","要","不要"))</f>
        <v/>
      </c>
      <c r="O42" s="168" t="str">
        <f t="shared" si="1"/>
        <v/>
      </c>
    </row>
    <row r="43" spans="1:16" s="13" customFormat="1" ht="21" customHeight="1">
      <c r="A43" s="577">
        <v>2</v>
      </c>
      <c r="B43" s="578"/>
      <c r="C43" s="579"/>
      <c r="D43" s="580"/>
      <c r="E43" s="581"/>
      <c r="F43" s="582"/>
      <c r="G43" s="583"/>
      <c r="H43" s="584"/>
      <c r="I43" s="509"/>
      <c r="J43" s="586"/>
      <c r="K43" s="587"/>
      <c r="L43" s="551"/>
      <c r="M43" s="546"/>
      <c r="N43" s="547" t="str">
        <f t="shared" ref="N43:N71" si="3">IF(M43="","",IF(M43="課税対象外","要","不要"))</f>
        <v/>
      </c>
      <c r="O43" s="589" t="str">
        <f t="shared" si="1"/>
        <v/>
      </c>
    </row>
    <row r="44" spans="1:16" s="13" customFormat="1" ht="21" customHeight="1">
      <c r="A44" s="358">
        <v>3</v>
      </c>
      <c r="B44" s="635"/>
      <c r="C44" s="579"/>
      <c r="D44" s="580"/>
      <c r="E44" s="581"/>
      <c r="F44" s="582"/>
      <c r="G44" s="583"/>
      <c r="H44" s="584"/>
      <c r="I44" s="585"/>
      <c r="J44" s="586"/>
      <c r="K44" s="587"/>
      <c r="L44" s="551"/>
      <c r="M44" s="546"/>
      <c r="N44" s="547" t="str">
        <f t="shared" si="3"/>
        <v/>
      </c>
      <c r="O44" s="589" t="str">
        <f t="shared" si="1"/>
        <v/>
      </c>
    </row>
    <row r="45" spans="1:16" s="13" customFormat="1" ht="21" customHeight="1">
      <c r="A45" s="358">
        <v>4</v>
      </c>
      <c r="B45" s="345"/>
      <c r="C45" s="244"/>
      <c r="D45" s="244"/>
      <c r="E45" s="254"/>
      <c r="F45" s="255"/>
      <c r="G45" s="256"/>
      <c r="H45" s="257"/>
      <c r="I45" s="234"/>
      <c r="J45" s="103"/>
      <c r="K45" s="103"/>
      <c r="L45" s="33"/>
      <c r="M45" s="101"/>
      <c r="N45" s="147" t="str">
        <f t="shared" si="3"/>
        <v/>
      </c>
      <c r="O45" s="63" t="str">
        <f t="shared" si="1"/>
        <v/>
      </c>
    </row>
    <row r="46" spans="1:16" s="13" customFormat="1" ht="21" customHeight="1">
      <c r="A46" s="358">
        <v>5</v>
      </c>
      <c r="B46" s="345"/>
      <c r="C46" s="244"/>
      <c r="D46" s="244"/>
      <c r="E46" s="254"/>
      <c r="F46" s="255"/>
      <c r="G46" s="256"/>
      <c r="H46" s="257"/>
      <c r="I46" s="234"/>
      <c r="J46" s="103"/>
      <c r="K46" s="103"/>
      <c r="L46" s="33"/>
      <c r="M46" s="101"/>
      <c r="N46" s="147" t="str">
        <f t="shared" si="3"/>
        <v/>
      </c>
      <c r="O46" s="63" t="str">
        <f t="shared" si="1"/>
        <v/>
      </c>
    </row>
    <row r="47" spans="1:16" s="13" customFormat="1" ht="21" customHeight="1">
      <c r="A47" s="358">
        <v>6</v>
      </c>
      <c r="B47" s="345"/>
      <c r="C47" s="244"/>
      <c r="D47" s="244"/>
      <c r="E47" s="254"/>
      <c r="F47" s="255"/>
      <c r="G47" s="256"/>
      <c r="H47" s="257"/>
      <c r="I47" s="234"/>
      <c r="J47" s="103"/>
      <c r="K47" s="103"/>
      <c r="L47" s="33"/>
      <c r="M47" s="101"/>
      <c r="N47" s="147" t="str">
        <f t="shared" si="3"/>
        <v/>
      </c>
      <c r="O47" s="63" t="str">
        <f t="shared" si="1"/>
        <v/>
      </c>
    </row>
    <row r="48" spans="1:16" s="13" customFormat="1" ht="21" customHeight="1">
      <c r="A48" s="358">
        <v>7</v>
      </c>
      <c r="B48" s="345"/>
      <c r="C48" s="244"/>
      <c r="D48" s="244"/>
      <c r="E48" s="254"/>
      <c r="F48" s="255"/>
      <c r="G48" s="256"/>
      <c r="H48" s="257"/>
      <c r="I48" s="234"/>
      <c r="J48" s="103"/>
      <c r="K48" s="103"/>
      <c r="L48" s="104"/>
      <c r="M48" s="101"/>
      <c r="N48" s="147" t="str">
        <f t="shared" si="3"/>
        <v/>
      </c>
      <c r="O48" s="63" t="str">
        <f t="shared" si="1"/>
        <v/>
      </c>
    </row>
    <row r="49" spans="1:15" s="13" customFormat="1" ht="21" customHeight="1">
      <c r="A49" s="358">
        <v>8</v>
      </c>
      <c r="B49" s="345"/>
      <c r="C49" s="244"/>
      <c r="D49" s="244"/>
      <c r="E49" s="254"/>
      <c r="F49" s="255"/>
      <c r="G49" s="256"/>
      <c r="H49" s="257"/>
      <c r="I49" s="234"/>
      <c r="J49" s="103"/>
      <c r="K49" s="103"/>
      <c r="L49" s="104"/>
      <c r="M49" s="101"/>
      <c r="N49" s="147" t="str">
        <f t="shared" si="3"/>
        <v/>
      </c>
      <c r="O49" s="63" t="str">
        <f t="shared" si="1"/>
        <v/>
      </c>
    </row>
    <row r="50" spans="1:15" s="13" customFormat="1" ht="21" customHeight="1">
      <c r="A50" s="358">
        <v>9</v>
      </c>
      <c r="B50" s="345"/>
      <c r="C50" s="244"/>
      <c r="D50" s="244"/>
      <c r="E50" s="254"/>
      <c r="F50" s="255"/>
      <c r="G50" s="256"/>
      <c r="H50" s="257"/>
      <c r="I50" s="234"/>
      <c r="J50" s="103"/>
      <c r="K50" s="103"/>
      <c r="L50" s="104"/>
      <c r="M50" s="101"/>
      <c r="N50" s="147" t="str">
        <f t="shared" si="3"/>
        <v/>
      </c>
      <c r="O50" s="63" t="str">
        <f t="shared" si="1"/>
        <v/>
      </c>
    </row>
    <row r="51" spans="1:15" s="13" customFormat="1" ht="21" customHeight="1">
      <c r="A51" s="358">
        <v>10</v>
      </c>
      <c r="B51" s="345"/>
      <c r="C51" s="244"/>
      <c r="D51" s="244"/>
      <c r="E51" s="254"/>
      <c r="F51" s="255"/>
      <c r="G51" s="256"/>
      <c r="H51" s="257"/>
      <c r="I51" s="234"/>
      <c r="J51" s="103"/>
      <c r="K51" s="103"/>
      <c r="L51" s="104"/>
      <c r="M51" s="101"/>
      <c r="N51" s="147" t="str">
        <f t="shared" si="3"/>
        <v/>
      </c>
      <c r="O51" s="63" t="str">
        <f t="shared" si="1"/>
        <v/>
      </c>
    </row>
    <row r="52" spans="1:15" s="13" customFormat="1" ht="21" customHeight="1">
      <c r="A52" s="358">
        <v>11</v>
      </c>
      <c r="B52" s="345"/>
      <c r="C52" s="244"/>
      <c r="D52" s="244"/>
      <c r="E52" s="254"/>
      <c r="F52" s="255"/>
      <c r="G52" s="256"/>
      <c r="H52" s="257"/>
      <c r="I52" s="234"/>
      <c r="J52" s="103"/>
      <c r="K52" s="103"/>
      <c r="L52" s="104"/>
      <c r="M52" s="101"/>
      <c r="N52" s="147" t="str">
        <f t="shared" si="3"/>
        <v/>
      </c>
      <c r="O52" s="63" t="str">
        <f t="shared" si="1"/>
        <v/>
      </c>
    </row>
    <row r="53" spans="1:15" s="13" customFormat="1" ht="21" customHeight="1">
      <c r="A53" s="358">
        <v>12</v>
      </c>
      <c r="B53" s="345"/>
      <c r="C53" s="244"/>
      <c r="D53" s="244"/>
      <c r="E53" s="254"/>
      <c r="F53" s="255"/>
      <c r="G53" s="256"/>
      <c r="H53" s="257"/>
      <c r="I53" s="234"/>
      <c r="J53" s="103"/>
      <c r="K53" s="103"/>
      <c r="L53" s="104"/>
      <c r="M53" s="101"/>
      <c r="N53" s="147" t="str">
        <f t="shared" si="3"/>
        <v/>
      </c>
      <c r="O53" s="63" t="str">
        <f t="shared" si="1"/>
        <v/>
      </c>
    </row>
    <row r="54" spans="1:15" s="13" customFormat="1" ht="21" customHeight="1">
      <c r="A54" s="358">
        <v>13</v>
      </c>
      <c r="B54" s="345"/>
      <c r="C54" s="244"/>
      <c r="D54" s="244"/>
      <c r="E54" s="254"/>
      <c r="F54" s="255"/>
      <c r="G54" s="256"/>
      <c r="H54" s="257"/>
      <c r="I54" s="234"/>
      <c r="J54" s="103"/>
      <c r="K54" s="103"/>
      <c r="L54" s="104"/>
      <c r="M54" s="101"/>
      <c r="N54" s="147" t="str">
        <f t="shared" si="3"/>
        <v/>
      </c>
      <c r="O54" s="63" t="str">
        <f t="shared" si="1"/>
        <v/>
      </c>
    </row>
    <row r="55" spans="1:15" s="13" customFormat="1" ht="21" customHeight="1">
      <c r="A55" s="358">
        <v>14</v>
      </c>
      <c r="B55" s="345"/>
      <c r="C55" s="244"/>
      <c r="D55" s="244"/>
      <c r="E55" s="254"/>
      <c r="F55" s="255"/>
      <c r="G55" s="256"/>
      <c r="H55" s="257"/>
      <c r="I55" s="234"/>
      <c r="J55" s="103"/>
      <c r="K55" s="103"/>
      <c r="L55" s="104"/>
      <c r="M55" s="101"/>
      <c r="N55" s="147" t="str">
        <f t="shared" si="3"/>
        <v/>
      </c>
      <c r="O55" s="63" t="str">
        <f t="shared" si="1"/>
        <v/>
      </c>
    </row>
    <row r="56" spans="1:15" s="13" customFormat="1" ht="21" customHeight="1">
      <c r="A56" s="358">
        <v>15</v>
      </c>
      <c r="B56" s="345"/>
      <c r="C56" s="244"/>
      <c r="D56" s="244"/>
      <c r="E56" s="254"/>
      <c r="F56" s="255"/>
      <c r="G56" s="256"/>
      <c r="H56" s="257"/>
      <c r="I56" s="234"/>
      <c r="J56" s="103"/>
      <c r="K56" s="103"/>
      <c r="L56" s="104"/>
      <c r="M56" s="101"/>
      <c r="N56" s="147" t="str">
        <f t="shared" si="3"/>
        <v/>
      </c>
      <c r="O56" s="63" t="str">
        <f t="shared" si="1"/>
        <v/>
      </c>
    </row>
    <row r="57" spans="1:15" s="13" customFormat="1" ht="21" customHeight="1">
      <c r="A57" s="358">
        <v>16</v>
      </c>
      <c r="B57" s="345"/>
      <c r="C57" s="244"/>
      <c r="D57" s="244"/>
      <c r="E57" s="254"/>
      <c r="F57" s="255"/>
      <c r="G57" s="256"/>
      <c r="H57" s="257"/>
      <c r="I57" s="234"/>
      <c r="J57" s="103"/>
      <c r="K57" s="103"/>
      <c r="L57" s="104"/>
      <c r="M57" s="101"/>
      <c r="N57" s="147" t="str">
        <f t="shared" si="3"/>
        <v/>
      </c>
      <c r="O57" s="63" t="str">
        <f t="shared" si="1"/>
        <v/>
      </c>
    </row>
    <row r="58" spans="1:15" s="13" customFormat="1" ht="21" customHeight="1">
      <c r="A58" s="358">
        <v>17</v>
      </c>
      <c r="B58" s="345"/>
      <c r="C58" s="244"/>
      <c r="D58" s="244"/>
      <c r="E58" s="254"/>
      <c r="F58" s="255"/>
      <c r="G58" s="256"/>
      <c r="H58" s="257"/>
      <c r="I58" s="234"/>
      <c r="J58" s="103"/>
      <c r="K58" s="103"/>
      <c r="L58" s="104"/>
      <c r="M58" s="101"/>
      <c r="N58" s="147" t="str">
        <f t="shared" si="3"/>
        <v/>
      </c>
      <c r="O58" s="63" t="str">
        <f t="shared" si="1"/>
        <v/>
      </c>
    </row>
    <row r="59" spans="1:15" s="13" customFormat="1" ht="21" customHeight="1">
      <c r="A59" s="358">
        <v>18</v>
      </c>
      <c r="B59" s="345"/>
      <c r="C59" s="244"/>
      <c r="D59" s="244"/>
      <c r="E59" s="254"/>
      <c r="F59" s="255"/>
      <c r="G59" s="256"/>
      <c r="H59" s="257"/>
      <c r="I59" s="234"/>
      <c r="J59" s="103"/>
      <c r="K59" s="103"/>
      <c r="L59" s="104"/>
      <c r="M59" s="101"/>
      <c r="N59" s="147" t="str">
        <f t="shared" si="3"/>
        <v/>
      </c>
      <c r="O59" s="63" t="str">
        <f t="shared" si="1"/>
        <v/>
      </c>
    </row>
    <row r="60" spans="1:15" s="13" customFormat="1" ht="21" customHeight="1">
      <c r="A60" s="358">
        <v>19</v>
      </c>
      <c r="B60" s="345"/>
      <c r="C60" s="244"/>
      <c r="D60" s="244"/>
      <c r="E60" s="254"/>
      <c r="F60" s="255"/>
      <c r="G60" s="256"/>
      <c r="H60" s="257"/>
      <c r="I60" s="234"/>
      <c r="J60" s="103"/>
      <c r="K60" s="103"/>
      <c r="L60" s="104"/>
      <c r="M60" s="101"/>
      <c r="N60" s="147" t="str">
        <f t="shared" si="3"/>
        <v/>
      </c>
      <c r="O60" s="63" t="str">
        <f t="shared" si="1"/>
        <v/>
      </c>
    </row>
    <row r="61" spans="1:15" s="13" customFormat="1" ht="21" customHeight="1">
      <c r="A61" s="358">
        <v>20</v>
      </c>
      <c r="B61" s="345"/>
      <c r="C61" s="244"/>
      <c r="D61" s="244"/>
      <c r="E61" s="254"/>
      <c r="F61" s="255"/>
      <c r="G61" s="256"/>
      <c r="H61" s="257"/>
      <c r="I61" s="234"/>
      <c r="J61" s="103"/>
      <c r="K61" s="103"/>
      <c r="L61" s="104"/>
      <c r="M61" s="101"/>
      <c r="N61" s="147" t="str">
        <f t="shared" si="3"/>
        <v/>
      </c>
      <c r="O61" s="63" t="str">
        <f t="shared" si="1"/>
        <v/>
      </c>
    </row>
    <row r="62" spans="1:15" s="13" customFormat="1" ht="21" customHeight="1">
      <c r="A62" s="358">
        <v>21</v>
      </c>
      <c r="B62" s="345"/>
      <c r="C62" s="244"/>
      <c r="D62" s="244"/>
      <c r="E62" s="254"/>
      <c r="F62" s="255"/>
      <c r="G62" s="256"/>
      <c r="H62" s="257"/>
      <c r="I62" s="234"/>
      <c r="J62" s="103"/>
      <c r="K62" s="103"/>
      <c r="L62" s="104"/>
      <c r="M62" s="101"/>
      <c r="N62" s="147" t="str">
        <f t="shared" si="3"/>
        <v/>
      </c>
      <c r="O62" s="63" t="str">
        <f t="shared" si="1"/>
        <v/>
      </c>
    </row>
    <row r="63" spans="1:15" s="13" customFormat="1" ht="21" customHeight="1">
      <c r="A63" s="358">
        <v>22</v>
      </c>
      <c r="B63" s="345"/>
      <c r="C63" s="244"/>
      <c r="D63" s="244"/>
      <c r="E63" s="254"/>
      <c r="F63" s="255"/>
      <c r="G63" s="256"/>
      <c r="H63" s="257"/>
      <c r="I63" s="234"/>
      <c r="J63" s="103"/>
      <c r="K63" s="103"/>
      <c r="L63" s="104"/>
      <c r="M63" s="101"/>
      <c r="N63" s="147" t="str">
        <f t="shared" si="3"/>
        <v/>
      </c>
      <c r="O63" s="63" t="str">
        <f t="shared" si="1"/>
        <v/>
      </c>
    </row>
    <row r="64" spans="1:15" s="13" customFormat="1" ht="21" customHeight="1">
      <c r="A64" s="358">
        <v>23</v>
      </c>
      <c r="B64" s="345"/>
      <c r="C64" s="244"/>
      <c r="D64" s="244"/>
      <c r="E64" s="254"/>
      <c r="F64" s="255"/>
      <c r="G64" s="256"/>
      <c r="H64" s="257"/>
      <c r="I64" s="234"/>
      <c r="J64" s="103"/>
      <c r="K64" s="103"/>
      <c r="L64" s="104"/>
      <c r="M64" s="101"/>
      <c r="N64" s="147" t="str">
        <f t="shared" si="3"/>
        <v/>
      </c>
      <c r="O64" s="63" t="str">
        <f t="shared" si="1"/>
        <v/>
      </c>
    </row>
    <row r="65" spans="1:15" s="13" customFormat="1" ht="21" customHeight="1">
      <c r="A65" s="358">
        <v>24</v>
      </c>
      <c r="B65" s="345"/>
      <c r="C65" s="244"/>
      <c r="D65" s="244"/>
      <c r="E65" s="254"/>
      <c r="F65" s="255"/>
      <c r="G65" s="256"/>
      <c r="H65" s="257"/>
      <c r="I65" s="234"/>
      <c r="J65" s="103"/>
      <c r="K65" s="103"/>
      <c r="L65" s="104"/>
      <c r="M65" s="101"/>
      <c r="N65" s="147" t="str">
        <f t="shared" si="3"/>
        <v/>
      </c>
      <c r="O65" s="63" t="str">
        <f t="shared" si="1"/>
        <v/>
      </c>
    </row>
    <row r="66" spans="1:15" s="13" customFormat="1" ht="21" customHeight="1">
      <c r="A66" s="358">
        <v>25</v>
      </c>
      <c r="B66" s="345"/>
      <c r="C66" s="244"/>
      <c r="D66" s="244"/>
      <c r="E66" s="254"/>
      <c r="F66" s="255"/>
      <c r="G66" s="256"/>
      <c r="H66" s="257"/>
      <c r="I66" s="234"/>
      <c r="J66" s="103"/>
      <c r="K66" s="103"/>
      <c r="L66" s="104"/>
      <c r="M66" s="101"/>
      <c r="N66" s="147" t="str">
        <f t="shared" si="3"/>
        <v/>
      </c>
      <c r="O66" s="63" t="str">
        <f t="shared" si="1"/>
        <v/>
      </c>
    </row>
    <row r="67" spans="1:15" s="13" customFormat="1" ht="21" customHeight="1">
      <c r="A67" s="358">
        <v>26</v>
      </c>
      <c r="B67" s="345"/>
      <c r="C67" s="244"/>
      <c r="D67" s="244"/>
      <c r="E67" s="254"/>
      <c r="F67" s="255"/>
      <c r="G67" s="256"/>
      <c r="H67" s="257"/>
      <c r="I67" s="234"/>
      <c r="J67" s="103"/>
      <c r="K67" s="103"/>
      <c r="L67" s="104"/>
      <c r="M67" s="101"/>
      <c r="N67" s="147" t="str">
        <f t="shared" si="3"/>
        <v/>
      </c>
      <c r="O67" s="63" t="str">
        <f t="shared" si="1"/>
        <v/>
      </c>
    </row>
    <row r="68" spans="1:15" s="13" customFormat="1" ht="21" customHeight="1">
      <c r="A68" s="358">
        <v>27</v>
      </c>
      <c r="B68" s="345"/>
      <c r="C68" s="244"/>
      <c r="D68" s="244"/>
      <c r="E68" s="254"/>
      <c r="F68" s="255"/>
      <c r="G68" s="256"/>
      <c r="H68" s="257"/>
      <c r="I68" s="234"/>
      <c r="J68" s="103"/>
      <c r="K68" s="103"/>
      <c r="L68" s="104"/>
      <c r="M68" s="101"/>
      <c r="N68" s="147" t="str">
        <f t="shared" si="3"/>
        <v/>
      </c>
      <c r="O68" s="63" t="str">
        <f t="shared" si="1"/>
        <v/>
      </c>
    </row>
    <row r="69" spans="1:15" s="13" customFormat="1" ht="21" customHeight="1">
      <c r="A69" s="358">
        <v>28</v>
      </c>
      <c r="B69" s="345"/>
      <c r="C69" s="244"/>
      <c r="D69" s="244"/>
      <c r="E69" s="254"/>
      <c r="F69" s="255"/>
      <c r="G69" s="256"/>
      <c r="H69" s="257"/>
      <c r="I69" s="234"/>
      <c r="J69" s="103"/>
      <c r="K69" s="103"/>
      <c r="L69" s="104"/>
      <c r="M69" s="101"/>
      <c r="N69" s="147" t="str">
        <f t="shared" si="3"/>
        <v/>
      </c>
      <c r="O69" s="63" t="str">
        <f t="shared" si="1"/>
        <v/>
      </c>
    </row>
    <row r="70" spans="1:15" s="13" customFormat="1" ht="21" customHeight="1">
      <c r="A70" s="358">
        <v>29</v>
      </c>
      <c r="B70" s="345"/>
      <c r="C70" s="244"/>
      <c r="D70" s="244"/>
      <c r="E70" s="254"/>
      <c r="F70" s="255"/>
      <c r="G70" s="256"/>
      <c r="H70" s="257"/>
      <c r="I70" s="234"/>
      <c r="J70" s="103"/>
      <c r="K70" s="103"/>
      <c r="L70" s="104"/>
      <c r="M70" s="101"/>
      <c r="N70" s="147" t="str">
        <f t="shared" si="3"/>
        <v/>
      </c>
      <c r="O70" s="63" t="str">
        <f t="shared" si="1"/>
        <v/>
      </c>
    </row>
    <row r="71" spans="1:15" s="13" customFormat="1" ht="21" customHeight="1" thickBot="1">
      <c r="A71" s="359">
        <v>30</v>
      </c>
      <c r="B71" s="346"/>
      <c r="C71" s="281"/>
      <c r="D71" s="281"/>
      <c r="E71" s="289"/>
      <c r="F71" s="290"/>
      <c r="G71" s="291"/>
      <c r="H71" s="292"/>
      <c r="I71" s="262"/>
      <c r="J71" s="293"/>
      <c r="K71" s="293"/>
      <c r="L71" s="259"/>
      <c r="M71" s="265"/>
      <c r="N71" s="266" t="str">
        <f t="shared" si="3"/>
        <v/>
      </c>
      <c r="O71" s="294" t="str">
        <f t="shared" si="1"/>
        <v/>
      </c>
    </row>
    <row r="72" spans="1:15" s="13" customFormat="1" ht="21" customHeight="1" thickBot="1">
      <c r="A72" s="361"/>
      <c r="B72" s="838"/>
      <c r="C72" s="839"/>
      <c r="D72" s="839"/>
      <c r="E72" s="839"/>
      <c r="F72" s="839"/>
      <c r="G72" s="839"/>
      <c r="H72" s="839"/>
      <c r="I72" s="839"/>
      <c r="J72" s="839"/>
      <c r="K72" s="839"/>
      <c r="L72" s="840"/>
      <c r="M72" s="167"/>
      <c r="N72" s="167"/>
      <c r="O72" s="288">
        <f>SUM(O42:O71)</f>
        <v>0</v>
      </c>
    </row>
    <row r="73" spans="1:15" s="13" customFormat="1" ht="21" customHeight="1">
      <c r="A73" s="361"/>
      <c r="B73" s="159"/>
      <c r="C73" s="159"/>
      <c r="D73" s="159"/>
      <c r="E73" s="159"/>
      <c r="F73" s="159"/>
      <c r="G73" s="159"/>
      <c r="H73" s="159"/>
      <c r="I73" s="159"/>
      <c r="J73" s="159"/>
      <c r="K73" s="159"/>
      <c r="L73" s="160"/>
      <c r="M73" s="164"/>
      <c r="N73" s="165" t="s">
        <v>171</v>
      </c>
      <c r="O73" s="151">
        <f>SUMIF(N42:N71,"要",O42:O71)</f>
        <v>0</v>
      </c>
    </row>
    <row r="74" spans="1:15" s="13" customFormat="1" ht="21" customHeight="1">
      <c r="A74" s="361"/>
      <c r="B74" s="159"/>
      <c r="C74" s="159"/>
      <c r="D74" s="159"/>
      <c r="E74" s="159"/>
      <c r="F74" s="159"/>
      <c r="G74" s="159"/>
      <c r="H74" s="159"/>
      <c r="I74" s="159"/>
      <c r="J74" s="159"/>
      <c r="K74" s="159"/>
      <c r="L74" s="159"/>
      <c r="M74" s="159"/>
      <c r="N74" s="150"/>
      <c r="O74" s="151"/>
    </row>
    <row r="75" spans="1:15" s="13" customFormat="1" ht="21" customHeight="1">
      <c r="A75" s="361"/>
      <c r="B75" s="329" t="s">
        <v>23</v>
      </c>
      <c r="C75" s="159"/>
      <c r="D75" s="224"/>
      <c r="E75" s="159"/>
      <c r="F75" s="159"/>
      <c r="G75" s="159"/>
      <c r="H75" s="159"/>
      <c r="I75" s="159"/>
      <c r="J75" s="159"/>
      <c r="K75" s="159"/>
      <c r="L75" s="159"/>
      <c r="M75" s="159"/>
      <c r="N75" s="150"/>
      <c r="O75" s="151"/>
    </row>
    <row r="76" spans="1:15" ht="25.2" customHeight="1" thickBot="1">
      <c r="B76" s="329" t="s">
        <v>198</v>
      </c>
      <c r="D76" s="223" t="s">
        <v>207</v>
      </c>
      <c r="O76" s="3" t="s">
        <v>29</v>
      </c>
    </row>
    <row r="77" spans="1:15" ht="16.5" customHeight="1">
      <c r="B77" s="827" t="s">
        <v>37</v>
      </c>
      <c r="C77" s="791" t="s">
        <v>27</v>
      </c>
      <c r="D77" s="829" t="s">
        <v>22</v>
      </c>
      <c r="E77" s="831" t="s">
        <v>38</v>
      </c>
      <c r="F77" s="788"/>
      <c r="G77" s="788"/>
      <c r="H77" s="832"/>
      <c r="I77" s="829" t="s">
        <v>16</v>
      </c>
      <c r="J77" s="791" t="s">
        <v>32</v>
      </c>
      <c r="K77" s="791"/>
      <c r="L77" s="791"/>
      <c r="M77" s="792" t="s">
        <v>168</v>
      </c>
      <c r="N77" s="794" t="s">
        <v>169</v>
      </c>
      <c r="O77" s="825" t="s">
        <v>46</v>
      </c>
    </row>
    <row r="78" spans="1:15" ht="15" thickBot="1">
      <c r="B78" s="828"/>
      <c r="C78" s="790"/>
      <c r="D78" s="830"/>
      <c r="E78" s="833"/>
      <c r="F78" s="789"/>
      <c r="G78" s="789"/>
      <c r="H78" s="834"/>
      <c r="I78" s="830"/>
      <c r="J78" s="14" t="s">
        <v>47</v>
      </c>
      <c r="K78" s="328" t="s">
        <v>33</v>
      </c>
      <c r="L78" s="225" t="s">
        <v>34</v>
      </c>
      <c r="M78" s="793"/>
      <c r="N78" s="795"/>
      <c r="O78" s="826"/>
    </row>
    <row r="79" spans="1:15" s="13" customFormat="1" ht="30" customHeight="1">
      <c r="A79" s="357">
        <v>1</v>
      </c>
      <c r="B79" s="502"/>
      <c r="C79" s="514"/>
      <c r="D79" s="504"/>
      <c r="E79" s="505"/>
      <c r="F79" s="506"/>
      <c r="G79" s="507"/>
      <c r="H79" s="508"/>
      <c r="I79" s="509"/>
      <c r="J79" s="510"/>
      <c r="K79" s="511"/>
      <c r="L79" s="512"/>
      <c r="M79" s="513"/>
      <c r="N79" s="492" t="str">
        <f>IF(M79="","",IF(M79="課税対象外","要","不要"))</f>
        <v/>
      </c>
      <c r="O79" s="168" t="str">
        <f t="shared" si="1"/>
        <v/>
      </c>
    </row>
    <row r="80" spans="1:15" s="13" customFormat="1" ht="21" customHeight="1">
      <c r="A80" s="577">
        <v>2</v>
      </c>
      <c r="B80" s="578"/>
      <c r="C80" s="579"/>
      <c r="D80" s="580"/>
      <c r="E80" s="505"/>
      <c r="F80" s="506"/>
      <c r="G80" s="507"/>
      <c r="H80" s="508"/>
      <c r="I80" s="509"/>
      <c r="J80" s="586"/>
      <c r="K80" s="587"/>
      <c r="L80" s="29"/>
      <c r="M80" s="546"/>
      <c r="N80" s="547" t="str">
        <f t="shared" ref="N80:N108" si="4">IF(M80="","",IF(M80="課税対象外","要","不要"))</f>
        <v/>
      </c>
      <c r="O80" s="589" t="str">
        <f t="shared" si="1"/>
        <v/>
      </c>
    </row>
    <row r="81" spans="1:15" s="13" customFormat="1" ht="21" customHeight="1">
      <c r="A81" s="358">
        <v>3</v>
      </c>
      <c r="B81" s="578"/>
      <c r="C81" s="579"/>
      <c r="D81" s="580"/>
      <c r="E81" s="581"/>
      <c r="F81" s="582"/>
      <c r="G81" s="583"/>
      <c r="H81" s="584"/>
      <c r="I81" s="585"/>
      <c r="J81" s="586"/>
      <c r="K81" s="611"/>
      <c r="L81" s="612"/>
      <c r="M81" s="546"/>
      <c r="N81" s="547" t="str">
        <f t="shared" si="4"/>
        <v/>
      </c>
      <c r="O81" s="589" t="str">
        <f t="shared" si="1"/>
        <v/>
      </c>
    </row>
    <row r="82" spans="1:15" s="13" customFormat="1" ht="21" customHeight="1">
      <c r="A82" s="358">
        <v>4</v>
      </c>
      <c r="B82" s="345"/>
      <c r="C82" s="244"/>
      <c r="D82" s="244"/>
      <c r="E82" s="254"/>
      <c r="F82" s="255"/>
      <c r="G82" s="256"/>
      <c r="H82" s="257"/>
      <c r="I82" s="234"/>
      <c r="J82" s="103"/>
      <c r="K82" s="103"/>
      <c r="L82" s="104"/>
      <c r="M82" s="101"/>
      <c r="N82" s="147" t="str">
        <f t="shared" si="4"/>
        <v/>
      </c>
      <c r="O82" s="63" t="str">
        <f t="shared" ref="O82:O108" si="5">IF(C82="","",ROUNDDOWN(J82*K82*L82,0))</f>
        <v/>
      </c>
    </row>
    <row r="83" spans="1:15" s="13" customFormat="1" ht="21" customHeight="1">
      <c r="A83" s="358">
        <v>5</v>
      </c>
      <c r="B83" s="345"/>
      <c r="C83" s="244"/>
      <c r="D83" s="244"/>
      <c r="E83" s="254"/>
      <c r="F83" s="255"/>
      <c r="G83" s="256"/>
      <c r="H83" s="257"/>
      <c r="I83" s="234"/>
      <c r="J83" s="103"/>
      <c r="K83" s="103"/>
      <c r="L83" s="104"/>
      <c r="M83" s="101"/>
      <c r="N83" s="147" t="str">
        <f t="shared" si="4"/>
        <v/>
      </c>
      <c r="O83" s="63" t="str">
        <f t="shared" si="5"/>
        <v/>
      </c>
    </row>
    <row r="84" spans="1:15" s="13" customFormat="1" ht="21" customHeight="1">
      <c r="A84" s="358">
        <v>6</v>
      </c>
      <c r="B84" s="345"/>
      <c r="C84" s="244"/>
      <c r="D84" s="244"/>
      <c r="E84" s="254"/>
      <c r="F84" s="255"/>
      <c r="G84" s="256"/>
      <c r="H84" s="257"/>
      <c r="I84" s="234"/>
      <c r="J84" s="103"/>
      <c r="K84" s="103"/>
      <c r="L84" s="104"/>
      <c r="M84" s="101"/>
      <c r="N84" s="147" t="str">
        <f t="shared" si="4"/>
        <v/>
      </c>
      <c r="O84" s="63" t="str">
        <f t="shared" si="5"/>
        <v/>
      </c>
    </row>
    <row r="85" spans="1:15" s="13" customFormat="1" ht="21" customHeight="1">
      <c r="A85" s="358">
        <v>7</v>
      </c>
      <c r="B85" s="345"/>
      <c r="C85" s="244"/>
      <c r="D85" s="244"/>
      <c r="E85" s="254"/>
      <c r="F85" s="255"/>
      <c r="G85" s="256"/>
      <c r="H85" s="257"/>
      <c r="I85" s="234"/>
      <c r="J85" s="103"/>
      <c r="K85" s="103"/>
      <c r="L85" s="104"/>
      <c r="M85" s="101"/>
      <c r="N85" s="147" t="str">
        <f t="shared" si="4"/>
        <v/>
      </c>
      <c r="O85" s="63" t="str">
        <f t="shared" si="5"/>
        <v/>
      </c>
    </row>
    <row r="86" spans="1:15" s="13" customFormat="1" ht="21" customHeight="1">
      <c r="A86" s="358">
        <v>8</v>
      </c>
      <c r="B86" s="338"/>
      <c r="C86" s="235"/>
      <c r="D86" s="235"/>
      <c r="E86" s="250"/>
      <c r="F86" s="251"/>
      <c r="G86" s="252"/>
      <c r="H86" s="253"/>
      <c r="I86" s="233"/>
      <c r="J86" s="32"/>
      <c r="K86" s="32"/>
      <c r="L86" s="33"/>
      <c r="M86" s="101"/>
      <c r="N86" s="147" t="str">
        <f t="shared" si="4"/>
        <v/>
      </c>
      <c r="O86" s="63" t="str">
        <f t="shared" si="5"/>
        <v/>
      </c>
    </row>
    <row r="87" spans="1:15" s="13" customFormat="1" ht="21" customHeight="1">
      <c r="A87" s="358">
        <v>9</v>
      </c>
      <c r="B87" s="338"/>
      <c r="C87" s="235"/>
      <c r="D87" s="235"/>
      <c r="E87" s="250"/>
      <c r="F87" s="251"/>
      <c r="G87" s="252"/>
      <c r="H87" s="253"/>
      <c r="I87" s="233"/>
      <c r="J87" s="32"/>
      <c r="K87" s="32"/>
      <c r="L87" s="33"/>
      <c r="M87" s="101"/>
      <c r="N87" s="147" t="str">
        <f t="shared" si="4"/>
        <v/>
      </c>
      <c r="O87" s="63" t="str">
        <f t="shared" si="5"/>
        <v/>
      </c>
    </row>
    <row r="88" spans="1:15" s="13" customFormat="1" ht="21" customHeight="1">
      <c r="A88" s="358">
        <v>10</v>
      </c>
      <c r="B88" s="338"/>
      <c r="C88" s="235"/>
      <c r="D88" s="235"/>
      <c r="E88" s="250"/>
      <c r="F88" s="251"/>
      <c r="G88" s="252"/>
      <c r="H88" s="253"/>
      <c r="I88" s="233"/>
      <c r="J88" s="32"/>
      <c r="K88" s="32"/>
      <c r="L88" s="33"/>
      <c r="M88" s="101"/>
      <c r="N88" s="147" t="str">
        <f t="shared" si="4"/>
        <v/>
      </c>
      <c r="O88" s="63" t="str">
        <f t="shared" si="5"/>
        <v/>
      </c>
    </row>
    <row r="89" spans="1:15" s="13" customFormat="1" ht="21" customHeight="1">
      <c r="A89" s="358">
        <v>11</v>
      </c>
      <c r="B89" s="338"/>
      <c r="C89" s="235"/>
      <c r="D89" s="235"/>
      <c r="E89" s="250"/>
      <c r="F89" s="251"/>
      <c r="G89" s="252"/>
      <c r="H89" s="253"/>
      <c r="I89" s="233"/>
      <c r="J89" s="32"/>
      <c r="K89" s="32"/>
      <c r="L89" s="33"/>
      <c r="M89" s="101"/>
      <c r="N89" s="147" t="str">
        <f t="shared" si="4"/>
        <v/>
      </c>
      <c r="O89" s="63" t="str">
        <f t="shared" si="5"/>
        <v/>
      </c>
    </row>
    <row r="90" spans="1:15" s="13" customFormat="1" ht="21" customHeight="1">
      <c r="A90" s="358">
        <v>12</v>
      </c>
      <c r="B90" s="338"/>
      <c r="C90" s="235"/>
      <c r="D90" s="235"/>
      <c r="E90" s="250"/>
      <c r="F90" s="251"/>
      <c r="G90" s="252"/>
      <c r="H90" s="253"/>
      <c r="I90" s="233"/>
      <c r="J90" s="32"/>
      <c r="K90" s="32"/>
      <c r="L90" s="33"/>
      <c r="M90" s="101"/>
      <c r="N90" s="147" t="str">
        <f t="shared" si="4"/>
        <v/>
      </c>
      <c r="O90" s="63" t="str">
        <f t="shared" si="5"/>
        <v/>
      </c>
    </row>
    <row r="91" spans="1:15" s="13" customFormat="1" ht="21" customHeight="1">
      <c r="A91" s="358">
        <v>13</v>
      </c>
      <c r="B91" s="338"/>
      <c r="C91" s="235"/>
      <c r="D91" s="235"/>
      <c r="E91" s="250"/>
      <c r="F91" s="251"/>
      <c r="G91" s="252"/>
      <c r="H91" s="253"/>
      <c r="I91" s="233"/>
      <c r="J91" s="32"/>
      <c r="K91" s="32"/>
      <c r="L91" s="33"/>
      <c r="M91" s="101"/>
      <c r="N91" s="147" t="str">
        <f t="shared" si="4"/>
        <v/>
      </c>
      <c r="O91" s="63" t="str">
        <f t="shared" si="5"/>
        <v/>
      </c>
    </row>
    <row r="92" spans="1:15" s="13" customFormat="1" ht="21" customHeight="1">
      <c r="A92" s="358">
        <v>14</v>
      </c>
      <c r="B92" s="338"/>
      <c r="C92" s="235"/>
      <c r="D92" s="235"/>
      <c r="E92" s="250"/>
      <c r="F92" s="251"/>
      <c r="G92" s="252"/>
      <c r="H92" s="253"/>
      <c r="I92" s="233"/>
      <c r="J92" s="32"/>
      <c r="K92" s="32"/>
      <c r="L92" s="33"/>
      <c r="M92" s="101"/>
      <c r="N92" s="147" t="str">
        <f t="shared" si="4"/>
        <v/>
      </c>
      <c r="O92" s="63" t="str">
        <f t="shared" si="5"/>
        <v/>
      </c>
    </row>
    <row r="93" spans="1:15" s="13" customFormat="1" ht="21" customHeight="1">
      <c r="A93" s="358">
        <v>15</v>
      </c>
      <c r="B93" s="338"/>
      <c r="C93" s="235"/>
      <c r="D93" s="235"/>
      <c r="E93" s="250"/>
      <c r="F93" s="251"/>
      <c r="G93" s="252"/>
      <c r="H93" s="253"/>
      <c r="I93" s="233"/>
      <c r="J93" s="32"/>
      <c r="K93" s="32"/>
      <c r="L93" s="33"/>
      <c r="M93" s="101"/>
      <c r="N93" s="147" t="str">
        <f t="shared" si="4"/>
        <v/>
      </c>
      <c r="O93" s="63" t="str">
        <f t="shared" si="5"/>
        <v/>
      </c>
    </row>
    <row r="94" spans="1:15" s="13" customFormat="1" ht="21" customHeight="1">
      <c r="A94" s="358">
        <v>16</v>
      </c>
      <c r="B94" s="338"/>
      <c r="C94" s="235"/>
      <c r="D94" s="235"/>
      <c r="E94" s="250"/>
      <c r="F94" s="251"/>
      <c r="G94" s="252"/>
      <c r="H94" s="253"/>
      <c r="I94" s="233"/>
      <c r="J94" s="32"/>
      <c r="K94" s="32"/>
      <c r="L94" s="33"/>
      <c r="M94" s="101"/>
      <c r="N94" s="147" t="str">
        <f t="shared" si="4"/>
        <v/>
      </c>
      <c r="O94" s="63" t="str">
        <f t="shared" si="5"/>
        <v/>
      </c>
    </row>
    <row r="95" spans="1:15" s="13" customFormat="1" ht="21" customHeight="1">
      <c r="A95" s="358">
        <v>17</v>
      </c>
      <c r="B95" s="338"/>
      <c r="C95" s="235"/>
      <c r="D95" s="235"/>
      <c r="E95" s="250"/>
      <c r="F95" s="251"/>
      <c r="G95" s="252"/>
      <c r="H95" s="253"/>
      <c r="I95" s="233"/>
      <c r="J95" s="32"/>
      <c r="K95" s="32"/>
      <c r="L95" s="33"/>
      <c r="M95" s="101"/>
      <c r="N95" s="147" t="str">
        <f t="shared" si="4"/>
        <v/>
      </c>
      <c r="O95" s="63" t="str">
        <f t="shared" si="5"/>
        <v/>
      </c>
    </row>
    <row r="96" spans="1:15" s="13" customFormat="1" ht="21" customHeight="1">
      <c r="A96" s="358">
        <v>18</v>
      </c>
      <c r="B96" s="338"/>
      <c r="C96" s="235"/>
      <c r="D96" s="235"/>
      <c r="E96" s="250"/>
      <c r="F96" s="251"/>
      <c r="G96" s="252"/>
      <c r="H96" s="253"/>
      <c r="I96" s="233"/>
      <c r="J96" s="32"/>
      <c r="K96" s="32"/>
      <c r="L96" s="33"/>
      <c r="M96" s="101"/>
      <c r="N96" s="147" t="str">
        <f t="shared" si="4"/>
        <v/>
      </c>
      <c r="O96" s="63" t="str">
        <f t="shared" si="5"/>
        <v/>
      </c>
    </row>
    <row r="97" spans="1:15" s="13" customFormat="1" ht="21" customHeight="1">
      <c r="A97" s="358">
        <v>19</v>
      </c>
      <c r="B97" s="338"/>
      <c r="C97" s="235"/>
      <c r="D97" s="235"/>
      <c r="E97" s="250"/>
      <c r="F97" s="251"/>
      <c r="G97" s="252"/>
      <c r="H97" s="253"/>
      <c r="I97" s="233"/>
      <c r="J97" s="32"/>
      <c r="K97" s="32"/>
      <c r="L97" s="33"/>
      <c r="M97" s="101"/>
      <c r="N97" s="147" t="str">
        <f t="shared" si="4"/>
        <v/>
      </c>
      <c r="O97" s="63" t="str">
        <f t="shared" si="5"/>
        <v/>
      </c>
    </row>
    <row r="98" spans="1:15" s="13" customFormat="1" ht="21" customHeight="1">
      <c r="A98" s="358">
        <v>20</v>
      </c>
      <c r="B98" s="338"/>
      <c r="C98" s="235"/>
      <c r="D98" s="235"/>
      <c r="E98" s="250"/>
      <c r="F98" s="251"/>
      <c r="G98" s="252"/>
      <c r="H98" s="253"/>
      <c r="I98" s="233"/>
      <c r="J98" s="32"/>
      <c r="K98" s="32"/>
      <c r="L98" s="33"/>
      <c r="M98" s="101"/>
      <c r="N98" s="147" t="str">
        <f t="shared" si="4"/>
        <v/>
      </c>
      <c r="O98" s="63" t="str">
        <f t="shared" si="5"/>
        <v/>
      </c>
    </row>
    <row r="99" spans="1:15" s="13" customFormat="1" ht="21" customHeight="1">
      <c r="A99" s="358">
        <v>21</v>
      </c>
      <c r="B99" s="338"/>
      <c r="C99" s="235"/>
      <c r="D99" s="235"/>
      <c r="E99" s="250"/>
      <c r="F99" s="251"/>
      <c r="G99" s="252"/>
      <c r="H99" s="253"/>
      <c r="I99" s="233"/>
      <c r="J99" s="32"/>
      <c r="K99" s="32"/>
      <c r="L99" s="33"/>
      <c r="M99" s="101"/>
      <c r="N99" s="147" t="str">
        <f t="shared" si="4"/>
        <v/>
      </c>
      <c r="O99" s="63" t="str">
        <f t="shared" si="5"/>
        <v/>
      </c>
    </row>
    <row r="100" spans="1:15" s="13" customFormat="1" ht="21" customHeight="1">
      <c r="A100" s="358">
        <v>22</v>
      </c>
      <c r="B100" s="338"/>
      <c r="C100" s="235"/>
      <c r="D100" s="235"/>
      <c r="E100" s="250"/>
      <c r="F100" s="251"/>
      <c r="G100" s="252"/>
      <c r="H100" s="253"/>
      <c r="I100" s="233"/>
      <c r="J100" s="32"/>
      <c r="K100" s="32"/>
      <c r="L100" s="33"/>
      <c r="M100" s="101"/>
      <c r="N100" s="147" t="str">
        <f t="shared" si="4"/>
        <v/>
      </c>
      <c r="O100" s="63" t="str">
        <f t="shared" si="5"/>
        <v/>
      </c>
    </row>
    <row r="101" spans="1:15" s="13" customFormat="1" ht="21" customHeight="1">
      <c r="A101" s="358">
        <v>23</v>
      </c>
      <c r="B101" s="338"/>
      <c r="C101" s="235"/>
      <c r="D101" s="235"/>
      <c r="E101" s="250"/>
      <c r="F101" s="251"/>
      <c r="G101" s="252"/>
      <c r="H101" s="253"/>
      <c r="I101" s="233"/>
      <c r="J101" s="32"/>
      <c r="K101" s="32"/>
      <c r="L101" s="33"/>
      <c r="M101" s="101"/>
      <c r="N101" s="147" t="str">
        <f t="shared" si="4"/>
        <v/>
      </c>
      <c r="O101" s="63" t="str">
        <f t="shared" si="5"/>
        <v/>
      </c>
    </row>
    <row r="102" spans="1:15" s="13" customFormat="1" ht="21" customHeight="1">
      <c r="A102" s="358">
        <v>24</v>
      </c>
      <c r="B102" s="338"/>
      <c r="C102" s="235"/>
      <c r="D102" s="235"/>
      <c r="E102" s="250"/>
      <c r="F102" s="251"/>
      <c r="G102" s="252"/>
      <c r="H102" s="253"/>
      <c r="I102" s="233"/>
      <c r="J102" s="32"/>
      <c r="K102" s="32"/>
      <c r="L102" s="33"/>
      <c r="M102" s="101"/>
      <c r="N102" s="147" t="str">
        <f t="shared" si="4"/>
        <v/>
      </c>
      <c r="O102" s="63" t="str">
        <f t="shared" si="5"/>
        <v/>
      </c>
    </row>
    <row r="103" spans="1:15" s="13" customFormat="1" ht="21" customHeight="1">
      <c r="A103" s="358">
        <v>25</v>
      </c>
      <c r="B103" s="338"/>
      <c r="C103" s="235"/>
      <c r="D103" s="235"/>
      <c r="E103" s="250"/>
      <c r="F103" s="251"/>
      <c r="G103" s="252"/>
      <c r="H103" s="253"/>
      <c r="I103" s="233"/>
      <c r="J103" s="32"/>
      <c r="K103" s="32"/>
      <c r="L103" s="33"/>
      <c r="M103" s="101"/>
      <c r="N103" s="147" t="str">
        <f t="shared" si="4"/>
        <v/>
      </c>
      <c r="O103" s="63" t="str">
        <f t="shared" si="5"/>
        <v/>
      </c>
    </row>
    <row r="104" spans="1:15" s="13" customFormat="1" ht="21" customHeight="1">
      <c r="A104" s="358">
        <v>26</v>
      </c>
      <c r="B104" s="338"/>
      <c r="C104" s="235"/>
      <c r="D104" s="235"/>
      <c r="E104" s="250"/>
      <c r="F104" s="251"/>
      <c r="G104" s="252"/>
      <c r="H104" s="253"/>
      <c r="I104" s="233"/>
      <c r="J104" s="32"/>
      <c r="K104" s="32"/>
      <c r="L104" s="33"/>
      <c r="M104" s="101"/>
      <c r="N104" s="147" t="str">
        <f t="shared" si="4"/>
        <v/>
      </c>
      <c r="O104" s="63" t="str">
        <f t="shared" si="5"/>
        <v/>
      </c>
    </row>
    <row r="105" spans="1:15" s="13" customFormat="1" ht="21" customHeight="1">
      <c r="A105" s="358">
        <v>27</v>
      </c>
      <c r="B105" s="338"/>
      <c r="C105" s="235"/>
      <c r="D105" s="235"/>
      <c r="E105" s="250"/>
      <c r="F105" s="251"/>
      <c r="G105" s="252"/>
      <c r="H105" s="253"/>
      <c r="I105" s="233"/>
      <c r="J105" s="32"/>
      <c r="K105" s="32"/>
      <c r="L105" s="33"/>
      <c r="M105" s="101"/>
      <c r="N105" s="147" t="str">
        <f t="shared" si="4"/>
        <v/>
      </c>
      <c r="O105" s="63" t="str">
        <f t="shared" si="5"/>
        <v/>
      </c>
    </row>
    <row r="106" spans="1:15" s="13" customFormat="1" ht="21" customHeight="1">
      <c r="A106" s="358">
        <v>28</v>
      </c>
      <c r="B106" s="338"/>
      <c r="C106" s="235"/>
      <c r="D106" s="235"/>
      <c r="E106" s="250"/>
      <c r="F106" s="251"/>
      <c r="G106" s="252"/>
      <c r="H106" s="253"/>
      <c r="I106" s="233"/>
      <c r="J106" s="32"/>
      <c r="K106" s="32"/>
      <c r="L106" s="33"/>
      <c r="M106" s="101"/>
      <c r="N106" s="147" t="str">
        <f t="shared" si="4"/>
        <v/>
      </c>
      <c r="O106" s="63" t="str">
        <f t="shared" si="5"/>
        <v/>
      </c>
    </row>
    <row r="107" spans="1:15" s="13" customFormat="1" ht="21" customHeight="1">
      <c r="A107" s="358">
        <v>29</v>
      </c>
      <c r="B107" s="338"/>
      <c r="C107" s="235"/>
      <c r="D107" s="235"/>
      <c r="E107" s="250"/>
      <c r="F107" s="251"/>
      <c r="G107" s="252"/>
      <c r="H107" s="253"/>
      <c r="I107" s="233"/>
      <c r="J107" s="32"/>
      <c r="K107" s="32"/>
      <c r="L107" s="33"/>
      <c r="M107" s="101"/>
      <c r="N107" s="147" t="str">
        <f t="shared" si="4"/>
        <v/>
      </c>
      <c r="O107" s="63" t="str">
        <f t="shared" si="5"/>
        <v/>
      </c>
    </row>
    <row r="108" spans="1:15" s="13" customFormat="1" ht="21" customHeight="1" thickBot="1">
      <c r="A108" s="359">
        <v>30</v>
      </c>
      <c r="B108" s="343"/>
      <c r="C108" s="296"/>
      <c r="D108" s="296"/>
      <c r="E108" s="297"/>
      <c r="F108" s="298"/>
      <c r="G108" s="299"/>
      <c r="H108" s="300"/>
      <c r="I108" s="301"/>
      <c r="J108" s="302"/>
      <c r="K108" s="302"/>
      <c r="L108" s="303"/>
      <c r="M108" s="265"/>
      <c r="N108" s="266" t="str">
        <f t="shared" si="4"/>
        <v/>
      </c>
      <c r="O108" s="294" t="str">
        <f t="shared" si="5"/>
        <v/>
      </c>
    </row>
    <row r="109" spans="1:15" s="13" customFormat="1" ht="21" customHeight="1" thickBot="1">
      <c r="A109" s="361"/>
      <c r="B109" s="838"/>
      <c r="C109" s="839"/>
      <c r="D109" s="839"/>
      <c r="E109" s="839"/>
      <c r="F109" s="839"/>
      <c r="G109" s="839"/>
      <c r="H109" s="839"/>
      <c r="I109" s="839"/>
      <c r="J109" s="839"/>
      <c r="K109" s="839"/>
      <c r="L109" s="840"/>
      <c r="M109" s="167"/>
      <c r="N109" s="167"/>
      <c r="O109" s="288">
        <f>SUM(O79:O108)</f>
        <v>0</v>
      </c>
    </row>
    <row r="110" spans="1:15" s="13" customFormat="1" ht="21" customHeight="1">
      <c r="A110" s="361"/>
      <c r="B110" s="159"/>
      <c r="C110" s="159"/>
      <c r="D110" s="159"/>
      <c r="E110" s="159"/>
      <c r="F110" s="159"/>
      <c r="G110" s="159"/>
      <c r="H110" s="159"/>
      <c r="I110" s="159"/>
      <c r="J110" s="159"/>
      <c r="K110" s="159"/>
      <c r="L110" s="160"/>
      <c r="M110" s="164"/>
      <c r="N110" s="165" t="s">
        <v>171</v>
      </c>
      <c r="O110" s="151">
        <f>SUMIF(N79:N108,"要",O79:O108)</f>
        <v>0</v>
      </c>
    </row>
    <row r="111" spans="1:15" s="13" customFormat="1" ht="21" customHeight="1">
      <c r="A111" s="361"/>
      <c r="B111" s="159"/>
      <c r="C111" s="159"/>
      <c r="D111" s="159"/>
      <c r="E111" s="159"/>
      <c r="F111" s="159"/>
      <c r="G111" s="159"/>
      <c r="H111" s="159"/>
      <c r="I111" s="159"/>
      <c r="J111" s="159"/>
      <c r="K111" s="159"/>
      <c r="L111" s="159"/>
      <c r="M111" s="159"/>
      <c r="N111" s="150"/>
      <c r="O111" s="151"/>
    </row>
    <row r="112" spans="1:15" s="13" customFormat="1" ht="21" customHeight="1">
      <c r="A112" s="361"/>
      <c r="B112" s="329" t="s">
        <v>23</v>
      </c>
      <c r="C112" s="159"/>
      <c r="D112" s="224"/>
      <c r="E112" s="159"/>
      <c r="F112" s="159"/>
      <c r="G112" s="159"/>
      <c r="H112" s="159"/>
      <c r="I112" s="159"/>
      <c r="J112" s="159"/>
      <c r="K112" s="159"/>
      <c r="L112" s="159"/>
      <c r="M112" s="159"/>
      <c r="N112" s="150"/>
      <c r="O112" s="151"/>
    </row>
    <row r="113" spans="1:15" ht="25.2" customHeight="1" thickBot="1">
      <c r="B113" s="329" t="s">
        <v>199</v>
      </c>
      <c r="D113" s="223" t="s">
        <v>207</v>
      </c>
      <c r="O113" s="3" t="s">
        <v>29</v>
      </c>
    </row>
    <row r="114" spans="1:15" ht="16.5" customHeight="1">
      <c r="B114" s="827" t="s">
        <v>37</v>
      </c>
      <c r="C114" s="791" t="s">
        <v>27</v>
      </c>
      <c r="D114" s="829" t="s">
        <v>22</v>
      </c>
      <c r="E114" s="831" t="s">
        <v>38</v>
      </c>
      <c r="F114" s="788"/>
      <c r="G114" s="788"/>
      <c r="H114" s="832"/>
      <c r="I114" s="829" t="s">
        <v>16</v>
      </c>
      <c r="J114" s="791" t="s">
        <v>32</v>
      </c>
      <c r="K114" s="791"/>
      <c r="L114" s="791"/>
      <c r="M114" s="792" t="s">
        <v>168</v>
      </c>
      <c r="N114" s="794" t="s">
        <v>169</v>
      </c>
      <c r="O114" s="825" t="s">
        <v>46</v>
      </c>
    </row>
    <row r="115" spans="1:15" ht="15" thickBot="1">
      <c r="B115" s="828"/>
      <c r="C115" s="790"/>
      <c r="D115" s="830"/>
      <c r="E115" s="833"/>
      <c r="F115" s="789"/>
      <c r="G115" s="789"/>
      <c r="H115" s="834"/>
      <c r="I115" s="830"/>
      <c r="J115" s="14" t="s">
        <v>47</v>
      </c>
      <c r="K115" s="328" t="s">
        <v>33</v>
      </c>
      <c r="L115" s="225" t="s">
        <v>34</v>
      </c>
      <c r="M115" s="793"/>
      <c r="N115" s="795"/>
      <c r="O115" s="826"/>
    </row>
    <row r="116" spans="1:15" s="13" customFormat="1" ht="30" customHeight="1">
      <c r="A116" s="357">
        <v>1</v>
      </c>
      <c r="B116" s="502"/>
      <c r="C116" s="514"/>
      <c r="D116" s="504"/>
      <c r="E116" s="505"/>
      <c r="F116" s="506"/>
      <c r="G116" s="507"/>
      <c r="H116" s="508"/>
      <c r="I116" s="509"/>
      <c r="J116" s="510"/>
      <c r="K116" s="511"/>
      <c r="L116" s="512"/>
      <c r="M116" s="513"/>
      <c r="N116" s="492" t="str">
        <f t="shared" ref="N116:N145" si="6">IF(M116="","",IF(M116="課税対象外","要","不要"))</f>
        <v/>
      </c>
      <c r="O116" s="168" t="str">
        <f t="shared" ref="O116:O145" si="7">IF(C116="","",ROUNDDOWN(J116*K116*L116,0))</f>
        <v/>
      </c>
    </row>
    <row r="117" spans="1:15" s="13" customFormat="1" ht="21" customHeight="1">
      <c r="A117" s="577">
        <v>2</v>
      </c>
      <c r="B117" s="578"/>
      <c r="C117" s="579"/>
      <c r="D117" s="580"/>
      <c r="E117" s="581"/>
      <c r="F117" s="582"/>
      <c r="G117" s="583"/>
      <c r="H117" s="584"/>
      <c r="I117" s="509"/>
      <c r="J117" s="586"/>
      <c r="K117" s="587"/>
      <c r="L117" s="551"/>
      <c r="M117" s="546"/>
      <c r="N117" s="571" t="str">
        <f t="shared" si="6"/>
        <v/>
      </c>
      <c r="O117" s="589" t="str">
        <f t="shared" si="7"/>
        <v/>
      </c>
    </row>
    <row r="118" spans="1:15" s="13" customFormat="1" ht="21" customHeight="1">
      <c r="A118" s="577">
        <v>3</v>
      </c>
      <c r="B118" s="635"/>
      <c r="C118" s="579"/>
      <c r="D118" s="580"/>
      <c r="E118" s="581"/>
      <c r="F118" s="582"/>
      <c r="G118" s="583"/>
      <c r="H118" s="584"/>
      <c r="I118" s="585"/>
      <c r="J118" s="586"/>
      <c r="K118" s="611"/>
      <c r="L118" s="551"/>
      <c r="M118" s="546"/>
      <c r="N118" s="571" t="str">
        <f t="shared" si="6"/>
        <v/>
      </c>
      <c r="O118" s="589" t="str">
        <f t="shared" si="7"/>
        <v/>
      </c>
    </row>
    <row r="119" spans="1:15" s="13" customFormat="1" ht="21" customHeight="1">
      <c r="A119" s="358">
        <v>4</v>
      </c>
      <c r="B119" s="345"/>
      <c r="C119" s="244"/>
      <c r="D119" s="244"/>
      <c r="E119" s="254"/>
      <c r="F119" s="255"/>
      <c r="G119" s="256"/>
      <c r="H119" s="257"/>
      <c r="I119" s="234"/>
      <c r="J119" s="103"/>
      <c r="K119" s="103"/>
      <c r="L119" s="33"/>
      <c r="M119" s="101"/>
      <c r="N119" s="146" t="str">
        <f t="shared" si="6"/>
        <v/>
      </c>
      <c r="O119" s="63" t="str">
        <f t="shared" si="7"/>
        <v/>
      </c>
    </row>
    <row r="120" spans="1:15" s="13" customFormat="1" ht="21" customHeight="1">
      <c r="A120" s="358">
        <v>5</v>
      </c>
      <c r="B120" s="345"/>
      <c r="C120" s="244"/>
      <c r="D120" s="244"/>
      <c r="E120" s="254"/>
      <c r="F120" s="255"/>
      <c r="G120" s="256"/>
      <c r="H120" s="257"/>
      <c r="I120" s="234"/>
      <c r="J120" s="103"/>
      <c r="K120" s="103"/>
      <c r="L120" s="104"/>
      <c r="M120" s="101"/>
      <c r="N120" s="146" t="str">
        <f t="shared" si="6"/>
        <v/>
      </c>
      <c r="O120" s="63" t="str">
        <f t="shared" si="7"/>
        <v/>
      </c>
    </row>
    <row r="121" spans="1:15" s="13" customFormat="1" ht="21" customHeight="1">
      <c r="A121" s="358">
        <v>6</v>
      </c>
      <c r="B121" s="345"/>
      <c r="C121" s="244"/>
      <c r="D121" s="244"/>
      <c r="E121" s="254"/>
      <c r="F121" s="255"/>
      <c r="G121" s="256"/>
      <c r="H121" s="257"/>
      <c r="I121" s="234"/>
      <c r="J121" s="103"/>
      <c r="K121" s="103"/>
      <c r="L121" s="104"/>
      <c r="M121" s="101"/>
      <c r="N121" s="146" t="str">
        <f t="shared" si="6"/>
        <v/>
      </c>
      <c r="O121" s="63" t="str">
        <f t="shared" si="7"/>
        <v/>
      </c>
    </row>
    <row r="122" spans="1:15" s="13" customFormat="1" ht="21" customHeight="1">
      <c r="A122" s="358">
        <v>7</v>
      </c>
      <c r="B122" s="345"/>
      <c r="C122" s="244"/>
      <c r="D122" s="244"/>
      <c r="E122" s="254"/>
      <c r="F122" s="255"/>
      <c r="G122" s="256"/>
      <c r="H122" s="257"/>
      <c r="I122" s="234"/>
      <c r="J122" s="103"/>
      <c r="K122" s="103"/>
      <c r="L122" s="104"/>
      <c r="M122" s="101"/>
      <c r="N122" s="146" t="str">
        <f t="shared" si="6"/>
        <v/>
      </c>
      <c r="O122" s="63" t="str">
        <f t="shared" si="7"/>
        <v/>
      </c>
    </row>
    <row r="123" spans="1:15" s="13" customFormat="1" ht="21" customHeight="1">
      <c r="A123" s="358">
        <v>8</v>
      </c>
      <c r="B123" s="338"/>
      <c r="C123" s="235"/>
      <c r="D123" s="235"/>
      <c r="E123" s="250"/>
      <c r="F123" s="251"/>
      <c r="G123" s="252"/>
      <c r="H123" s="253"/>
      <c r="I123" s="233"/>
      <c r="J123" s="32"/>
      <c r="K123" s="32"/>
      <c r="L123" s="33"/>
      <c r="M123" s="101"/>
      <c r="N123" s="146" t="str">
        <f t="shared" si="6"/>
        <v/>
      </c>
      <c r="O123" s="63" t="str">
        <f t="shared" si="7"/>
        <v/>
      </c>
    </row>
    <row r="124" spans="1:15" s="13" customFormat="1" ht="21" customHeight="1">
      <c r="A124" s="358">
        <v>9</v>
      </c>
      <c r="B124" s="338"/>
      <c r="C124" s="235"/>
      <c r="D124" s="235"/>
      <c r="E124" s="250"/>
      <c r="F124" s="251"/>
      <c r="G124" s="252"/>
      <c r="H124" s="253"/>
      <c r="I124" s="233"/>
      <c r="J124" s="32"/>
      <c r="K124" s="32"/>
      <c r="L124" s="33"/>
      <c r="M124" s="101"/>
      <c r="N124" s="146" t="str">
        <f t="shared" si="6"/>
        <v/>
      </c>
      <c r="O124" s="63" t="str">
        <f t="shared" si="7"/>
        <v/>
      </c>
    </row>
    <row r="125" spans="1:15" s="13" customFormat="1" ht="21" customHeight="1">
      <c r="A125" s="358">
        <v>10</v>
      </c>
      <c r="B125" s="338"/>
      <c r="C125" s="235"/>
      <c r="D125" s="235"/>
      <c r="E125" s="250"/>
      <c r="F125" s="251"/>
      <c r="G125" s="252"/>
      <c r="H125" s="253"/>
      <c r="I125" s="233"/>
      <c r="J125" s="32"/>
      <c r="K125" s="32"/>
      <c r="L125" s="33"/>
      <c r="M125" s="101"/>
      <c r="N125" s="146" t="str">
        <f t="shared" si="6"/>
        <v/>
      </c>
      <c r="O125" s="63" t="str">
        <f t="shared" si="7"/>
        <v/>
      </c>
    </row>
    <row r="126" spans="1:15" s="13" customFormat="1" ht="21" customHeight="1">
      <c r="A126" s="358">
        <v>11</v>
      </c>
      <c r="B126" s="338"/>
      <c r="C126" s="235"/>
      <c r="D126" s="235"/>
      <c r="E126" s="250"/>
      <c r="F126" s="251"/>
      <c r="G126" s="252"/>
      <c r="H126" s="253"/>
      <c r="I126" s="233"/>
      <c r="J126" s="32"/>
      <c r="K126" s="32"/>
      <c r="L126" s="33"/>
      <c r="M126" s="101"/>
      <c r="N126" s="146" t="str">
        <f t="shared" si="6"/>
        <v/>
      </c>
      <c r="O126" s="63" t="str">
        <f t="shared" si="7"/>
        <v/>
      </c>
    </row>
    <row r="127" spans="1:15" s="13" customFormat="1" ht="21" customHeight="1">
      <c r="A127" s="358">
        <v>12</v>
      </c>
      <c r="B127" s="338"/>
      <c r="C127" s="235"/>
      <c r="D127" s="235"/>
      <c r="E127" s="250"/>
      <c r="F127" s="251"/>
      <c r="G127" s="252"/>
      <c r="H127" s="253"/>
      <c r="I127" s="233"/>
      <c r="J127" s="32"/>
      <c r="K127" s="32"/>
      <c r="L127" s="33"/>
      <c r="M127" s="101"/>
      <c r="N127" s="146" t="str">
        <f t="shared" si="6"/>
        <v/>
      </c>
      <c r="O127" s="63" t="str">
        <f t="shared" si="7"/>
        <v/>
      </c>
    </row>
    <row r="128" spans="1:15" s="13" customFormat="1" ht="21" customHeight="1">
      <c r="A128" s="358">
        <v>13</v>
      </c>
      <c r="B128" s="338"/>
      <c r="C128" s="235"/>
      <c r="D128" s="235"/>
      <c r="E128" s="250"/>
      <c r="F128" s="251"/>
      <c r="G128" s="252"/>
      <c r="H128" s="253"/>
      <c r="I128" s="233"/>
      <c r="J128" s="32"/>
      <c r="K128" s="32"/>
      <c r="L128" s="33"/>
      <c r="M128" s="101"/>
      <c r="N128" s="146" t="str">
        <f t="shared" si="6"/>
        <v/>
      </c>
      <c r="O128" s="63" t="str">
        <f t="shared" si="7"/>
        <v/>
      </c>
    </row>
    <row r="129" spans="1:15" s="13" customFormat="1" ht="21" customHeight="1">
      <c r="A129" s="358">
        <v>14</v>
      </c>
      <c r="B129" s="338"/>
      <c r="C129" s="235"/>
      <c r="D129" s="235"/>
      <c r="E129" s="250"/>
      <c r="F129" s="251"/>
      <c r="G129" s="252"/>
      <c r="H129" s="253"/>
      <c r="I129" s="233"/>
      <c r="J129" s="32"/>
      <c r="K129" s="32"/>
      <c r="L129" s="33"/>
      <c r="M129" s="101"/>
      <c r="N129" s="146" t="str">
        <f t="shared" si="6"/>
        <v/>
      </c>
      <c r="O129" s="63" t="str">
        <f t="shared" si="7"/>
        <v/>
      </c>
    </row>
    <row r="130" spans="1:15" s="13" customFormat="1" ht="21" customHeight="1">
      <c r="A130" s="358">
        <v>15</v>
      </c>
      <c r="B130" s="338"/>
      <c r="C130" s="235"/>
      <c r="D130" s="235"/>
      <c r="E130" s="250"/>
      <c r="F130" s="251"/>
      <c r="G130" s="252"/>
      <c r="H130" s="253"/>
      <c r="I130" s="233"/>
      <c r="J130" s="32"/>
      <c r="K130" s="32"/>
      <c r="L130" s="33"/>
      <c r="M130" s="101"/>
      <c r="N130" s="146" t="str">
        <f t="shared" si="6"/>
        <v/>
      </c>
      <c r="O130" s="63" t="str">
        <f t="shared" si="7"/>
        <v/>
      </c>
    </row>
    <row r="131" spans="1:15" s="13" customFormat="1" ht="21" customHeight="1">
      <c r="A131" s="358">
        <v>16</v>
      </c>
      <c r="B131" s="338"/>
      <c r="C131" s="235"/>
      <c r="D131" s="235"/>
      <c r="E131" s="250"/>
      <c r="F131" s="251"/>
      <c r="G131" s="252"/>
      <c r="H131" s="253"/>
      <c r="I131" s="233"/>
      <c r="J131" s="32"/>
      <c r="K131" s="32"/>
      <c r="L131" s="33"/>
      <c r="M131" s="101"/>
      <c r="N131" s="146" t="str">
        <f t="shared" si="6"/>
        <v/>
      </c>
      <c r="O131" s="63" t="str">
        <f t="shared" si="7"/>
        <v/>
      </c>
    </row>
    <row r="132" spans="1:15" s="13" customFormat="1" ht="21" customHeight="1">
      <c r="A132" s="358">
        <v>17</v>
      </c>
      <c r="B132" s="338"/>
      <c r="C132" s="235"/>
      <c r="D132" s="235"/>
      <c r="E132" s="250"/>
      <c r="F132" s="251"/>
      <c r="G132" s="252"/>
      <c r="H132" s="253"/>
      <c r="I132" s="233"/>
      <c r="J132" s="32"/>
      <c r="K132" s="32"/>
      <c r="L132" s="33"/>
      <c r="M132" s="101"/>
      <c r="N132" s="146" t="str">
        <f t="shared" si="6"/>
        <v/>
      </c>
      <c r="O132" s="63" t="str">
        <f t="shared" si="7"/>
        <v/>
      </c>
    </row>
    <row r="133" spans="1:15" s="13" customFormat="1" ht="21" customHeight="1">
      <c r="A133" s="358">
        <v>18</v>
      </c>
      <c r="B133" s="338"/>
      <c r="C133" s="235"/>
      <c r="D133" s="235"/>
      <c r="E133" s="250"/>
      <c r="F133" s="251"/>
      <c r="G133" s="252"/>
      <c r="H133" s="253"/>
      <c r="I133" s="233"/>
      <c r="J133" s="32"/>
      <c r="K133" s="32"/>
      <c r="L133" s="33"/>
      <c r="M133" s="101"/>
      <c r="N133" s="146" t="str">
        <f t="shared" si="6"/>
        <v/>
      </c>
      <c r="O133" s="63" t="str">
        <f t="shared" si="7"/>
        <v/>
      </c>
    </row>
    <row r="134" spans="1:15" s="13" customFormat="1" ht="21" customHeight="1">
      <c r="A134" s="358">
        <v>19</v>
      </c>
      <c r="B134" s="337"/>
      <c r="C134" s="241"/>
      <c r="D134" s="241"/>
      <c r="E134" s="245"/>
      <c r="F134" s="246"/>
      <c r="G134" s="247"/>
      <c r="H134" s="248"/>
      <c r="I134" s="249"/>
      <c r="J134" s="31"/>
      <c r="K134" s="31"/>
      <c r="L134" s="24"/>
      <c r="M134" s="100"/>
      <c r="N134" s="146" t="str">
        <f t="shared" si="6"/>
        <v/>
      </c>
      <c r="O134" s="63" t="str">
        <f t="shared" si="7"/>
        <v/>
      </c>
    </row>
    <row r="135" spans="1:15" s="13" customFormat="1" ht="21" customHeight="1">
      <c r="A135" s="358">
        <v>20</v>
      </c>
      <c r="B135" s="337"/>
      <c r="C135" s="241"/>
      <c r="D135" s="241"/>
      <c r="E135" s="245"/>
      <c r="F135" s="246"/>
      <c r="G135" s="247"/>
      <c r="H135" s="248"/>
      <c r="I135" s="249"/>
      <c r="J135" s="31"/>
      <c r="K135" s="31"/>
      <c r="L135" s="24"/>
      <c r="M135" s="100"/>
      <c r="N135" s="146" t="str">
        <f t="shared" si="6"/>
        <v/>
      </c>
      <c r="O135" s="63" t="str">
        <f t="shared" si="7"/>
        <v/>
      </c>
    </row>
    <row r="136" spans="1:15" s="13" customFormat="1" ht="21" customHeight="1">
      <c r="A136" s="358">
        <v>21</v>
      </c>
      <c r="B136" s="337"/>
      <c r="C136" s="241"/>
      <c r="D136" s="241"/>
      <c r="E136" s="245"/>
      <c r="F136" s="246"/>
      <c r="G136" s="247"/>
      <c r="H136" s="248"/>
      <c r="I136" s="249"/>
      <c r="J136" s="31"/>
      <c r="K136" s="31"/>
      <c r="L136" s="24"/>
      <c r="M136" s="100"/>
      <c r="N136" s="146" t="str">
        <f t="shared" si="6"/>
        <v/>
      </c>
      <c r="O136" s="63" t="str">
        <f t="shared" si="7"/>
        <v/>
      </c>
    </row>
    <row r="137" spans="1:15" s="13" customFormat="1" ht="21" customHeight="1">
      <c r="A137" s="358">
        <v>22</v>
      </c>
      <c r="B137" s="338"/>
      <c r="C137" s="235"/>
      <c r="D137" s="235"/>
      <c r="E137" s="250"/>
      <c r="F137" s="251"/>
      <c r="G137" s="252"/>
      <c r="H137" s="253"/>
      <c r="I137" s="233"/>
      <c r="J137" s="32"/>
      <c r="K137" s="32"/>
      <c r="L137" s="33"/>
      <c r="M137" s="101"/>
      <c r="N137" s="147" t="str">
        <f t="shared" si="6"/>
        <v/>
      </c>
      <c r="O137" s="63" t="str">
        <f t="shared" si="7"/>
        <v/>
      </c>
    </row>
    <row r="138" spans="1:15" s="13" customFormat="1" ht="21" customHeight="1">
      <c r="A138" s="358">
        <v>23</v>
      </c>
      <c r="B138" s="338"/>
      <c r="C138" s="235"/>
      <c r="D138" s="235"/>
      <c r="E138" s="250"/>
      <c r="F138" s="251"/>
      <c r="G138" s="252"/>
      <c r="H138" s="253"/>
      <c r="I138" s="233"/>
      <c r="J138" s="32"/>
      <c r="K138" s="32"/>
      <c r="L138" s="33"/>
      <c r="M138" s="101"/>
      <c r="N138" s="147" t="str">
        <f t="shared" si="6"/>
        <v/>
      </c>
      <c r="O138" s="63" t="str">
        <f t="shared" si="7"/>
        <v/>
      </c>
    </row>
    <row r="139" spans="1:15" s="13" customFormat="1" ht="21" customHeight="1">
      <c r="A139" s="358">
        <v>24</v>
      </c>
      <c r="B139" s="338"/>
      <c r="C139" s="235"/>
      <c r="D139" s="235"/>
      <c r="E139" s="250"/>
      <c r="F139" s="251"/>
      <c r="G139" s="252"/>
      <c r="H139" s="253"/>
      <c r="I139" s="233"/>
      <c r="J139" s="32"/>
      <c r="K139" s="32"/>
      <c r="L139" s="33"/>
      <c r="M139" s="101"/>
      <c r="N139" s="147" t="str">
        <f t="shared" si="6"/>
        <v/>
      </c>
      <c r="O139" s="63" t="str">
        <f t="shared" si="7"/>
        <v/>
      </c>
    </row>
    <row r="140" spans="1:15" s="13" customFormat="1" ht="21" customHeight="1">
      <c r="A140" s="358">
        <v>25</v>
      </c>
      <c r="B140" s="348"/>
      <c r="C140" s="244"/>
      <c r="D140" s="244"/>
      <c r="E140" s="254"/>
      <c r="F140" s="255"/>
      <c r="G140" s="256"/>
      <c r="H140" s="257"/>
      <c r="I140" s="234"/>
      <c r="J140" s="103"/>
      <c r="K140" s="103"/>
      <c r="L140" s="104"/>
      <c r="M140" s="101"/>
      <c r="N140" s="147" t="str">
        <f t="shared" si="6"/>
        <v/>
      </c>
      <c r="O140" s="63" t="str">
        <f t="shared" si="7"/>
        <v/>
      </c>
    </row>
    <row r="141" spans="1:15" s="13" customFormat="1" ht="21" customHeight="1">
      <c r="A141" s="358">
        <v>26</v>
      </c>
      <c r="B141" s="348"/>
      <c r="C141" s="244"/>
      <c r="D141" s="244"/>
      <c r="E141" s="254"/>
      <c r="F141" s="255"/>
      <c r="G141" s="256"/>
      <c r="H141" s="257"/>
      <c r="I141" s="234"/>
      <c r="J141" s="103"/>
      <c r="K141" s="103"/>
      <c r="L141" s="104"/>
      <c r="M141" s="101"/>
      <c r="N141" s="147" t="str">
        <f t="shared" si="6"/>
        <v/>
      </c>
      <c r="O141" s="63" t="str">
        <f t="shared" si="7"/>
        <v/>
      </c>
    </row>
    <row r="142" spans="1:15" s="13" customFormat="1" ht="21" customHeight="1">
      <c r="A142" s="358">
        <v>27</v>
      </c>
      <c r="B142" s="348"/>
      <c r="C142" s="244"/>
      <c r="D142" s="244"/>
      <c r="E142" s="254"/>
      <c r="F142" s="255"/>
      <c r="G142" s="256"/>
      <c r="H142" s="257"/>
      <c r="I142" s="234"/>
      <c r="J142" s="103"/>
      <c r="K142" s="103"/>
      <c r="L142" s="104"/>
      <c r="M142" s="101"/>
      <c r="N142" s="147" t="str">
        <f t="shared" si="6"/>
        <v/>
      </c>
      <c r="O142" s="63" t="str">
        <f t="shared" si="7"/>
        <v/>
      </c>
    </row>
    <row r="143" spans="1:15" s="13" customFormat="1" ht="21" customHeight="1">
      <c r="A143" s="358">
        <v>28</v>
      </c>
      <c r="B143" s="348"/>
      <c r="C143" s="244"/>
      <c r="D143" s="244"/>
      <c r="E143" s="254"/>
      <c r="F143" s="255"/>
      <c r="G143" s="256"/>
      <c r="H143" s="257"/>
      <c r="I143" s="234"/>
      <c r="J143" s="103"/>
      <c r="K143" s="103"/>
      <c r="L143" s="104"/>
      <c r="M143" s="101"/>
      <c r="N143" s="147" t="str">
        <f t="shared" si="6"/>
        <v/>
      </c>
      <c r="O143" s="63" t="str">
        <f t="shared" si="7"/>
        <v/>
      </c>
    </row>
    <row r="144" spans="1:15" s="13" customFormat="1" ht="21" customHeight="1">
      <c r="A144" s="358">
        <v>29</v>
      </c>
      <c r="B144" s="348"/>
      <c r="C144" s="244"/>
      <c r="D144" s="244"/>
      <c r="E144" s="254"/>
      <c r="F144" s="255"/>
      <c r="G144" s="256"/>
      <c r="H144" s="257"/>
      <c r="I144" s="234"/>
      <c r="J144" s="103"/>
      <c r="K144" s="103"/>
      <c r="L144" s="104"/>
      <c r="M144" s="101"/>
      <c r="N144" s="147" t="str">
        <f t="shared" si="6"/>
        <v/>
      </c>
      <c r="O144" s="63" t="str">
        <f t="shared" si="7"/>
        <v/>
      </c>
    </row>
    <row r="145" spans="1:15" s="13" customFormat="1" ht="21" customHeight="1" thickBot="1">
      <c r="A145" s="359">
        <v>30</v>
      </c>
      <c r="B145" s="343"/>
      <c r="C145" s="296"/>
      <c r="D145" s="296"/>
      <c r="E145" s="297"/>
      <c r="F145" s="298"/>
      <c r="G145" s="299"/>
      <c r="H145" s="300"/>
      <c r="I145" s="301"/>
      <c r="J145" s="302"/>
      <c r="K145" s="302"/>
      <c r="L145" s="303"/>
      <c r="M145" s="265"/>
      <c r="N145" s="266" t="str">
        <f t="shared" si="6"/>
        <v/>
      </c>
      <c r="O145" s="294" t="str">
        <f t="shared" si="7"/>
        <v/>
      </c>
    </row>
    <row r="146" spans="1:15" s="13" customFormat="1" ht="21" customHeight="1" thickBot="1">
      <c r="A146" s="361"/>
      <c r="B146" s="838"/>
      <c r="C146" s="839"/>
      <c r="D146" s="839"/>
      <c r="E146" s="839"/>
      <c r="F146" s="839"/>
      <c r="G146" s="839"/>
      <c r="H146" s="839"/>
      <c r="I146" s="839"/>
      <c r="J146" s="839"/>
      <c r="K146" s="839"/>
      <c r="L146" s="840"/>
      <c r="M146" s="167"/>
      <c r="N146" s="167"/>
      <c r="O146" s="288">
        <f>SUM(O116:O145)</f>
        <v>0</v>
      </c>
    </row>
    <row r="147" spans="1:15" s="13" customFormat="1" ht="21" customHeight="1">
      <c r="A147" s="361"/>
      <c r="B147" s="159"/>
      <c r="C147" s="159"/>
      <c r="D147" s="159"/>
      <c r="E147" s="159"/>
      <c r="F147" s="159"/>
      <c r="G147" s="159"/>
      <c r="H147" s="159"/>
      <c r="I147" s="159"/>
      <c r="J147" s="159"/>
      <c r="K147" s="159"/>
      <c r="L147" s="160"/>
      <c r="M147" s="164"/>
      <c r="N147" s="165" t="s">
        <v>171</v>
      </c>
      <c r="O147" s="151">
        <f>SUMIF(N116:N145,"要",O116:O145)</f>
        <v>0</v>
      </c>
    </row>
    <row r="148" spans="1:15" s="13" customFormat="1" ht="21" customHeight="1">
      <c r="A148" s="361"/>
      <c r="B148" s="159"/>
      <c r="C148" s="159"/>
      <c r="D148" s="159"/>
      <c r="E148" s="159"/>
      <c r="F148" s="159"/>
      <c r="G148" s="159"/>
      <c r="H148" s="159"/>
      <c r="I148" s="159"/>
      <c r="J148" s="159"/>
      <c r="K148" s="159"/>
      <c r="L148" s="159"/>
      <c r="M148" s="159"/>
      <c r="N148" s="150"/>
      <c r="O148" s="151"/>
    </row>
    <row r="149" spans="1:15" s="13" customFormat="1" ht="21" customHeight="1">
      <c r="A149" s="361"/>
      <c r="B149" s="329" t="s">
        <v>23</v>
      </c>
      <c r="C149" s="159"/>
      <c r="D149" s="224"/>
      <c r="E149" s="159"/>
      <c r="F149" s="159"/>
      <c r="G149" s="159"/>
      <c r="H149" s="159"/>
      <c r="I149" s="159"/>
      <c r="J149" s="159"/>
      <c r="K149" s="159"/>
      <c r="L149" s="159"/>
      <c r="M149" s="159"/>
      <c r="N149" s="150"/>
      <c r="O149" s="151"/>
    </row>
    <row r="150" spans="1:15" ht="25.2" customHeight="1" thickBot="1">
      <c r="B150" s="329" t="s">
        <v>200</v>
      </c>
      <c r="D150" s="223" t="s">
        <v>207</v>
      </c>
      <c r="O150" s="3" t="s">
        <v>29</v>
      </c>
    </row>
    <row r="151" spans="1:15" ht="16.5" customHeight="1">
      <c r="B151" s="827" t="s">
        <v>37</v>
      </c>
      <c r="C151" s="791" t="s">
        <v>27</v>
      </c>
      <c r="D151" s="829" t="s">
        <v>22</v>
      </c>
      <c r="E151" s="831" t="s">
        <v>38</v>
      </c>
      <c r="F151" s="788"/>
      <c r="G151" s="788"/>
      <c r="H151" s="832"/>
      <c r="I151" s="829" t="s">
        <v>16</v>
      </c>
      <c r="J151" s="791" t="s">
        <v>32</v>
      </c>
      <c r="K151" s="791"/>
      <c r="L151" s="791"/>
      <c r="M151" s="792" t="s">
        <v>168</v>
      </c>
      <c r="N151" s="794" t="s">
        <v>169</v>
      </c>
      <c r="O151" s="825" t="s">
        <v>46</v>
      </c>
    </row>
    <row r="152" spans="1:15" ht="15" thickBot="1">
      <c r="B152" s="828"/>
      <c r="C152" s="790"/>
      <c r="D152" s="830"/>
      <c r="E152" s="833"/>
      <c r="F152" s="789"/>
      <c r="G152" s="789"/>
      <c r="H152" s="834"/>
      <c r="I152" s="830"/>
      <c r="J152" s="14" t="s">
        <v>47</v>
      </c>
      <c r="K152" s="328" t="s">
        <v>33</v>
      </c>
      <c r="L152" s="225" t="s">
        <v>34</v>
      </c>
      <c r="M152" s="793"/>
      <c r="N152" s="795"/>
      <c r="O152" s="826"/>
    </row>
    <row r="153" spans="1:15" s="13" customFormat="1" ht="30" customHeight="1">
      <c r="A153" s="357">
        <v>1</v>
      </c>
      <c r="B153" s="502"/>
      <c r="C153" s="514"/>
      <c r="D153" s="504"/>
      <c r="E153" s="505"/>
      <c r="F153" s="506"/>
      <c r="G153" s="507"/>
      <c r="H153" s="508"/>
      <c r="I153" s="509"/>
      <c r="J153" s="510"/>
      <c r="K153" s="511"/>
      <c r="L153" s="636"/>
      <c r="M153" s="513"/>
      <c r="N153" s="492" t="str">
        <f t="shared" ref="N153:N182" si="8">IF(M153="","",IF(M153="課税対象外","要","不要"))</f>
        <v/>
      </c>
      <c r="O153" s="168" t="str">
        <f t="shared" ref="O153:O182" si="9">IF(C153="","",ROUNDDOWN(J153*K153*L153,0))</f>
        <v/>
      </c>
    </row>
    <row r="154" spans="1:15" s="13" customFormat="1" ht="21" customHeight="1">
      <c r="A154" s="577">
        <v>2</v>
      </c>
      <c r="B154" s="578"/>
      <c r="C154" s="579"/>
      <c r="D154" s="580"/>
      <c r="E154" s="581"/>
      <c r="F154" s="582"/>
      <c r="G154" s="583"/>
      <c r="H154" s="584"/>
      <c r="I154" s="585"/>
      <c r="J154" s="586"/>
      <c r="K154" s="587"/>
      <c r="L154" s="551"/>
      <c r="M154" s="546"/>
      <c r="N154" s="547" t="str">
        <f t="shared" si="8"/>
        <v/>
      </c>
      <c r="O154" s="589" t="str">
        <f t="shared" si="9"/>
        <v/>
      </c>
    </row>
    <row r="155" spans="1:15" s="13" customFormat="1" ht="21" customHeight="1">
      <c r="A155" s="358">
        <v>3</v>
      </c>
      <c r="B155" s="635"/>
      <c r="C155" s="579"/>
      <c r="D155" s="580"/>
      <c r="E155" s="581"/>
      <c r="F155" s="582"/>
      <c r="G155" s="583"/>
      <c r="H155" s="584"/>
      <c r="I155" s="585"/>
      <c r="J155" s="586"/>
      <c r="K155" s="587"/>
      <c r="L155" s="29"/>
      <c r="M155" s="546"/>
      <c r="N155" s="547" t="str">
        <f t="shared" si="8"/>
        <v/>
      </c>
      <c r="O155" s="589" t="str">
        <f t="shared" si="9"/>
        <v/>
      </c>
    </row>
    <row r="156" spans="1:15" s="13" customFormat="1" ht="21" customHeight="1">
      <c r="A156" s="358">
        <v>4</v>
      </c>
      <c r="B156" s="345"/>
      <c r="C156" s="244"/>
      <c r="D156" s="244"/>
      <c r="E156" s="254"/>
      <c r="F156" s="255"/>
      <c r="G156" s="256"/>
      <c r="H156" s="257"/>
      <c r="I156" s="234"/>
      <c r="J156" s="103"/>
      <c r="K156" s="103"/>
      <c r="L156" s="104"/>
      <c r="M156" s="101"/>
      <c r="N156" s="147" t="str">
        <f t="shared" si="8"/>
        <v/>
      </c>
      <c r="O156" s="63" t="str">
        <f t="shared" si="9"/>
        <v/>
      </c>
    </row>
    <row r="157" spans="1:15" s="13" customFormat="1" ht="21" customHeight="1">
      <c r="A157" s="358">
        <v>5</v>
      </c>
      <c r="B157" s="344"/>
      <c r="C157" s="235"/>
      <c r="D157" s="235"/>
      <c r="E157" s="250"/>
      <c r="F157" s="251"/>
      <c r="G157" s="252"/>
      <c r="H157" s="253"/>
      <c r="I157" s="233"/>
      <c r="J157" s="32"/>
      <c r="K157" s="32"/>
      <c r="L157" s="33"/>
      <c r="M157" s="101"/>
      <c r="N157" s="147" t="str">
        <f t="shared" si="8"/>
        <v/>
      </c>
      <c r="O157" s="63" t="str">
        <f t="shared" si="9"/>
        <v/>
      </c>
    </row>
    <row r="158" spans="1:15" s="13" customFormat="1" ht="21" customHeight="1">
      <c r="A158" s="358">
        <v>6</v>
      </c>
      <c r="B158" s="344"/>
      <c r="C158" s="235"/>
      <c r="D158" s="235"/>
      <c r="E158" s="250"/>
      <c r="F158" s="251"/>
      <c r="G158" s="252"/>
      <c r="H158" s="253"/>
      <c r="I158" s="233"/>
      <c r="J158" s="32"/>
      <c r="K158" s="32"/>
      <c r="L158" s="33"/>
      <c r="M158" s="101"/>
      <c r="N158" s="147" t="str">
        <f t="shared" si="8"/>
        <v/>
      </c>
      <c r="O158" s="63" t="str">
        <f t="shared" si="9"/>
        <v/>
      </c>
    </row>
    <row r="159" spans="1:15" s="13" customFormat="1" ht="21" customHeight="1">
      <c r="A159" s="358">
        <v>7</v>
      </c>
      <c r="B159" s="344"/>
      <c r="C159" s="235"/>
      <c r="D159" s="235"/>
      <c r="E159" s="250"/>
      <c r="F159" s="251"/>
      <c r="G159" s="252"/>
      <c r="H159" s="253"/>
      <c r="I159" s="233"/>
      <c r="J159" s="32"/>
      <c r="K159" s="32"/>
      <c r="L159" s="33"/>
      <c r="M159" s="101"/>
      <c r="N159" s="147" t="str">
        <f t="shared" si="8"/>
        <v/>
      </c>
      <c r="O159" s="63" t="str">
        <f t="shared" si="9"/>
        <v/>
      </c>
    </row>
    <row r="160" spans="1:15" s="13" customFormat="1" ht="21" customHeight="1">
      <c r="A160" s="358">
        <v>8</v>
      </c>
      <c r="B160" s="344"/>
      <c r="C160" s="235"/>
      <c r="D160" s="235"/>
      <c r="E160" s="250"/>
      <c r="F160" s="251"/>
      <c r="G160" s="252"/>
      <c r="H160" s="253"/>
      <c r="I160" s="233"/>
      <c r="J160" s="32"/>
      <c r="K160" s="32"/>
      <c r="L160" s="33"/>
      <c r="M160" s="101"/>
      <c r="N160" s="147" t="str">
        <f t="shared" si="8"/>
        <v/>
      </c>
      <c r="O160" s="63" t="str">
        <f t="shared" si="9"/>
        <v/>
      </c>
    </row>
    <row r="161" spans="1:15" s="13" customFormat="1" ht="21" customHeight="1">
      <c r="A161" s="358">
        <v>9</v>
      </c>
      <c r="B161" s="344"/>
      <c r="C161" s="235"/>
      <c r="D161" s="235"/>
      <c r="E161" s="250"/>
      <c r="F161" s="251"/>
      <c r="G161" s="252"/>
      <c r="H161" s="253"/>
      <c r="I161" s="233"/>
      <c r="J161" s="32"/>
      <c r="K161" s="32"/>
      <c r="L161" s="33"/>
      <c r="M161" s="101"/>
      <c r="N161" s="147" t="str">
        <f t="shared" si="8"/>
        <v/>
      </c>
      <c r="O161" s="63" t="str">
        <f t="shared" si="9"/>
        <v/>
      </c>
    </row>
    <row r="162" spans="1:15" s="13" customFormat="1" ht="21" customHeight="1">
      <c r="A162" s="358">
        <v>10</v>
      </c>
      <c r="B162" s="344"/>
      <c r="C162" s="235"/>
      <c r="D162" s="235"/>
      <c r="E162" s="250"/>
      <c r="F162" s="251"/>
      <c r="G162" s="252"/>
      <c r="H162" s="253"/>
      <c r="I162" s="233"/>
      <c r="J162" s="32"/>
      <c r="K162" s="32"/>
      <c r="L162" s="33"/>
      <c r="M162" s="101"/>
      <c r="N162" s="147" t="str">
        <f t="shared" si="8"/>
        <v/>
      </c>
      <c r="O162" s="63" t="str">
        <f t="shared" si="9"/>
        <v/>
      </c>
    </row>
    <row r="163" spans="1:15" s="13" customFormat="1" ht="21" customHeight="1">
      <c r="A163" s="358">
        <v>11</v>
      </c>
      <c r="B163" s="344"/>
      <c r="C163" s="235"/>
      <c r="D163" s="235"/>
      <c r="E163" s="250"/>
      <c r="F163" s="251"/>
      <c r="G163" s="252"/>
      <c r="H163" s="253"/>
      <c r="I163" s="233"/>
      <c r="J163" s="32"/>
      <c r="K163" s="32"/>
      <c r="L163" s="33"/>
      <c r="M163" s="101"/>
      <c r="N163" s="147" t="str">
        <f t="shared" si="8"/>
        <v/>
      </c>
      <c r="O163" s="63" t="str">
        <f t="shared" si="9"/>
        <v/>
      </c>
    </row>
    <row r="164" spans="1:15" s="13" customFormat="1" ht="21" customHeight="1">
      <c r="A164" s="358">
        <v>12</v>
      </c>
      <c r="B164" s="344"/>
      <c r="C164" s="235"/>
      <c r="D164" s="235"/>
      <c r="E164" s="250"/>
      <c r="F164" s="251"/>
      <c r="G164" s="252"/>
      <c r="H164" s="253"/>
      <c r="I164" s="233"/>
      <c r="J164" s="32"/>
      <c r="K164" s="32"/>
      <c r="L164" s="33"/>
      <c r="M164" s="101"/>
      <c r="N164" s="147" t="str">
        <f t="shared" si="8"/>
        <v/>
      </c>
      <c r="O164" s="63" t="str">
        <f t="shared" si="9"/>
        <v/>
      </c>
    </row>
    <row r="165" spans="1:15" s="13" customFormat="1" ht="21" customHeight="1">
      <c r="A165" s="358">
        <v>13</v>
      </c>
      <c r="B165" s="344"/>
      <c r="C165" s="235"/>
      <c r="D165" s="235"/>
      <c r="E165" s="250"/>
      <c r="F165" s="251"/>
      <c r="G165" s="252"/>
      <c r="H165" s="253"/>
      <c r="I165" s="233"/>
      <c r="J165" s="32"/>
      <c r="K165" s="32"/>
      <c r="L165" s="33"/>
      <c r="M165" s="101"/>
      <c r="N165" s="147" t="str">
        <f t="shared" si="8"/>
        <v/>
      </c>
      <c r="O165" s="63" t="str">
        <f t="shared" si="9"/>
        <v/>
      </c>
    </row>
    <row r="166" spans="1:15" s="13" customFormat="1" ht="21" customHeight="1">
      <c r="A166" s="358">
        <v>14</v>
      </c>
      <c r="B166" s="344"/>
      <c r="C166" s="235"/>
      <c r="D166" s="235"/>
      <c r="E166" s="250"/>
      <c r="F166" s="251"/>
      <c r="G166" s="252"/>
      <c r="H166" s="253"/>
      <c r="I166" s="233"/>
      <c r="J166" s="32"/>
      <c r="K166" s="32"/>
      <c r="L166" s="33"/>
      <c r="M166" s="101"/>
      <c r="N166" s="147" t="str">
        <f t="shared" si="8"/>
        <v/>
      </c>
      <c r="O166" s="63" t="str">
        <f t="shared" si="9"/>
        <v/>
      </c>
    </row>
    <row r="167" spans="1:15" s="13" customFormat="1" ht="21" customHeight="1">
      <c r="A167" s="358">
        <v>15</v>
      </c>
      <c r="B167" s="344"/>
      <c r="C167" s="235"/>
      <c r="D167" s="235"/>
      <c r="E167" s="250"/>
      <c r="F167" s="251"/>
      <c r="G167" s="252"/>
      <c r="H167" s="253"/>
      <c r="I167" s="233"/>
      <c r="J167" s="32"/>
      <c r="K167" s="32"/>
      <c r="L167" s="33"/>
      <c r="M167" s="101"/>
      <c r="N167" s="147" t="str">
        <f t="shared" si="8"/>
        <v/>
      </c>
      <c r="O167" s="63" t="str">
        <f t="shared" si="9"/>
        <v/>
      </c>
    </row>
    <row r="168" spans="1:15" s="13" customFormat="1" ht="21" customHeight="1">
      <c r="A168" s="358">
        <v>16</v>
      </c>
      <c r="B168" s="344"/>
      <c r="C168" s="235"/>
      <c r="D168" s="235"/>
      <c r="E168" s="250"/>
      <c r="F168" s="251"/>
      <c r="G168" s="252"/>
      <c r="H168" s="253"/>
      <c r="I168" s="233"/>
      <c r="J168" s="32"/>
      <c r="K168" s="32"/>
      <c r="L168" s="33"/>
      <c r="M168" s="101"/>
      <c r="N168" s="147" t="str">
        <f t="shared" si="8"/>
        <v/>
      </c>
      <c r="O168" s="63" t="str">
        <f t="shared" si="9"/>
        <v/>
      </c>
    </row>
    <row r="169" spans="1:15" s="13" customFormat="1" ht="21" customHeight="1">
      <c r="A169" s="358">
        <v>17</v>
      </c>
      <c r="B169" s="344"/>
      <c r="C169" s="235"/>
      <c r="D169" s="235"/>
      <c r="E169" s="250"/>
      <c r="F169" s="251"/>
      <c r="G169" s="252"/>
      <c r="H169" s="253"/>
      <c r="I169" s="233"/>
      <c r="J169" s="32"/>
      <c r="K169" s="32"/>
      <c r="L169" s="33"/>
      <c r="M169" s="101"/>
      <c r="N169" s="147" t="str">
        <f t="shared" si="8"/>
        <v/>
      </c>
      <c r="O169" s="63" t="str">
        <f t="shared" si="9"/>
        <v/>
      </c>
    </row>
    <row r="170" spans="1:15" s="13" customFormat="1" ht="21" customHeight="1">
      <c r="A170" s="358">
        <v>18</v>
      </c>
      <c r="B170" s="344"/>
      <c r="C170" s="235"/>
      <c r="D170" s="235"/>
      <c r="E170" s="250"/>
      <c r="F170" s="251"/>
      <c r="G170" s="252"/>
      <c r="H170" s="253"/>
      <c r="I170" s="233"/>
      <c r="J170" s="32"/>
      <c r="K170" s="32"/>
      <c r="L170" s="33"/>
      <c r="M170" s="101"/>
      <c r="N170" s="147" t="str">
        <f t="shared" si="8"/>
        <v/>
      </c>
      <c r="O170" s="63" t="str">
        <f t="shared" si="9"/>
        <v/>
      </c>
    </row>
    <row r="171" spans="1:15" s="13" customFormat="1" ht="21" customHeight="1">
      <c r="A171" s="358">
        <v>19</v>
      </c>
      <c r="B171" s="344"/>
      <c r="C171" s="235"/>
      <c r="D171" s="235"/>
      <c r="E171" s="250"/>
      <c r="F171" s="251"/>
      <c r="G171" s="252"/>
      <c r="H171" s="253"/>
      <c r="I171" s="233"/>
      <c r="J171" s="32"/>
      <c r="K171" s="32"/>
      <c r="L171" s="33"/>
      <c r="M171" s="101"/>
      <c r="N171" s="147" t="str">
        <f t="shared" si="8"/>
        <v/>
      </c>
      <c r="O171" s="63" t="str">
        <f t="shared" si="9"/>
        <v/>
      </c>
    </row>
    <row r="172" spans="1:15" s="13" customFormat="1" ht="21" customHeight="1">
      <c r="A172" s="358">
        <v>20</v>
      </c>
      <c r="B172" s="344"/>
      <c r="C172" s="235"/>
      <c r="D172" s="235"/>
      <c r="E172" s="250"/>
      <c r="F172" s="251"/>
      <c r="G172" s="252"/>
      <c r="H172" s="253"/>
      <c r="I172" s="233"/>
      <c r="J172" s="32"/>
      <c r="K172" s="32"/>
      <c r="L172" s="33"/>
      <c r="M172" s="101"/>
      <c r="N172" s="147" t="str">
        <f t="shared" si="8"/>
        <v/>
      </c>
      <c r="O172" s="63" t="str">
        <f t="shared" si="9"/>
        <v/>
      </c>
    </row>
    <row r="173" spans="1:15" s="13" customFormat="1" ht="21" customHeight="1">
      <c r="A173" s="358">
        <v>21</v>
      </c>
      <c r="B173" s="344"/>
      <c r="C173" s="235"/>
      <c r="D173" s="235"/>
      <c r="E173" s="250"/>
      <c r="F173" s="251"/>
      <c r="G173" s="252"/>
      <c r="H173" s="253"/>
      <c r="I173" s="233"/>
      <c r="J173" s="32"/>
      <c r="K173" s="32"/>
      <c r="L173" s="33"/>
      <c r="M173" s="101"/>
      <c r="N173" s="147" t="str">
        <f t="shared" si="8"/>
        <v/>
      </c>
      <c r="O173" s="63" t="str">
        <f t="shared" si="9"/>
        <v/>
      </c>
    </row>
    <row r="174" spans="1:15" s="13" customFormat="1" ht="21" customHeight="1">
      <c r="A174" s="358">
        <v>22</v>
      </c>
      <c r="B174" s="344"/>
      <c r="C174" s="235"/>
      <c r="D174" s="235"/>
      <c r="E174" s="250"/>
      <c r="F174" s="251"/>
      <c r="G174" s="252"/>
      <c r="H174" s="253"/>
      <c r="I174" s="233"/>
      <c r="J174" s="32"/>
      <c r="K174" s="32"/>
      <c r="L174" s="33"/>
      <c r="M174" s="101"/>
      <c r="N174" s="147" t="str">
        <f t="shared" si="8"/>
        <v/>
      </c>
      <c r="O174" s="63" t="str">
        <f t="shared" si="9"/>
        <v/>
      </c>
    </row>
    <row r="175" spans="1:15" s="13" customFormat="1" ht="21" customHeight="1">
      <c r="A175" s="358">
        <v>23</v>
      </c>
      <c r="B175" s="344"/>
      <c r="C175" s="235"/>
      <c r="D175" s="235"/>
      <c r="E175" s="250"/>
      <c r="F175" s="251"/>
      <c r="G175" s="252"/>
      <c r="H175" s="253"/>
      <c r="I175" s="233"/>
      <c r="J175" s="32"/>
      <c r="K175" s="32"/>
      <c r="L175" s="33"/>
      <c r="M175" s="101"/>
      <c r="N175" s="147" t="str">
        <f t="shared" si="8"/>
        <v/>
      </c>
      <c r="O175" s="63" t="str">
        <f t="shared" si="9"/>
        <v/>
      </c>
    </row>
    <row r="176" spans="1:15" s="13" customFormat="1" ht="21" customHeight="1">
      <c r="A176" s="358">
        <v>24</v>
      </c>
      <c r="B176" s="344"/>
      <c r="C176" s="235"/>
      <c r="D176" s="235"/>
      <c r="E176" s="250"/>
      <c r="F176" s="251"/>
      <c r="G176" s="252"/>
      <c r="H176" s="253"/>
      <c r="I176" s="233"/>
      <c r="J176" s="32"/>
      <c r="K176" s="32"/>
      <c r="L176" s="33"/>
      <c r="M176" s="101"/>
      <c r="N176" s="147" t="str">
        <f t="shared" si="8"/>
        <v/>
      </c>
      <c r="O176" s="63" t="str">
        <f t="shared" si="9"/>
        <v/>
      </c>
    </row>
    <row r="177" spans="1:15" s="13" customFormat="1" ht="21" customHeight="1">
      <c r="A177" s="358">
        <v>25</v>
      </c>
      <c r="B177" s="345"/>
      <c r="C177" s="244"/>
      <c r="D177" s="244"/>
      <c r="E177" s="254"/>
      <c r="F177" s="255"/>
      <c r="G177" s="256"/>
      <c r="H177" s="257"/>
      <c r="I177" s="234"/>
      <c r="J177" s="103"/>
      <c r="K177" s="103"/>
      <c r="L177" s="104"/>
      <c r="M177" s="101"/>
      <c r="N177" s="147" t="str">
        <f t="shared" si="8"/>
        <v/>
      </c>
      <c r="O177" s="63" t="str">
        <f t="shared" si="9"/>
        <v/>
      </c>
    </row>
    <row r="178" spans="1:15" s="13" customFormat="1" ht="21" customHeight="1">
      <c r="A178" s="358">
        <v>26</v>
      </c>
      <c r="B178" s="345"/>
      <c r="C178" s="244"/>
      <c r="D178" s="244"/>
      <c r="E178" s="254"/>
      <c r="F178" s="255"/>
      <c r="G178" s="256"/>
      <c r="H178" s="257"/>
      <c r="I178" s="234"/>
      <c r="J178" s="103"/>
      <c r="K178" s="103"/>
      <c r="L178" s="104"/>
      <c r="M178" s="101"/>
      <c r="N178" s="147" t="str">
        <f t="shared" si="8"/>
        <v/>
      </c>
      <c r="O178" s="63" t="str">
        <f t="shared" si="9"/>
        <v/>
      </c>
    </row>
    <row r="179" spans="1:15" s="13" customFormat="1" ht="21" customHeight="1">
      <c r="A179" s="358">
        <v>27</v>
      </c>
      <c r="B179" s="345"/>
      <c r="C179" s="244"/>
      <c r="D179" s="244"/>
      <c r="E179" s="254"/>
      <c r="F179" s="255"/>
      <c r="G179" s="256"/>
      <c r="H179" s="257"/>
      <c r="I179" s="234"/>
      <c r="J179" s="103"/>
      <c r="K179" s="103"/>
      <c r="L179" s="104"/>
      <c r="M179" s="101"/>
      <c r="N179" s="147" t="str">
        <f t="shared" si="8"/>
        <v/>
      </c>
      <c r="O179" s="63" t="str">
        <f t="shared" si="9"/>
        <v/>
      </c>
    </row>
    <row r="180" spans="1:15" s="13" customFormat="1" ht="21" customHeight="1">
      <c r="A180" s="358">
        <v>28</v>
      </c>
      <c r="B180" s="345"/>
      <c r="C180" s="244"/>
      <c r="D180" s="244"/>
      <c r="E180" s="254"/>
      <c r="F180" s="255"/>
      <c r="G180" s="256"/>
      <c r="H180" s="257"/>
      <c r="I180" s="234"/>
      <c r="J180" s="103"/>
      <c r="K180" s="103"/>
      <c r="L180" s="104"/>
      <c r="M180" s="101"/>
      <c r="N180" s="147" t="str">
        <f t="shared" si="8"/>
        <v/>
      </c>
      <c r="O180" s="63" t="str">
        <f t="shared" si="9"/>
        <v/>
      </c>
    </row>
    <row r="181" spans="1:15" s="13" customFormat="1" ht="21" customHeight="1">
      <c r="A181" s="358">
        <v>29</v>
      </c>
      <c r="B181" s="345"/>
      <c r="C181" s="244"/>
      <c r="D181" s="244"/>
      <c r="E181" s="254"/>
      <c r="F181" s="255"/>
      <c r="G181" s="256"/>
      <c r="H181" s="257"/>
      <c r="I181" s="234"/>
      <c r="J181" s="103"/>
      <c r="K181" s="103"/>
      <c r="L181" s="104"/>
      <c r="M181" s="101"/>
      <c r="N181" s="147" t="str">
        <f t="shared" si="8"/>
        <v/>
      </c>
      <c r="O181" s="63" t="str">
        <f t="shared" si="9"/>
        <v/>
      </c>
    </row>
    <row r="182" spans="1:15" s="13" customFormat="1" ht="21" customHeight="1" thickBot="1">
      <c r="A182" s="359">
        <v>30</v>
      </c>
      <c r="B182" s="347"/>
      <c r="C182" s="296"/>
      <c r="D182" s="296"/>
      <c r="E182" s="297"/>
      <c r="F182" s="298"/>
      <c r="G182" s="299"/>
      <c r="H182" s="300"/>
      <c r="I182" s="301"/>
      <c r="J182" s="302"/>
      <c r="K182" s="302"/>
      <c r="L182" s="303"/>
      <c r="M182" s="265"/>
      <c r="N182" s="266" t="str">
        <f t="shared" si="8"/>
        <v/>
      </c>
      <c r="O182" s="294" t="str">
        <f t="shared" si="9"/>
        <v/>
      </c>
    </row>
    <row r="183" spans="1:15" s="13" customFormat="1" ht="21" customHeight="1" thickBot="1">
      <c r="A183" s="361"/>
      <c r="B183" s="838"/>
      <c r="C183" s="839"/>
      <c r="D183" s="839"/>
      <c r="E183" s="839"/>
      <c r="F183" s="839"/>
      <c r="G183" s="839"/>
      <c r="H183" s="839"/>
      <c r="I183" s="839"/>
      <c r="J183" s="839"/>
      <c r="K183" s="839"/>
      <c r="L183" s="840"/>
      <c r="M183" s="167"/>
      <c r="N183" s="167"/>
      <c r="O183" s="288">
        <f>SUM(O153:O182)</f>
        <v>0</v>
      </c>
    </row>
    <row r="184" spans="1:15" s="13" customFormat="1" ht="21" customHeight="1">
      <c r="A184" s="361"/>
      <c r="B184" s="159"/>
      <c r="C184" s="159"/>
      <c r="D184" s="159"/>
      <c r="E184" s="159"/>
      <c r="F184" s="159"/>
      <c r="G184" s="159"/>
      <c r="H184" s="159"/>
      <c r="I184" s="159"/>
      <c r="J184" s="159"/>
      <c r="K184" s="159"/>
      <c r="L184" s="160"/>
      <c r="M184" s="164"/>
      <c r="N184" s="165" t="s">
        <v>171</v>
      </c>
      <c r="O184" s="151">
        <f>SUMIF(N153:N182,"要",O153:O182)</f>
        <v>0</v>
      </c>
    </row>
    <row r="185" spans="1:15" s="13" customFormat="1" ht="21" customHeight="1" thickBot="1">
      <c r="A185" s="361"/>
      <c r="B185" s="159"/>
      <c r="C185" s="159"/>
      <c r="D185" s="159"/>
      <c r="E185" s="159"/>
      <c r="F185" s="159"/>
      <c r="G185" s="159"/>
      <c r="H185" s="159"/>
      <c r="I185" s="159"/>
      <c r="J185" s="159"/>
      <c r="K185" s="159"/>
      <c r="L185" s="159"/>
      <c r="M185" s="159"/>
      <c r="N185" s="159"/>
      <c r="O185" s="166"/>
    </row>
    <row r="186" spans="1:15" ht="17.25" customHeight="1" thickBot="1">
      <c r="B186" s="835" t="s">
        <v>208</v>
      </c>
      <c r="C186" s="836"/>
      <c r="D186" s="836"/>
      <c r="E186" s="836"/>
      <c r="F186" s="836"/>
      <c r="G186" s="836"/>
      <c r="H186" s="836"/>
      <c r="I186" s="836"/>
      <c r="J186" s="836"/>
      <c r="K186" s="836"/>
      <c r="L186" s="837"/>
      <c r="M186" s="327"/>
      <c r="N186" s="327"/>
      <c r="O186" s="169">
        <f>O35+O72+O109+O146+O183</f>
        <v>0</v>
      </c>
    </row>
    <row r="187" spans="1:15">
      <c r="B187" s="6"/>
    </row>
  </sheetData>
  <sheetProtection algorithmName="SHA-512" hashValue="+DrRDzS4GRwqYny/dI8Pqryl/GVxQNJDgWADYO41dLKmR45ilSqPiljljwgSnyZQMa8FG4SA3h4G3yyQHK7OOw==" saltValue="itbUNa8f/jj1+HeBGFM2Yw==" spinCount="100000" sheet="1" formatCells="0" formatColumns="0" formatRows="0"/>
  <mergeCells count="51">
    <mergeCell ref="B186:L186"/>
    <mergeCell ref="B35:L35"/>
    <mergeCell ref="B72:L72"/>
    <mergeCell ref="B109:L109"/>
    <mergeCell ref="B146:L146"/>
    <mergeCell ref="B183:L183"/>
    <mergeCell ref="B40:B41"/>
    <mergeCell ref="C40:C41"/>
    <mergeCell ref="D40:D41"/>
    <mergeCell ref="E40:H41"/>
    <mergeCell ref="I40:I41"/>
    <mergeCell ref="J40:L40"/>
    <mergeCell ref="B114:B115"/>
    <mergeCell ref="O3:O4"/>
    <mergeCell ref="J3:L3"/>
    <mergeCell ref="B3:B4"/>
    <mergeCell ref="C3:C4"/>
    <mergeCell ref="D3:D4"/>
    <mergeCell ref="I3:I4"/>
    <mergeCell ref="E3:H4"/>
    <mergeCell ref="M3:M4"/>
    <mergeCell ref="N3:N4"/>
    <mergeCell ref="M114:M115"/>
    <mergeCell ref="N114:N115"/>
    <mergeCell ref="O114:O115"/>
    <mergeCell ref="B77:B78"/>
    <mergeCell ref="C77:C78"/>
    <mergeCell ref="D77:D78"/>
    <mergeCell ref="E77:H78"/>
    <mergeCell ref="C114:C115"/>
    <mergeCell ref="D114:D115"/>
    <mergeCell ref="E114:H115"/>
    <mergeCell ref="I114:I115"/>
    <mergeCell ref="J114:L114"/>
    <mergeCell ref="M40:M41"/>
    <mergeCell ref="N40:N41"/>
    <mergeCell ref="O40:O41"/>
    <mergeCell ref="I77:I78"/>
    <mergeCell ref="J77:L77"/>
    <mergeCell ref="M77:M78"/>
    <mergeCell ref="N77:N78"/>
    <mergeCell ref="O77:O78"/>
    <mergeCell ref="M151:M152"/>
    <mergeCell ref="N151:N152"/>
    <mergeCell ref="O151:O152"/>
    <mergeCell ref="B151:B152"/>
    <mergeCell ref="C151:C152"/>
    <mergeCell ref="D151:D152"/>
    <mergeCell ref="E151:H152"/>
    <mergeCell ref="I151:I152"/>
    <mergeCell ref="J151:L151"/>
  </mergeCells>
  <phoneticPr fontId="17"/>
  <dataValidations count="3">
    <dataValidation type="list" allowBlank="1" showInputMessage="1" showErrorMessage="1" sqref="B5:B34 B42:B71 B79:B108 B116:B145 B153:B182" xr:uid="{00000000-0002-0000-0500-000000000000}">
      <formula1>"選択してください,国内,海外,招聘"</formula1>
    </dataValidation>
    <dataValidation type="list" allowBlank="1" showDropDown="1" showInputMessage="1" showErrorMessage="1" sqref="N42:N71 N79:N108 N116:N145 N153:N182 N5:N34" xr:uid="{A5B4B4F0-22C2-4460-8D68-1C6C4A0BDAC9}">
      <formula1>"要,不要"</formula1>
    </dataValidation>
    <dataValidation type="list" showInputMessage="1" showErrorMessage="1" sqref="M42:M71 M79:M108 M116:M145 M153:M182 M5:M34" xr:uid="{53948016-CF47-4419-8E7E-5E48F996A80B}">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scale="10"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L198"/>
  <sheetViews>
    <sheetView zoomScale="80" zoomScaleNormal="80" workbookViewId="0">
      <selection activeCell="C2" sqref="C2"/>
    </sheetView>
  </sheetViews>
  <sheetFormatPr defaultColWidth="9" defaultRowHeight="14.4"/>
  <cols>
    <col min="1" max="1" width="6.6640625" style="3" customWidth="1"/>
    <col min="2" max="2" width="25.109375" style="1" customWidth="1"/>
    <col min="3" max="3" width="19.109375" style="1" customWidth="1"/>
    <col min="4" max="6" width="11.109375" style="1" customWidth="1"/>
    <col min="7" max="7" width="10.109375" style="1" customWidth="1"/>
    <col min="8" max="8" width="6" style="1" customWidth="1"/>
    <col min="9" max="10" width="6.88671875" style="4" customWidth="1"/>
    <col min="11" max="11" width="18" style="2" customWidth="1"/>
    <col min="12" max="12" width="12.6640625" style="1" customWidth="1"/>
    <col min="13" max="16384" width="9" style="1"/>
  </cols>
  <sheetData>
    <row r="1" spans="1:12" ht="26.55" customHeight="1">
      <c r="B1" s="329" t="s">
        <v>61</v>
      </c>
    </row>
    <row r="2" spans="1:12" ht="19.5" customHeight="1">
      <c r="B2" s="329" t="s">
        <v>30</v>
      </c>
      <c r="C2" s="224"/>
    </row>
    <row r="3" spans="1:12" ht="17.25" customHeight="1" thickBot="1">
      <c r="B3" s="329" t="s">
        <v>196</v>
      </c>
      <c r="C3" s="223" t="s">
        <v>207</v>
      </c>
      <c r="D3" s="4"/>
      <c r="E3" s="4"/>
      <c r="F3" s="4"/>
      <c r="G3" s="4"/>
      <c r="H3" s="4"/>
      <c r="K3" s="3" t="s">
        <v>29</v>
      </c>
    </row>
    <row r="4" spans="1:12" ht="17.25" customHeight="1">
      <c r="B4" s="827" t="s">
        <v>15</v>
      </c>
      <c r="C4" s="829" t="s">
        <v>2</v>
      </c>
      <c r="D4" s="791" t="s">
        <v>32</v>
      </c>
      <c r="E4" s="791"/>
      <c r="F4" s="791"/>
      <c r="G4" s="791"/>
      <c r="H4" s="791"/>
      <c r="I4" s="846" t="s">
        <v>135</v>
      </c>
      <c r="J4" s="794" t="s">
        <v>169</v>
      </c>
      <c r="K4" s="841" t="s">
        <v>0</v>
      </c>
      <c r="L4" s="843" t="s">
        <v>138</v>
      </c>
    </row>
    <row r="5" spans="1:12" ht="35.25" customHeight="1" thickBot="1">
      <c r="B5" s="845"/>
      <c r="C5" s="830"/>
      <c r="D5" s="57" t="s">
        <v>139</v>
      </c>
      <c r="E5" s="57" t="s">
        <v>140</v>
      </c>
      <c r="F5" s="47" t="s">
        <v>122</v>
      </c>
      <c r="G5" s="51" t="s">
        <v>60</v>
      </c>
      <c r="H5" s="44" t="s">
        <v>136</v>
      </c>
      <c r="I5" s="847"/>
      <c r="J5" s="795"/>
      <c r="K5" s="842"/>
      <c r="L5" s="844"/>
    </row>
    <row r="6" spans="1:12" ht="17.25" customHeight="1">
      <c r="A6" s="357">
        <v>1</v>
      </c>
      <c r="B6" s="515"/>
      <c r="C6" s="503"/>
      <c r="D6" s="516"/>
      <c r="E6" s="516"/>
      <c r="F6" s="516"/>
      <c r="G6" s="516"/>
      <c r="H6" s="516"/>
      <c r="I6" s="637"/>
      <c r="J6" s="517" t="str">
        <f>IF(I6="","",IF(I6="税込","不要","要"))</f>
        <v/>
      </c>
      <c r="K6" s="62" t="str">
        <f>IF(C6="","",ROUNDDOWN((D6*E6+F6+G6)*H6%,0))</f>
        <v/>
      </c>
      <c r="L6" s="58"/>
    </row>
    <row r="7" spans="1:12" s="10" customFormat="1" ht="17.25" customHeight="1">
      <c r="A7" s="358">
        <v>2</v>
      </c>
      <c r="B7" s="338"/>
      <c r="C7" s="235"/>
      <c r="D7" s="49"/>
      <c r="E7" s="49"/>
      <c r="F7" s="49"/>
      <c r="G7" s="49"/>
      <c r="H7" s="49"/>
      <c r="I7" s="35"/>
      <c r="J7" s="147" t="str">
        <f t="shared" ref="J7:J9" si="0">IF(I7="","",IF(I7="税込","不要","要"))</f>
        <v/>
      </c>
      <c r="K7" s="62" t="str">
        <f>IF(C7="","",ROUNDDOWN((D7*E7+F7+G7)*H7%,0))</f>
        <v/>
      </c>
      <c r="L7" s="59"/>
    </row>
    <row r="8" spans="1:12" s="9" customFormat="1" ht="17.25" customHeight="1">
      <c r="A8" s="358">
        <v>3</v>
      </c>
      <c r="B8" s="338"/>
      <c r="C8" s="235"/>
      <c r="D8" s="49"/>
      <c r="E8" s="49"/>
      <c r="F8" s="49"/>
      <c r="G8" s="49"/>
      <c r="H8" s="49"/>
      <c r="I8" s="35"/>
      <c r="J8" s="147" t="str">
        <f t="shared" si="0"/>
        <v/>
      </c>
      <c r="K8" s="62" t="str">
        <f>IF(C8="","",ROUNDDOWN((D8*E8+F8+G8)*H8%,0))</f>
        <v/>
      </c>
      <c r="L8" s="59"/>
    </row>
    <row r="9" spans="1:12" s="9" customFormat="1" ht="17.25" customHeight="1">
      <c r="A9" s="358">
        <v>4</v>
      </c>
      <c r="B9" s="338"/>
      <c r="C9" s="235"/>
      <c r="D9" s="49"/>
      <c r="E9" s="49"/>
      <c r="F9" s="49"/>
      <c r="G9" s="49"/>
      <c r="H9" s="49"/>
      <c r="I9" s="35"/>
      <c r="J9" s="147" t="str">
        <f t="shared" si="0"/>
        <v/>
      </c>
      <c r="K9" s="62" t="str">
        <f>IF(C9="","",ROUNDDOWN((D9*E9+F9+G9)*H9%,0))</f>
        <v/>
      </c>
      <c r="L9" s="59"/>
    </row>
    <row r="10" spans="1:12" s="9" customFormat="1" ht="17.25" customHeight="1">
      <c r="A10" s="358">
        <v>5</v>
      </c>
      <c r="B10" s="338"/>
      <c r="C10" s="235"/>
      <c r="D10" s="49"/>
      <c r="E10" s="49"/>
      <c r="F10" s="49"/>
      <c r="G10" s="49"/>
      <c r="H10" s="49"/>
      <c r="I10" s="35"/>
      <c r="J10" s="147" t="str">
        <f t="shared" ref="J10:J35" si="1">IF(I10="","",IF(I10="税込","不要","要"))</f>
        <v/>
      </c>
      <c r="K10" s="62" t="str">
        <f t="shared" ref="K10:K35" si="2">IF(C10="","",ROUNDDOWN((D10*E10+F10+G10)*H10%,0))</f>
        <v/>
      </c>
      <c r="L10" s="59"/>
    </row>
    <row r="11" spans="1:12" s="9" customFormat="1" ht="17.25" customHeight="1">
      <c r="A11" s="358">
        <v>6</v>
      </c>
      <c r="B11" s="338"/>
      <c r="C11" s="235"/>
      <c r="D11" s="49"/>
      <c r="E11" s="49"/>
      <c r="F11" s="49"/>
      <c r="G11" s="49"/>
      <c r="H11" s="49"/>
      <c r="I11" s="35"/>
      <c r="J11" s="147" t="str">
        <f t="shared" si="1"/>
        <v/>
      </c>
      <c r="K11" s="62" t="str">
        <f t="shared" si="2"/>
        <v/>
      </c>
      <c r="L11" s="59"/>
    </row>
    <row r="12" spans="1:12" s="9" customFormat="1" ht="17.25" customHeight="1">
      <c r="A12" s="358">
        <v>7</v>
      </c>
      <c r="B12" s="338"/>
      <c r="C12" s="235"/>
      <c r="D12" s="49"/>
      <c r="E12" s="49"/>
      <c r="F12" s="49"/>
      <c r="G12" s="49"/>
      <c r="H12" s="49"/>
      <c r="I12" s="35"/>
      <c r="J12" s="147" t="str">
        <f t="shared" si="1"/>
        <v/>
      </c>
      <c r="K12" s="62" t="str">
        <f t="shared" si="2"/>
        <v/>
      </c>
      <c r="L12" s="59"/>
    </row>
    <row r="13" spans="1:12" s="9" customFormat="1" ht="17.25" customHeight="1">
      <c r="A13" s="358">
        <v>8</v>
      </c>
      <c r="B13" s="338"/>
      <c r="C13" s="235"/>
      <c r="D13" s="49"/>
      <c r="E13" s="49"/>
      <c r="F13" s="49"/>
      <c r="G13" s="49"/>
      <c r="H13" s="49"/>
      <c r="I13" s="35"/>
      <c r="J13" s="147" t="str">
        <f t="shared" si="1"/>
        <v/>
      </c>
      <c r="K13" s="62" t="str">
        <f t="shared" si="2"/>
        <v/>
      </c>
      <c r="L13" s="59"/>
    </row>
    <row r="14" spans="1:12" s="9" customFormat="1" ht="17.25" customHeight="1">
      <c r="A14" s="358">
        <v>9</v>
      </c>
      <c r="B14" s="338"/>
      <c r="C14" s="235"/>
      <c r="D14" s="49"/>
      <c r="E14" s="49"/>
      <c r="F14" s="49"/>
      <c r="G14" s="49"/>
      <c r="H14" s="49"/>
      <c r="I14" s="35"/>
      <c r="J14" s="147" t="str">
        <f t="shared" si="1"/>
        <v/>
      </c>
      <c r="K14" s="62" t="str">
        <f t="shared" si="2"/>
        <v/>
      </c>
      <c r="L14" s="59"/>
    </row>
    <row r="15" spans="1:12" s="9" customFormat="1" ht="17.25" customHeight="1">
      <c r="A15" s="358">
        <v>10</v>
      </c>
      <c r="B15" s="338"/>
      <c r="C15" s="235"/>
      <c r="D15" s="49"/>
      <c r="E15" s="49"/>
      <c r="F15" s="49"/>
      <c r="G15" s="49"/>
      <c r="H15" s="49"/>
      <c r="I15" s="35"/>
      <c r="J15" s="147" t="str">
        <f t="shared" si="1"/>
        <v/>
      </c>
      <c r="K15" s="62" t="str">
        <f t="shared" si="2"/>
        <v/>
      </c>
      <c r="L15" s="59"/>
    </row>
    <row r="16" spans="1:12" s="9" customFormat="1" ht="17.25" customHeight="1">
      <c r="A16" s="358">
        <v>11</v>
      </c>
      <c r="B16" s="338"/>
      <c r="C16" s="235"/>
      <c r="D16" s="49"/>
      <c r="E16" s="49"/>
      <c r="F16" s="49"/>
      <c r="G16" s="49"/>
      <c r="H16" s="49"/>
      <c r="I16" s="35"/>
      <c r="J16" s="147" t="str">
        <f t="shared" si="1"/>
        <v/>
      </c>
      <c r="K16" s="62" t="str">
        <f t="shared" si="2"/>
        <v/>
      </c>
      <c r="L16" s="59"/>
    </row>
    <row r="17" spans="1:12" s="9" customFormat="1" ht="17.25" customHeight="1">
      <c r="A17" s="358">
        <v>12</v>
      </c>
      <c r="B17" s="338"/>
      <c r="C17" s="235"/>
      <c r="D17" s="49"/>
      <c r="E17" s="49"/>
      <c r="F17" s="49"/>
      <c r="G17" s="49"/>
      <c r="H17" s="49"/>
      <c r="I17" s="35"/>
      <c r="J17" s="147" t="str">
        <f t="shared" si="1"/>
        <v/>
      </c>
      <c r="K17" s="62" t="str">
        <f t="shared" si="2"/>
        <v/>
      </c>
      <c r="L17" s="59"/>
    </row>
    <row r="18" spans="1:12" s="9" customFormat="1" ht="17.25" customHeight="1">
      <c r="A18" s="358">
        <v>13</v>
      </c>
      <c r="B18" s="338"/>
      <c r="C18" s="235"/>
      <c r="D18" s="49"/>
      <c r="E18" s="49"/>
      <c r="F18" s="49"/>
      <c r="G18" s="49"/>
      <c r="H18" s="49"/>
      <c r="I18" s="35"/>
      <c r="J18" s="147" t="str">
        <f t="shared" si="1"/>
        <v/>
      </c>
      <c r="K18" s="62" t="str">
        <f t="shared" si="2"/>
        <v/>
      </c>
      <c r="L18" s="59"/>
    </row>
    <row r="19" spans="1:12" s="9" customFormat="1" ht="17.25" customHeight="1">
      <c r="A19" s="358">
        <v>14</v>
      </c>
      <c r="B19" s="338"/>
      <c r="C19" s="235"/>
      <c r="D19" s="49"/>
      <c r="E19" s="49"/>
      <c r="F19" s="49"/>
      <c r="G19" s="49"/>
      <c r="H19" s="49"/>
      <c r="I19" s="35"/>
      <c r="J19" s="147" t="str">
        <f t="shared" si="1"/>
        <v/>
      </c>
      <c r="K19" s="62" t="str">
        <f t="shared" si="2"/>
        <v/>
      </c>
      <c r="L19" s="59"/>
    </row>
    <row r="20" spans="1:12" s="9" customFormat="1" ht="17.25" customHeight="1">
      <c r="A20" s="358">
        <v>15</v>
      </c>
      <c r="B20" s="338"/>
      <c r="C20" s="235"/>
      <c r="D20" s="49"/>
      <c r="E20" s="49"/>
      <c r="F20" s="49"/>
      <c r="G20" s="49"/>
      <c r="H20" s="49"/>
      <c r="I20" s="35"/>
      <c r="J20" s="147" t="str">
        <f t="shared" si="1"/>
        <v/>
      </c>
      <c r="K20" s="62" t="str">
        <f t="shared" si="2"/>
        <v/>
      </c>
      <c r="L20" s="59"/>
    </row>
    <row r="21" spans="1:12" s="9" customFormat="1" ht="17.25" customHeight="1">
      <c r="A21" s="358">
        <v>16</v>
      </c>
      <c r="B21" s="338"/>
      <c r="C21" s="235"/>
      <c r="D21" s="49"/>
      <c r="E21" s="49"/>
      <c r="F21" s="49"/>
      <c r="G21" s="49"/>
      <c r="H21" s="49"/>
      <c r="I21" s="35"/>
      <c r="J21" s="147" t="str">
        <f t="shared" si="1"/>
        <v/>
      </c>
      <c r="K21" s="62" t="str">
        <f t="shared" si="2"/>
        <v/>
      </c>
      <c r="L21" s="59"/>
    </row>
    <row r="22" spans="1:12" s="9" customFormat="1" ht="17.25" customHeight="1">
      <c r="A22" s="358">
        <v>17</v>
      </c>
      <c r="B22" s="338"/>
      <c r="C22" s="235"/>
      <c r="D22" s="49"/>
      <c r="E22" s="49"/>
      <c r="F22" s="49"/>
      <c r="G22" s="49"/>
      <c r="H22" s="49"/>
      <c r="I22" s="35"/>
      <c r="J22" s="147" t="str">
        <f t="shared" si="1"/>
        <v/>
      </c>
      <c r="K22" s="62" t="str">
        <f t="shared" si="2"/>
        <v/>
      </c>
      <c r="L22" s="59"/>
    </row>
    <row r="23" spans="1:12" s="9" customFormat="1" ht="17.25" customHeight="1">
      <c r="A23" s="358">
        <v>18</v>
      </c>
      <c r="B23" s="338"/>
      <c r="C23" s="235"/>
      <c r="D23" s="49"/>
      <c r="E23" s="49"/>
      <c r="F23" s="49"/>
      <c r="G23" s="49"/>
      <c r="H23" s="49"/>
      <c r="I23" s="35"/>
      <c r="J23" s="147" t="str">
        <f t="shared" si="1"/>
        <v/>
      </c>
      <c r="K23" s="62" t="str">
        <f t="shared" si="2"/>
        <v/>
      </c>
      <c r="L23" s="59"/>
    </row>
    <row r="24" spans="1:12" s="9" customFormat="1" ht="17.25" customHeight="1">
      <c r="A24" s="358">
        <v>19</v>
      </c>
      <c r="B24" s="338"/>
      <c r="C24" s="235"/>
      <c r="D24" s="49"/>
      <c r="E24" s="49"/>
      <c r="F24" s="49"/>
      <c r="G24" s="49"/>
      <c r="H24" s="49"/>
      <c r="I24" s="35"/>
      <c r="J24" s="147" t="str">
        <f t="shared" si="1"/>
        <v/>
      </c>
      <c r="K24" s="62" t="str">
        <f t="shared" si="2"/>
        <v/>
      </c>
      <c r="L24" s="59"/>
    </row>
    <row r="25" spans="1:12" s="9" customFormat="1" ht="17.25" customHeight="1">
      <c r="A25" s="358">
        <v>20</v>
      </c>
      <c r="B25" s="338"/>
      <c r="C25" s="235"/>
      <c r="D25" s="49"/>
      <c r="E25" s="49"/>
      <c r="F25" s="49"/>
      <c r="G25" s="49"/>
      <c r="H25" s="49"/>
      <c r="I25" s="35"/>
      <c r="J25" s="147" t="str">
        <f t="shared" si="1"/>
        <v/>
      </c>
      <c r="K25" s="62" t="str">
        <f t="shared" si="2"/>
        <v/>
      </c>
      <c r="L25" s="59"/>
    </row>
    <row r="26" spans="1:12" s="9" customFormat="1" ht="17.25" customHeight="1">
      <c r="A26" s="358">
        <v>21</v>
      </c>
      <c r="B26" s="338"/>
      <c r="C26" s="235"/>
      <c r="D26" s="49"/>
      <c r="E26" s="49"/>
      <c r="F26" s="49"/>
      <c r="G26" s="49"/>
      <c r="H26" s="49"/>
      <c r="I26" s="35"/>
      <c r="J26" s="147" t="str">
        <f t="shared" si="1"/>
        <v/>
      </c>
      <c r="K26" s="62" t="str">
        <f t="shared" si="2"/>
        <v/>
      </c>
      <c r="L26" s="59"/>
    </row>
    <row r="27" spans="1:12" s="9" customFormat="1" ht="17.25" customHeight="1">
      <c r="A27" s="358">
        <v>22</v>
      </c>
      <c r="B27" s="338"/>
      <c r="C27" s="235"/>
      <c r="D27" s="49"/>
      <c r="E27" s="49"/>
      <c r="F27" s="49"/>
      <c r="G27" s="49"/>
      <c r="H27" s="49"/>
      <c r="I27" s="35"/>
      <c r="J27" s="147" t="str">
        <f t="shared" si="1"/>
        <v/>
      </c>
      <c r="K27" s="62" t="str">
        <f t="shared" si="2"/>
        <v/>
      </c>
      <c r="L27" s="59"/>
    </row>
    <row r="28" spans="1:12" s="9" customFormat="1" ht="17.25" customHeight="1">
      <c r="A28" s="358">
        <v>23</v>
      </c>
      <c r="B28" s="338"/>
      <c r="C28" s="235"/>
      <c r="D28" s="49"/>
      <c r="E28" s="49"/>
      <c r="F28" s="49"/>
      <c r="G28" s="49"/>
      <c r="H28" s="49"/>
      <c r="I28" s="35"/>
      <c r="J28" s="147" t="str">
        <f t="shared" si="1"/>
        <v/>
      </c>
      <c r="K28" s="62" t="str">
        <f t="shared" si="2"/>
        <v/>
      </c>
      <c r="L28" s="59"/>
    </row>
    <row r="29" spans="1:12" s="9" customFormat="1" ht="17.25" customHeight="1">
      <c r="A29" s="358">
        <v>24</v>
      </c>
      <c r="B29" s="338"/>
      <c r="C29" s="235"/>
      <c r="D29" s="49"/>
      <c r="E29" s="49"/>
      <c r="F29" s="49"/>
      <c r="G29" s="49"/>
      <c r="H29" s="49"/>
      <c r="I29" s="35"/>
      <c r="J29" s="147" t="str">
        <f t="shared" si="1"/>
        <v/>
      </c>
      <c r="K29" s="62" t="str">
        <f t="shared" si="2"/>
        <v/>
      </c>
      <c r="L29" s="59"/>
    </row>
    <row r="30" spans="1:12" s="9" customFormat="1" ht="17.25" customHeight="1">
      <c r="A30" s="358">
        <v>25</v>
      </c>
      <c r="B30" s="338"/>
      <c r="C30" s="235"/>
      <c r="D30" s="49"/>
      <c r="E30" s="49"/>
      <c r="F30" s="49"/>
      <c r="G30" s="49"/>
      <c r="H30" s="49"/>
      <c r="I30" s="35"/>
      <c r="J30" s="147" t="str">
        <f t="shared" si="1"/>
        <v/>
      </c>
      <c r="K30" s="62" t="str">
        <f t="shared" si="2"/>
        <v/>
      </c>
      <c r="L30" s="59"/>
    </row>
    <row r="31" spans="1:12" s="9" customFormat="1" ht="17.25" customHeight="1">
      <c r="A31" s="358">
        <v>26</v>
      </c>
      <c r="B31" s="338"/>
      <c r="C31" s="235"/>
      <c r="D31" s="49"/>
      <c r="E31" s="49"/>
      <c r="F31" s="49"/>
      <c r="G31" s="49"/>
      <c r="H31" s="49"/>
      <c r="I31" s="35"/>
      <c r="J31" s="147" t="str">
        <f t="shared" si="1"/>
        <v/>
      </c>
      <c r="K31" s="62" t="str">
        <f t="shared" si="2"/>
        <v/>
      </c>
      <c r="L31" s="59"/>
    </row>
    <row r="32" spans="1:12" s="9" customFormat="1" ht="17.25" customHeight="1">
      <c r="A32" s="358">
        <v>27</v>
      </c>
      <c r="B32" s="338"/>
      <c r="C32" s="235"/>
      <c r="D32" s="49"/>
      <c r="E32" s="49"/>
      <c r="F32" s="49"/>
      <c r="G32" s="49"/>
      <c r="H32" s="49"/>
      <c r="I32" s="35"/>
      <c r="J32" s="147" t="str">
        <f t="shared" si="1"/>
        <v/>
      </c>
      <c r="K32" s="62" t="str">
        <f t="shared" si="2"/>
        <v/>
      </c>
      <c r="L32" s="59"/>
    </row>
    <row r="33" spans="1:12" s="9" customFormat="1" ht="17.25" customHeight="1">
      <c r="A33" s="358">
        <v>28</v>
      </c>
      <c r="B33" s="338"/>
      <c r="C33" s="235"/>
      <c r="D33" s="49"/>
      <c r="E33" s="49"/>
      <c r="F33" s="49"/>
      <c r="G33" s="49"/>
      <c r="H33" s="49"/>
      <c r="I33" s="35"/>
      <c r="J33" s="147" t="str">
        <f t="shared" si="1"/>
        <v/>
      </c>
      <c r="K33" s="62" t="str">
        <f t="shared" si="2"/>
        <v/>
      </c>
      <c r="L33" s="59"/>
    </row>
    <row r="34" spans="1:12" s="9" customFormat="1" ht="17.25" customHeight="1">
      <c r="A34" s="358">
        <v>29</v>
      </c>
      <c r="B34" s="338"/>
      <c r="C34" s="235"/>
      <c r="D34" s="49"/>
      <c r="E34" s="49"/>
      <c r="F34" s="49"/>
      <c r="G34" s="49"/>
      <c r="H34" s="49"/>
      <c r="I34" s="35"/>
      <c r="J34" s="147" t="str">
        <f t="shared" si="1"/>
        <v/>
      </c>
      <c r="K34" s="62" t="str">
        <f t="shared" si="2"/>
        <v/>
      </c>
      <c r="L34" s="59"/>
    </row>
    <row r="35" spans="1:12" s="9" customFormat="1" ht="17.25" customHeight="1" thickBot="1">
      <c r="A35" s="359">
        <v>30</v>
      </c>
      <c r="B35" s="339"/>
      <c r="C35" s="281"/>
      <c r="D35" s="282"/>
      <c r="E35" s="282"/>
      <c r="F35" s="282"/>
      <c r="G35" s="282"/>
      <c r="H35" s="282"/>
      <c r="I35" s="283"/>
      <c r="J35" s="266" t="str">
        <f t="shared" si="1"/>
        <v/>
      </c>
      <c r="K35" s="284" t="str">
        <f t="shared" si="2"/>
        <v/>
      </c>
      <c r="L35" s="285"/>
    </row>
    <row r="36" spans="1:12" s="9" customFormat="1" ht="17.25" customHeight="1" thickBot="1">
      <c r="A36" s="3"/>
      <c r="B36" s="838"/>
      <c r="C36" s="839"/>
      <c r="D36" s="839"/>
      <c r="E36" s="839"/>
      <c r="F36" s="839"/>
      <c r="G36" s="839"/>
      <c r="H36" s="839"/>
      <c r="I36" s="840"/>
      <c r="J36" s="167"/>
      <c r="K36" s="279">
        <f>SUM(K6:K35)</f>
        <v>0</v>
      </c>
      <c r="L36" s="280"/>
    </row>
    <row r="37" spans="1:12" s="9" customFormat="1" ht="17.25" customHeight="1">
      <c r="A37" s="3"/>
      <c r="B37" s="159"/>
      <c r="C37" s="159"/>
      <c r="D37" s="159"/>
      <c r="E37" s="159"/>
      <c r="F37" s="159"/>
      <c r="G37" s="159"/>
      <c r="H37" s="159"/>
      <c r="I37" s="160"/>
      <c r="J37" s="150" t="s">
        <v>170</v>
      </c>
      <c r="K37" s="173">
        <f>SUMIF(J6:J35,"要",K6:K35)</f>
        <v>0</v>
      </c>
      <c r="L37" s="171"/>
    </row>
    <row r="38" spans="1:12" s="9" customFormat="1" ht="17.25" customHeight="1">
      <c r="A38" s="3"/>
      <c r="B38" s="159"/>
      <c r="C38" s="159"/>
      <c r="D38" s="159"/>
      <c r="E38" s="159"/>
      <c r="F38" s="159"/>
      <c r="G38" s="159"/>
      <c r="H38" s="159"/>
      <c r="I38" s="159"/>
      <c r="J38" s="150"/>
      <c r="K38" s="151"/>
      <c r="L38" s="172"/>
    </row>
    <row r="39" spans="1:12" s="9" customFormat="1" ht="17.25" customHeight="1">
      <c r="A39" s="3"/>
      <c r="B39" s="329" t="s">
        <v>30</v>
      </c>
      <c r="C39" s="224"/>
      <c r="D39" s="1"/>
      <c r="E39" s="1"/>
      <c r="F39" s="1"/>
      <c r="G39" s="1"/>
      <c r="H39" s="1"/>
      <c r="I39" s="4"/>
      <c r="J39" s="4"/>
      <c r="K39" s="2"/>
      <c r="L39" s="172"/>
    </row>
    <row r="40" spans="1:12" s="9" customFormat="1" ht="17.25" customHeight="1" thickBot="1">
      <c r="A40" s="3"/>
      <c r="B40" s="329" t="s">
        <v>197</v>
      </c>
      <c r="C40" s="223" t="s">
        <v>207</v>
      </c>
      <c r="D40" s="4"/>
      <c r="E40" s="4"/>
      <c r="F40" s="4"/>
      <c r="G40" s="4"/>
      <c r="H40" s="4"/>
      <c r="I40" s="4"/>
      <c r="J40" s="4"/>
      <c r="K40" s="3" t="s">
        <v>29</v>
      </c>
      <c r="L40" s="172"/>
    </row>
    <row r="41" spans="1:12" ht="17.25" customHeight="1">
      <c r="B41" s="827" t="s">
        <v>15</v>
      </c>
      <c r="C41" s="829" t="s">
        <v>2</v>
      </c>
      <c r="D41" s="791" t="s">
        <v>32</v>
      </c>
      <c r="E41" s="791"/>
      <c r="F41" s="791"/>
      <c r="G41" s="791"/>
      <c r="H41" s="791"/>
      <c r="I41" s="846" t="s">
        <v>135</v>
      </c>
      <c r="J41" s="794" t="s">
        <v>169</v>
      </c>
      <c r="K41" s="841" t="s">
        <v>0</v>
      </c>
      <c r="L41" s="843" t="s">
        <v>138</v>
      </c>
    </row>
    <row r="42" spans="1:12" ht="35.25" customHeight="1" thickBot="1">
      <c r="B42" s="845"/>
      <c r="C42" s="830"/>
      <c r="D42" s="57" t="s">
        <v>139</v>
      </c>
      <c r="E42" s="57" t="s">
        <v>140</v>
      </c>
      <c r="F42" s="47" t="s">
        <v>122</v>
      </c>
      <c r="G42" s="51" t="s">
        <v>60</v>
      </c>
      <c r="H42" s="44" t="s">
        <v>136</v>
      </c>
      <c r="I42" s="847"/>
      <c r="J42" s="795"/>
      <c r="K42" s="842"/>
      <c r="L42" s="844"/>
    </row>
    <row r="43" spans="1:12" s="9" customFormat="1" ht="17.25" customHeight="1">
      <c r="A43" s="353">
        <v>1</v>
      </c>
      <c r="B43" s="515"/>
      <c r="C43" s="503"/>
      <c r="D43" s="516"/>
      <c r="E43" s="516"/>
      <c r="F43" s="516"/>
      <c r="G43" s="516"/>
      <c r="H43" s="516"/>
      <c r="I43" s="637"/>
      <c r="J43" s="492" t="str">
        <f>IF(I43="","",IF(I43="税込","不要","要"))</f>
        <v/>
      </c>
      <c r="K43" s="174" t="str">
        <f>IF(C43="","",ROUNDDOWN((D43*E43+F43+G43)*H43%,0))</f>
        <v/>
      </c>
      <c r="L43" s="175"/>
    </row>
    <row r="44" spans="1:12" s="9" customFormat="1" ht="17.25" customHeight="1">
      <c r="A44" s="354">
        <v>2</v>
      </c>
      <c r="B44" s="338"/>
      <c r="C44" s="235"/>
      <c r="D44" s="49"/>
      <c r="E44" s="49"/>
      <c r="F44" s="49"/>
      <c r="G44" s="49"/>
      <c r="H44" s="49"/>
      <c r="I44" s="35"/>
      <c r="J44" s="147" t="str">
        <f t="shared" ref="J44:J48" si="3">IF(I44="","",IF(I44="税込","不要","要"))</f>
        <v/>
      </c>
      <c r="K44" s="62" t="str">
        <f>IF(C44="","",ROUNDDOWN((D44*E44+F44+G44)*H44%,0))</f>
        <v/>
      </c>
      <c r="L44" s="59"/>
    </row>
    <row r="45" spans="1:12" s="9" customFormat="1" ht="17.25" customHeight="1">
      <c r="A45" s="354">
        <v>3</v>
      </c>
      <c r="B45" s="338"/>
      <c r="C45" s="235"/>
      <c r="D45" s="49"/>
      <c r="E45" s="49"/>
      <c r="F45" s="49"/>
      <c r="G45" s="49"/>
      <c r="H45" s="49"/>
      <c r="I45" s="35"/>
      <c r="J45" s="147" t="str">
        <f t="shared" si="3"/>
        <v/>
      </c>
      <c r="K45" s="62" t="str">
        <f>IF(C45="","",ROUNDDOWN((D45*E45+F45+G45)*H45%,0))</f>
        <v/>
      </c>
      <c r="L45" s="59"/>
    </row>
    <row r="46" spans="1:12" s="9" customFormat="1" ht="17.25" customHeight="1">
      <c r="A46" s="354">
        <v>4</v>
      </c>
      <c r="B46" s="338"/>
      <c r="C46" s="235"/>
      <c r="D46" s="49"/>
      <c r="E46" s="49"/>
      <c r="F46" s="49"/>
      <c r="G46" s="49"/>
      <c r="H46" s="49"/>
      <c r="I46" s="35"/>
      <c r="J46" s="147" t="str">
        <f t="shared" si="3"/>
        <v/>
      </c>
      <c r="K46" s="62" t="str">
        <f>IF(C46="","",ROUNDDOWN((D46*E46+F46+G46)*H46%,0))</f>
        <v/>
      </c>
      <c r="L46" s="59"/>
    </row>
    <row r="47" spans="1:12" s="9" customFormat="1" ht="17.25" customHeight="1">
      <c r="A47" s="354">
        <v>5</v>
      </c>
      <c r="B47" s="338"/>
      <c r="C47" s="235"/>
      <c r="D47" s="49"/>
      <c r="E47" s="49"/>
      <c r="F47" s="49"/>
      <c r="G47" s="49"/>
      <c r="H47" s="49"/>
      <c r="I47" s="35"/>
      <c r="J47" s="147" t="str">
        <f t="shared" si="3"/>
        <v/>
      </c>
      <c r="K47" s="62" t="str">
        <f t="shared" ref="K47:K48" si="4">IF(C47="","",ROUNDDOWN((D47*E47+F47+G47)*H47%,0))</f>
        <v/>
      </c>
      <c r="L47" s="107"/>
    </row>
    <row r="48" spans="1:12" s="9" customFormat="1" ht="16.95" hidden="1" customHeight="1">
      <c r="A48" s="354">
        <v>6</v>
      </c>
      <c r="B48" s="338"/>
      <c r="C48" s="235"/>
      <c r="D48" s="49"/>
      <c r="E48" s="49"/>
      <c r="F48" s="49"/>
      <c r="G48" s="49"/>
      <c r="H48" s="49"/>
      <c r="I48" s="35"/>
      <c r="J48" s="147" t="str">
        <f t="shared" si="3"/>
        <v/>
      </c>
      <c r="K48" s="62" t="str">
        <f t="shared" si="4"/>
        <v/>
      </c>
      <c r="L48" s="107"/>
    </row>
    <row r="49" spans="1:12" s="9" customFormat="1" ht="17.25" customHeight="1">
      <c r="A49" s="354">
        <v>7</v>
      </c>
      <c r="B49" s="338"/>
      <c r="C49" s="235"/>
      <c r="D49" s="49"/>
      <c r="E49" s="49"/>
      <c r="F49" s="49"/>
      <c r="G49" s="49"/>
      <c r="H49" s="49"/>
      <c r="I49" s="35"/>
      <c r="J49" s="147" t="str">
        <f t="shared" ref="J49:J72" si="5">IF(I49="","",IF(I49="税込","不要","要"))</f>
        <v/>
      </c>
      <c r="K49" s="62" t="str">
        <f t="shared" ref="K49:K72" si="6">IF(C49="","",ROUNDDOWN((D49*E49+F49+G49)*H49%,0))</f>
        <v/>
      </c>
      <c r="L49" s="107"/>
    </row>
    <row r="50" spans="1:12" s="9" customFormat="1" ht="17.25" customHeight="1">
      <c r="A50" s="354">
        <v>8</v>
      </c>
      <c r="B50" s="338"/>
      <c r="C50" s="235"/>
      <c r="D50" s="49"/>
      <c r="E50" s="49"/>
      <c r="F50" s="49"/>
      <c r="G50" s="49"/>
      <c r="H50" s="49"/>
      <c r="I50" s="35"/>
      <c r="J50" s="147" t="str">
        <f t="shared" si="5"/>
        <v/>
      </c>
      <c r="K50" s="62" t="str">
        <f t="shared" si="6"/>
        <v/>
      </c>
      <c r="L50" s="107"/>
    </row>
    <row r="51" spans="1:12" s="9" customFormat="1" ht="17.25" customHeight="1">
      <c r="A51" s="354">
        <v>9</v>
      </c>
      <c r="B51" s="338"/>
      <c r="C51" s="235"/>
      <c r="D51" s="49"/>
      <c r="E51" s="49"/>
      <c r="F51" s="49"/>
      <c r="G51" s="49"/>
      <c r="H51" s="49"/>
      <c r="I51" s="35"/>
      <c r="J51" s="147" t="str">
        <f t="shared" si="5"/>
        <v/>
      </c>
      <c r="K51" s="62" t="str">
        <f t="shared" si="6"/>
        <v/>
      </c>
      <c r="L51" s="107"/>
    </row>
    <row r="52" spans="1:12" s="9" customFormat="1" ht="17.25" customHeight="1">
      <c r="A52" s="354">
        <v>10</v>
      </c>
      <c r="B52" s="338"/>
      <c r="C52" s="235"/>
      <c r="D52" s="49"/>
      <c r="E52" s="49"/>
      <c r="F52" s="49"/>
      <c r="G52" s="49"/>
      <c r="H52" s="49"/>
      <c r="I52" s="35"/>
      <c r="J52" s="147" t="str">
        <f t="shared" si="5"/>
        <v/>
      </c>
      <c r="K52" s="62" t="str">
        <f t="shared" si="6"/>
        <v/>
      </c>
      <c r="L52" s="107"/>
    </row>
    <row r="53" spans="1:12" s="9" customFormat="1" ht="17.25" customHeight="1">
      <c r="A53" s="354">
        <v>11</v>
      </c>
      <c r="B53" s="348"/>
      <c r="C53" s="244"/>
      <c r="D53" s="111"/>
      <c r="E53" s="111"/>
      <c r="F53" s="111"/>
      <c r="G53" s="111"/>
      <c r="H53" s="111"/>
      <c r="I53" s="35"/>
      <c r="J53" s="147" t="str">
        <f t="shared" si="5"/>
        <v/>
      </c>
      <c r="K53" s="62" t="str">
        <f t="shared" si="6"/>
        <v/>
      </c>
      <c r="L53" s="107"/>
    </row>
    <row r="54" spans="1:12" s="9" customFormat="1" ht="17.25" customHeight="1">
      <c r="A54" s="354">
        <v>12</v>
      </c>
      <c r="B54" s="348"/>
      <c r="C54" s="244"/>
      <c r="D54" s="111"/>
      <c r="E54" s="111"/>
      <c r="F54" s="111"/>
      <c r="G54" s="111"/>
      <c r="H54" s="111"/>
      <c r="I54" s="35"/>
      <c r="J54" s="147" t="str">
        <f t="shared" si="5"/>
        <v/>
      </c>
      <c r="K54" s="62" t="str">
        <f t="shared" si="6"/>
        <v/>
      </c>
      <c r="L54" s="107"/>
    </row>
    <row r="55" spans="1:12" s="9" customFormat="1" ht="17.25" customHeight="1">
      <c r="A55" s="354">
        <v>13</v>
      </c>
      <c r="B55" s="348"/>
      <c r="C55" s="244"/>
      <c r="D55" s="111"/>
      <c r="E55" s="111"/>
      <c r="F55" s="111"/>
      <c r="G55" s="111"/>
      <c r="H55" s="111"/>
      <c r="I55" s="35"/>
      <c r="J55" s="147" t="str">
        <f t="shared" si="5"/>
        <v/>
      </c>
      <c r="K55" s="62" t="str">
        <f t="shared" si="6"/>
        <v/>
      </c>
      <c r="L55" s="107"/>
    </row>
    <row r="56" spans="1:12" s="9" customFormat="1" ht="17.25" customHeight="1">
      <c r="A56" s="354">
        <v>14</v>
      </c>
      <c r="B56" s="348"/>
      <c r="C56" s="244"/>
      <c r="D56" s="111"/>
      <c r="E56" s="111"/>
      <c r="F56" s="111"/>
      <c r="G56" s="111"/>
      <c r="H56" s="111"/>
      <c r="I56" s="35"/>
      <c r="J56" s="147" t="str">
        <f t="shared" si="5"/>
        <v/>
      </c>
      <c r="K56" s="62" t="str">
        <f t="shared" si="6"/>
        <v/>
      </c>
      <c r="L56" s="107"/>
    </row>
    <row r="57" spans="1:12" s="9" customFormat="1" ht="17.25" customHeight="1">
      <c r="A57" s="354">
        <v>15</v>
      </c>
      <c r="B57" s="348"/>
      <c r="C57" s="244"/>
      <c r="D57" s="111"/>
      <c r="E57" s="111"/>
      <c r="F57" s="111"/>
      <c r="G57" s="111"/>
      <c r="H57" s="111"/>
      <c r="I57" s="35"/>
      <c r="J57" s="147" t="str">
        <f t="shared" si="5"/>
        <v/>
      </c>
      <c r="K57" s="62" t="str">
        <f t="shared" si="6"/>
        <v/>
      </c>
      <c r="L57" s="107"/>
    </row>
    <row r="58" spans="1:12" s="9" customFormat="1" ht="17.25" customHeight="1">
      <c r="A58" s="354">
        <v>16</v>
      </c>
      <c r="B58" s="348"/>
      <c r="C58" s="244"/>
      <c r="D58" s="111"/>
      <c r="E58" s="111"/>
      <c r="F58" s="111"/>
      <c r="G58" s="111"/>
      <c r="H58" s="111"/>
      <c r="I58" s="35"/>
      <c r="J58" s="147" t="str">
        <f t="shared" si="5"/>
        <v/>
      </c>
      <c r="K58" s="62" t="str">
        <f t="shared" si="6"/>
        <v/>
      </c>
      <c r="L58" s="107"/>
    </row>
    <row r="59" spans="1:12" s="9" customFormat="1" ht="17.25" customHeight="1">
      <c r="A59" s="354">
        <v>17</v>
      </c>
      <c r="B59" s="348"/>
      <c r="C59" s="244"/>
      <c r="D59" s="111"/>
      <c r="E59" s="111"/>
      <c r="F59" s="111"/>
      <c r="G59" s="111"/>
      <c r="H59" s="111"/>
      <c r="I59" s="35"/>
      <c r="J59" s="147" t="str">
        <f t="shared" si="5"/>
        <v/>
      </c>
      <c r="K59" s="62" t="str">
        <f t="shared" si="6"/>
        <v/>
      </c>
      <c r="L59" s="107"/>
    </row>
    <row r="60" spans="1:12" s="9" customFormat="1" ht="17.25" customHeight="1">
      <c r="A60" s="354">
        <v>18</v>
      </c>
      <c r="B60" s="348"/>
      <c r="C60" s="244"/>
      <c r="D60" s="111"/>
      <c r="E60" s="111"/>
      <c r="F60" s="111"/>
      <c r="G60" s="111"/>
      <c r="H60" s="111"/>
      <c r="I60" s="35"/>
      <c r="J60" s="147" t="str">
        <f t="shared" si="5"/>
        <v/>
      </c>
      <c r="K60" s="62" t="str">
        <f t="shared" si="6"/>
        <v/>
      </c>
      <c r="L60" s="107"/>
    </row>
    <row r="61" spans="1:12" s="9" customFormat="1" ht="17.25" customHeight="1">
      <c r="A61" s="354">
        <v>19</v>
      </c>
      <c r="B61" s="348"/>
      <c r="C61" s="244"/>
      <c r="D61" s="111"/>
      <c r="E61" s="111"/>
      <c r="F61" s="111"/>
      <c r="G61" s="111"/>
      <c r="H61" s="111"/>
      <c r="I61" s="35"/>
      <c r="J61" s="147" t="str">
        <f t="shared" si="5"/>
        <v/>
      </c>
      <c r="K61" s="62" t="str">
        <f t="shared" si="6"/>
        <v/>
      </c>
      <c r="L61" s="107"/>
    </row>
    <row r="62" spans="1:12" s="9" customFormat="1" ht="17.25" customHeight="1">
      <c r="A62" s="354">
        <v>20</v>
      </c>
      <c r="B62" s="348"/>
      <c r="C62" s="244"/>
      <c r="D62" s="111"/>
      <c r="E62" s="111"/>
      <c r="F62" s="111"/>
      <c r="G62" s="111"/>
      <c r="H62" s="111"/>
      <c r="I62" s="35"/>
      <c r="J62" s="147" t="str">
        <f t="shared" si="5"/>
        <v/>
      </c>
      <c r="K62" s="62" t="str">
        <f t="shared" si="6"/>
        <v/>
      </c>
      <c r="L62" s="107"/>
    </row>
    <row r="63" spans="1:12" s="9" customFormat="1" ht="17.25" customHeight="1">
      <c r="A63" s="354">
        <v>21</v>
      </c>
      <c r="B63" s="348"/>
      <c r="C63" s="244"/>
      <c r="D63" s="111"/>
      <c r="E63" s="111"/>
      <c r="F63" s="111"/>
      <c r="G63" s="111"/>
      <c r="H63" s="111"/>
      <c r="I63" s="35"/>
      <c r="J63" s="147" t="str">
        <f t="shared" si="5"/>
        <v/>
      </c>
      <c r="K63" s="62" t="str">
        <f t="shared" si="6"/>
        <v/>
      </c>
      <c r="L63" s="107"/>
    </row>
    <row r="64" spans="1:12" s="9" customFormat="1" ht="17.25" customHeight="1">
      <c r="A64" s="354">
        <v>22</v>
      </c>
      <c r="B64" s="348"/>
      <c r="C64" s="244"/>
      <c r="D64" s="111"/>
      <c r="E64" s="111"/>
      <c r="F64" s="111"/>
      <c r="G64" s="111"/>
      <c r="H64" s="111"/>
      <c r="I64" s="35"/>
      <c r="J64" s="147" t="str">
        <f t="shared" si="5"/>
        <v/>
      </c>
      <c r="K64" s="62" t="str">
        <f t="shared" si="6"/>
        <v/>
      </c>
      <c r="L64" s="107"/>
    </row>
    <row r="65" spans="1:12" s="9" customFormat="1" ht="17.25" customHeight="1">
      <c r="A65" s="354">
        <v>23</v>
      </c>
      <c r="B65" s="348"/>
      <c r="C65" s="244"/>
      <c r="D65" s="111"/>
      <c r="E65" s="111"/>
      <c r="F65" s="111"/>
      <c r="G65" s="111"/>
      <c r="H65" s="111"/>
      <c r="I65" s="35"/>
      <c r="J65" s="147" t="str">
        <f t="shared" si="5"/>
        <v/>
      </c>
      <c r="K65" s="62" t="str">
        <f t="shared" si="6"/>
        <v/>
      </c>
      <c r="L65" s="107"/>
    </row>
    <row r="66" spans="1:12" s="9" customFormat="1" ht="17.25" customHeight="1">
      <c r="A66" s="354">
        <v>24</v>
      </c>
      <c r="B66" s="348"/>
      <c r="C66" s="244"/>
      <c r="D66" s="111"/>
      <c r="E66" s="111"/>
      <c r="F66" s="111"/>
      <c r="G66" s="111"/>
      <c r="H66" s="111"/>
      <c r="I66" s="35"/>
      <c r="J66" s="147" t="str">
        <f t="shared" si="5"/>
        <v/>
      </c>
      <c r="K66" s="62" t="str">
        <f t="shared" si="6"/>
        <v/>
      </c>
      <c r="L66" s="107"/>
    </row>
    <row r="67" spans="1:12" s="9" customFormat="1" ht="17.25" customHeight="1">
      <c r="A67" s="354">
        <v>25</v>
      </c>
      <c r="B67" s="348"/>
      <c r="C67" s="244"/>
      <c r="D67" s="111"/>
      <c r="E67" s="111"/>
      <c r="F67" s="111"/>
      <c r="G67" s="111"/>
      <c r="H67" s="111"/>
      <c r="I67" s="35"/>
      <c r="J67" s="147" t="str">
        <f t="shared" si="5"/>
        <v/>
      </c>
      <c r="K67" s="62" t="str">
        <f t="shared" si="6"/>
        <v/>
      </c>
      <c r="L67" s="107"/>
    </row>
    <row r="68" spans="1:12" s="9" customFormat="1" ht="17.25" customHeight="1">
      <c r="A68" s="354">
        <v>26</v>
      </c>
      <c r="B68" s="348"/>
      <c r="C68" s="244"/>
      <c r="D68" s="111"/>
      <c r="E68" s="111"/>
      <c r="F68" s="111"/>
      <c r="G68" s="111"/>
      <c r="H68" s="111"/>
      <c r="I68" s="35"/>
      <c r="J68" s="147" t="str">
        <f t="shared" si="5"/>
        <v/>
      </c>
      <c r="K68" s="62" t="str">
        <f t="shared" si="6"/>
        <v/>
      </c>
      <c r="L68" s="107"/>
    </row>
    <row r="69" spans="1:12" s="9" customFormat="1" ht="17.25" customHeight="1">
      <c r="A69" s="354">
        <v>27</v>
      </c>
      <c r="B69" s="348"/>
      <c r="C69" s="244"/>
      <c r="D69" s="111"/>
      <c r="E69" s="111"/>
      <c r="F69" s="111"/>
      <c r="G69" s="111"/>
      <c r="H69" s="111"/>
      <c r="I69" s="35"/>
      <c r="J69" s="147" t="str">
        <f t="shared" si="5"/>
        <v/>
      </c>
      <c r="K69" s="62" t="str">
        <f t="shared" si="6"/>
        <v/>
      </c>
      <c r="L69" s="107"/>
    </row>
    <row r="70" spans="1:12" s="9" customFormat="1" ht="17.25" customHeight="1">
      <c r="A70" s="354">
        <v>28</v>
      </c>
      <c r="B70" s="348"/>
      <c r="C70" s="244"/>
      <c r="D70" s="111"/>
      <c r="E70" s="111"/>
      <c r="F70" s="111"/>
      <c r="G70" s="111"/>
      <c r="H70" s="111"/>
      <c r="I70" s="35"/>
      <c r="J70" s="147" t="str">
        <f t="shared" si="5"/>
        <v/>
      </c>
      <c r="K70" s="62" t="str">
        <f t="shared" si="6"/>
        <v/>
      </c>
      <c r="L70" s="107"/>
    </row>
    <row r="71" spans="1:12" s="9" customFormat="1" ht="17.25" customHeight="1">
      <c r="A71" s="354">
        <v>29</v>
      </c>
      <c r="B71" s="348"/>
      <c r="C71" s="244"/>
      <c r="D71" s="111"/>
      <c r="E71" s="111"/>
      <c r="F71" s="111"/>
      <c r="G71" s="111"/>
      <c r="H71" s="111"/>
      <c r="I71" s="35"/>
      <c r="J71" s="147" t="str">
        <f t="shared" si="5"/>
        <v/>
      </c>
      <c r="K71" s="62" t="str">
        <f t="shared" si="6"/>
        <v/>
      </c>
      <c r="L71" s="107"/>
    </row>
    <row r="72" spans="1:12" s="9" customFormat="1" ht="17.25" customHeight="1" thickBot="1">
      <c r="A72" s="355">
        <v>30</v>
      </c>
      <c r="B72" s="339"/>
      <c r="C72" s="281"/>
      <c r="D72" s="282"/>
      <c r="E72" s="282"/>
      <c r="F72" s="282"/>
      <c r="G72" s="282"/>
      <c r="H72" s="282"/>
      <c r="I72" s="283"/>
      <c r="J72" s="266" t="str">
        <f t="shared" si="5"/>
        <v/>
      </c>
      <c r="K72" s="284" t="str">
        <f t="shared" si="6"/>
        <v/>
      </c>
      <c r="L72" s="285"/>
    </row>
    <row r="73" spans="1:12" s="9" customFormat="1" ht="17.25" customHeight="1" thickBot="1">
      <c r="A73" s="3"/>
      <c r="B73" s="838"/>
      <c r="C73" s="839"/>
      <c r="D73" s="839"/>
      <c r="E73" s="839"/>
      <c r="F73" s="839"/>
      <c r="G73" s="839"/>
      <c r="H73" s="839"/>
      <c r="I73" s="840"/>
      <c r="J73" s="167"/>
      <c r="K73" s="279">
        <f>SUM(K43:K72)</f>
        <v>0</v>
      </c>
      <c r="L73" s="280"/>
    </row>
    <row r="74" spans="1:12" s="9" customFormat="1" ht="17.25" customHeight="1">
      <c r="A74" s="3"/>
      <c r="B74" s="159"/>
      <c r="C74" s="159"/>
      <c r="D74" s="159"/>
      <c r="E74" s="159"/>
      <c r="F74" s="159"/>
      <c r="G74" s="159"/>
      <c r="H74" s="159"/>
      <c r="I74" s="160"/>
      <c r="J74" s="150" t="s">
        <v>170</v>
      </c>
      <c r="K74" s="173">
        <f>SUMIF(J43:J72,"要",K43:K72)</f>
        <v>0</v>
      </c>
      <c r="L74" s="171"/>
    </row>
    <row r="75" spans="1:12" s="9" customFormat="1" ht="17.25" customHeight="1">
      <c r="A75" s="3"/>
      <c r="B75" s="159"/>
      <c r="C75" s="159"/>
      <c r="D75" s="159"/>
      <c r="E75" s="159"/>
      <c r="F75" s="159"/>
      <c r="G75" s="159"/>
      <c r="H75" s="159"/>
      <c r="I75" s="159"/>
      <c r="J75" s="150"/>
      <c r="K75" s="151"/>
      <c r="L75" s="172"/>
    </row>
    <row r="76" spans="1:12" s="9" customFormat="1" ht="17.25" customHeight="1">
      <c r="A76" s="3"/>
      <c r="B76" s="329" t="s">
        <v>30</v>
      </c>
      <c r="C76" s="224"/>
      <c r="D76" s="1"/>
      <c r="E76" s="1"/>
      <c r="F76" s="1"/>
      <c r="G76" s="1"/>
      <c r="H76" s="1"/>
      <c r="I76" s="4"/>
      <c r="J76" s="4"/>
      <c r="K76" s="2"/>
      <c r="L76" s="172"/>
    </row>
    <row r="77" spans="1:12" s="9" customFormat="1" ht="17.25" customHeight="1" thickBot="1">
      <c r="A77" s="3"/>
      <c r="B77" s="329" t="s">
        <v>198</v>
      </c>
      <c r="C77" s="223" t="s">
        <v>207</v>
      </c>
      <c r="D77" s="4"/>
      <c r="E77" s="4"/>
      <c r="F77" s="4"/>
      <c r="G77" s="4"/>
      <c r="H77" s="4"/>
      <c r="I77" s="4"/>
      <c r="J77" s="4"/>
      <c r="K77" s="3" t="s">
        <v>29</v>
      </c>
      <c r="L77" s="172"/>
    </row>
    <row r="78" spans="1:12" ht="17.25" customHeight="1">
      <c r="B78" s="827" t="s">
        <v>15</v>
      </c>
      <c r="C78" s="829" t="s">
        <v>2</v>
      </c>
      <c r="D78" s="791" t="s">
        <v>32</v>
      </c>
      <c r="E78" s="791"/>
      <c r="F78" s="791"/>
      <c r="G78" s="791"/>
      <c r="H78" s="791"/>
      <c r="I78" s="846" t="s">
        <v>135</v>
      </c>
      <c r="J78" s="794" t="s">
        <v>169</v>
      </c>
      <c r="K78" s="841" t="s">
        <v>0</v>
      </c>
      <c r="L78" s="843" t="s">
        <v>138</v>
      </c>
    </row>
    <row r="79" spans="1:12" ht="35.25" customHeight="1" thickBot="1">
      <c r="B79" s="845"/>
      <c r="C79" s="830"/>
      <c r="D79" s="57" t="s">
        <v>139</v>
      </c>
      <c r="E79" s="57" t="s">
        <v>140</v>
      </c>
      <c r="F79" s="47" t="s">
        <v>122</v>
      </c>
      <c r="G79" s="51" t="s">
        <v>60</v>
      </c>
      <c r="H79" s="44" t="s">
        <v>136</v>
      </c>
      <c r="I79" s="847"/>
      <c r="J79" s="795"/>
      <c r="K79" s="842"/>
      <c r="L79" s="844"/>
    </row>
    <row r="80" spans="1:12" s="9" customFormat="1" ht="17.25" customHeight="1">
      <c r="A80" s="353">
        <v>1</v>
      </c>
      <c r="B80" s="515"/>
      <c r="C80" s="503"/>
      <c r="D80" s="516"/>
      <c r="E80" s="516"/>
      <c r="F80" s="516"/>
      <c r="G80" s="516"/>
      <c r="H80" s="516"/>
      <c r="I80" s="637"/>
      <c r="J80" s="492" t="str">
        <f t="shared" ref="J80:J83" si="7">IF(I80="","",IF(I80="税込","不要","要"))</f>
        <v/>
      </c>
      <c r="K80" s="174" t="str">
        <f>IF(C80="","",ROUNDDOWN((D80*E80+F80+G80)*H80%,0))</f>
        <v/>
      </c>
      <c r="L80" s="175"/>
    </row>
    <row r="81" spans="1:12" s="9" customFormat="1" ht="17.25" customHeight="1">
      <c r="A81" s="354">
        <v>2</v>
      </c>
      <c r="B81" s="338"/>
      <c r="C81" s="235"/>
      <c r="D81" s="49"/>
      <c r="E81" s="49"/>
      <c r="F81" s="49"/>
      <c r="G81" s="49"/>
      <c r="H81" s="49"/>
      <c r="I81" s="35"/>
      <c r="J81" s="147" t="str">
        <f t="shared" si="7"/>
        <v/>
      </c>
      <c r="K81" s="62" t="str">
        <f>IF(C81="","",ROUNDDOWN((D81*E81+F81+G81)*H81%,0))</f>
        <v/>
      </c>
      <c r="L81" s="59"/>
    </row>
    <row r="82" spans="1:12" s="9" customFormat="1" ht="17.25" customHeight="1">
      <c r="A82" s="354">
        <v>3</v>
      </c>
      <c r="B82" s="338"/>
      <c r="C82" s="235"/>
      <c r="D82" s="49"/>
      <c r="E82" s="49"/>
      <c r="F82" s="49"/>
      <c r="G82" s="49"/>
      <c r="H82" s="49"/>
      <c r="I82" s="35"/>
      <c r="J82" s="147" t="str">
        <f t="shared" si="7"/>
        <v/>
      </c>
      <c r="K82" s="62" t="str">
        <f>IF(C82="","",ROUNDDOWN((D82*E82+F82+G82)*H82%,0))</f>
        <v/>
      </c>
      <c r="L82" s="59"/>
    </row>
    <row r="83" spans="1:12" s="9" customFormat="1" ht="17.25" customHeight="1">
      <c r="A83" s="354">
        <v>4</v>
      </c>
      <c r="B83" s="338"/>
      <c r="C83" s="235"/>
      <c r="D83" s="49"/>
      <c r="E83" s="49"/>
      <c r="F83" s="49"/>
      <c r="G83" s="49"/>
      <c r="H83" s="49"/>
      <c r="I83" s="35"/>
      <c r="J83" s="147" t="str">
        <f t="shared" si="7"/>
        <v/>
      </c>
      <c r="K83" s="62" t="str">
        <f>IF(C83="","",ROUNDDOWN((D83*E83+F83+G83)*H83%,0))</f>
        <v/>
      </c>
      <c r="L83" s="59"/>
    </row>
    <row r="84" spans="1:12" s="9" customFormat="1" ht="17.25" customHeight="1">
      <c r="A84" s="354">
        <v>5</v>
      </c>
      <c r="B84" s="338"/>
      <c r="C84" s="235"/>
      <c r="D84" s="49"/>
      <c r="E84" s="49"/>
      <c r="F84" s="49"/>
      <c r="G84" s="49"/>
      <c r="H84" s="49"/>
      <c r="I84" s="35"/>
      <c r="J84" s="147" t="str">
        <f t="shared" ref="J84:J109" si="8">IF(I84="","",IF(I84="税込","不要","要"))</f>
        <v/>
      </c>
      <c r="K84" s="62" t="str">
        <f t="shared" ref="K84:K109" si="9">IF(C84="","",ROUNDDOWN((D84*E84+F84+G84)*H84%,0))</f>
        <v/>
      </c>
      <c r="L84" s="107"/>
    </row>
    <row r="85" spans="1:12" s="9" customFormat="1" ht="17.25" customHeight="1">
      <c r="A85" s="354">
        <v>6</v>
      </c>
      <c r="B85" s="338"/>
      <c r="C85" s="235"/>
      <c r="D85" s="49"/>
      <c r="E85" s="49"/>
      <c r="F85" s="49"/>
      <c r="G85" s="49"/>
      <c r="H85" s="49"/>
      <c r="I85" s="35"/>
      <c r="J85" s="147" t="str">
        <f t="shared" si="8"/>
        <v/>
      </c>
      <c r="K85" s="62" t="str">
        <f t="shared" si="9"/>
        <v/>
      </c>
      <c r="L85" s="107"/>
    </row>
    <row r="86" spans="1:12" s="9" customFormat="1" ht="17.25" customHeight="1">
      <c r="A86" s="354">
        <v>7</v>
      </c>
      <c r="B86" s="338"/>
      <c r="C86" s="235"/>
      <c r="D86" s="49"/>
      <c r="E86" s="49"/>
      <c r="F86" s="49"/>
      <c r="G86" s="49"/>
      <c r="H86" s="49"/>
      <c r="I86" s="35"/>
      <c r="J86" s="147" t="str">
        <f t="shared" si="8"/>
        <v/>
      </c>
      <c r="K86" s="62" t="str">
        <f t="shared" si="9"/>
        <v/>
      </c>
      <c r="L86" s="107"/>
    </row>
    <row r="87" spans="1:12" s="9" customFormat="1" ht="17.25" customHeight="1">
      <c r="A87" s="354">
        <v>8</v>
      </c>
      <c r="B87" s="338"/>
      <c r="C87" s="235"/>
      <c r="D87" s="49"/>
      <c r="E87" s="49"/>
      <c r="F87" s="49"/>
      <c r="G87" s="49"/>
      <c r="H87" s="49"/>
      <c r="I87" s="35"/>
      <c r="J87" s="147" t="str">
        <f t="shared" si="8"/>
        <v/>
      </c>
      <c r="K87" s="62" t="str">
        <f t="shared" si="9"/>
        <v/>
      </c>
      <c r="L87" s="107"/>
    </row>
    <row r="88" spans="1:12" s="9" customFormat="1" ht="17.25" customHeight="1">
      <c r="A88" s="354">
        <v>9</v>
      </c>
      <c r="B88" s="338"/>
      <c r="C88" s="235"/>
      <c r="D88" s="49"/>
      <c r="E88" s="49"/>
      <c r="F88" s="49"/>
      <c r="G88" s="49"/>
      <c r="H88" s="49"/>
      <c r="I88" s="35"/>
      <c r="J88" s="147" t="str">
        <f t="shared" si="8"/>
        <v/>
      </c>
      <c r="K88" s="62" t="str">
        <f t="shared" si="9"/>
        <v/>
      </c>
      <c r="L88" s="107"/>
    </row>
    <row r="89" spans="1:12" s="9" customFormat="1" ht="17.25" customHeight="1">
      <c r="A89" s="354">
        <v>10</v>
      </c>
      <c r="B89" s="338"/>
      <c r="C89" s="235"/>
      <c r="D89" s="49"/>
      <c r="E89" s="49"/>
      <c r="F89" s="49"/>
      <c r="G89" s="49"/>
      <c r="H89" s="49"/>
      <c r="I89" s="35"/>
      <c r="J89" s="147" t="str">
        <f t="shared" si="8"/>
        <v/>
      </c>
      <c r="K89" s="62" t="str">
        <f t="shared" si="9"/>
        <v/>
      </c>
      <c r="L89" s="107"/>
    </row>
    <row r="90" spans="1:12" s="9" customFormat="1" ht="17.25" customHeight="1">
      <c r="A90" s="354">
        <v>11</v>
      </c>
      <c r="B90" s="348"/>
      <c r="C90" s="244"/>
      <c r="D90" s="111"/>
      <c r="E90" s="111"/>
      <c r="F90" s="111"/>
      <c r="G90" s="111"/>
      <c r="H90" s="111"/>
      <c r="I90" s="35"/>
      <c r="J90" s="147" t="str">
        <f t="shared" si="8"/>
        <v/>
      </c>
      <c r="K90" s="62" t="str">
        <f t="shared" si="9"/>
        <v/>
      </c>
      <c r="L90" s="107"/>
    </row>
    <row r="91" spans="1:12" s="9" customFormat="1" ht="17.25" customHeight="1">
      <c r="A91" s="354">
        <v>12</v>
      </c>
      <c r="B91" s="348"/>
      <c r="C91" s="244"/>
      <c r="D91" s="111"/>
      <c r="E91" s="111"/>
      <c r="F91" s="111"/>
      <c r="G91" s="111"/>
      <c r="H91" s="111"/>
      <c r="I91" s="35"/>
      <c r="J91" s="147" t="str">
        <f t="shared" si="8"/>
        <v/>
      </c>
      <c r="K91" s="62" t="str">
        <f t="shared" si="9"/>
        <v/>
      </c>
      <c r="L91" s="107"/>
    </row>
    <row r="92" spans="1:12" s="9" customFormat="1" ht="17.25" customHeight="1">
      <c r="A92" s="354">
        <v>13</v>
      </c>
      <c r="B92" s="348"/>
      <c r="C92" s="244"/>
      <c r="D92" s="111"/>
      <c r="E92" s="111"/>
      <c r="F92" s="111"/>
      <c r="G92" s="111"/>
      <c r="H92" s="111"/>
      <c r="I92" s="35"/>
      <c r="J92" s="147" t="str">
        <f t="shared" si="8"/>
        <v/>
      </c>
      <c r="K92" s="62" t="str">
        <f t="shared" si="9"/>
        <v/>
      </c>
      <c r="L92" s="107"/>
    </row>
    <row r="93" spans="1:12" s="9" customFormat="1" ht="17.25" customHeight="1">
      <c r="A93" s="354">
        <v>14</v>
      </c>
      <c r="B93" s="348"/>
      <c r="C93" s="244"/>
      <c r="D93" s="111"/>
      <c r="E93" s="111"/>
      <c r="F93" s="111"/>
      <c r="G93" s="111"/>
      <c r="H93" s="111"/>
      <c r="I93" s="35"/>
      <c r="J93" s="147" t="str">
        <f t="shared" si="8"/>
        <v/>
      </c>
      <c r="K93" s="62" t="str">
        <f t="shared" si="9"/>
        <v/>
      </c>
      <c r="L93" s="107"/>
    </row>
    <row r="94" spans="1:12" s="9" customFormat="1" ht="17.25" customHeight="1">
      <c r="A94" s="354">
        <v>15</v>
      </c>
      <c r="B94" s="348"/>
      <c r="C94" s="244"/>
      <c r="D94" s="111"/>
      <c r="E94" s="111"/>
      <c r="F94" s="111"/>
      <c r="G94" s="111"/>
      <c r="H94" s="111"/>
      <c r="I94" s="35"/>
      <c r="J94" s="147" t="str">
        <f t="shared" si="8"/>
        <v/>
      </c>
      <c r="K94" s="62" t="str">
        <f t="shared" si="9"/>
        <v/>
      </c>
      <c r="L94" s="107"/>
    </row>
    <row r="95" spans="1:12" s="9" customFormat="1" ht="17.25" customHeight="1">
      <c r="A95" s="354">
        <v>16</v>
      </c>
      <c r="B95" s="348"/>
      <c r="C95" s="244"/>
      <c r="D95" s="111"/>
      <c r="E95" s="111"/>
      <c r="F95" s="111"/>
      <c r="G95" s="111"/>
      <c r="H95" s="111"/>
      <c r="I95" s="35"/>
      <c r="J95" s="147" t="str">
        <f t="shared" si="8"/>
        <v/>
      </c>
      <c r="K95" s="62" t="str">
        <f t="shared" si="9"/>
        <v/>
      </c>
      <c r="L95" s="107"/>
    </row>
    <row r="96" spans="1:12" s="9" customFormat="1" ht="17.25" customHeight="1">
      <c r="A96" s="354">
        <v>17</v>
      </c>
      <c r="B96" s="348"/>
      <c r="C96" s="244"/>
      <c r="D96" s="111"/>
      <c r="E96" s="111"/>
      <c r="F96" s="111"/>
      <c r="G96" s="111"/>
      <c r="H96" s="111"/>
      <c r="I96" s="35"/>
      <c r="J96" s="147" t="str">
        <f t="shared" si="8"/>
        <v/>
      </c>
      <c r="K96" s="62" t="str">
        <f t="shared" si="9"/>
        <v/>
      </c>
      <c r="L96" s="107"/>
    </row>
    <row r="97" spans="1:12" s="9" customFormat="1" ht="17.25" customHeight="1">
      <c r="A97" s="354">
        <v>18</v>
      </c>
      <c r="B97" s="348"/>
      <c r="C97" s="244"/>
      <c r="D97" s="111"/>
      <c r="E97" s="111"/>
      <c r="F97" s="111"/>
      <c r="G97" s="111"/>
      <c r="H97" s="111"/>
      <c r="I97" s="35"/>
      <c r="J97" s="147" t="str">
        <f t="shared" si="8"/>
        <v/>
      </c>
      <c r="K97" s="62" t="str">
        <f t="shared" si="9"/>
        <v/>
      </c>
      <c r="L97" s="107"/>
    </row>
    <row r="98" spans="1:12" s="9" customFormat="1" ht="17.25" customHeight="1">
      <c r="A98" s="354">
        <v>19</v>
      </c>
      <c r="B98" s="348"/>
      <c r="C98" s="244"/>
      <c r="D98" s="111"/>
      <c r="E98" s="111"/>
      <c r="F98" s="111"/>
      <c r="G98" s="111"/>
      <c r="H98" s="111"/>
      <c r="I98" s="35"/>
      <c r="J98" s="147" t="str">
        <f t="shared" si="8"/>
        <v/>
      </c>
      <c r="K98" s="62" t="str">
        <f t="shared" si="9"/>
        <v/>
      </c>
      <c r="L98" s="107"/>
    </row>
    <row r="99" spans="1:12" s="9" customFormat="1" ht="17.25" customHeight="1">
      <c r="A99" s="354">
        <v>20</v>
      </c>
      <c r="B99" s="348"/>
      <c r="C99" s="244"/>
      <c r="D99" s="111"/>
      <c r="E99" s="111"/>
      <c r="F99" s="111"/>
      <c r="G99" s="111"/>
      <c r="H99" s="111"/>
      <c r="I99" s="35"/>
      <c r="J99" s="147" t="str">
        <f t="shared" si="8"/>
        <v/>
      </c>
      <c r="K99" s="62" t="str">
        <f t="shared" si="9"/>
        <v/>
      </c>
      <c r="L99" s="107"/>
    </row>
    <row r="100" spans="1:12" s="9" customFormat="1" ht="17.25" customHeight="1">
      <c r="A100" s="354">
        <v>21</v>
      </c>
      <c r="B100" s="348"/>
      <c r="C100" s="244"/>
      <c r="D100" s="111"/>
      <c r="E100" s="111"/>
      <c r="F100" s="111"/>
      <c r="G100" s="111"/>
      <c r="H100" s="111"/>
      <c r="I100" s="35"/>
      <c r="J100" s="147" t="str">
        <f t="shared" si="8"/>
        <v/>
      </c>
      <c r="K100" s="62" t="str">
        <f t="shared" si="9"/>
        <v/>
      </c>
      <c r="L100" s="107"/>
    </row>
    <row r="101" spans="1:12" s="9" customFormat="1" ht="17.25" customHeight="1">
      <c r="A101" s="354">
        <v>22</v>
      </c>
      <c r="B101" s="348"/>
      <c r="C101" s="244"/>
      <c r="D101" s="111"/>
      <c r="E101" s="111"/>
      <c r="F101" s="111"/>
      <c r="G101" s="111"/>
      <c r="H101" s="111"/>
      <c r="I101" s="35"/>
      <c r="J101" s="147" t="str">
        <f t="shared" si="8"/>
        <v/>
      </c>
      <c r="K101" s="62" t="str">
        <f t="shared" si="9"/>
        <v/>
      </c>
      <c r="L101" s="107"/>
    </row>
    <row r="102" spans="1:12" s="9" customFormat="1" ht="17.25" customHeight="1">
      <c r="A102" s="354">
        <v>23</v>
      </c>
      <c r="B102" s="348"/>
      <c r="C102" s="244"/>
      <c r="D102" s="111"/>
      <c r="E102" s="111"/>
      <c r="F102" s="111"/>
      <c r="G102" s="111"/>
      <c r="H102" s="111"/>
      <c r="I102" s="35"/>
      <c r="J102" s="147" t="str">
        <f t="shared" si="8"/>
        <v/>
      </c>
      <c r="K102" s="62" t="str">
        <f t="shared" si="9"/>
        <v/>
      </c>
      <c r="L102" s="107"/>
    </row>
    <row r="103" spans="1:12" s="9" customFormat="1" ht="17.25" customHeight="1">
      <c r="A103" s="354">
        <v>24</v>
      </c>
      <c r="B103" s="348"/>
      <c r="C103" s="244"/>
      <c r="D103" s="111"/>
      <c r="E103" s="111"/>
      <c r="F103" s="111"/>
      <c r="G103" s="111"/>
      <c r="H103" s="111"/>
      <c r="I103" s="35"/>
      <c r="J103" s="147" t="str">
        <f t="shared" si="8"/>
        <v/>
      </c>
      <c r="K103" s="62" t="str">
        <f t="shared" si="9"/>
        <v/>
      </c>
      <c r="L103" s="107"/>
    </row>
    <row r="104" spans="1:12" s="9" customFormat="1" ht="17.25" customHeight="1">
      <c r="A104" s="354">
        <v>25</v>
      </c>
      <c r="B104" s="348"/>
      <c r="C104" s="244"/>
      <c r="D104" s="111"/>
      <c r="E104" s="111"/>
      <c r="F104" s="111"/>
      <c r="G104" s="111"/>
      <c r="H104" s="111"/>
      <c r="I104" s="35"/>
      <c r="J104" s="147" t="str">
        <f t="shared" si="8"/>
        <v/>
      </c>
      <c r="K104" s="62" t="str">
        <f t="shared" si="9"/>
        <v/>
      </c>
      <c r="L104" s="107"/>
    </row>
    <row r="105" spans="1:12" s="9" customFormat="1" ht="17.25" customHeight="1">
      <c r="A105" s="354">
        <v>26</v>
      </c>
      <c r="B105" s="348"/>
      <c r="C105" s="244"/>
      <c r="D105" s="111"/>
      <c r="E105" s="111"/>
      <c r="F105" s="111"/>
      <c r="G105" s="111"/>
      <c r="H105" s="111"/>
      <c r="I105" s="35"/>
      <c r="J105" s="147" t="str">
        <f t="shared" si="8"/>
        <v/>
      </c>
      <c r="K105" s="62" t="str">
        <f t="shared" si="9"/>
        <v/>
      </c>
      <c r="L105" s="107"/>
    </row>
    <row r="106" spans="1:12" s="9" customFormat="1" ht="17.25" customHeight="1">
      <c r="A106" s="354">
        <v>27</v>
      </c>
      <c r="B106" s="348"/>
      <c r="C106" s="244"/>
      <c r="D106" s="111"/>
      <c r="E106" s="111"/>
      <c r="F106" s="111"/>
      <c r="G106" s="111"/>
      <c r="H106" s="111"/>
      <c r="I106" s="35"/>
      <c r="J106" s="147" t="str">
        <f t="shared" si="8"/>
        <v/>
      </c>
      <c r="K106" s="62" t="str">
        <f t="shared" si="9"/>
        <v/>
      </c>
      <c r="L106" s="107"/>
    </row>
    <row r="107" spans="1:12" s="9" customFormat="1" ht="17.25" customHeight="1">
      <c r="A107" s="354">
        <v>28</v>
      </c>
      <c r="B107" s="348"/>
      <c r="C107" s="244"/>
      <c r="D107" s="111"/>
      <c r="E107" s="111"/>
      <c r="F107" s="111"/>
      <c r="G107" s="111"/>
      <c r="H107" s="111"/>
      <c r="I107" s="35"/>
      <c r="J107" s="147" t="str">
        <f t="shared" si="8"/>
        <v/>
      </c>
      <c r="K107" s="62" t="str">
        <f t="shared" si="9"/>
        <v/>
      </c>
      <c r="L107" s="107"/>
    </row>
    <row r="108" spans="1:12" s="9" customFormat="1" ht="17.25" customHeight="1">
      <c r="A108" s="354">
        <v>29</v>
      </c>
      <c r="B108" s="348"/>
      <c r="C108" s="244"/>
      <c r="D108" s="111"/>
      <c r="E108" s="111"/>
      <c r="F108" s="111"/>
      <c r="G108" s="111"/>
      <c r="H108" s="111"/>
      <c r="I108" s="35"/>
      <c r="J108" s="147" t="str">
        <f t="shared" si="8"/>
        <v/>
      </c>
      <c r="K108" s="62" t="str">
        <f t="shared" si="9"/>
        <v/>
      </c>
      <c r="L108" s="107"/>
    </row>
    <row r="109" spans="1:12" s="9" customFormat="1" ht="17.25" customHeight="1" thickBot="1">
      <c r="A109" s="355">
        <v>30</v>
      </c>
      <c r="B109" s="339"/>
      <c r="C109" s="281"/>
      <c r="D109" s="282"/>
      <c r="E109" s="282"/>
      <c r="F109" s="282"/>
      <c r="G109" s="282"/>
      <c r="H109" s="282"/>
      <c r="I109" s="283"/>
      <c r="J109" s="266" t="str">
        <f t="shared" si="8"/>
        <v/>
      </c>
      <c r="K109" s="284" t="str">
        <f t="shared" si="9"/>
        <v/>
      </c>
      <c r="L109" s="285"/>
    </row>
    <row r="110" spans="1:12" s="9" customFormat="1" ht="17.25" customHeight="1" thickBot="1">
      <c r="A110" s="3"/>
      <c r="B110" s="838"/>
      <c r="C110" s="839"/>
      <c r="D110" s="839"/>
      <c r="E110" s="839"/>
      <c r="F110" s="839"/>
      <c r="G110" s="839"/>
      <c r="H110" s="839"/>
      <c r="I110" s="840"/>
      <c r="J110" s="167"/>
      <c r="K110" s="279">
        <f>SUM(K80:K109)</f>
        <v>0</v>
      </c>
      <c r="L110" s="280"/>
    </row>
    <row r="111" spans="1:12" s="9" customFormat="1" ht="17.25" customHeight="1">
      <c r="A111" s="3"/>
      <c r="B111" s="159"/>
      <c r="C111" s="159"/>
      <c r="D111" s="159"/>
      <c r="E111" s="159"/>
      <c r="F111" s="159"/>
      <c r="G111" s="159"/>
      <c r="H111" s="159"/>
      <c r="I111" s="160"/>
      <c r="J111" s="150" t="s">
        <v>170</v>
      </c>
      <c r="K111" s="173">
        <f>SUMIF(J80:J109,"要",K80:K109)</f>
        <v>0</v>
      </c>
      <c r="L111" s="171"/>
    </row>
    <row r="112" spans="1:12" s="9" customFormat="1" ht="17.25" customHeight="1">
      <c r="A112" s="3"/>
      <c r="B112" s="159"/>
      <c r="C112" s="159"/>
      <c r="D112" s="159"/>
      <c r="E112" s="159"/>
      <c r="F112" s="159"/>
      <c r="G112" s="159"/>
      <c r="H112" s="159"/>
      <c r="I112" s="159"/>
      <c r="J112" s="150"/>
      <c r="K112" s="151"/>
      <c r="L112" s="172"/>
    </row>
    <row r="113" spans="1:12" s="9" customFormat="1" ht="17.25" customHeight="1">
      <c r="A113" s="3"/>
      <c r="B113" s="329" t="s">
        <v>30</v>
      </c>
      <c r="C113" s="224"/>
      <c r="D113" s="1"/>
      <c r="E113" s="1"/>
      <c r="F113" s="1"/>
      <c r="G113" s="1"/>
      <c r="H113" s="1"/>
      <c r="I113" s="4"/>
      <c r="J113" s="4"/>
      <c r="K113" s="2"/>
      <c r="L113" s="172"/>
    </row>
    <row r="114" spans="1:12" s="9" customFormat="1" ht="17.25" customHeight="1" thickBot="1">
      <c r="A114" s="3"/>
      <c r="B114" s="329" t="s">
        <v>199</v>
      </c>
      <c r="C114" s="223" t="s">
        <v>207</v>
      </c>
      <c r="D114" s="4"/>
      <c r="E114" s="4"/>
      <c r="F114" s="4"/>
      <c r="G114" s="4"/>
      <c r="H114" s="4"/>
      <c r="I114" s="4"/>
      <c r="J114" s="4"/>
      <c r="K114" s="3" t="s">
        <v>29</v>
      </c>
      <c r="L114" s="172"/>
    </row>
    <row r="115" spans="1:12" ht="17.25" customHeight="1">
      <c r="B115" s="827" t="s">
        <v>15</v>
      </c>
      <c r="C115" s="829" t="s">
        <v>2</v>
      </c>
      <c r="D115" s="791" t="s">
        <v>32</v>
      </c>
      <c r="E115" s="791"/>
      <c r="F115" s="791"/>
      <c r="G115" s="791"/>
      <c r="H115" s="791"/>
      <c r="I115" s="846" t="s">
        <v>135</v>
      </c>
      <c r="J115" s="794" t="s">
        <v>169</v>
      </c>
      <c r="K115" s="841" t="s">
        <v>0</v>
      </c>
      <c r="L115" s="843" t="s">
        <v>138</v>
      </c>
    </row>
    <row r="116" spans="1:12" ht="35.25" customHeight="1" thickBot="1">
      <c r="B116" s="845"/>
      <c r="C116" s="830"/>
      <c r="D116" s="57" t="s">
        <v>139</v>
      </c>
      <c r="E116" s="57" t="s">
        <v>140</v>
      </c>
      <c r="F116" s="47" t="s">
        <v>122</v>
      </c>
      <c r="G116" s="51" t="s">
        <v>60</v>
      </c>
      <c r="H116" s="44" t="s">
        <v>136</v>
      </c>
      <c r="I116" s="847"/>
      <c r="J116" s="795"/>
      <c r="K116" s="842"/>
      <c r="L116" s="844"/>
    </row>
    <row r="117" spans="1:12" s="9" customFormat="1" ht="17.25" customHeight="1">
      <c r="A117" s="353">
        <v>1</v>
      </c>
      <c r="B117" s="515"/>
      <c r="C117" s="503"/>
      <c r="D117" s="516"/>
      <c r="E117" s="516"/>
      <c r="F117" s="516"/>
      <c r="G117" s="516"/>
      <c r="H117" s="516"/>
      <c r="I117" s="637"/>
      <c r="J117" s="189" t="str">
        <f t="shared" ref="J117:J146" si="10">IF(I117="","",IF(I117="税込","不要","要"))</f>
        <v/>
      </c>
      <c r="K117" s="62" t="str">
        <f t="shared" ref="K117:K146" si="11">IF(C117="","",ROUNDDOWN((D117*E117+F117+G117)*H117%,0))</f>
        <v/>
      </c>
      <c r="L117" s="175"/>
    </row>
    <row r="118" spans="1:12" s="9" customFormat="1" ht="17.25" customHeight="1">
      <c r="A118" s="354">
        <v>2</v>
      </c>
      <c r="B118" s="338"/>
      <c r="C118" s="235"/>
      <c r="D118" s="49"/>
      <c r="E118" s="49"/>
      <c r="F118" s="49"/>
      <c r="G118" s="49"/>
      <c r="H118" s="49"/>
      <c r="I118" s="35"/>
      <c r="J118" s="147" t="str">
        <f t="shared" si="10"/>
        <v/>
      </c>
      <c r="K118" s="62" t="str">
        <f t="shared" si="11"/>
        <v/>
      </c>
      <c r="L118" s="58"/>
    </row>
    <row r="119" spans="1:12" s="9" customFormat="1" ht="17.25" customHeight="1">
      <c r="A119" s="354">
        <v>3</v>
      </c>
      <c r="B119" s="338"/>
      <c r="C119" s="235"/>
      <c r="D119" s="49"/>
      <c r="E119" s="49"/>
      <c r="F119" s="49"/>
      <c r="G119" s="49"/>
      <c r="H119" s="49"/>
      <c r="I119" s="35"/>
      <c r="J119" s="147" t="str">
        <f t="shared" si="10"/>
        <v/>
      </c>
      <c r="K119" s="62" t="str">
        <f t="shared" si="11"/>
        <v/>
      </c>
      <c r="L119" s="58"/>
    </row>
    <row r="120" spans="1:12" s="9" customFormat="1" ht="17.25" customHeight="1">
      <c r="A120" s="354">
        <v>4</v>
      </c>
      <c r="B120" s="338"/>
      <c r="C120" s="235"/>
      <c r="D120" s="49"/>
      <c r="E120" s="49"/>
      <c r="F120" s="49"/>
      <c r="G120" s="49"/>
      <c r="H120" s="49"/>
      <c r="I120" s="35"/>
      <c r="J120" s="147" t="str">
        <f t="shared" si="10"/>
        <v/>
      </c>
      <c r="K120" s="62" t="str">
        <f t="shared" si="11"/>
        <v/>
      </c>
      <c r="L120" s="58"/>
    </row>
    <row r="121" spans="1:12" s="9" customFormat="1" ht="17.25" customHeight="1">
      <c r="A121" s="354">
        <v>5</v>
      </c>
      <c r="B121" s="338"/>
      <c r="C121" s="235"/>
      <c r="D121" s="49"/>
      <c r="E121" s="49"/>
      <c r="F121" s="49"/>
      <c r="G121" s="49"/>
      <c r="H121" s="49"/>
      <c r="I121" s="35"/>
      <c r="J121" s="147" t="str">
        <f t="shared" si="10"/>
        <v/>
      </c>
      <c r="K121" s="62" t="str">
        <f t="shared" si="11"/>
        <v/>
      </c>
      <c r="L121" s="58"/>
    </row>
    <row r="122" spans="1:12" s="9" customFormat="1" ht="17.25" customHeight="1">
      <c r="A122" s="354">
        <v>6</v>
      </c>
      <c r="B122" s="338"/>
      <c r="C122" s="235"/>
      <c r="D122" s="49"/>
      <c r="E122" s="49"/>
      <c r="F122" s="49"/>
      <c r="G122" s="49"/>
      <c r="H122" s="49"/>
      <c r="I122" s="35"/>
      <c r="J122" s="147" t="str">
        <f t="shared" si="10"/>
        <v/>
      </c>
      <c r="K122" s="62" t="str">
        <f t="shared" si="11"/>
        <v/>
      </c>
      <c r="L122" s="58"/>
    </row>
    <row r="123" spans="1:12" s="9" customFormat="1" ht="17.25" customHeight="1">
      <c r="A123" s="354">
        <v>7</v>
      </c>
      <c r="B123" s="338"/>
      <c r="C123" s="235"/>
      <c r="D123" s="49"/>
      <c r="E123" s="49"/>
      <c r="F123" s="49"/>
      <c r="G123" s="49"/>
      <c r="H123" s="49"/>
      <c r="I123" s="35"/>
      <c r="J123" s="147" t="str">
        <f t="shared" si="10"/>
        <v/>
      </c>
      <c r="K123" s="62" t="str">
        <f t="shared" si="11"/>
        <v/>
      </c>
      <c r="L123" s="58"/>
    </row>
    <row r="124" spans="1:12" s="9" customFormat="1" ht="17.25" customHeight="1">
      <c r="A124" s="354">
        <v>8</v>
      </c>
      <c r="B124" s="338"/>
      <c r="C124" s="235"/>
      <c r="D124" s="49"/>
      <c r="E124" s="49"/>
      <c r="F124" s="49"/>
      <c r="G124" s="49"/>
      <c r="H124" s="49"/>
      <c r="I124" s="35"/>
      <c r="J124" s="147" t="str">
        <f t="shared" si="10"/>
        <v/>
      </c>
      <c r="K124" s="62" t="str">
        <f t="shared" si="11"/>
        <v/>
      </c>
      <c r="L124" s="58"/>
    </row>
    <row r="125" spans="1:12" s="9" customFormat="1" ht="17.25" customHeight="1">
      <c r="A125" s="354">
        <v>9</v>
      </c>
      <c r="B125" s="338"/>
      <c r="C125" s="235"/>
      <c r="D125" s="49"/>
      <c r="E125" s="49"/>
      <c r="F125" s="49"/>
      <c r="G125" s="49"/>
      <c r="H125" s="49"/>
      <c r="I125" s="35"/>
      <c r="J125" s="147" t="str">
        <f t="shared" si="10"/>
        <v/>
      </c>
      <c r="K125" s="62" t="str">
        <f t="shared" si="11"/>
        <v/>
      </c>
      <c r="L125" s="58"/>
    </row>
    <row r="126" spans="1:12" s="9" customFormat="1" ht="17.25" customHeight="1">
      <c r="A126" s="354">
        <v>10</v>
      </c>
      <c r="B126" s="338"/>
      <c r="C126" s="235"/>
      <c r="D126" s="49"/>
      <c r="E126" s="49"/>
      <c r="F126" s="49"/>
      <c r="G126" s="49"/>
      <c r="H126" s="49"/>
      <c r="I126" s="35"/>
      <c r="J126" s="147" t="str">
        <f t="shared" si="10"/>
        <v/>
      </c>
      <c r="K126" s="62" t="str">
        <f t="shared" si="11"/>
        <v/>
      </c>
      <c r="L126" s="58"/>
    </row>
    <row r="127" spans="1:12" s="9" customFormat="1" ht="17.25" customHeight="1">
      <c r="A127" s="354">
        <v>11</v>
      </c>
      <c r="B127" s="337"/>
      <c r="C127" s="241"/>
      <c r="D127" s="48"/>
      <c r="E127" s="48"/>
      <c r="F127" s="48"/>
      <c r="G127" s="48"/>
      <c r="H127" s="48"/>
      <c r="I127" s="34"/>
      <c r="J127" s="147" t="str">
        <f t="shared" si="10"/>
        <v/>
      </c>
      <c r="K127" s="62" t="str">
        <f t="shared" si="11"/>
        <v/>
      </c>
      <c r="L127" s="58"/>
    </row>
    <row r="128" spans="1:12" s="9" customFormat="1" ht="17.25" customHeight="1">
      <c r="A128" s="354">
        <v>12</v>
      </c>
      <c r="B128" s="338"/>
      <c r="C128" s="235"/>
      <c r="D128" s="49"/>
      <c r="E128" s="49"/>
      <c r="F128" s="49"/>
      <c r="G128" s="49"/>
      <c r="H128" s="49"/>
      <c r="I128" s="35"/>
      <c r="J128" s="147" t="str">
        <f t="shared" si="10"/>
        <v/>
      </c>
      <c r="K128" s="62" t="str">
        <f t="shared" si="11"/>
        <v/>
      </c>
      <c r="L128" s="59"/>
    </row>
    <row r="129" spans="1:12" s="9" customFormat="1" ht="17.25" customHeight="1">
      <c r="A129" s="354">
        <v>13</v>
      </c>
      <c r="B129" s="338"/>
      <c r="C129" s="235"/>
      <c r="D129" s="49"/>
      <c r="E129" s="49"/>
      <c r="F129" s="49"/>
      <c r="G129" s="49"/>
      <c r="H129" s="49"/>
      <c r="I129" s="35"/>
      <c r="J129" s="147" t="str">
        <f t="shared" si="10"/>
        <v/>
      </c>
      <c r="K129" s="62" t="str">
        <f t="shared" si="11"/>
        <v/>
      </c>
      <c r="L129" s="59"/>
    </row>
    <row r="130" spans="1:12" s="9" customFormat="1" ht="17.25" customHeight="1">
      <c r="A130" s="354">
        <v>14</v>
      </c>
      <c r="B130" s="338"/>
      <c r="C130" s="235"/>
      <c r="D130" s="49"/>
      <c r="E130" s="49"/>
      <c r="F130" s="49"/>
      <c r="G130" s="49"/>
      <c r="H130" s="49"/>
      <c r="I130" s="35"/>
      <c r="J130" s="147" t="str">
        <f t="shared" si="10"/>
        <v/>
      </c>
      <c r="K130" s="62" t="str">
        <f t="shared" si="11"/>
        <v/>
      </c>
      <c r="L130" s="59"/>
    </row>
    <row r="131" spans="1:12" s="9" customFormat="1" ht="17.25" customHeight="1">
      <c r="A131" s="354">
        <v>15</v>
      </c>
      <c r="B131" s="338"/>
      <c r="C131" s="235"/>
      <c r="D131" s="49"/>
      <c r="E131" s="49"/>
      <c r="F131" s="49"/>
      <c r="G131" s="49"/>
      <c r="H131" s="49"/>
      <c r="I131" s="35"/>
      <c r="J131" s="147" t="str">
        <f t="shared" si="10"/>
        <v/>
      </c>
      <c r="K131" s="62" t="str">
        <f t="shared" si="11"/>
        <v/>
      </c>
      <c r="L131" s="107"/>
    </row>
    <row r="132" spans="1:12" s="9" customFormat="1" ht="17.25" customHeight="1">
      <c r="A132" s="354">
        <v>16</v>
      </c>
      <c r="B132" s="338"/>
      <c r="C132" s="235"/>
      <c r="D132" s="49"/>
      <c r="E132" s="49"/>
      <c r="F132" s="49"/>
      <c r="G132" s="49"/>
      <c r="H132" s="49"/>
      <c r="I132" s="35"/>
      <c r="J132" s="147" t="str">
        <f t="shared" si="10"/>
        <v/>
      </c>
      <c r="K132" s="62" t="str">
        <f t="shared" si="11"/>
        <v/>
      </c>
      <c r="L132" s="107"/>
    </row>
    <row r="133" spans="1:12" s="9" customFormat="1" ht="17.25" customHeight="1">
      <c r="A133" s="354">
        <v>17</v>
      </c>
      <c r="B133" s="348"/>
      <c r="C133" s="244"/>
      <c r="D133" s="111"/>
      <c r="E133" s="111"/>
      <c r="F133" s="111"/>
      <c r="G133" s="111"/>
      <c r="H133" s="111"/>
      <c r="I133" s="35"/>
      <c r="J133" s="147" t="str">
        <f t="shared" si="10"/>
        <v/>
      </c>
      <c r="K133" s="62" t="str">
        <f t="shared" si="11"/>
        <v/>
      </c>
      <c r="L133" s="107"/>
    </row>
    <row r="134" spans="1:12" s="9" customFormat="1" ht="17.25" customHeight="1">
      <c r="A134" s="354">
        <v>18</v>
      </c>
      <c r="B134" s="348"/>
      <c r="C134" s="244"/>
      <c r="D134" s="111"/>
      <c r="E134" s="111"/>
      <c r="F134" s="111"/>
      <c r="G134" s="111"/>
      <c r="H134" s="111"/>
      <c r="I134" s="35"/>
      <c r="J134" s="147" t="str">
        <f t="shared" si="10"/>
        <v/>
      </c>
      <c r="K134" s="62" t="str">
        <f t="shared" si="11"/>
        <v/>
      </c>
      <c r="L134" s="107"/>
    </row>
    <row r="135" spans="1:12" s="9" customFormat="1" ht="17.25" customHeight="1">
      <c r="A135" s="354">
        <v>19</v>
      </c>
      <c r="B135" s="348"/>
      <c r="C135" s="244"/>
      <c r="D135" s="111"/>
      <c r="E135" s="111"/>
      <c r="F135" s="111"/>
      <c r="G135" s="111"/>
      <c r="H135" s="111"/>
      <c r="I135" s="35"/>
      <c r="J135" s="147" t="str">
        <f t="shared" si="10"/>
        <v/>
      </c>
      <c r="K135" s="62" t="str">
        <f t="shared" si="11"/>
        <v/>
      </c>
      <c r="L135" s="107"/>
    </row>
    <row r="136" spans="1:12" s="9" customFormat="1" ht="17.25" customHeight="1">
      <c r="A136" s="354">
        <v>20</v>
      </c>
      <c r="B136" s="348"/>
      <c r="C136" s="244"/>
      <c r="D136" s="111"/>
      <c r="E136" s="111"/>
      <c r="F136" s="111"/>
      <c r="G136" s="111"/>
      <c r="H136" s="111"/>
      <c r="I136" s="35"/>
      <c r="J136" s="147" t="str">
        <f t="shared" si="10"/>
        <v/>
      </c>
      <c r="K136" s="62" t="str">
        <f t="shared" si="11"/>
        <v/>
      </c>
      <c r="L136" s="107"/>
    </row>
    <row r="137" spans="1:12" s="9" customFormat="1" ht="17.25" customHeight="1">
      <c r="A137" s="354">
        <v>21</v>
      </c>
      <c r="B137" s="348"/>
      <c r="C137" s="244"/>
      <c r="D137" s="111"/>
      <c r="E137" s="111"/>
      <c r="F137" s="111"/>
      <c r="G137" s="111"/>
      <c r="H137" s="111"/>
      <c r="I137" s="35"/>
      <c r="J137" s="147" t="str">
        <f t="shared" si="10"/>
        <v/>
      </c>
      <c r="K137" s="62" t="str">
        <f t="shared" si="11"/>
        <v/>
      </c>
      <c r="L137" s="107"/>
    </row>
    <row r="138" spans="1:12" s="9" customFormat="1" ht="17.25" customHeight="1">
      <c r="A138" s="354">
        <v>22</v>
      </c>
      <c r="B138" s="348"/>
      <c r="C138" s="244"/>
      <c r="D138" s="111"/>
      <c r="E138" s="111"/>
      <c r="F138" s="111"/>
      <c r="G138" s="111"/>
      <c r="H138" s="111"/>
      <c r="I138" s="35"/>
      <c r="J138" s="147" t="str">
        <f t="shared" si="10"/>
        <v/>
      </c>
      <c r="K138" s="62" t="str">
        <f t="shared" si="11"/>
        <v/>
      </c>
      <c r="L138" s="107"/>
    </row>
    <row r="139" spans="1:12" s="9" customFormat="1" ht="17.25" customHeight="1">
      <c r="A139" s="354">
        <v>23</v>
      </c>
      <c r="B139" s="348"/>
      <c r="C139" s="244"/>
      <c r="D139" s="111"/>
      <c r="E139" s="111"/>
      <c r="F139" s="111"/>
      <c r="G139" s="111"/>
      <c r="H139" s="111"/>
      <c r="I139" s="35"/>
      <c r="J139" s="147" t="str">
        <f t="shared" si="10"/>
        <v/>
      </c>
      <c r="K139" s="62" t="str">
        <f t="shared" si="11"/>
        <v/>
      </c>
      <c r="L139" s="107"/>
    </row>
    <row r="140" spans="1:12" s="9" customFormat="1" ht="17.25" customHeight="1">
      <c r="A140" s="354">
        <v>24</v>
      </c>
      <c r="B140" s="348"/>
      <c r="C140" s="244"/>
      <c r="D140" s="111"/>
      <c r="E140" s="111"/>
      <c r="F140" s="111"/>
      <c r="G140" s="111"/>
      <c r="H140" s="111"/>
      <c r="I140" s="35"/>
      <c r="J140" s="147" t="str">
        <f t="shared" si="10"/>
        <v/>
      </c>
      <c r="K140" s="62" t="str">
        <f t="shared" si="11"/>
        <v/>
      </c>
      <c r="L140" s="107"/>
    </row>
    <row r="141" spans="1:12" s="9" customFormat="1" ht="17.25" customHeight="1">
      <c r="A141" s="354">
        <v>25</v>
      </c>
      <c r="B141" s="348"/>
      <c r="C141" s="244"/>
      <c r="D141" s="111"/>
      <c r="E141" s="111"/>
      <c r="F141" s="111"/>
      <c r="G141" s="111"/>
      <c r="H141" s="111"/>
      <c r="I141" s="35"/>
      <c r="J141" s="147" t="str">
        <f t="shared" si="10"/>
        <v/>
      </c>
      <c r="K141" s="62" t="str">
        <f t="shared" si="11"/>
        <v/>
      </c>
      <c r="L141" s="107"/>
    </row>
    <row r="142" spans="1:12" s="9" customFormat="1" ht="17.25" customHeight="1">
      <c r="A142" s="354">
        <v>26</v>
      </c>
      <c r="B142" s="348"/>
      <c r="C142" s="244"/>
      <c r="D142" s="111"/>
      <c r="E142" s="111"/>
      <c r="F142" s="111"/>
      <c r="G142" s="111"/>
      <c r="H142" s="111"/>
      <c r="I142" s="35"/>
      <c r="J142" s="147" t="str">
        <f t="shared" si="10"/>
        <v/>
      </c>
      <c r="K142" s="62" t="str">
        <f t="shared" si="11"/>
        <v/>
      </c>
      <c r="L142" s="107"/>
    </row>
    <row r="143" spans="1:12" s="9" customFormat="1" ht="17.25" customHeight="1">
      <c r="A143" s="354">
        <v>27</v>
      </c>
      <c r="B143" s="348"/>
      <c r="C143" s="244"/>
      <c r="D143" s="111"/>
      <c r="E143" s="111"/>
      <c r="F143" s="111"/>
      <c r="G143" s="111"/>
      <c r="H143" s="111"/>
      <c r="I143" s="35"/>
      <c r="J143" s="147" t="str">
        <f t="shared" si="10"/>
        <v/>
      </c>
      <c r="K143" s="62" t="str">
        <f t="shared" si="11"/>
        <v/>
      </c>
      <c r="L143" s="107"/>
    </row>
    <row r="144" spans="1:12" s="9" customFormat="1" ht="17.25" customHeight="1">
      <c r="A144" s="354">
        <v>28</v>
      </c>
      <c r="B144" s="348"/>
      <c r="C144" s="244"/>
      <c r="D144" s="111"/>
      <c r="E144" s="111"/>
      <c r="F144" s="111"/>
      <c r="G144" s="111"/>
      <c r="H144" s="111"/>
      <c r="I144" s="35"/>
      <c r="J144" s="147" t="str">
        <f t="shared" si="10"/>
        <v/>
      </c>
      <c r="K144" s="62" t="str">
        <f t="shared" si="11"/>
        <v/>
      </c>
      <c r="L144" s="107"/>
    </row>
    <row r="145" spans="1:12" s="9" customFormat="1" ht="17.25" customHeight="1">
      <c r="A145" s="354">
        <v>29</v>
      </c>
      <c r="B145" s="348"/>
      <c r="C145" s="244"/>
      <c r="D145" s="111"/>
      <c r="E145" s="111"/>
      <c r="F145" s="111"/>
      <c r="G145" s="111"/>
      <c r="H145" s="111"/>
      <c r="I145" s="35"/>
      <c r="J145" s="147" t="str">
        <f t="shared" si="10"/>
        <v/>
      </c>
      <c r="K145" s="62" t="str">
        <f t="shared" si="11"/>
        <v/>
      </c>
      <c r="L145" s="107"/>
    </row>
    <row r="146" spans="1:12" s="9" customFormat="1" ht="17.25" customHeight="1" thickBot="1">
      <c r="A146" s="355">
        <v>30</v>
      </c>
      <c r="B146" s="339"/>
      <c r="C146" s="281"/>
      <c r="D146" s="282"/>
      <c r="E146" s="282"/>
      <c r="F146" s="282"/>
      <c r="G146" s="282"/>
      <c r="H146" s="282"/>
      <c r="I146" s="283"/>
      <c r="J146" s="266" t="str">
        <f t="shared" si="10"/>
        <v/>
      </c>
      <c r="K146" s="284" t="str">
        <f t="shared" si="11"/>
        <v/>
      </c>
      <c r="L146" s="285"/>
    </row>
    <row r="147" spans="1:12" s="9" customFormat="1" ht="17.25" customHeight="1" thickBot="1">
      <c r="A147" s="3"/>
      <c r="B147" s="838"/>
      <c r="C147" s="839"/>
      <c r="D147" s="839"/>
      <c r="E147" s="839"/>
      <c r="F147" s="839"/>
      <c r="G147" s="839"/>
      <c r="H147" s="839"/>
      <c r="I147" s="840"/>
      <c r="J147" s="167"/>
      <c r="K147" s="279">
        <f>SUM(K117:K146)</f>
        <v>0</v>
      </c>
      <c r="L147" s="286"/>
    </row>
    <row r="148" spans="1:12" s="9" customFormat="1" ht="17.25" customHeight="1">
      <c r="A148" s="3"/>
      <c r="B148" s="159"/>
      <c r="C148" s="159"/>
      <c r="D148" s="159"/>
      <c r="E148" s="159"/>
      <c r="F148" s="159"/>
      <c r="G148" s="159"/>
      <c r="H148" s="159"/>
      <c r="I148" s="160"/>
      <c r="J148" s="150" t="s">
        <v>170</v>
      </c>
      <c r="K148" s="173">
        <f>SUMIF(J117:J146,"要",K117:K146)</f>
        <v>0</v>
      </c>
      <c r="L148" s="171"/>
    </row>
    <row r="149" spans="1:12" s="9" customFormat="1" ht="17.25" customHeight="1">
      <c r="A149" s="3"/>
      <c r="B149" s="159"/>
      <c r="C149" s="159"/>
      <c r="D149" s="159"/>
      <c r="E149" s="159"/>
      <c r="F149" s="159"/>
      <c r="G149" s="159"/>
      <c r="H149" s="159"/>
      <c r="I149" s="159"/>
      <c r="J149" s="150"/>
      <c r="K149" s="151"/>
      <c r="L149" s="172"/>
    </row>
    <row r="150" spans="1:12" s="9" customFormat="1" ht="17.25" customHeight="1">
      <c r="A150" s="3"/>
      <c r="B150" s="329" t="s">
        <v>30</v>
      </c>
      <c r="C150" s="224"/>
      <c r="D150" s="1"/>
      <c r="E150" s="1"/>
      <c r="F150" s="1"/>
      <c r="G150" s="1"/>
      <c r="H150" s="1"/>
      <c r="I150" s="4"/>
      <c r="J150" s="4"/>
      <c r="K150" s="2"/>
      <c r="L150" s="172"/>
    </row>
    <row r="151" spans="1:12" s="9" customFormat="1" ht="17.25" customHeight="1" thickBot="1">
      <c r="A151" s="3"/>
      <c r="B151" s="329" t="s">
        <v>200</v>
      </c>
      <c r="C151" s="223" t="s">
        <v>207</v>
      </c>
      <c r="D151" s="4"/>
      <c r="E151" s="4"/>
      <c r="F151" s="4"/>
      <c r="G151" s="4"/>
      <c r="H151" s="4"/>
      <c r="I151" s="4"/>
      <c r="J151" s="4"/>
      <c r="K151" s="3" t="s">
        <v>29</v>
      </c>
      <c r="L151" s="172"/>
    </row>
    <row r="152" spans="1:12" ht="17.25" customHeight="1">
      <c r="B152" s="827" t="s">
        <v>15</v>
      </c>
      <c r="C152" s="829" t="s">
        <v>2</v>
      </c>
      <c r="D152" s="791" t="s">
        <v>32</v>
      </c>
      <c r="E152" s="791"/>
      <c r="F152" s="791"/>
      <c r="G152" s="791"/>
      <c r="H152" s="791"/>
      <c r="I152" s="846" t="s">
        <v>135</v>
      </c>
      <c r="J152" s="794" t="s">
        <v>169</v>
      </c>
      <c r="K152" s="841" t="s">
        <v>0</v>
      </c>
      <c r="L152" s="843" t="s">
        <v>138</v>
      </c>
    </row>
    <row r="153" spans="1:12" ht="35.25" customHeight="1" thickBot="1">
      <c r="B153" s="845"/>
      <c r="C153" s="830"/>
      <c r="D153" s="57" t="s">
        <v>139</v>
      </c>
      <c r="E153" s="57" t="s">
        <v>140</v>
      </c>
      <c r="F153" s="47" t="s">
        <v>122</v>
      </c>
      <c r="G153" s="51" t="s">
        <v>60</v>
      </c>
      <c r="H153" s="44" t="s">
        <v>136</v>
      </c>
      <c r="I153" s="847"/>
      <c r="J153" s="795"/>
      <c r="K153" s="842"/>
      <c r="L153" s="844"/>
    </row>
    <row r="154" spans="1:12" s="9" customFormat="1" ht="17.25" customHeight="1">
      <c r="A154" s="353">
        <v>1</v>
      </c>
      <c r="B154" s="515"/>
      <c r="C154" s="503"/>
      <c r="D154" s="516"/>
      <c r="E154" s="516"/>
      <c r="F154" s="516"/>
      <c r="G154" s="516"/>
      <c r="H154" s="516"/>
      <c r="I154" s="637"/>
      <c r="J154" s="492" t="str">
        <f t="shared" ref="J154:J183" si="12">IF(I154="","",IF(I154="税込","不要","要"))</f>
        <v/>
      </c>
      <c r="K154" s="228" t="str">
        <f t="shared" ref="K154:K183" si="13">IF(C154="","",ROUNDDOWN((D154*E154+F154+G154)*H154%,0))</f>
        <v/>
      </c>
      <c r="L154" s="178"/>
    </row>
    <row r="155" spans="1:12" s="9" customFormat="1" ht="17.25" customHeight="1">
      <c r="A155" s="354">
        <v>2</v>
      </c>
      <c r="B155" s="338"/>
      <c r="C155" s="235"/>
      <c r="D155" s="49"/>
      <c r="E155" s="49"/>
      <c r="F155" s="49"/>
      <c r="G155" s="49"/>
      <c r="H155" s="49"/>
      <c r="I155" s="35"/>
      <c r="J155" s="146" t="str">
        <f t="shared" si="12"/>
        <v/>
      </c>
      <c r="K155" s="226" t="str">
        <f t="shared" si="13"/>
        <v/>
      </c>
      <c r="L155" s="59"/>
    </row>
    <row r="156" spans="1:12" s="9" customFormat="1" ht="17.25" customHeight="1">
      <c r="A156" s="354">
        <v>3</v>
      </c>
      <c r="B156" s="338"/>
      <c r="C156" s="235"/>
      <c r="D156" s="49"/>
      <c r="E156" s="49"/>
      <c r="F156" s="49"/>
      <c r="G156" s="49"/>
      <c r="H156" s="49"/>
      <c r="I156" s="35"/>
      <c r="J156" s="146" t="str">
        <f t="shared" si="12"/>
        <v/>
      </c>
      <c r="K156" s="226" t="str">
        <f t="shared" si="13"/>
        <v/>
      </c>
      <c r="L156" s="59"/>
    </row>
    <row r="157" spans="1:12" s="9" customFormat="1" ht="17.25" customHeight="1">
      <c r="A157" s="354">
        <v>4</v>
      </c>
      <c r="B157" s="338"/>
      <c r="C157" s="235"/>
      <c r="D157" s="49"/>
      <c r="E157" s="49"/>
      <c r="F157" s="49"/>
      <c r="G157" s="49"/>
      <c r="H157" s="49"/>
      <c r="I157" s="35"/>
      <c r="J157" s="146" t="str">
        <f t="shared" si="12"/>
        <v/>
      </c>
      <c r="K157" s="226" t="str">
        <f t="shared" si="13"/>
        <v/>
      </c>
      <c r="L157" s="59"/>
    </row>
    <row r="158" spans="1:12" s="9" customFormat="1" ht="17.25" customHeight="1">
      <c r="A158" s="354">
        <v>5</v>
      </c>
      <c r="B158" s="338"/>
      <c r="C158" s="235"/>
      <c r="D158" s="49"/>
      <c r="E158" s="49"/>
      <c r="F158" s="49"/>
      <c r="G158" s="49"/>
      <c r="H158" s="49"/>
      <c r="I158" s="35"/>
      <c r="J158" s="146" t="str">
        <f t="shared" si="12"/>
        <v/>
      </c>
      <c r="K158" s="226" t="str">
        <f t="shared" si="13"/>
        <v/>
      </c>
      <c r="L158" s="59"/>
    </row>
    <row r="159" spans="1:12" s="9" customFormat="1" ht="17.25" customHeight="1">
      <c r="A159" s="354">
        <v>6</v>
      </c>
      <c r="B159" s="338"/>
      <c r="C159" s="235"/>
      <c r="D159" s="49"/>
      <c r="E159" s="49"/>
      <c r="F159" s="49"/>
      <c r="G159" s="49"/>
      <c r="H159" s="49"/>
      <c r="I159" s="35"/>
      <c r="J159" s="146" t="str">
        <f t="shared" si="12"/>
        <v/>
      </c>
      <c r="K159" s="226" t="str">
        <f t="shared" si="13"/>
        <v/>
      </c>
      <c r="L159" s="59"/>
    </row>
    <row r="160" spans="1:12" s="9" customFormat="1" ht="17.25" customHeight="1">
      <c r="A160" s="354">
        <v>7</v>
      </c>
      <c r="B160" s="338"/>
      <c r="C160" s="235"/>
      <c r="D160" s="49"/>
      <c r="E160" s="49"/>
      <c r="F160" s="49"/>
      <c r="G160" s="49"/>
      <c r="H160" s="49"/>
      <c r="I160" s="35"/>
      <c r="J160" s="146" t="str">
        <f t="shared" si="12"/>
        <v/>
      </c>
      <c r="K160" s="226" t="str">
        <f t="shared" si="13"/>
        <v/>
      </c>
      <c r="L160" s="59"/>
    </row>
    <row r="161" spans="1:12" s="9" customFormat="1" ht="17.25" customHeight="1">
      <c r="A161" s="354">
        <v>8</v>
      </c>
      <c r="B161" s="338"/>
      <c r="C161" s="235"/>
      <c r="D161" s="49"/>
      <c r="E161" s="49"/>
      <c r="F161" s="49"/>
      <c r="G161" s="49"/>
      <c r="H161" s="49"/>
      <c r="I161" s="35"/>
      <c r="J161" s="146" t="str">
        <f t="shared" si="12"/>
        <v/>
      </c>
      <c r="K161" s="226" t="str">
        <f t="shared" si="13"/>
        <v/>
      </c>
      <c r="L161" s="59"/>
    </row>
    <row r="162" spans="1:12" s="9" customFormat="1" ht="17.25" customHeight="1">
      <c r="A162" s="354">
        <v>9</v>
      </c>
      <c r="B162" s="338"/>
      <c r="C162" s="235"/>
      <c r="D162" s="49"/>
      <c r="E162" s="49"/>
      <c r="F162" s="49"/>
      <c r="G162" s="49"/>
      <c r="H162" s="49"/>
      <c r="I162" s="35"/>
      <c r="J162" s="146" t="str">
        <f t="shared" si="12"/>
        <v/>
      </c>
      <c r="K162" s="226" t="str">
        <f t="shared" si="13"/>
        <v/>
      </c>
      <c r="L162" s="59"/>
    </row>
    <row r="163" spans="1:12" s="9" customFormat="1" ht="17.25" customHeight="1">
      <c r="A163" s="354">
        <v>10</v>
      </c>
      <c r="B163" s="338"/>
      <c r="C163" s="235"/>
      <c r="D163" s="49"/>
      <c r="E163" s="49"/>
      <c r="F163" s="49"/>
      <c r="G163" s="49"/>
      <c r="H163" s="49"/>
      <c r="I163" s="35"/>
      <c r="J163" s="146" t="str">
        <f t="shared" si="12"/>
        <v/>
      </c>
      <c r="K163" s="226" t="str">
        <f t="shared" si="13"/>
        <v/>
      </c>
      <c r="L163" s="59"/>
    </row>
    <row r="164" spans="1:12" s="9" customFormat="1" ht="17.25" customHeight="1">
      <c r="A164" s="354">
        <v>11</v>
      </c>
      <c r="B164" s="337"/>
      <c r="C164" s="241"/>
      <c r="D164" s="48"/>
      <c r="E164" s="48"/>
      <c r="F164" s="48"/>
      <c r="G164" s="48"/>
      <c r="H164" s="48"/>
      <c r="I164" s="34"/>
      <c r="J164" s="146" t="str">
        <f t="shared" si="12"/>
        <v/>
      </c>
      <c r="K164" s="226" t="str">
        <f t="shared" si="13"/>
        <v/>
      </c>
      <c r="L164" s="59"/>
    </row>
    <row r="165" spans="1:12" s="9" customFormat="1" ht="17.25" customHeight="1">
      <c r="A165" s="354">
        <v>12</v>
      </c>
      <c r="B165" s="338"/>
      <c r="C165" s="235"/>
      <c r="D165" s="49"/>
      <c r="E165" s="49"/>
      <c r="F165" s="49"/>
      <c r="G165" s="49"/>
      <c r="H165" s="49"/>
      <c r="I165" s="35"/>
      <c r="J165" s="146" t="str">
        <f t="shared" si="12"/>
        <v/>
      </c>
      <c r="K165" s="226" t="str">
        <f t="shared" si="13"/>
        <v/>
      </c>
      <c r="L165" s="107"/>
    </row>
    <row r="166" spans="1:12" s="9" customFormat="1" ht="17.25" customHeight="1">
      <c r="A166" s="354">
        <v>13</v>
      </c>
      <c r="B166" s="338"/>
      <c r="C166" s="235"/>
      <c r="D166" s="49"/>
      <c r="E166" s="49"/>
      <c r="F166" s="49"/>
      <c r="G166" s="49"/>
      <c r="H166" s="49"/>
      <c r="I166" s="35"/>
      <c r="J166" s="147" t="str">
        <f t="shared" si="12"/>
        <v/>
      </c>
      <c r="K166" s="227" t="str">
        <f t="shared" si="13"/>
        <v/>
      </c>
      <c r="L166" s="107"/>
    </row>
    <row r="167" spans="1:12" s="9" customFormat="1" ht="17.25" customHeight="1">
      <c r="A167" s="354">
        <v>14</v>
      </c>
      <c r="B167" s="338"/>
      <c r="C167" s="235"/>
      <c r="D167" s="49"/>
      <c r="E167" s="49"/>
      <c r="F167" s="49"/>
      <c r="G167" s="49"/>
      <c r="H167" s="49"/>
      <c r="I167" s="35"/>
      <c r="J167" s="147" t="str">
        <f t="shared" si="12"/>
        <v/>
      </c>
      <c r="K167" s="227" t="str">
        <f t="shared" si="13"/>
        <v/>
      </c>
      <c r="L167" s="107"/>
    </row>
    <row r="168" spans="1:12" s="9" customFormat="1" ht="17.25" customHeight="1">
      <c r="A168" s="354">
        <v>15</v>
      </c>
      <c r="B168" s="338"/>
      <c r="C168" s="235"/>
      <c r="D168" s="49"/>
      <c r="E168" s="49"/>
      <c r="F168" s="49"/>
      <c r="G168" s="49"/>
      <c r="H168" s="49"/>
      <c r="I168" s="35"/>
      <c r="J168" s="147" t="str">
        <f t="shared" si="12"/>
        <v/>
      </c>
      <c r="K168" s="227" t="str">
        <f t="shared" si="13"/>
        <v/>
      </c>
      <c r="L168" s="107"/>
    </row>
    <row r="169" spans="1:12" s="9" customFormat="1" ht="17.25" customHeight="1">
      <c r="A169" s="354">
        <v>16</v>
      </c>
      <c r="B169" s="338"/>
      <c r="C169" s="235"/>
      <c r="D169" s="49"/>
      <c r="E169" s="49"/>
      <c r="F169" s="49"/>
      <c r="G169" s="49"/>
      <c r="H169" s="49"/>
      <c r="I169" s="35"/>
      <c r="J169" s="147" t="str">
        <f t="shared" si="12"/>
        <v/>
      </c>
      <c r="K169" s="227" t="str">
        <f t="shared" si="13"/>
        <v/>
      </c>
      <c r="L169" s="107"/>
    </row>
    <row r="170" spans="1:12" s="9" customFormat="1" ht="17.25" customHeight="1">
      <c r="A170" s="354">
        <v>17</v>
      </c>
      <c r="B170" s="338"/>
      <c r="C170" s="235"/>
      <c r="D170" s="49"/>
      <c r="E170" s="49"/>
      <c r="F170" s="49"/>
      <c r="G170" s="49"/>
      <c r="H170" s="49"/>
      <c r="I170" s="35"/>
      <c r="J170" s="147" t="str">
        <f t="shared" si="12"/>
        <v/>
      </c>
      <c r="K170" s="227" t="str">
        <f t="shared" si="13"/>
        <v/>
      </c>
      <c r="L170" s="107"/>
    </row>
    <row r="171" spans="1:12" s="9" customFormat="1" ht="17.25" customHeight="1">
      <c r="A171" s="354">
        <v>18</v>
      </c>
      <c r="B171" s="338"/>
      <c r="C171" s="235"/>
      <c r="D171" s="49"/>
      <c r="E171" s="49"/>
      <c r="F171" s="49"/>
      <c r="G171" s="49"/>
      <c r="H171" s="49"/>
      <c r="I171" s="35"/>
      <c r="J171" s="147" t="str">
        <f t="shared" si="12"/>
        <v/>
      </c>
      <c r="K171" s="227" t="str">
        <f t="shared" si="13"/>
        <v/>
      </c>
      <c r="L171" s="107"/>
    </row>
    <row r="172" spans="1:12" s="9" customFormat="1" ht="17.25" customHeight="1">
      <c r="A172" s="354">
        <v>19</v>
      </c>
      <c r="B172" s="338"/>
      <c r="C172" s="235"/>
      <c r="D172" s="49"/>
      <c r="E172" s="49"/>
      <c r="F172" s="49"/>
      <c r="G172" s="49"/>
      <c r="H172" s="49"/>
      <c r="I172" s="35"/>
      <c r="J172" s="147" t="str">
        <f t="shared" si="12"/>
        <v/>
      </c>
      <c r="K172" s="227" t="str">
        <f t="shared" si="13"/>
        <v/>
      </c>
      <c r="L172" s="107"/>
    </row>
    <row r="173" spans="1:12" s="9" customFormat="1" ht="17.25" customHeight="1">
      <c r="A173" s="354">
        <v>20</v>
      </c>
      <c r="B173" s="338"/>
      <c r="C173" s="235"/>
      <c r="D173" s="49"/>
      <c r="E173" s="49"/>
      <c r="F173" s="49"/>
      <c r="G173" s="49"/>
      <c r="H173" s="49"/>
      <c r="I173" s="35"/>
      <c r="J173" s="147" t="str">
        <f t="shared" si="12"/>
        <v/>
      </c>
      <c r="K173" s="227" t="str">
        <f t="shared" si="13"/>
        <v/>
      </c>
      <c r="L173" s="107"/>
    </row>
    <row r="174" spans="1:12" s="9" customFormat="1" ht="17.25" customHeight="1">
      <c r="A174" s="354">
        <v>21</v>
      </c>
      <c r="B174" s="338"/>
      <c r="C174" s="235"/>
      <c r="D174" s="49"/>
      <c r="E174" s="49"/>
      <c r="F174" s="49"/>
      <c r="G174" s="49"/>
      <c r="H174" s="49"/>
      <c r="I174" s="35"/>
      <c r="J174" s="147" t="str">
        <f t="shared" si="12"/>
        <v/>
      </c>
      <c r="K174" s="227" t="str">
        <f t="shared" si="13"/>
        <v/>
      </c>
      <c r="L174" s="107"/>
    </row>
    <row r="175" spans="1:12" s="9" customFormat="1" ht="17.25" customHeight="1">
      <c r="A175" s="354">
        <v>22</v>
      </c>
      <c r="B175" s="338"/>
      <c r="C175" s="235"/>
      <c r="D175" s="49"/>
      <c r="E175" s="49"/>
      <c r="F175" s="49"/>
      <c r="G175" s="49"/>
      <c r="H175" s="49"/>
      <c r="I175" s="35"/>
      <c r="J175" s="147" t="str">
        <f t="shared" si="12"/>
        <v/>
      </c>
      <c r="K175" s="227" t="str">
        <f t="shared" si="13"/>
        <v/>
      </c>
      <c r="L175" s="107"/>
    </row>
    <row r="176" spans="1:12" s="9" customFormat="1" ht="17.25" customHeight="1">
      <c r="A176" s="354">
        <v>23</v>
      </c>
      <c r="B176" s="338"/>
      <c r="C176" s="235"/>
      <c r="D176" s="49"/>
      <c r="E176" s="49"/>
      <c r="F176" s="49"/>
      <c r="G176" s="49"/>
      <c r="H176" s="49"/>
      <c r="I176" s="35"/>
      <c r="J176" s="147" t="str">
        <f t="shared" si="12"/>
        <v/>
      </c>
      <c r="K176" s="227" t="str">
        <f t="shared" si="13"/>
        <v/>
      </c>
      <c r="L176" s="107"/>
    </row>
    <row r="177" spans="1:12" s="9" customFormat="1" ht="17.25" customHeight="1">
      <c r="A177" s="354">
        <v>24</v>
      </c>
      <c r="B177" s="338"/>
      <c r="C177" s="235"/>
      <c r="D177" s="49"/>
      <c r="E177" s="49"/>
      <c r="F177" s="49"/>
      <c r="G177" s="49"/>
      <c r="H177" s="49"/>
      <c r="I177" s="35"/>
      <c r="J177" s="147" t="str">
        <f t="shared" si="12"/>
        <v/>
      </c>
      <c r="K177" s="227" t="str">
        <f t="shared" si="13"/>
        <v/>
      </c>
      <c r="L177" s="107"/>
    </row>
    <row r="178" spans="1:12" s="9" customFormat="1" ht="17.25" customHeight="1">
      <c r="A178" s="354">
        <v>25</v>
      </c>
      <c r="B178" s="338"/>
      <c r="C178" s="235"/>
      <c r="D178" s="49"/>
      <c r="E178" s="49"/>
      <c r="F178" s="49"/>
      <c r="G178" s="49"/>
      <c r="H178" s="49"/>
      <c r="I178" s="35"/>
      <c r="J178" s="147" t="str">
        <f t="shared" si="12"/>
        <v/>
      </c>
      <c r="K178" s="227" t="str">
        <f t="shared" si="13"/>
        <v/>
      </c>
      <c r="L178" s="107"/>
    </row>
    <row r="179" spans="1:12" s="9" customFormat="1" ht="17.25" customHeight="1">
      <c r="A179" s="354">
        <v>26</v>
      </c>
      <c r="B179" s="338"/>
      <c r="C179" s="235"/>
      <c r="D179" s="49"/>
      <c r="E179" s="49"/>
      <c r="F179" s="49"/>
      <c r="G179" s="49"/>
      <c r="H179" s="49"/>
      <c r="I179" s="35"/>
      <c r="J179" s="147" t="str">
        <f t="shared" si="12"/>
        <v/>
      </c>
      <c r="K179" s="227" t="str">
        <f t="shared" si="13"/>
        <v/>
      </c>
      <c r="L179" s="107"/>
    </row>
    <row r="180" spans="1:12" s="9" customFormat="1" ht="17.25" customHeight="1">
      <c r="A180" s="354">
        <v>27</v>
      </c>
      <c r="B180" s="338"/>
      <c r="C180" s="235"/>
      <c r="D180" s="49"/>
      <c r="E180" s="49"/>
      <c r="F180" s="49"/>
      <c r="G180" s="49"/>
      <c r="H180" s="49"/>
      <c r="I180" s="35"/>
      <c r="J180" s="147" t="str">
        <f t="shared" si="12"/>
        <v/>
      </c>
      <c r="K180" s="227" t="str">
        <f t="shared" si="13"/>
        <v/>
      </c>
      <c r="L180" s="107"/>
    </row>
    <row r="181" spans="1:12" s="9" customFormat="1" ht="17.25" customHeight="1">
      <c r="A181" s="354">
        <v>28</v>
      </c>
      <c r="B181" s="338"/>
      <c r="C181" s="235"/>
      <c r="D181" s="49"/>
      <c r="E181" s="49"/>
      <c r="F181" s="49"/>
      <c r="G181" s="49"/>
      <c r="H181" s="49"/>
      <c r="I181" s="35"/>
      <c r="J181" s="147" t="str">
        <f t="shared" si="12"/>
        <v/>
      </c>
      <c r="K181" s="227" t="str">
        <f t="shared" si="13"/>
        <v/>
      </c>
      <c r="L181" s="107"/>
    </row>
    <row r="182" spans="1:12" s="9" customFormat="1" ht="17.25" customHeight="1">
      <c r="A182" s="354">
        <v>29</v>
      </c>
      <c r="B182" s="338"/>
      <c r="C182" s="235"/>
      <c r="D182" s="49"/>
      <c r="E182" s="49"/>
      <c r="F182" s="49"/>
      <c r="G182" s="49"/>
      <c r="H182" s="49"/>
      <c r="I182" s="35"/>
      <c r="J182" s="147" t="str">
        <f t="shared" si="12"/>
        <v/>
      </c>
      <c r="K182" s="227" t="str">
        <f t="shared" si="13"/>
        <v/>
      </c>
      <c r="L182" s="107"/>
    </row>
    <row r="183" spans="1:12" s="9" customFormat="1" ht="17.25" customHeight="1" thickBot="1">
      <c r="A183" s="355">
        <v>30</v>
      </c>
      <c r="B183" s="339"/>
      <c r="C183" s="281"/>
      <c r="D183" s="282"/>
      <c r="E183" s="282"/>
      <c r="F183" s="282"/>
      <c r="G183" s="282"/>
      <c r="H183" s="282"/>
      <c r="I183" s="283"/>
      <c r="J183" s="266" t="str">
        <f t="shared" si="12"/>
        <v/>
      </c>
      <c r="K183" s="287" t="str">
        <f t="shared" si="13"/>
        <v/>
      </c>
      <c r="L183" s="285"/>
    </row>
    <row r="184" spans="1:12" s="9" customFormat="1" ht="17.25" customHeight="1" thickBot="1">
      <c r="A184" s="3"/>
      <c r="B184" s="838"/>
      <c r="C184" s="839"/>
      <c r="D184" s="839"/>
      <c r="E184" s="839"/>
      <c r="F184" s="839"/>
      <c r="G184" s="839"/>
      <c r="H184" s="839"/>
      <c r="I184" s="840"/>
      <c r="J184" s="167"/>
      <c r="K184" s="279">
        <f>SUM(K154:K183)</f>
        <v>0</v>
      </c>
      <c r="L184" s="280"/>
    </row>
    <row r="185" spans="1:12" s="9" customFormat="1" ht="17.25" customHeight="1">
      <c r="A185" s="3"/>
      <c r="B185" s="159"/>
      <c r="C185" s="159"/>
      <c r="D185" s="159"/>
      <c r="E185" s="159"/>
      <c r="F185" s="159"/>
      <c r="G185" s="159"/>
      <c r="H185" s="159"/>
      <c r="I185" s="160"/>
      <c r="J185" s="150" t="s">
        <v>170</v>
      </c>
      <c r="K185" s="173">
        <f>SUMIF(J154:J183,"要",K154:K183)</f>
        <v>0</v>
      </c>
      <c r="L185" s="171"/>
    </row>
    <row r="186" spans="1:12" s="9" customFormat="1" ht="17.25" customHeight="1" thickBot="1">
      <c r="A186" s="3"/>
      <c r="B186" s="159"/>
      <c r="C186" s="159"/>
      <c r="D186" s="159"/>
      <c r="E186" s="159"/>
      <c r="F186" s="159"/>
      <c r="G186" s="159"/>
      <c r="H186" s="159"/>
      <c r="I186" s="159"/>
      <c r="J186" s="159"/>
      <c r="K186" s="170"/>
      <c r="L186" s="172"/>
    </row>
    <row r="187" spans="1:12" ht="17.25" customHeight="1" thickBot="1">
      <c r="B187" s="835" t="s">
        <v>208</v>
      </c>
      <c r="C187" s="836"/>
      <c r="D187" s="836"/>
      <c r="E187" s="836"/>
      <c r="F187" s="836"/>
      <c r="G187" s="836"/>
      <c r="H187" s="836"/>
      <c r="I187" s="837"/>
      <c r="J187" s="327"/>
      <c r="K187" s="176">
        <f>K36+K73+K110+K147+K184</f>
        <v>0</v>
      </c>
      <c r="L187" s="177"/>
    </row>
    <row r="188" spans="1:12" s="6" customFormat="1" ht="16.5" customHeight="1">
      <c r="A188" s="356"/>
      <c r="I188" s="8"/>
      <c r="J188" s="8"/>
      <c r="K188" s="7"/>
    </row>
    <row r="189" spans="1:12" s="6" customFormat="1" ht="16.5" customHeight="1">
      <c r="A189" s="356"/>
      <c r="I189" s="8"/>
      <c r="J189" s="8"/>
      <c r="K189" s="7"/>
    </row>
    <row r="190" spans="1:12" s="6" customFormat="1" ht="17.25" customHeight="1">
      <c r="A190" s="356"/>
      <c r="I190" s="7"/>
      <c r="J190" s="7"/>
    </row>
    <row r="191" spans="1:12" ht="16.5" customHeight="1"/>
    <row r="192" spans="1:12" ht="16.5" customHeight="1"/>
    <row r="193" ht="16.5" customHeight="1"/>
    <row r="194" ht="16.5" customHeight="1"/>
    <row r="195" ht="16.5" customHeight="1"/>
    <row r="196" ht="16.5" customHeight="1"/>
    <row r="197" ht="16.5" customHeight="1"/>
    <row r="198" ht="16.5" customHeight="1"/>
  </sheetData>
  <sheetProtection algorithmName="SHA-512" hashValue="EpNKSinrgFTkBHGQKL+xJna9BkzViXnrdjp81Hv+U+gfv3QsozdLGF0204ZvJXL4SL8/6FZx3QiN0XvFcF1xHw==" saltValue="YR8mLga6NAZxAk2QrJWSVg==" spinCount="100000" sheet="1" formatCells="0" formatColumns="0" formatRows="0"/>
  <protectedRanges>
    <protectedRange sqref="B36:J36 B6:H35 B37:I38 B73:J73 B147:J147 B184:J184 B74:I75 B111:I112 B148:I149 B186:J186 B185:I185 B43:H72 B110:J110 B80:H109 B117:H146 B154:H183" name="範囲1"/>
    <protectedRange sqref="I43:I72 I6:I35 I80:I109 I117:I146 I154:I183" name="範囲1_1"/>
  </protectedRanges>
  <dataConsolidate/>
  <mergeCells count="41">
    <mergeCell ref="B187:I187"/>
    <mergeCell ref="B36:I36"/>
    <mergeCell ref="B73:I73"/>
    <mergeCell ref="B110:I110"/>
    <mergeCell ref="B147:I147"/>
    <mergeCell ref="B184:I184"/>
    <mergeCell ref="B41:B42"/>
    <mergeCell ref="C41:C42"/>
    <mergeCell ref="D41:H41"/>
    <mergeCell ref="I41:I42"/>
    <mergeCell ref="B115:B116"/>
    <mergeCell ref="C115:C116"/>
    <mergeCell ref="D115:H115"/>
    <mergeCell ref="I115:I116"/>
    <mergeCell ref="L4:L5"/>
    <mergeCell ref="B4:B5"/>
    <mergeCell ref="C4:C5"/>
    <mergeCell ref="D4:H4"/>
    <mergeCell ref="I4:I5"/>
    <mergeCell ref="K4:K5"/>
    <mergeCell ref="J4:J5"/>
    <mergeCell ref="J41:J42"/>
    <mergeCell ref="K41:K42"/>
    <mergeCell ref="L41:L42"/>
    <mergeCell ref="B78:B79"/>
    <mergeCell ref="C78:C79"/>
    <mergeCell ref="D78:H78"/>
    <mergeCell ref="I78:I79"/>
    <mergeCell ref="J78:J79"/>
    <mergeCell ref="K78:K79"/>
    <mergeCell ref="L78:L79"/>
    <mergeCell ref="J115:J116"/>
    <mergeCell ref="K115:K116"/>
    <mergeCell ref="L115:L116"/>
    <mergeCell ref="B152:B153"/>
    <mergeCell ref="C152:C153"/>
    <mergeCell ref="D152:H152"/>
    <mergeCell ref="I152:I153"/>
    <mergeCell ref="J152:J153"/>
    <mergeCell ref="K152:K153"/>
    <mergeCell ref="L152:L153"/>
  </mergeCells>
  <phoneticPr fontId="17"/>
  <dataValidations count="2">
    <dataValidation type="list" allowBlank="1" showDropDown="1" showInputMessage="1" showErrorMessage="1" sqref="J6:J35 J43:J72 J80:J109 J117:J146 J154:J183" xr:uid="{A10AD409-38E7-485E-9DA8-28405A34BF5A}">
      <formula1>"要,不要"</formula1>
    </dataValidation>
    <dataValidation type="list" allowBlank="1" showInputMessage="1" showErrorMessage="1" sqref="I43:I72 I6:I35 I80:I109 I117:I146 I154:I183" xr:uid="{940DF54C-B32E-4924-A08C-7527F786D608}">
      <formula1>"直雇用,税込"</formula1>
    </dataValidation>
  </dataValidations>
  <pageMargins left="0.31496062992125984" right="0.31496062992125984" top="0.74803149606299213" bottom="0.74803149606299213" header="0.31496062992125984" footer="0.31496062992125984"/>
  <pageSetup paperSize="9" scale="72" fitToHeight="0" orientation="portrait"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21</vt:i4>
      </vt:variant>
    </vt:vector>
  </HeadingPairs>
  <TitlesOfParts>
    <vt:vector size="36" baseType="lpstr">
      <vt:lpstr>1.（入力不要）【計画様式２別紙】貼り付け用</vt:lpstr>
      <vt:lpstr>2.（入力不要）【事業計画書】貼り付け用</vt:lpstr>
      <vt:lpstr>3.【鑑】委託先情報</vt:lpstr>
      <vt:lpstr>【記入例】研究開発参加者リスト</vt:lpstr>
      <vt:lpstr>4.研究参加者リスト</vt:lpstr>
      <vt:lpstr>5.設備備品費</vt:lpstr>
      <vt:lpstr>6.消耗品費</vt:lpstr>
      <vt:lpstr>7.旅費</vt:lpstr>
      <vt:lpstr>8.人件費 (実績単価)</vt:lpstr>
      <vt:lpstr>9.人件費（健保等級）</vt:lpstr>
      <vt:lpstr>10.謝金</vt:lpstr>
      <vt:lpstr>11.外注</vt:lpstr>
      <vt:lpstr>12.その他</vt:lpstr>
      <vt:lpstr>13.（入力不要）その他（消費税）</vt:lpstr>
      <vt:lpstr>プルダウン </vt:lpstr>
      <vt:lpstr>'10.謝金'!Print_Area</vt:lpstr>
      <vt:lpstr>'12.その他'!Print_Area</vt:lpstr>
      <vt:lpstr>'2.（入力不要）【事業計画書】貼り付け用'!Print_Area</vt:lpstr>
      <vt:lpstr>'3.【鑑】委託先情報'!Print_Area</vt:lpstr>
      <vt:lpstr>'4.研究参加者リスト'!Print_Area</vt:lpstr>
      <vt:lpstr>'5.設備備品費'!Print_Area</vt:lpstr>
      <vt:lpstr>'6.消耗品費'!Print_Area</vt:lpstr>
      <vt:lpstr>'7.旅費'!Print_Area</vt:lpstr>
      <vt:lpstr>'8.人件費 (実績単価)'!Print_Area</vt:lpstr>
      <vt:lpstr>'9.人件費（健保等級）'!Print_Area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2024-12-13T22:22:46Z</dcterms:created>
  <dcterms:modified xsi:type="dcterms:W3CDTF">2024-12-13T22:33:03Z</dcterms:modified>
</cp:coreProperties>
</file>