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https://amed2nd-my.sharepoint.com/personal/miho-kobayashi_amed_go_jp/Documents/デスクトップ/ＨＰ差し替え（研研究公正）/"/>
    </mc:Choice>
  </mc:AlternateContent>
  <xr:revisionPtr revIDLastSave="4" documentId="13_ncr:1_{08BC1ACE-66CA-4447-8100-35A387C71E34}" xr6:coauthVersionLast="47" xr6:coauthVersionMax="47" xr10:uidLastSave="{6E566610-8983-4391-9205-D9754FFD3B3D}"/>
  <bookViews>
    <workbookView xWindow="28680" yWindow="-120" windowWidth="29040" windowHeight="15720" tabRatio="870" firstSheet="1" activeTab="2" xr2:uid="{00000000-000D-0000-FFFF-FFFF00000000}"/>
  </bookViews>
  <sheets>
    <sheet name="計画書経費欄（計画書貼り付け用）" sheetId="41" r:id="rId1"/>
    <sheet name="補助金項目シート" sheetId="38" r:id="rId2"/>
    <sheet name="【鑑】経費等内訳書" sheetId="15" r:id="rId3"/>
    <sheet name="設備備品費" sheetId="35" r:id="rId4"/>
    <sheet name="消耗品費" sheetId="13" r:id="rId5"/>
    <sheet name="旅費" sheetId="4" r:id="rId6"/>
    <sheet name="人件費（実績単価）" sheetId="46" r:id="rId7"/>
    <sheet name="人件費（健保等級）" sheetId="47" r:id="rId8"/>
    <sheet name="謝金" sheetId="14" r:id="rId9"/>
    <sheet name="その他" sheetId="37" r:id="rId10"/>
    <sheet name="委託費" sheetId="30" r:id="rId11"/>
    <sheet name="プルダウン" sheetId="53" state="hidden" r:id="rId12"/>
  </sheets>
  <definedNames>
    <definedName name="_xlnm._FilterDatabase" localSheetId="1" hidden="1">補助金項目シート!#REF!</definedName>
    <definedName name="_xlnm.Print_Area" localSheetId="2">【鑑】経費等内訳書!$A$1:$G$61</definedName>
    <definedName name="_xlnm.Print_Area" localSheetId="9">その他!$A$1:$F$27</definedName>
    <definedName name="_xlnm.Print_Area" localSheetId="10">委託費!$A$1:$F$26</definedName>
    <definedName name="_xlnm.Print_Area" localSheetId="0">'計画書経費欄（計画書貼り付け用）'!$A$1:$E$13</definedName>
    <definedName name="_xlnm.Print_Area" localSheetId="8">謝金!$A$1:$E$29</definedName>
    <definedName name="_xlnm.Print_Area" localSheetId="4">消耗品費!$A$1:$F$40</definedName>
    <definedName name="_xlnm.Print_Area" localSheetId="7">'人件費（健保等級）'!$A$1:$J$26</definedName>
    <definedName name="_xlnm.Print_Area" localSheetId="6">'人件費（実績単価）'!$A$1:$J$22</definedName>
    <definedName name="_xlnm.Print_Area" localSheetId="3">設備備品費!$A$1:$G$30</definedName>
    <definedName name="_xlnm.Print_Area" localSheetId="5">旅費!$A$1:$L$22</definedName>
    <definedName name="タグ">プルダウン!$C$2:$C$3</definedName>
    <definedName name="開発フェーズ">プルダウン!$D$2:$D$9</definedName>
    <definedName name="研究の性格">プルダウン!$A$2:$A$10</definedName>
    <definedName name="疾患領域１">プルダウン!$G$2:$G$8</definedName>
    <definedName name="疾患領域２">プルダウン!$H$2:$H$4</definedName>
    <definedName name="疾患領域タグ">プルダウン!$I$2:$I$4</definedName>
    <definedName name="承認上の分類">プルダウン!$E$2:$E$6</definedName>
    <definedName name="消費税区分">設備備品費!$I$28:$I$28</definedName>
    <definedName name="消費税相当額の有無">設備備品費!$J$28:$J$28</definedName>
    <definedName name="税込">設備備品費!$G$33:$G$33</definedName>
    <definedName name="選択してください">設備備品費!#REF!</definedName>
    <definedName name="対象疾患">プルダウン!$B$2:$B$25</definedName>
    <definedName name="定価">#REF!</definedName>
    <definedName name="統合プロジェクト">#REF!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30" l="1"/>
  <c r="F8" i="37"/>
  <c r="E5" i="14"/>
  <c r="I10" i="46"/>
  <c r="W2" i="38" l="1"/>
  <c r="U2" i="38" l="1"/>
  <c r="V2" i="38"/>
  <c r="T2" i="38"/>
  <c r="R2" i="38" l="1"/>
  <c r="F24" i="30"/>
  <c r="F23" i="30"/>
  <c r="F22" i="30"/>
  <c r="F21" i="30"/>
  <c r="F20" i="30"/>
  <c r="F19" i="30"/>
  <c r="F18" i="30"/>
  <c r="F17" i="30"/>
  <c r="F16" i="30"/>
  <c r="F15" i="30"/>
  <c r="F14" i="30"/>
  <c r="F13" i="30"/>
  <c r="F12" i="30"/>
  <c r="F11" i="30"/>
  <c r="F10" i="30"/>
  <c r="F9" i="30"/>
  <c r="F8" i="30"/>
  <c r="F25" i="30" s="1"/>
  <c r="E29" i="15" s="1"/>
  <c r="F7" i="30"/>
  <c r="F6" i="30"/>
  <c r="F25" i="37"/>
  <c r="F24" i="37"/>
  <c r="F23" i="37"/>
  <c r="F22" i="37"/>
  <c r="F21" i="37"/>
  <c r="F20" i="37"/>
  <c r="F19" i="37"/>
  <c r="F18" i="37"/>
  <c r="F17" i="37"/>
  <c r="F16" i="37"/>
  <c r="F15" i="37"/>
  <c r="F14" i="37"/>
  <c r="F13" i="37"/>
  <c r="F12" i="37"/>
  <c r="F11" i="37"/>
  <c r="F10" i="37"/>
  <c r="F9" i="37"/>
  <c r="F7" i="37"/>
  <c r="F6" i="37"/>
  <c r="F5" i="37"/>
  <c r="F26" i="37" s="1"/>
  <c r="E26" i="15" s="1"/>
  <c r="E28" i="14"/>
  <c r="E27" i="14"/>
  <c r="E26" i="14"/>
  <c r="E25" i="14"/>
  <c r="E24" i="14"/>
  <c r="E23" i="14"/>
  <c r="E22" i="14"/>
  <c r="E21" i="14"/>
  <c r="E20" i="14"/>
  <c r="E19" i="14"/>
  <c r="E18" i="14"/>
  <c r="E17" i="14"/>
  <c r="E16" i="14"/>
  <c r="E15" i="14"/>
  <c r="E14" i="14"/>
  <c r="E13" i="14"/>
  <c r="E12" i="14"/>
  <c r="E11" i="14"/>
  <c r="E10" i="14"/>
  <c r="E9" i="14"/>
  <c r="E8" i="14"/>
  <c r="E7" i="14"/>
  <c r="E6" i="14"/>
  <c r="E29" i="14"/>
  <c r="E25" i="15" s="1"/>
  <c r="C8" i="41" s="1"/>
  <c r="I25" i="47"/>
  <c r="I24" i="47"/>
  <c r="I23" i="47"/>
  <c r="I22" i="47"/>
  <c r="I21" i="47"/>
  <c r="I20" i="47"/>
  <c r="I19" i="47"/>
  <c r="I18" i="47"/>
  <c r="I17" i="47"/>
  <c r="I16" i="47"/>
  <c r="I15" i="47"/>
  <c r="I14" i="47"/>
  <c r="I13" i="47"/>
  <c r="I12" i="47"/>
  <c r="I11" i="47"/>
  <c r="I10" i="47"/>
  <c r="I9" i="47"/>
  <c r="I8" i="47"/>
  <c r="I7" i="47"/>
  <c r="I6" i="47"/>
  <c r="I5" i="47"/>
  <c r="I26" i="47" s="1"/>
  <c r="I21" i="46"/>
  <c r="I20" i="46"/>
  <c r="I19" i="46"/>
  <c r="I18" i="46"/>
  <c r="I17" i="46"/>
  <c r="I16" i="46"/>
  <c r="I15" i="46"/>
  <c r="I14" i="46"/>
  <c r="I13" i="46"/>
  <c r="I12" i="46"/>
  <c r="I11" i="46"/>
  <c r="I9" i="46"/>
  <c r="I8" i="46"/>
  <c r="I7" i="46"/>
  <c r="I6" i="46"/>
  <c r="I5" i="46"/>
  <c r="I22" i="46" s="1"/>
  <c r="E24" i="15" s="1"/>
  <c r="L21" i="4"/>
  <c r="L20" i="4"/>
  <c r="L19" i="4"/>
  <c r="L18" i="4"/>
  <c r="L17" i="4"/>
  <c r="L16" i="4"/>
  <c r="L15" i="4"/>
  <c r="L14" i="4"/>
  <c r="L13" i="4"/>
  <c r="L12" i="4"/>
  <c r="L11" i="4"/>
  <c r="L10" i="4"/>
  <c r="L9" i="4"/>
  <c r="L8" i="4"/>
  <c r="L7" i="4"/>
  <c r="L6" i="4"/>
  <c r="L5" i="4"/>
  <c r="L4" i="4"/>
  <c r="L22" i="4" s="1"/>
  <c r="E23" i="15" s="1"/>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G29" i="35"/>
  <c r="G28" i="35"/>
  <c r="G27" i="35"/>
  <c r="G26" i="35"/>
  <c r="G25" i="35"/>
  <c r="G24" i="35"/>
  <c r="G23" i="35"/>
  <c r="G22" i="35"/>
  <c r="G21" i="35"/>
  <c r="G20" i="35"/>
  <c r="G19" i="35"/>
  <c r="G18" i="35"/>
  <c r="G17" i="35"/>
  <c r="G16" i="35"/>
  <c r="G15" i="35"/>
  <c r="G14" i="35"/>
  <c r="G13" i="35"/>
  <c r="G12" i="35"/>
  <c r="G11" i="35"/>
  <c r="G10" i="35"/>
  <c r="G9" i="35"/>
  <c r="G8" i="35"/>
  <c r="G7" i="35"/>
  <c r="G6" i="35"/>
  <c r="G5" i="35"/>
  <c r="G30" i="35" s="1"/>
  <c r="E21" i="15" s="1"/>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Y2" i="38"/>
  <c r="X2" i="38"/>
  <c r="S2" i="38"/>
  <c r="Q2" i="38"/>
  <c r="P2" i="38"/>
  <c r="O2" i="38"/>
  <c r="M2" i="38"/>
  <c r="L2" i="38"/>
  <c r="K2" i="38"/>
  <c r="F2" i="38"/>
  <c r="A11" i="41"/>
  <c r="D2" i="41"/>
  <c r="F40" i="13" l="1"/>
  <c r="E22" i="15" s="1"/>
  <c r="C5" i="41" s="1"/>
  <c r="F23" i="15"/>
  <c r="G23" i="15" s="1"/>
  <c r="C6" i="41"/>
  <c r="D6" i="41" s="1"/>
  <c r="F29" i="15"/>
  <c r="G29" i="15" s="1"/>
  <c r="C12" i="41"/>
  <c r="C7" i="41"/>
  <c r="D7" i="41" s="1"/>
  <c r="F24" i="15"/>
  <c r="G24" i="15" s="1"/>
  <c r="C4" i="41"/>
  <c r="F21" i="15"/>
  <c r="G21" i="15" s="1"/>
  <c r="E27" i="15"/>
  <c r="F27" i="15" s="1"/>
  <c r="F26" i="15"/>
  <c r="G26" i="15" s="1"/>
  <c r="C9" i="41"/>
  <c r="D9" i="41" s="1"/>
  <c r="AJ2" i="38" l="1"/>
  <c r="E9" i="41"/>
  <c r="F28" i="15"/>
  <c r="F30" i="15" s="1"/>
  <c r="E4" i="41"/>
  <c r="AG2" i="38"/>
  <c r="G27" i="15"/>
  <c r="C10" i="41"/>
  <c r="D4" i="41"/>
  <c r="D10" i="41" s="1"/>
  <c r="D12" i="41"/>
  <c r="AH2" i="38"/>
  <c r="E6" i="41"/>
  <c r="AI2" i="38"/>
  <c r="E7" i="41"/>
  <c r="AK2" i="38" l="1"/>
  <c r="G28" i="15"/>
  <c r="E10" i="41"/>
  <c r="F31" i="15"/>
  <c r="D11" i="41"/>
  <c r="D13" i="41" s="1"/>
  <c r="E12" i="41"/>
  <c r="AN2" i="38"/>
  <c r="E11" i="41" l="1"/>
  <c r="E13" i="41" s="1"/>
  <c r="AM2" i="38"/>
  <c r="AE2" i="38" s="1"/>
  <c r="G30"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<sst xmlns="http://schemas.openxmlformats.org/spreadsheetml/2006/main" count="478" uniqueCount="337">
  <si>
    <t>合　　　　計</t>
    <rPh sb="0" eb="1">
      <t>ゴウ</t>
    </rPh>
    <rPh sb="5" eb="6">
      <t>ケイ</t>
    </rPh>
    <phoneticPr fontId="23"/>
  </si>
  <si>
    <t>件名</t>
    <rPh sb="0" eb="2">
      <t>ケンメイ</t>
    </rPh>
    <phoneticPr fontId="23"/>
  </si>
  <si>
    <t>氏名</t>
    <rPh sb="0" eb="2">
      <t>シメイ</t>
    </rPh>
    <phoneticPr fontId="23"/>
  </si>
  <si>
    <t>合　　　計</t>
    <rPh sb="0" eb="1">
      <t>ゴウ</t>
    </rPh>
    <rPh sb="4" eb="5">
      <t>ケイ</t>
    </rPh>
    <phoneticPr fontId="23"/>
  </si>
  <si>
    <t>品名</t>
    <rPh sb="0" eb="2">
      <t>ヒンメイ</t>
    </rPh>
    <phoneticPr fontId="23"/>
  </si>
  <si>
    <t>＜設備備品費＞</t>
    <rPh sb="1" eb="3">
      <t>セツビ</t>
    </rPh>
    <rPh sb="3" eb="6">
      <t>ビヒンヒ</t>
    </rPh>
    <phoneticPr fontId="23"/>
  </si>
  <si>
    <t>（物品費内訳）</t>
    <rPh sb="1" eb="3">
      <t>ブッピン</t>
    </rPh>
    <rPh sb="3" eb="4">
      <t>ヒ</t>
    </rPh>
    <rPh sb="4" eb="6">
      <t>ウチワケ</t>
    </rPh>
    <phoneticPr fontId="23"/>
  </si>
  <si>
    <t>（物品費内訳）</t>
    <phoneticPr fontId="23"/>
  </si>
  <si>
    <t>消耗品費</t>
    <rPh sb="0" eb="3">
      <t>ショウモウヒン</t>
    </rPh>
    <rPh sb="3" eb="4">
      <t>ヒ</t>
    </rPh>
    <phoneticPr fontId="23"/>
  </si>
  <si>
    <t>人件費</t>
    <phoneticPr fontId="23"/>
  </si>
  <si>
    <t>謝金</t>
    <phoneticPr fontId="23"/>
  </si>
  <si>
    <t>＜消耗品費＞</t>
    <rPh sb="1" eb="4">
      <t>ショウモウヒン</t>
    </rPh>
    <rPh sb="4" eb="5">
      <t>ヒ</t>
    </rPh>
    <phoneticPr fontId="23"/>
  </si>
  <si>
    <t>その他</t>
    <rPh sb="2" eb="3">
      <t>タ</t>
    </rPh>
    <phoneticPr fontId="23"/>
  </si>
  <si>
    <t>旅費</t>
    <phoneticPr fontId="23"/>
  </si>
  <si>
    <t>＜謝金＞</t>
    <rPh sb="1" eb="3">
      <t>シャキン</t>
    </rPh>
    <phoneticPr fontId="23"/>
  </si>
  <si>
    <t>種別
（各機関の雇用の名称）</t>
    <rPh sb="0" eb="2">
      <t>シュベツ</t>
    </rPh>
    <rPh sb="4" eb="5">
      <t>カク</t>
    </rPh>
    <rPh sb="5" eb="7">
      <t>キカン</t>
    </rPh>
    <rPh sb="8" eb="10">
      <t>コヨウ</t>
    </rPh>
    <rPh sb="11" eb="13">
      <t>メイショウ</t>
    </rPh>
    <phoneticPr fontId="23"/>
  </si>
  <si>
    <t>用務・目的</t>
    <rPh sb="0" eb="2">
      <t>ヨウム</t>
    </rPh>
    <rPh sb="3" eb="4">
      <t>メ</t>
    </rPh>
    <rPh sb="4" eb="5">
      <t>マト</t>
    </rPh>
    <phoneticPr fontId="23"/>
  </si>
  <si>
    <t>用務・目的等</t>
    <rPh sb="0" eb="2">
      <t>ヨウム</t>
    </rPh>
    <rPh sb="3" eb="5">
      <t>モクテキ</t>
    </rPh>
    <rPh sb="5" eb="6">
      <t>ナド</t>
    </rPh>
    <phoneticPr fontId="23"/>
  </si>
  <si>
    <t>使途</t>
    <rPh sb="0" eb="2">
      <t>シト</t>
    </rPh>
    <phoneticPr fontId="23"/>
  </si>
  <si>
    <t>購入予定時期
（四半期単位）</t>
    <rPh sb="0" eb="2">
      <t>コウニュウ</t>
    </rPh>
    <rPh sb="2" eb="4">
      <t>ヨテイ</t>
    </rPh>
    <rPh sb="4" eb="6">
      <t>ジキ</t>
    </rPh>
    <rPh sb="8" eb="9">
      <t>シ</t>
    </rPh>
    <rPh sb="9" eb="11">
      <t>ハンキ</t>
    </rPh>
    <rPh sb="11" eb="13">
      <t>タンイ</t>
    </rPh>
    <phoneticPr fontId="23"/>
  </si>
  <si>
    <t>＜その他＞</t>
    <rPh sb="3" eb="4">
      <t>タ</t>
    </rPh>
    <phoneticPr fontId="23"/>
  </si>
  <si>
    <t>目的等</t>
    <rPh sb="0" eb="2">
      <t>モクテキ</t>
    </rPh>
    <rPh sb="2" eb="3">
      <t>ナド</t>
    </rPh>
    <phoneticPr fontId="23"/>
  </si>
  <si>
    <t>出張先</t>
    <rPh sb="0" eb="2">
      <t>シュッチョウ</t>
    </rPh>
    <rPh sb="2" eb="3">
      <t>サキ</t>
    </rPh>
    <phoneticPr fontId="23"/>
  </si>
  <si>
    <t>＜旅費＞</t>
    <rPh sb="1" eb="3">
      <t>リョヒ</t>
    </rPh>
    <phoneticPr fontId="23"/>
  </si>
  <si>
    <t>物品費</t>
    <rPh sb="0" eb="1">
      <t>モノ</t>
    </rPh>
    <rPh sb="1" eb="2">
      <t>シナ</t>
    </rPh>
    <rPh sb="2" eb="3">
      <t>ヒ</t>
    </rPh>
    <phoneticPr fontId="23"/>
  </si>
  <si>
    <t>人件費・謝金</t>
    <rPh sb="0" eb="1">
      <t>ヒト</t>
    </rPh>
    <rPh sb="1" eb="2">
      <t>ケン</t>
    </rPh>
    <rPh sb="2" eb="3">
      <t>ヒ</t>
    </rPh>
    <rPh sb="4" eb="5">
      <t>シャ</t>
    </rPh>
    <rPh sb="5" eb="6">
      <t>カネ</t>
    </rPh>
    <phoneticPr fontId="23"/>
  </si>
  <si>
    <t>旅費</t>
    <rPh sb="0" eb="1">
      <t>タビ</t>
    </rPh>
    <rPh sb="1" eb="2">
      <t>ヒ</t>
    </rPh>
    <phoneticPr fontId="23"/>
  </si>
  <si>
    <t>氏名</t>
    <rPh sb="0" eb="1">
      <t>シ</t>
    </rPh>
    <rPh sb="1" eb="2">
      <t>メイ</t>
    </rPh>
    <phoneticPr fontId="23"/>
  </si>
  <si>
    <t>出張者</t>
    <rPh sb="0" eb="3">
      <t>シュッチョウシャ</t>
    </rPh>
    <phoneticPr fontId="23"/>
  </si>
  <si>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3"/>
  </si>
  <si>
    <t>単位：円</t>
    <rPh sb="0" eb="2">
      <t>タンイ</t>
    </rPh>
    <rPh sb="3" eb="4">
      <t>エン</t>
    </rPh>
    <phoneticPr fontId="23"/>
  </si>
  <si>
    <t>●●分析装置</t>
    <rPh sb="2" eb="4">
      <t>ブンセキ</t>
    </rPh>
    <rPh sb="4" eb="6">
      <t>ソウチ</t>
    </rPh>
    <phoneticPr fontId="23"/>
  </si>
  <si>
    <t>●●分析のため</t>
    <rPh sb="2" eb="4">
      <t>ブンセキ</t>
    </rPh>
    <phoneticPr fontId="23"/>
  </si>
  <si>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3"/>
  </si>
  <si>
    <t>＜人件費＞</t>
    <rPh sb="1" eb="2">
      <t>ヒト</t>
    </rPh>
    <rPh sb="2" eb="3">
      <t>ケン</t>
    </rPh>
    <rPh sb="3" eb="4">
      <t>ヒ</t>
    </rPh>
    <phoneticPr fontId="23"/>
  </si>
  <si>
    <t>特任研究員</t>
    <rPh sb="0" eb="2">
      <t>トクニン</t>
    </rPh>
    <rPh sb="2" eb="5">
      <t>ケンキュウイン</t>
    </rPh>
    <phoneticPr fontId="23"/>
  </si>
  <si>
    <t>●●●●</t>
    <phoneticPr fontId="23"/>
  </si>
  <si>
    <t>％</t>
    <phoneticPr fontId="23"/>
  </si>
  <si>
    <t>検査機器レンタル料</t>
    <rPh sb="0" eb="2">
      <t>ケンサ</t>
    </rPh>
    <rPh sb="2" eb="4">
      <t>キキ</t>
    </rPh>
    <rPh sb="8" eb="9">
      <t>リョウ</t>
    </rPh>
    <phoneticPr fontId="23"/>
  </si>
  <si>
    <t>限定された期間で検証データ取得のため。</t>
    <rPh sb="0" eb="2">
      <t>ゲンテイ</t>
    </rPh>
    <rPh sb="5" eb="7">
      <t>キカン</t>
    </rPh>
    <rPh sb="8" eb="10">
      <t>ケンショウ</t>
    </rPh>
    <rPh sb="13" eb="15">
      <t>シュトク</t>
    </rPh>
    <phoneticPr fontId="23"/>
  </si>
  <si>
    <t>AMED入力</t>
    <rPh sb="4" eb="6">
      <t>ニュウリョク</t>
    </rPh>
    <phoneticPr fontId="34"/>
  </si>
  <si>
    <t>No.</t>
    <phoneticPr fontId="34"/>
  </si>
  <si>
    <t>課題管理番号</t>
    <rPh sb="0" eb="2">
      <t>カダイ</t>
    </rPh>
    <rPh sb="2" eb="4">
      <t>カンリ</t>
    </rPh>
    <rPh sb="4" eb="6">
      <t>バンゴウ</t>
    </rPh>
    <phoneticPr fontId="34"/>
  </si>
  <si>
    <t>契約番号</t>
    <rPh sb="0" eb="2">
      <t>ケイヤク</t>
    </rPh>
    <rPh sb="2" eb="4">
      <t>バンゴウ</t>
    </rPh>
    <phoneticPr fontId="34"/>
  </si>
  <si>
    <t>文書番号種別</t>
    <rPh sb="0" eb="2">
      <t>ブンショ</t>
    </rPh>
    <rPh sb="2" eb="4">
      <t>バンゴウ</t>
    </rPh>
    <rPh sb="4" eb="6">
      <t>シュベツ</t>
    </rPh>
    <phoneticPr fontId="34"/>
  </si>
  <si>
    <t>文書番号</t>
    <rPh sb="0" eb="2">
      <t>ブンショ</t>
    </rPh>
    <rPh sb="2" eb="4">
      <t>バンゴウ</t>
    </rPh>
    <phoneticPr fontId="34"/>
  </si>
  <si>
    <t>プログラム名</t>
    <rPh sb="5" eb="6">
      <t>メイ</t>
    </rPh>
    <phoneticPr fontId="34"/>
  </si>
  <si>
    <t>物品費</t>
    <rPh sb="0" eb="2">
      <t>ブッピン</t>
    </rPh>
    <rPh sb="2" eb="3">
      <t>ヒ</t>
    </rPh>
    <phoneticPr fontId="34"/>
  </si>
  <si>
    <t>旅費</t>
    <rPh sb="0" eb="2">
      <t>リョヒ</t>
    </rPh>
    <phoneticPr fontId="34"/>
  </si>
  <si>
    <t>人件費・謝金</t>
    <rPh sb="0" eb="3">
      <t>ジンケンヒ</t>
    </rPh>
    <rPh sb="4" eb="6">
      <t>シャキン</t>
    </rPh>
    <phoneticPr fontId="34"/>
  </si>
  <si>
    <t>その他</t>
    <rPh sb="2" eb="3">
      <t>タ</t>
    </rPh>
    <phoneticPr fontId="34"/>
  </si>
  <si>
    <t>電話</t>
    <rPh sb="0" eb="2">
      <t>デンワ</t>
    </rPh>
    <phoneticPr fontId="34"/>
  </si>
  <si>
    <t>FAX</t>
    <phoneticPr fontId="34"/>
  </si>
  <si>
    <t>経理担当窓口
郵便番号</t>
    <rPh sb="0" eb="2">
      <t>ケイリ</t>
    </rPh>
    <rPh sb="2" eb="4">
      <t>タントウ</t>
    </rPh>
    <rPh sb="4" eb="6">
      <t>マドグチ</t>
    </rPh>
    <rPh sb="7" eb="9">
      <t>ユウビン</t>
    </rPh>
    <rPh sb="9" eb="11">
      <t>バンゴウ</t>
    </rPh>
    <phoneticPr fontId="34"/>
  </si>
  <si>
    <t>経理担当窓口
住　所</t>
    <rPh sb="0" eb="2">
      <t>ケイリ</t>
    </rPh>
    <rPh sb="2" eb="4">
      <t>タントウ</t>
    </rPh>
    <rPh sb="4" eb="6">
      <t>マドグチ</t>
    </rPh>
    <rPh sb="7" eb="8">
      <t>ジュウ</t>
    </rPh>
    <rPh sb="9" eb="10">
      <t>ショ</t>
    </rPh>
    <phoneticPr fontId="34"/>
  </si>
  <si>
    <t>経理担当者氏名</t>
    <rPh sb="0" eb="2">
      <t>ケイリ</t>
    </rPh>
    <rPh sb="2" eb="5">
      <t>タントウシャ</t>
    </rPh>
    <rPh sb="5" eb="7">
      <t>シメイ</t>
    </rPh>
    <phoneticPr fontId="34"/>
  </si>
  <si>
    <t>経理担当者E-mail</t>
    <rPh sb="0" eb="2">
      <t>ケイリ</t>
    </rPh>
    <rPh sb="2" eb="5">
      <t>タントウシャ</t>
    </rPh>
    <phoneticPr fontId="34"/>
  </si>
  <si>
    <t>知財担当者氏名</t>
    <rPh sb="0" eb="2">
      <t>チザイ</t>
    </rPh>
    <rPh sb="2" eb="5">
      <t>タントウシャ</t>
    </rPh>
    <rPh sb="5" eb="7">
      <t>シメイ</t>
    </rPh>
    <phoneticPr fontId="34"/>
  </si>
  <si>
    <t>知財担当者E-mail</t>
    <rPh sb="0" eb="2">
      <t>チザイ</t>
    </rPh>
    <rPh sb="2" eb="5">
      <t>タントウシャ</t>
    </rPh>
    <phoneticPr fontId="34"/>
  </si>
  <si>
    <t>備考</t>
    <rPh sb="0" eb="2">
      <t>ビコウ</t>
    </rPh>
    <phoneticPr fontId="34"/>
  </si>
  <si>
    <t>所属・役職</t>
    <rPh sb="0" eb="2">
      <t>ショゾク</t>
    </rPh>
    <rPh sb="3" eb="5">
      <t>ヤクショク</t>
    </rPh>
    <phoneticPr fontId="23"/>
  </si>
  <si>
    <t>住所</t>
    <rPh sb="0" eb="2">
      <t>ジュウショ</t>
    </rPh>
    <phoneticPr fontId="23"/>
  </si>
  <si>
    <t>郵便番号</t>
    <rPh sb="0" eb="2">
      <t>ユウビン</t>
    </rPh>
    <rPh sb="2" eb="4">
      <t>バンゴウ</t>
    </rPh>
    <phoneticPr fontId="23"/>
  </si>
  <si>
    <t>電話番号</t>
    <rPh sb="0" eb="2">
      <t>デンワ</t>
    </rPh>
    <rPh sb="2" eb="4">
      <t>バンゴウ</t>
    </rPh>
    <phoneticPr fontId="23"/>
  </si>
  <si>
    <t>FAX番号</t>
    <rPh sb="3" eb="5">
      <t>バンゴウ</t>
    </rPh>
    <phoneticPr fontId="23"/>
  </si>
  <si>
    <t>数量</t>
    <rPh sb="0" eb="2">
      <t>スウリョウ</t>
    </rPh>
    <phoneticPr fontId="23"/>
  </si>
  <si>
    <t>積算根拠</t>
    <rPh sb="0" eb="2">
      <t>セキサン</t>
    </rPh>
    <rPh sb="2" eb="4">
      <t>コンキョ</t>
    </rPh>
    <phoneticPr fontId="23"/>
  </si>
  <si>
    <t>回数</t>
    <rPh sb="0" eb="2">
      <t>カイスウ</t>
    </rPh>
    <phoneticPr fontId="23"/>
  </si>
  <si>
    <t>人数</t>
    <rPh sb="0" eb="2">
      <t>ニンズウ</t>
    </rPh>
    <phoneticPr fontId="23"/>
  </si>
  <si>
    <t>直雇用</t>
  </si>
  <si>
    <t>派遣</t>
  </si>
  <si>
    <t>研究補佐員</t>
    <rPh sb="0" eb="2">
      <t>ケンキュウ</t>
    </rPh>
    <rPh sb="2" eb="5">
      <t>ホサイン</t>
    </rPh>
    <phoneticPr fontId="23"/>
  </si>
  <si>
    <t>積算根拠</t>
    <rPh sb="2" eb="4">
      <t>コンキョ</t>
    </rPh>
    <phoneticPr fontId="23"/>
  </si>
  <si>
    <t>単位</t>
    <rPh sb="0" eb="2">
      <t>タンイ</t>
    </rPh>
    <phoneticPr fontId="23"/>
  </si>
  <si>
    <t>雇用区分</t>
    <rPh sb="0" eb="2">
      <t>コヨウ</t>
    </rPh>
    <rPh sb="2" eb="4">
      <t>クブン</t>
    </rPh>
    <phoneticPr fontId="23"/>
  </si>
  <si>
    <t>種別</t>
    <rPh sb="0" eb="2">
      <t>シュベツ</t>
    </rPh>
    <phoneticPr fontId="23"/>
  </si>
  <si>
    <t>国内</t>
  </si>
  <si>
    <t>式</t>
  </si>
  <si>
    <t>日程</t>
    <rPh sb="0" eb="2">
      <t>ニッテイ</t>
    </rPh>
    <phoneticPr fontId="23"/>
  </si>
  <si>
    <t>件</t>
  </si>
  <si>
    <t>第1四半期</t>
  </si>
  <si>
    <t>培養細胞の維持のため</t>
    <rPh sb="0" eb="2">
      <t>バイヨウ</t>
    </rPh>
    <rPh sb="2" eb="4">
      <t>サイボウ</t>
    </rPh>
    <rPh sb="5" eb="7">
      <t>イジ</t>
    </rPh>
    <phoneticPr fontId="22"/>
  </si>
  <si>
    <t>DNA合成</t>
    <rPh sb="3" eb="5">
      <t>ゴウセイ</t>
    </rPh>
    <phoneticPr fontId="23"/>
  </si>
  <si>
    <t>ヌードマウス</t>
    <phoneticPr fontId="23"/>
  </si>
  <si>
    <t>○○○○についての専門家による指導（講師代）</t>
    <rPh sb="9" eb="12">
      <t>センモンカ</t>
    </rPh>
    <rPh sb="15" eb="17">
      <t>シドウ</t>
    </rPh>
    <rPh sb="18" eb="20">
      <t>コウシ</t>
    </rPh>
    <rPh sb="20" eb="21">
      <t>ダイ</t>
    </rPh>
    <phoneticPr fontId="23"/>
  </si>
  <si>
    <t>○○の評価実験に使用</t>
    <rPh sb="5" eb="7">
      <t>ジッケン</t>
    </rPh>
    <rPh sb="8" eb="10">
      <t>シヨウ</t>
    </rPh>
    <phoneticPr fontId="23"/>
  </si>
  <si>
    <t>課題管理番号：</t>
    <rPh sb="0" eb="2">
      <t>カダイ</t>
    </rPh>
    <rPh sb="2" eb="4">
      <t>カンリ</t>
    </rPh>
    <rPh sb="4" eb="6">
      <t>バンゴウ</t>
    </rPh>
    <phoneticPr fontId="23"/>
  </si>
  <si>
    <t>AMED記入</t>
    <rPh sb="4" eb="6">
      <t>キニュウ</t>
    </rPh>
    <phoneticPr fontId="23"/>
  </si>
  <si>
    <t>プログラム名：</t>
    <rPh sb="5" eb="6">
      <t>メイ</t>
    </rPh>
    <phoneticPr fontId="23"/>
  </si>
  <si>
    <t>～</t>
    <phoneticPr fontId="23"/>
  </si>
  <si>
    <t>＜経費内訳＞</t>
    <rPh sb="1" eb="3">
      <t>ケイヒ</t>
    </rPh>
    <rPh sb="3" eb="5">
      <t>ウチワケ</t>
    </rPh>
    <phoneticPr fontId="23"/>
  </si>
  <si>
    <t>設備備品費</t>
    <rPh sb="0" eb="2">
      <t>セツビ</t>
    </rPh>
    <rPh sb="2" eb="5">
      <t>ビヒンヒ</t>
    </rPh>
    <phoneticPr fontId="23"/>
  </si>
  <si>
    <t>単位</t>
    <rPh sb="0" eb="2">
      <t>タンイ</t>
    </rPh>
    <phoneticPr fontId="23"/>
  </si>
  <si>
    <t>点</t>
    <rPh sb="0" eb="1">
      <t>テン</t>
    </rPh>
    <phoneticPr fontId="23"/>
  </si>
  <si>
    <t>式</t>
    <rPh sb="0" eb="1">
      <t>シキ</t>
    </rPh>
    <phoneticPr fontId="23"/>
  </si>
  <si>
    <t>件</t>
    <rPh sb="0" eb="1">
      <t>ケン</t>
    </rPh>
    <phoneticPr fontId="23"/>
  </si>
  <si>
    <t>匹</t>
    <rPh sb="0" eb="1">
      <t>ヒキ</t>
    </rPh>
    <phoneticPr fontId="23"/>
  </si>
  <si>
    <t>●●検査に必要な消耗品</t>
    <rPh sb="2" eb="4">
      <t>ケンサ</t>
    </rPh>
    <rPh sb="5" eb="7">
      <t>ヒツヨウ</t>
    </rPh>
    <rPh sb="8" eb="11">
      <t>ショウモウヒン</t>
    </rPh>
    <phoneticPr fontId="23"/>
  </si>
  <si>
    <t>申請機関名</t>
    <rPh sb="0" eb="2">
      <t>シンセイ</t>
    </rPh>
    <rPh sb="2" eb="5">
      <t>キカンメイ</t>
    </rPh>
    <phoneticPr fontId="34"/>
  </si>
  <si>
    <t>補助事業名</t>
    <rPh sb="0" eb="2">
      <t>ホジョ</t>
    </rPh>
    <rPh sb="2" eb="4">
      <t>ジギョウ</t>
    </rPh>
    <rPh sb="4" eb="5">
      <t>メイ</t>
    </rPh>
    <phoneticPr fontId="34"/>
  </si>
  <si>
    <t>補助事業課題名</t>
    <rPh sb="0" eb="2">
      <t>ホジョ</t>
    </rPh>
    <rPh sb="2" eb="4">
      <t>ジギョウ</t>
    </rPh>
    <rPh sb="4" eb="6">
      <t>カダイ</t>
    </rPh>
    <rPh sb="6" eb="7">
      <t>メイ</t>
    </rPh>
    <phoneticPr fontId="34"/>
  </si>
  <si>
    <t>全補助事業期間
終了予定日</t>
    <rPh sb="0" eb="1">
      <t>ゼン</t>
    </rPh>
    <rPh sb="1" eb="3">
      <t>ホジョ</t>
    </rPh>
    <rPh sb="3" eb="5">
      <t>ジギョウ</t>
    </rPh>
    <rPh sb="5" eb="7">
      <t>キカン</t>
    </rPh>
    <rPh sb="8" eb="10">
      <t>シュウリョウ</t>
    </rPh>
    <rPh sb="10" eb="13">
      <t>ヨテイビ</t>
    </rPh>
    <phoneticPr fontId="34"/>
  </si>
  <si>
    <t>全補助事業期間
開始日</t>
    <rPh sb="0" eb="1">
      <t>ゼン</t>
    </rPh>
    <rPh sb="1" eb="3">
      <t>ホジョ</t>
    </rPh>
    <rPh sb="3" eb="5">
      <t>ジギョウ</t>
    </rPh>
    <rPh sb="5" eb="7">
      <t>キカン</t>
    </rPh>
    <rPh sb="8" eb="11">
      <t>カイシビ</t>
    </rPh>
    <phoneticPr fontId="34"/>
  </si>
  <si>
    <t>補助の交付を受けようとする額</t>
    <rPh sb="0" eb="2">
      <t>ホジョ</t>
    </rPh>
    <rPh sb="3" eb="5">
      <t>コウフ</t>
    </rPh>
    <rPh sb="6" eb="7">
      <t>ウ</t>
    </rPh>
    <rPh sb="13" eb="14">
      <t>ガク</t>
    </rPh>
    <phoneticPr fontId="34"/>
  </si>
  <si>
    <t>事業費計</t>
    <rPh sb="0" eb="2">
      <t>ジギョウ</t>
    </rPh>
    <rPh sb="2" eb="3">
      <t>ヒ</t>
    </rPh>
    <rPh sb="3" eb="4">
      <t>ケイ</t>
    </rPh>
    <phoneticPr fontId="23"/>
  </si>
  <si>
    <t>間接経費
（一般管理費）</t>
    <rPh sb="0" eb="2">
      <t>カンセツ</t>
    </rPh>
    <rPh sb="2" eb="4">
      <t>ケイヒ</t>
    </rPh>
    <rPh sb="6" eb="8">
      <t>イッパン</t>
    </rPh>
    <rPh sb="8" eb="11">
      <t>カンリヒ</t>
    </rPh>
    <phoneticPr fontId="34"/>
  </si>
  <si>
    <t>事務担当窓口
郵便番号</t>
    <rPh sb="0" eb="2">
      <t>ジム</t>
    </rPh>
    <rPh sb="2" eb="4">
      <t>タントウ</t>
    </rPh>
    <rPh sb="4" eb="6">
      <t>マドグチ</t>
    </rPh>
    <rPh sb="7" eb="9">
      <t>ユウビン</t>
    </rPh>
    <rPh sb="9" eb="11">
      <t>バンゴウ</t>
    </rPh>
    <phoneticPr fontId="34"/>
  </si>
  <si>
    <t>事務担当窓口
住　所</t>
    <rPh sb="0" eb="2">
      <t>ジム</t>
    </rPh>
    <rPh sb="2" eb="4">
      <t>タントウ</t>
    </rPh>
    <rPh sb="4" eb="6">
      <t>マドグチ</t>
    </rPh>
    <rPh sb="7" eb="8">
      <t>ジュウ</t>
    </rPh>
    <rPh sb="9" eb="10">
      <t>ショ</t>
    </rPh>
    <phoneticPr fontId="34"/>
  </si>
  <si>
    <t>事務担当者氏名</t>
    <rPh sb="0" eb="2">
      <t>ジム</t>
    </rPh>
    <rPh sb="2" eb="5">
      <t>タントウシャ</t>
    </rPh>
    <rPh sb="5" eb="7">
      <t>シメイ</t>
    </rPh>
    <phoneticPr fontId="34"/>
  </si>
  <si>
    <t>事務担当者E-mail</t>
    <rPh sb="0" eb="2">
      <t>ジム</t>
    </rPh>
    <rPh sb="2" eb="5">
      <t>タントウシャ</t>
    </rPh>
    <phoneticPr fontId="34"/>
  </si>
  <si>
    <t>補助事業名：</t>
    <rPh sb="0" eb="2">
      <t>ホジョ</t>
    </rPh>
    <rPh sb="2" eb="4">
      <t>ジギョウ</t>
    </rPh>
    <rPh sb="4" eb="5">
      <t>メイ</t>
    </rPh>
    <phoneticPr fontId="23"/>
  </si>
  <si>
    <t>補助事業課題名：</t>
    <rPh sb="0" eb="2">
      <t>ホジョ</t>
    </rPh>
    <rPh sb="2" eb="4">
      <t>ジギョウ</t>
    </rPh>
    <rPh sb="4" eb="5">
      <t>カ</t>
    </rPh>
    <rPh sb="5" eb="6">
      <t>ダイ</t>
    </rPh>
    <rPh sb="6" eb="7">
      <t>ナ</t>
    </rPh>
    <phoneticPr fontId="23"/>
  </si>
  <si>
    <t>全補助事業期間：</t>
    <rPh sb="0" eb="1">
      <t>ゼン</t>
    </rPh>
    <rPh sb="1" eb="3">
      <t>ホジョ</t>
    </rPh>
    <rPh sb="3" eb="5">
      <t>ジギョウ</t>
    </rPh>
    <rPh sb="5" eb="7">
      <t>キカン</t>
    </rPh>
    <phoneticPr fontId="23"/>
  </si>
  <si>
    <t>当年度補助事業期間：</t>
    <rPh sb="0" eb="3">
      <t>トウネンド</t>
    </rPh>
    <rPh sb="3" eb="5">
      <t>ホジョ</t>
    </rPh>
    <rPh sb="5" eb="7">
      <t>ジギョウ</t>
    </rPh>
    <rPh sb="7" eb="9">
      <t>キカン</t>
    </rPh>
    <phoneticPr fontId="23"/>
  </si>
  <si>
    <t>間接経費/一般管理費</t>
    <rPh sb="0" eb="2">
      <t>カンセツ</t>
    </rPh>
    <rPh sb="2" eb="4">
      <t>ケイヒ</t>
    </rPh>
    <rPh sb="5" eb="7">
      <t>イッパン</t>
    </rPh>
    <rPh sb="7" eb="10">
      <t>カンリヒ</t>
    </rPh>
    <phoneticPr fontId="23"/>
  </si>
  <si>
    <t>補助対象経費区分</t>
    <rPh sb="0" eb="2">
      <t>ホジョ</t>
    </rPh>
    <rPh sb="2" eb="4">
      <t>タイショウ</t>
    </rPh>
    <rPh sb="4" eb="6">
      <t>ケイヒ</t>
    </rPh>
    <rPh sb="6" eb="8">
      <t>クブン</t>
    </rPh>
    <phoneticPr fontId="23"/>
  </si>
  <si>
    <t>小計</t>
    <rPh sb="0" eb="2">
      <t>ショウケイ</t>
    </rPh>
    <phoneticPr fontId="23"/>
  </si>
  <si>
    <t>項目</t>
    <rPh sb="0" eb="1">
      <t>コウ</t>
    </rPh>
    <rPh sb="1" eb="2">
      <t>メ</t>
    </rPh>
    <phoneticPr fontId="23"/>
  </si>
  <si>
    <t>項目計</t>
    <rPh sb="0" eb="2">
      <t>コウモク</t>
    </rPh>
    <rPh sb="2" eb="3">
      <t>ケイ</t>
    </rPh>
    <phoneticPr fontId="23"/>
  </si>
  <si>
    <t>＜委託費＞</t>
    <rPh sb="1" eb="3">
      <t>イタク</t>
    </rPh>
    <rPh sb="3" eb="4">
      <t>ヒ</t>
    </rPh>
    <phoneticPr fontId="23"/>
  </si>
  <si>
    <t>ブランクセル</t>
    <phoneticPr fontId="23"/>
  </si>
  <si>
    <t>ブランクセル</t>
    <phoneticPr fontId="23"/>
  </si>
  <si>
    <t>（人件費内訳）</t>
    <rPh sb="1" eb="4">
      <t>ジンケンヒ</t>
    </rPh>
    <phoneticPr fontId="23"/>
  </si>
  <si>
    <t>（その他内訳）</t>
    <rPh sb="3" eb="4">
      <t>タ</t>
    </rPh>
    <rPh sb="4" eb="6">
      <t>ウチワケ</t>
    </rPh>
    <phoneticPr fontId="23"/>
  </si>
  <si>
    <t>栄目戸　太郎</t>
    <rPh sb="0" eb="1">
      <t>エイ</t>
    </rPh>
    <rPh sb="1" eb="3">
      <t>メド</t>
    </rPh>
    <rPh sb="4" eb="6">
      <t>タロウ</t>
    </rPh>
    <phoneticPr fontId="23"/>
  </si>
  <si>
    <t>丸野　内子</t>
    <rPh sb="0" eb="1">
      <t>マル</t>
    </rPh>
    <rPh sb="1" eb="2">
      <t>ノ</t>
    </rPh>
    <rPh sb="3" eb="5">
      <t>ウチコ</t>
    </rPh>
    <phoneticPr fontId="23"/>
  </si>
  <si>
    <t>研究倫理教育責任者
氏名</t>
    <rPh sb="0" eb="2">
      <t>ケンキュウ</t>
    </rPh>
    <rPh sb="2" eb="4">
      <t>リンリ</t>
    </rPh>
    <rPh sb="4" eb="6">
      <t>キョウイク</t>
    </rPh>
    <rPh sb="6" eb="9">
      <t>セキニンシャ</t>
    </rPh>
    <rPh sb="10" eb="12">
      <t>シメイ</t>
    </rPh>
    <phoneticPr fontId="34"/>
  </si>
  <si>
    <t>FAX</t>
    <phoneticPr fontId="34"/>
  </si>
  <si>
    <t>研究倫理教育責任者E-mail</t>
    <phoneticPr fontId="34"/>
  </si>
  <si>
    <t>コンプライアンス推進責任者氏名</t>
    <rPh sb="8" eb="10">
      <t>スイシン</t>
    </rPh>
    <rPh sb="10" eb="13">
      <t>セキニンシャ</t>
    </rPh>
    <rPh sb="13" eb="15">
      <t>シメイ</t>
    </rPh>
    <phoneticPr fontId="34"/>
  </si>
  <si>
    <t>コンプライアンス推進責任者E-mail</t>
    <rPh sb="8" eb="10">
      <t>スイシン</t>
    </rPh>
    <rPh sb="10" eb="13">
      <t>セキニンシャ</t>
    </rPh>
    <phoneticPr fontId="34"/>
  </si>
  <si>
    <t>事務担当者
所属部署・役職</t>
    <rPh sb="0" eb="2">
      <t>ジム</t>
    </rPh>
    <rPh sb="2" eb="4">
      <t>タントウ</t>
    </rPh>
    <rPh sb="4" eb="5">
      <t>シャ</t>
    </rPh>
    <rPh sb="6" eb="8">
      <t>ショゾク</t>
    </rPh>
    <rPh sb="8" eb="10">
      <t>ブショ</t>
    </rPh>
    <rPh sb="11" eb="13">
      <t>ヤクショク</t>
    </rPh>
    <phoneticPr fontId="34"/>
  </si>
  <si>
    <t>経理担当者
所属部署・役職</t>
    <rPh sb="0" eb="2">
      <t>ケイリ</t>
    </rPh>
    <rPh sb="2" eb="4">
      <t>タントウ</t>
    </rPh>
    <rPh sb="4" eb="5">
      <t>シャ</t>
    </rPh>
    <rPh sb="6" eb="8">
      <t>ショゾク</t>
    </rPh>
    <rPh sb="8" eb="10">
      <t>ブショ</t>
    </rPh>
    <rPh sb="11" eb="13">
      <t>ヤクショク</t>
    </rPh>
    <phoneticPr fontId="34"/>
  </si>
  <si>
    <t>知財担当者
所属部署・役職</t>
    <rPh sb="0" eb="2">
      <t>チザイ</t>
    </rPh>
    <rPh sb="2" eb="5">
      <t>タントウシャ</t>
    </rPh>
    <rPh sb="6" eb="8">
      <t>ショゾク</t>
    </rPh>
    <rPh sb="8" eb="10">
      <t>ブショ</t>
    </rPh>
    <rPh sb="11" eb="13">
      <t>ヤクショク</t>
    </rPh>
    <phoneticPr fontId="34"/>
  </si>
  <si>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4"/>
  </si>
  <si>
    <t>コンプライアンス推進責任者
所属部署・役職</t>
    <rPh sb="8" eb="10">
      <t>スイシン</t>
    </rPh>
    <rPh sb="10" eb="13">
      <t>セキニンシャ</t>
    </rPh>
    <rPh sb="14" eb="16">
      <t>ショゾク</t>
    </rPh>
    <rPh sb="16" eb="18">
      <t>ブショ</t>
    </rPh>
    <rPh sb="19" eb="21">
      <t>ヤクショク</t>
    </rPh>
    <phoneticPr fontId="34"/>
  </si>
  <si>
    <t>ヶ月</t>
  </si>
  <si>
    <t>小計の</t>
    <rPh sb="0" eb="2">
      <t>ショウケイ</t>
    </rPh>
    <phoneticPr fontId="23"/>
  </si>
  <si>
    <t>Ⅲ．所要経費（補助対象経費）</t>
    <phoneticPr fontId="23"/>
  </si>
  <si>
    <t>（単位：円）</t>
  </si>
  <si>
    <t>項目</t>
    <phoneticPr fontId="23"/>
  </si>
  <si>
    <t>項目計</t>
    <phoneticPr fontId="23"/>
  </si>
  <si>
    <t>物品費</t>
    <rPh sb="0" eb="2">
      <t>ブッピン</t>
    </rPh>
    <rPh sb="2" eb="3">
      <t>ヒ</t>
    </rPh>
    <phoneticPr fontId="23"/>
  </si>
  <si>
    <t>設備備品費</t>
  </si>
  <si>
    <t>消耗品費</t>
  </si>
  <si>
    <t>旅費</t>
    <rPh sb="0" eb="2">
      <t>リョヒ</t>
    </rPh>
    <phoneticPr fontId="23"/>
  </si>
  <si>
    <t>旅費</t>
  </si>
  <si>
    <t>人件費・謝金</t>
    <rPh sb="0" eb="3">
      <t>ジンケンヒ</t>
    </rPh>
    <rPh sb="4" eb="6">
      <t>シャキン</t>
    </rPh>
    <phoneticPr fontId="23"/>
  </si>
  <si>
    <t>人件費</t>
  </si>
  <si>
    <t>謝金</t>
  </si>
  <si>
    <t>その他</t>
  </si>
  <si>
    <t>小計</t>
    <phoneticPr fontId="23"/>
  </si>
  <si>
    <t>合計</t>
  </si>
  <si>
    <t>賞与</t>
    <rPh sb="0" eb="2">
      <t>ショウヨ</t>
    </rPh>
    <phoneticPr fontId="23"/>
  </si>
  <si>
    <t>交付決定日</t>
    <rPh sb="0" eb="2">
      <t>コウフ</t>
    </rPh>
    <rPh sb="2" eb="5">
      <t>ケッテイビ</t>
    </rPh>
    <phoneticPr fontId="34"/>
  </si>
  <si>
    <t>交付決定日：</t>
    <rPh sb="0" eb="2">
      <t>コウフ</t>
    </rPh>
    <rPh sb="2" eb="5">
      <t>ケッテイビ</t>
    </rPh>
    <phoneticPr fontId="23"/>
  </si>
  <si>
    <t>●●研究の委託</t>
    <rPh sb="2" eb="4">
      <t>ケンキュウ</t>
    </rPh>
    <rPh sb="5" eb="7">
      <t>イタク</t>
    </rPh>
    <phoneticPr fontId="23"/>
  </si>
  <si>
    <t>●●研究を■■に委託するため</t>
    <rPh sb="2" eb="4">
      <t>ケンキュウ</t>
    </rPh>
    <rPh sb="8" eb="10">
      <t>イタク</t>
    </rPh>
    <phoneticPr fontId="23"/>
  </si>
  <si>
    <t>栄目戸　太郎</t>
    <rPh sb="0" eb="1">
      <t>エイ</t>
    </rPh>
    <rPh sb="1" eb="3">
      <t>メド</t>
    </rPh>
    <rPh sb="4" eb="6">
      <t>タロウ</t>
    </rPh>
    <phoneticPr fontId="20"/>
  </si>
  <si>
    <t>ABC大学</t>
    <rPh sb="3" eb="5">
      <t>ダイガク</t>
    </rPh>
    <phoneticPr fontId="20"/>
  </si>
  <si>
    <t>泊</t>
    <rPh sb="0" eb="1">
      <t>ハク</t>
    </rPh>
    <phoneticPr fontId="20"/>
  </si>
  <si>
    <t>日</t>
    <rPh sb="0" eb="1">
      <t>ヒ</t>
    </rPh>
    <phoneticPr fontId="20"/>
  </si>
  <si>
    <t>四半期報告会のため</t>
    <rPh sb="0" eb="3">
      <t>シハンキ</t>
    </rPh>
    <rPh sb="3" eb="6">
      <t>ホウコクカイ</t>
    </rPh>
    <phoneticPr fontId="20"/>
  </si>
  <si>
    <t>丸野　内子</t>
    <rPh sb="0" eb="1">
      <t>マル</t>
    </rPh>
    <rPh sb="1" eb="2">
      <t>ノ</t>
    </rPh>
    <rPh sb="3" eb="5">
      <t>ウチコ</t>
    </rPh>
    <phoneticPr fontId="20"/>
  </si>
  <si>
    <t>東京都内　会議室</t>
    <rPh sb="0" eb="2">
      <t>トウキョウ</t>
    </rPh>
    <rPh sb="2" eb="4">
      <t>トナイ</t>
    </rPh>
    <rPh sb="5" eb="8">
      <t>カイギシツ</t>
    </rPh>
    <phoneticPr fontId="20"/>
  </si>
  <si>
    <t>○○班　班会議出席</t>
    <rPh sb="2" eb="3">
      <t>ハン</t>
    </rPh>
    <rPh sb="4" eb="5">
      <t>ハン</t>
    </rPh>
    <rPh sb="5" eb="7">
      <t>カイギ</t>
    </rPh>
    <rPh sb="7" eb="9">
      <t>シュッセキ</t>
    </rPh>
    <phoneticPr fontId="20"/>
  </si>
  <si>
    <t>海外</t>
  </si>
  <si>
    <t>大手　町子</t>
    <rPh sb="0" eb="2">
      <t>オオテ</t>
    </rPh>
    <rPh sb="3" eb="4">
      <t>マチ</t>
    </rPh>
    <rPh sb="4" eb="5">
      <t>コ</t>
    </rPh>
    <phoneticPr fontId="20"/>
  </si>
  <si>
    <t>シカゴ・DF大学</t>
    <rPh sb="6" eb="8">
      <t>ダイガク</t>
    </rPh>
    <phoneticPr fontId="20"/>
  </si>
  <si>
    <t>ZZZZ学会　発表のため</t>
    <rPh sb="4" eb="6">
      <t>ガッカイ</t>
    </rPh>
    <rPh sb="7" eb="9">
      <t>ハッピョウ</t>
    </rPh>
    <phoneticPr fontId="20"/>
  </si>
  <si>
    <t>A</t>
    <phoneticPr fontId="23"/>
  </si>
  <si>
    <t>B</t>
    <phoneticPr fontId="23"/>
  </si>
  <si>
    <t>（人件費内訳）</t>
    <rPh sb="1" eb="4">
      <t>ジンケンヒ</t>
    </rPh>
    <rPh sb="4" eb="6">
      <t>ウチワケ</t>
    </rPh>
    <phoneticPr fontId="23"/>
  </si>
  <si>
    <t>時間単価</t>
    <rPh sb="0" eb="2">
      <t>ジカン</t>
    </rPh>
    <rPh sb="2" eb="4">
      <t>タンカ</t>
    </rPh>
    <phoneticPr fontId="23"/>
  </si>
  <si>
    <t>従事時間</t>
    <rPh sb="0" eb="2">
      <t>ジュウジ</t>
    </rPh>
    <rPh sb="2" eb="4">
      <t>ジカン</t>
    </rPh>
    <phoneticPr fontId="23"/>
  </si>
  <si>
    <t>月額単価</t>
    <rPh sb="0" eb="2">
      <t>ゲツガク</t>
    </rPh>
    <rPh sb="2" eb="4">
      <t>タンカ</t>
    </rPh>
    <phoneticPr fontId="23"/>
  </si>
  <si>
    <t>従事月数</t>
    <rPh sb="0" eb="2">
      <t>ジュウジ</t>
    </rPh>
    <rPh sb="2" eb="4">
      <t>ゲッスウ</t>
    </rPh>
    <phoneticPr fontId="23"/>
  </si>
  <si>
    <t>A</t>
    <phoneticPr fontId="23"/>
  </si>
  <si>
    <t>B</t>
    <phoneticPr fontId="23"/>
  </si>
  <si>
    <t>単価（税抜き）</t>
    <rPh sb="0" eb="2">
      <t>タンカ</t>
    </rPh>
    <rPh sb="3" eb="4">
      <t>ゼイ</t>
    </rPh>
    <rPh sb="4" eb="5">
      <t>ヌ</t>
    </rPh>
    <phoneticPr fontId="23"/>
  </si>
  <si>
    <t>金額（税抜き）</t>
    <rPh sb="0" eb="2">
      <t>キンガク</t>
    </rPh>
    <rPh sb="3" eb="4">
      <t>ゼイ</t>
    </rPh>
    <rPh sb="4" eb="5">
      <t>ヌ</t>
    </rPh>
    <phoneticPr fontId="23"/>
  </si>
  <si>
    <t>金額（消費税抜き）</t>
    <rPh sb="0" eb="2">
      <t>キンガク</t>
    </rPh>
    <rPh sb="3" eb="5">
      <t>ショウヒ</t>
    </rPh>
    <rPh sb="5" eb="6">
      <t>ゼイ</t>
    </rPh>
    <rPh sb="6" eb="7">
      <t>ヌ</t>
    </rPh>
    <phoneticPr fontId="23"/>
  </si>
  <si>
    <t>金額（消費税抜き）</t>
    <rPh sb="0" eb="2">
      <t>キンガク</t>
    </rPh>
    <rPh sb="3" eb="6">
      <t>ショウヒゼイ</t>
    </rPh>
    <rPh sb="6" eb="7">
      <t>ヌ</t>
    </rPh>
    <phoneticPr fontId="23"/>
  </si>
  <si>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3"/>
  </si>
  <si>
    <t>研究員</t>
    <rPh sb="0" eb="3">
      <t>ケンキュウイン</t>
    </rPh>
    <phoneticPr fontId="23"/>
  </si>
  <si>
    <t>当年度補助事業開始日</t>
    <rPh sb="0" eb="3">
      <t>トウネンド</t>
    </rPh>
    <rPh sb="3" eb="5">
      <t>ホジョ</t>
    </rPh>
    <rPh sb="5" eb="7">
      <t>ジギョウ</t>
    </rPh>
    <rPh sb="7" eb="10">
      <t>カイシビ</t>
    </rPh>
    <phoneticPr fontId="34"/>
  </si>
  <si>
    <t>当年度補助事業終了日</t>
    <rPh sb="0" eb="3">
      <t>トウネンド</t>
    </rPh>
    <rPh sb="3" eb="5">
      <t>ホジョ</t>
    </rPh>
    <rPh sb="5" eb="7">
      <t>ジギョウ</t>
    </rPh>
    <rPh sb="7" eb="9">
      <t>シュウリョウ</t>
    </rPh>
    <rPh sb="9" eb="10">
      <t>ヒ</t>
    </rPh>
    <phoneticPr fontId="34"/>
  </si>
  <si>
    <t>補助率（分子／分母）</t>
    <phoneticPr fontId="23"/>
  </si>
  <si>
    <t>/</t>
    <phoneticPr fontId="23"/>
  </si>
  <si>
    <t>補助対象経費</t>
    <rPh sb="0" eb="2">
      <t>ホジョ</t>
    </rPh>
    <rPh sb="2" eb="4">
      <t>タイショウ</t>
    </rPh>
    <rPh sb="4" eb="6">
      <t>ケイヒ</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</si>
  <si>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</si>
  <si>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</si>
  <si>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t>申請機関名：</t>
    <rPh sb="0" eb="2">
      <t>シンセイ</t>
    </rPh>
    <rPh sb="2" eb="4">
      <t>キカン</t>
    </rPh>
    <rPh sb="4" eb="5">
      <t>メイ</t>
    </rPh>
    <phoneticPr fontId="23"/>
  </si>
  <si>
    <t>事務担当者　　お問い合わせする際のご担当者様を記入してください。</t>
    <rPh sb="0" eb="2">
      <t>ジム</t>
    </rPh>
    <rPh sb="2" eb="4">
      <t>タントウ</t>
    </rPh>
    <rPh sb="4" eb="5">
      <t>シャ</t>
    </rPh>
    <rPh sb="8" eb="9">
      <t>ト</t>
    </rPh>
    <rPh sb="10" eb="11">
      <t>ア</t>
    </rPh>
    <rPh sb="15" eb="16">
      <t>サイ</t>
    </rPh>
    <rPh sb="18" eb="21">
      <t>タントウシャ</t>
    </rPh>
    <rPh sb="21" eb="22">
      <t>サマ</t>
    </rPh>
    <rPh sb="23" eb="25">
      <t>キニュウ</t>
    </rPh>
    <phoneticPr fontId="23"/>
  </si>
  <si>
    <t>E-mailアドレス</t>
  </si>
  <si>
    <t>E-mailアドレス</t>
    <phoneticPr fontId="23"/>
  </si>
  <si>
    <t>年間定期代
（税抜き）</t>
    <rPh sb="0" eb="2">
      <t>ネンカン</t>
    </rPh>
    <rPh sb="2" eb="5">
      <t>テイキダイ</t>
    </rPh>
    <rPh sb="7" eb="8">
      <t>ゼイ</t>
    </rPh>
    <rPh sb="8" eb="9">
      <t>ヌ</t>
    </rPh>
    <phoneticPr fontId="23"/>
  </si>
  <si>
    <t>作成日：</t>
    <rPh sb="0" eb="3">
      <t>サクセイビ</t>
    </rPh>
    <phoneticPr fontId="23"/>
  </si>
  <si>
    <t>間接経費率(確認用)</t>
    <rPh sb="0" eb="2">
      <t>カンセツ</t>
    </rPh>
    <rPh sb="2" eb="4">
      <t>ケイヒ</t>
    </rPh>
    <rPh sb="4" eb="5">
      <t>リツ</t>
    </rPh>
    <rPh sb="6" eb="8">
      <t>カクニン</t>
    </rPh>
    <rPh sb="8" eb="9">
      <t>ヨウ</t>
    </rPh>
    <phoneticPr fontId="23"/>
  </si>
  <si>
    <t>補助事業担当者
E-mail</t>
    <phoneticPr fontId="34"/>
  </si>
  <si>
    <t>研究の性格</t>
    <phoneticPr fontId="50"/>
  </si>
  <si>
    <t>対象疾患</t>
    <phoneticPr fontId="50"/>
  </si>
  <si>
    <t>タグ</t>
    <phoneticPr fontId="50"/>
  </si>
  <si>
    <t>開発フェーズ</t>
  </si>
  <si>
    <t>承認上の分類</t>
  </si>
  <si>
    <t>統合プロジェクト</t>
    <rPh sb="0" eb="2">
      <t>トウゴウ</t>
    </rPh>
    <phoneticPr fontId="34"/>
  </si>
  <si>
    <t>疾患領域１</t>
    <rPh sb="0" eb="2">
      <t>シッカン</t>
    </rPh>
    <rPh sb="2" eb="4">
      <t>リョウイキ</t>
    </rPh>
    <phoneticPr fontId="34"/>
  </si>
  <si>
    <t>疾患領域２</t>
    <rPh sb="0" eb="2">
      <t>シッカン</t>
    </rPh>
    <rPh sb="2" eb="4">
      <t>リョウイキ</t>
    </rPh>
    <phoneticPr fontId="34"/>
  </si>
  <si>
    <t>新生物</t>
  </si>
  <si>
    <t>○</t>
    <phoneticPr fontId="50"/>
  </si>
  <si>
    <t>基礎的</t>
  </si>
  <si>
    <t>医薬品</t>
  </si>
  <si>
    <t>医薬品</t>
    <phoneticPr fontId="34"/>
  </si>
  <si>
    <t>がん</t>
    <phoneticPr fontId="34"/>
  </si>
  <si>
    <t>成育</t>
    <phoneticPr fontId="34"/>
  </si>
  <si>
    <t>生命・病態解明等を目指す研究</t>
  </si>
  <si>
    <t>感染症および寄生虫症</t>
  </si>
  <si>
    <t>応用</t>
  </si>
  <si>
    <t>体外診断薬</t>
  </si>
  <si>
    <t>医療機器・ヘルスケア</t>
    <phoneticPr fontId="34"/>
  </si>
  <si>
    <t>感染症(AMR含む)</t>
    <phoneticPr fontId="34"/>
  </si>
  <si>
    <t>老年医学・認知症</t>
    <phoneticPr fontId="34"/>
  </si>
  <si>
    <t>内分泌,栄養および代謝疾患</t>
  </si>
  <si>
    <t>非臨床試験・前臨床試験</t>
  </si>
  <si>
    <t>医療機器</t>
  </si>
  <si>
    <t>再生・細胞医療・遺伝子治療</t>
    <phoneticPr fontId="34"/>
  </si>
  <si>
    <t>精神・神経疾患</t>
    <phoneticPr fontId="34"/>
  </si>
  <si>
    <t>該当なし</t>
    <rPh sb="0" eb="2">
      <t>ガイトウ</t>
    </rPh>
    <phoneticPr fontId="23"/>
  </si>
  <si>
    <t>先天奇形,変形および染色体異常</t>
  </si>
  <si>
    <t>臨床試験</t>
  </si>
  <si>
    <t>再生医療等製品</t>
  </si>
  <si>
    <t>ゲノム・データ基盤</t>
    <phoneticPr fontId="34"/>
  </si>
  <si>
    <t>生活習慣病(循環器、糖尿病等)</t>
    <phoneticPr fontId="34"/>
  </si>
  <si>
    <t>血液および造血器の疾患ならびに免疫機構の障害</t>
  </si>
  <si>
    <t>治験</t>
  </si>
  <si>
    <t>該当なし</t>
  </si>
  <si>
    <t>疾患基礎研究</t>
    <phoneticPr fontId="34"/>
  </si>
  <si>
    <t>難病</t>
    <phoneticPr fontId="34"/>
  </si>
  <si>
    <t>精神および行動の障害</t>
  </si>
  <si>
    <t>市販後</t>
  </si>
  <si>
    <t>シーズ開発・研究基盤</t>
    <phoneticPr fontId="34"/>
  </si>
  <si>
    <t>その他の非感染症疾患</t>
    <rPh sb="2" eb="3">
      <t>タ</t>
    </rPh>
    <rPh sb="4" eb="5">
      <t>ヒ</t>
    </rPh>
    <rPh sb="5" eb="8">
      <t>カンセンショウ</t>
    </rPh>
    <rPh sb="8" eb="10">
      <t>シッカン</t>
    </rPh>
    <phoneticPr fontId="34"/>
  </si>
  <si>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</si>
  <si>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</si>
  <si>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</si>
  <si>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</si>
  <si>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</si>
  <si>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</si>
  <si>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</si>
  <si>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</si>
  <si>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</si>
  <si>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</si>
  <si>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</si>
  <si>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</si>
  <si>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</si>
  <si>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</si>
  <si>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</si>
  <si>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</si>
  <si>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</si>
  <si>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23"/>
  </si>
  <si>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</si>
  <si>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</si>
  <si>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</si>
  <si>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</si>
  <si>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</si>
  <si>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</si>
  <si>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</si>
  <si>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</si>
  <si>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34"/>
  </si>
  <si>
    <t>代表</t>
    <rPh sb="0" eb="2">
      <t>ダイヒョウ</t>
    </rPh>
    <phoneticPr fontId="34"/>
  </si>
  <si>
    <t>ダミー</t>
    <phoneticPr fontId="34"/>
  </si>
  <si>
    <r>
      <t>間接経費</t>
    </r>
    <r>
      <rPr>
        <sz val="8"/>
        <rFont val="ＭＳ Ｐゴシック"/>
        <family val="3"/>
        <charset val="128"/>
        <scheme val="minor"/>
      </rPr>
      <t>（一般管理費）</t>
    </r>
    <r>
      <rPr>
        <sz val="1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4"/>
  </si>
  <si>
    <t>AMED記入</t>
  </si>
  <si>
    <t>×</t>
    <phoneticPr fontId="23"/>
  </si>
  <si>
    <t>試薬（●●●●●、●●製）</t>
    <rPh sb="0" eb="2">
      <t>シヤク</t>
    </rPh>
    <rPh sb="11" eb="12">
      <t>セイ</t>
    </rPh>
    <phoneticPr fontId="23"/>
  </si>
  <si>
    <t>試薬（▲▲▲▲、▲▲製）</t>
    <rPh sb="0" eb="2">
      <t>シヤク</t>
    </rPh>
    <rPh sb="10" eb="11">
      <t>セイ</t>
    </rPh>
    <phoneticPr fontId="23"/>
  </si>
  <si>
    <t>▲▲分析のため</t>
    <rPh sb="2" eb="4">
      <t>ブンセキ</t>
    </rPh>
    <phoneticPr fontId="23"/>
  </si>
  <si>
    <t>細胞培養器具(○○）</t>
    <rPh sb="0" eb="2">
      <t>サイボウ</t>
    </rPh>
    <rPh sb="2" eb="4">
      <t>バイヨウ</t>
    </rPh>
    <rPh sb="4" eb="6">
      <t>キグ</t>
    </rPh>
    <phoneticPr fontId="22"/>
  </si>
  <si>
    <t>細胞培養器具(△△）</t>
    <rPh sb="0" eb="2">
      <t>サイボウ</t>
    </rPh>
    <rPh sb="2" eb="4">
      <t>バイヨウ</t>
    </rPh>
    <rPh sb="4" eb="6">
      <t>キグ</t>
    </rPh>
    <phoneticPr fontId="22"/>
  </si>
  <si>
    <t>培養細胞の維持のため（海外業者）</t>
    <rPh sb="0" eb="2">
      <t>バイヨウ</t>
    </rPh>
    <rPh sb="2" eb="4">
      <t>サイボウ</t>
    </rPh>
    <rPh sb="5" eb="7">
      <t>イジ</t>
    </rPh>
    <rPh sb="11" eb="13">
      <t>カイガイ</t>
    </rPh>
    <rPh sb="13" eb="15">
      <t>ギョウシャ</t>
    </rPh>
    <phoneticPr fontId="22"/>
  </si>
  <si>
    <t>細胞培養器具(他）</t>
    <rPh sb="0" eb="2">
      <t>サイボウ</t>
    </rPh>
    <rPh sb="2" eb="4">
      <t>バイヨウ</t>
    </rPh>
    <rPh sb="4" eb="6">
      <t>キグ</t>
    </rPh>
    <rPh sb="7" eb="8">
      <t>ホカ</t>
    </rPh>
    <phoneticPr fontId="22"/>
  </si>
  <si>
    <t>検査用消耗品（ピペット類）</t>
    <rPh sb="0" eb="2">
      <t>ケンサ</t>
    </rPh>
    <rPh sb="2" eb="3">
      <t>ヨウ</t>
    </rPh>
    <rPh sb="3" eb="6">
      <t>ショウモウヒン</t>
    </rPh>
    <phoneticPr fontId="23"/>
  </si>
  <si>
    <t>検査用消耗品（実験器具類）</t>
    <rPh sb="0" eb="2">
      <t>ケンサ</t>
    </rPh>
    <rPh sb="2" eb="3">
      <t>ヨウ</t>
    </rPh>
    <rPh sb="3" eb="6">
      <t>ショウモウヒン</t>
    </rPh>
    <phoneticPr fontId="23"/>
  </si>
  <si>
    <t>△△検査に必要な消耗品</t>
    <rPh sb="2" eb="4">
      <t>ケンサ</t>
    </rPh>
    <rPh sb="5" eb="7">
      <t>ヒツヨウ</t>
    </rPh>
    <rPh sb="8" eb="11">
      <t>ショウモウヒン</t>
    </rPh>
    <phoneticPr fontId="23"/>
  </si>
  <si>
    <t>○○検査に必要な消耗品</t>
    <rPh sb="2" eb="4">
      <t>ケンサ</t>
    </rPh>
    <rPh sb="5" eb="7">
      <t>ヒツヨウ</t>
    </rPh>
    <rPh sb="8" eb="11">
      <t>ショウモウヒン</t>
    </rPh>
    <phoneticPr fontId="23"/>
  </si>
  <si>
    <t>C</t>
    <phoneticPr fontId="23"/>
  </si>
  <si>
    <t>D</t>
    <phoneticPr fontId="23"/>
  </si>
  <si>
    <t>委託費</t>
    <rPh sb="0" eb="2">
      <t>イタク</t>
    </rPh>
    <rPh sb="2" eb="3">
      <t>ヒ</t>
    </rPh>
    <phoneticPr fontId="23"/>
  </si>
  <si>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23"/>
  </si>
  <si>
    <t>　　ください。】 ⇒ kenkyuukousei@amed.go.jp</t>
    <phoneticPr fontId="23"/>
  </si>
  <si>
    <r>
      <t xml:space="preserve">　      </t>
    </r>
    <r>
      <rPr>
        <b/>
        <sz val="12"/>
        <color rgb="FFFF0000"/>
        <rFont val="ＭＳ 明朝"/>
        <family val="1"/>
        <charset val="128"/>
      </rPr>
      <t xml:space="preserve">  ⇒ kenkyuukousei@amed.go.jp</t>
    </r>
    <phoneticPr fontId="23"/>
  </si>
  <si>
    <t>委託費</t>
    <rPh sb="0" eb="2">
      <t>イタク</t>
    </rPh>
    <rPh sb="2" eb="3">
      <t>ヒ</t>
    </rPh>
    <phoneticPr fontId="23"/>
  </si>
  <si>
    <t>その他</t>
    <phoneticPr fontId="23"/>
  </si>
  <si>
    <t>PARG阻害剤のバイオマーカー研究</t>
  </si>
  <si>
    <t>●●解析のため</t>
    <rPh sb="2" eb="4">
      <t>カイセキ</t>
    </rPh>
    <phoneticPr fontId="23"/>
  </si>
  <si>
    <t>病理学的解析に使用するため</t>
    <phoneticPr fontId="23"/>
  </si>
  <si>
    <t>●●ソフトウェアライセンス</t>
  </si>
  <si>
    <t>令和4年4月～令和5年3月分</t>
    <rPh sb="0" eb="2">
      <t>レイワ</t>
    </rPh>
    <rPh sb="3" eb="4">
      <t>ネン</t>
    </rPh>
    <rPh sb="5" eb="6">
      <t>ガツ</t>
    </rPh>
    <rPh sb="7" eb="9">
      <t>レイワ</t>
    </rPh>
    <rPh sb="10" eb="11">
      <t>ネン</t>
    </rPh>
    <rPh sb="12" eb="13">
      <t>ガツ</t>
    </rPh>
    <rPh sb="13" eb="14">
      <t>フン</t>
    </rPh>
    <phoneticPr fontId="18"/>
  </si>
  <si>
    <t>件</t>
    <rPh sb="0" eb="1">
      <t>ケン</t>
    </rPh>
    <phoneticPr fontId="18"/>
  </si>
  <si>
    <t>●●解析費用</t>
    <rPh sb="2" eb="4">
      <t>カイセキ</t>
    </rPh>
    <phoneticPr fontId="23"/>
  </si>
  <si>
    <t>●●装置(試作品)</t>
    <rPh sb="2" eb="4">
      <t>ソウチ</t>
    </rPh>
    <rPh sb="5" eb="7">
      <t>シサク</t>
    </rPh>
    <rPh sb="7" eb="8">
      <t>ヒン</t>
    </rPh>
    <phoneticPr fontId="23"/>
  </si>
  <si>
    <t>●●測定装置試作</t>
    <rPh sb="2" eb="4">
      <t>ソクテイ</t>
    </rPh>
    <rPh sb="4" eb="6">
      <t>ソウチ</t>
    </rPh>
    <rPh sb="6" eb="8">
      <t>シサク</t>
    </rPh>
    <phoneticPr fontId="23"/>
  </si>
  <si>
    <t>●●(既製品ソフトウェア)</t>
    <rPh sb="3" eb="6">
      <t>キセイヒン</t>
    </rPh>
    <phoneticPr fontId="23"/>
  </si>
  <si>
    <t>委託費</t>
    <rPh sb="0" eb="2">
      <t>イタク</t>
    </rPh>
    <rPh sb="2" eb="3">
      <t>ヒ</t>
    </rPh>
    <phoneticPr fontId="34"/>
  </si>
  <si>
    <t>備考</t>
    <rPh sb="0" eb="2">
      <t>ビコウ</t>
    </rPh>
    <phoneticPr fontId="23"/>
  </si>
  <si>
    <t>疾患領域タグ</t>
    <rPh sb="0" eb="2">
      <t>シッカン</t>
    </rPh>
    <rPh sb="2" eb="4">
      <t>リョウイキ</t>
    </rPh>
    <phoneticPr fontId="23"/>
  </si>
  <si>
    <t>◎</t>
    <phoneticPr fontId="23"/>
  </si>
  <si>
    <t>○</t>
    <phoneticPr fontId="23"/>
  </si>
  <si>
    <t>申請者(機関の代表者)住所：</t>
    <rPh sb="4" eb="6">
      <t>キカン</t>
    </rPh>
    <rPh sb="7" eb="10">
      <t>ダイヒョウシャ</t>
    </rPh>
    <rPh sb="11" eb="13">
      <t>ジュウショ</t>
    </rPh>
    <phoneticPr fontId="23"/>
  </si>
  <si>
    <t>申請者(機関の代表者)肩書：</t>
    <rPh sb="11" eb="13">
      <t>カタガ</t>
    </rPh>
    <phoneticPr fontId="23"/>
  </si>
  <si>
    <t>申請者(機関の代表者)氏名：</t>
    <rPh sb="11" eb="13">
      <t>シメイ</t>
    </rPh>
    <phoneticPr fontId="23"/>
  </si>
  <si>
    <t>補助事業担当者所属・役職：</t>
    <rPh sb="0" eb="2">
      <t>ホジョ</t>
    </rPh>
    <rPh sb="2" eb="4">
      <t>ジギョウ</t>
    </rPh>
    <rPh sb="4" eb="7">
      <t>タントウシャ</t>
    </rPh>
    <rPh sb="7" eb="9">
      <t>ショゾク</t>
    </rPh>
    <rPh sb="10" eb="12">
      <t>ヤクショク</t>
    </rPh>
    <phoneticPr fontId="23"/>
  </si>
  <si>
    <t>補助事業担当者氏名：</t>
    <rPh sb="0" eb="2">
      <t>ホジョ</t>
    </rPh>
    <rPh sb="2" eb="4">
      <t>ジギョウ</t>
    </rPh>
    <rPh sb="4" eb="7">
      <t>タントウシャ</t>
    </rPh>
    <rPh sb="7" eb="9">
      <t>シメイ</t>
    </rPh>
    <phoneticPr fontId="23"/>
  </si>
  <si>
    <t>補助事業担当者E-mailアドレス：</t>
    <rPh sb="0" eb="2">
      <t>ホジョ</t>
    </rPh>
    <rPh sb="2" eb="4">
      <t>ジギョウ</t>
    </rPh>
    <rPh sb="4" eb="7">
      <t>タントウシャ</t>
    </rPh>
    <phoneticPr fontId="23"/>
  </si>
  <si>
    <t>研究概要：　　
（300～500字程度で、
公開可能なもの）</t>
    <rPh sb="0" eb="2">
      <t>ケンキュウ</t>
    </rPh>
    <rPh sb="2" eb="4">
      <t>ガイヨウ</t>
    </rPh>
    <rPh sb="16" eb="17">
      <t>ジ</t>
    </rPh>
    <rPh sb="17" eb="19">
      <t>テイド</t>
    </rPh>
    <rPh sb="22" eb="24">
      <t>コウカイ</t>
    </rPh>
    <rPh sb="24" eb="26">
      <t>カノウ</t>
    </rPh>
    <phoneticPr fontId="23"/>
  </si>
  <si>
    <t>自動的に転記された金額が税抜き額であることをご確認ください。</t>
    <rPh sb="0" eb="3">
      <t>ジドウテキ</t>
    </rPh>
    <rPh sb="4" eb="6">
      <t>テンキ</t>
    </rPh>
    <rPh sb="9" eb="11">
      <t>キンガク</t>
    </rPh>
    <rPh sb="12" eb="14">
      <t>ゼイヌ</t>
    </rPh>
    <rPh sb="15" eb="16">
      <t>ガク</t>
    </rPh>
    <rPh sb="23" eb="25">
      <t>カクニン</t>
    </rPh>
    <phoneticPr fontId="23"/>
  </si>
  <si>
    <t>研究概要</t>
    <rPh sb="0" eb="2">
      <t>ケンキュウ</t>
    </rPh>
    <rPh sb="2" eb="4">
      <t>ガイヨウ</t>
    </rPh>
    <phoneticPr fontId="23"/>
  </si>
  <si>
    <t>月給
または
時給</t>
    <rPh sb="0" eb="2">
      <t>ゲッキュウ</t>
    </rPh>
    <rPh sb="7" eb="9">
      <t>ジキュウ</t>
    </rPh>
    <phoneticPr fontId="23"/>
  </si>
  <si>
    <t>支払月数
または
支払時間数</t>
    <rPh sb="0" eb="2">
      <t>シハライ</t>
    </rPh>
    <rPh sb="2" eb="4">
      <t>ツキスウ</t>
    </rPh>
    <rPh sb="9" eb="11">
      <t>シハラ</t>
    </rPh>
    <rPh sb="11" eb="14">
      <t>ジカンスウ</t>
    </rPh>
    <phoneticPr fontId="23"/>
  </si>
  <si>
    <t>従事率</t>
    <rPh sb="0" eb="2">
      <t>ジュウジ</t>
    </rPh>
    <rPh sb="2" eb="3">
      <t>リツ</t>
    </rPh>
    <phoneticPr fontId="23"/>
  </si>
  <si>
    <t>補助事業担当者 e-Rad研究者番号：</t>
    <rPh sb="0" eb="2">
      <t>ホジョ</t>
    </rPh>
    <rPh sb="2" eb="4">
      <t>ジギョウ</t>
    </rPh>
    <rPh sb="4" eb="6">
      <t>タントウ</t>
    </rPh>
    <rPh sb="6" eb="7">
      <t>シャ</t>
    </rPh>
    <rPh sb="13" eb="16">
      <t>ケンキュウシャ</t>
    </rPh>
    <rPh sb="16" eb="18">
      <t>バンゴウ</t>
    </rPh>
    <phoneticPr fontId="23"/>
  </si>
  <si>
    <t>補助事業担当者
氏名</t>
    <rPh sb="4" eb="7">
      <t>タントウシャ</t>
    </rPh>
    <rPh sb="8" eb="10">
      <t>シメイ</t>
    </rPh>
    <phoneticPr fontId="34"/>
  </si>
  <si>
    <t>財源：</t>
    <rPh sb="0" eb="2">
      <t>ザイゲン</t>
    </rPh>
    <phoneticPr fontId="23"/>
  </si>
  <si>
    <t>補助事業事務連絡担当者氏名：</t>
    <phoneticPr fontId="23"/>
  </si>
  <si>
    <t>補助事業事務連絡担当者氏名</t>
    <phoneticPr fontId="23"/>
  </si>
  <si>
    <t>補助事業事務連絡担当者E-mailアドレス：</t>
    <phoneticPr fontId="23"/>
  </si>
  <si>
    <t>補助事業事務連絡担当者E-mailアドレス</t>
    <phoneticPr fontId="23"/>
  </si>
  <si>
    <t>補助事業担当者
所属・役職</t>
    <rPh sb="6" eb="7">
      <t>シャ</t>
    </rPh>
    <rPh sb="8" eb="10">
      <t>ショゾク</t>
    </rPh>
    <rPh sb="11" eb="13">
      <t>ヤクショク</t>
    </rPh>
    <phoneticPr fontId="34"/>
  </si>
  <si>
    <r>
      <t xml:space="preserve">＜経費等内訳書＞令和 </t>
    </r>
    <r>
      <rPr>
        <sz val="12"/>
        <color rgb="FFFF0000"/>
        <rFont val="ＭＳ 明朝"/>
        <family val="1"/>
        <charset val="128"/>
      </rPr>
      <t>ｎ</t>
    </r>
    <r>
      <rPr>
        <sz val="12"/>
        <rFont val="ＭＳ 明朝"/>
        <family val="1"/>
        <charset val="128"/>
      </rPr>
      <t>年度</t>
    </r>
    <rPh sb="1" eb="3">
      <t>ケイヒ</t>
    </rPh>
    <rPh sb="3" eb="4">
      <t>ナド</t>
    </rPh>
    <rPh sb="4" eb="7">
      <t>ウチワケショ</t>
    </rPh>
    <rPh sb="8" eb="10">
      <t>レイワ</t>
    </rPh>
    <rPh sb="12" eb="14">
      <t>ネンド</t>
    </rPh>
    <phoneticPr fontId="23"/>
  </si>
  <si>
    <t>e-Rad課題ID番号</t>
    <rPh sb="9" eb="11">
      <t>バンゴウ</t>
    </rPh>
    <phoneticPr fontId="34"/>
  </si>
  <si>
    <t>e-Rad課題ID番号：</t>
    <rPh sb="5" eb="7">
      <t>カダイ</t>
    </rPh>
    <rPh sb="9" eb="11">
      <t>バンゴウ</t>
    </rPh>
    <phoneticPr fontId="23"/>
  </si>
  <si>
    <t>申請者住所</t>
    <rPh sb="0" eb="3">
      <t>シンセイシャ</t>
    </rPh>
    <rPh sb="3" eb="5">
      <t>ジュウショ</t>
    </rPh>
    <phoneticPr fontId="23"/>
  </si>
  <si>
    <t>申請者肩書</t>
    <rPh sb="0" eb="3">
      <t>シンセイシャ</t>
    </rPh>
    <rPh sb="3" eb="5">
      <t>カタガ</t>
    </rPh>
    <phoneticPr fontId="34"/>
  </si>
  <si>
    <t>申請者氏名</t>
    <rPh sb="0" eb="3">
      <t>シンセイシャ</t>
    </rPh>
    <rPh sb="3" eb="5">
      <t>シメイ</t>
    </rPh>
    <phoneticPr fontId="34"/>
  </si>
  <si>
    <t>補助事業担当者 e-Rad研究者番号</t>
    <rPh sb="13" eb="18">
      <t>ケンキュウシャバンゴウ</t>
    </rPh>
    <phoneticPr fontId="34"/>
  </si>
  <si>
    <r>
      <t>研究倫理教育責任者　</t>
    </r>
    <r>
      <rPr>
        <b/>
        <sz val="12"/>
        <color rgb="FFFF0000"/>
        <rFont val="ＭＳ 明朝"/>
        <family val="1"/>
        <charset val="128"/>
      </rPr>
      <t>【変更の場合は研究公正・業務推進部 研究公正課にメールでご連絡ください。】</t>
    </r>
    <rPh sb="0" eb="2">
      <t>ケンキュウ</t>
    </rPh>
    <rPh sb="2" eb="4">
      <t>リンリ</t>
    </rPh>
    <rPh sb="4" eb="6">
      <t>キョウイク</t>
    </rPh>
    <rPh sb="6" eb="9">
      <t>セキニンシャ</t>
    </rPh>
    <phoneticPr fontId="23"/>
  </si>
  <si>
    <r>
      <t>コンプライアンス推進責任者　</t>
    </r>
    <r>
      <rPr>
        <b/>
        <sz val="12"/>
        <color rgb="FFFF0000"/>
        <rFont val="ＭＳ 明朝"/>
        <family val="1"/>
        <charset val="128"/>
      </rPr>
      <t>【変更の場合は研究公正・業務推進部 研究公正課にメールでご連絡</t>
    </r>
    <rPh sb="8" eb="10">
      <t>スイシン</t>
    </rPh>
    <rPh sb="10" eb="13">
      <t>セキニンシャ</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</si>
</sst>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6"/>
      <name val="ＭＳ Ｐゴシック"/>
      <family val="3"/>
      <charset val="128"/>
      <scheme val="minor"/>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b/>
      <sz val="12"/>
      <color rgb="FFFF0000"/>
      <name val="ＭＳ 明朝"/>
      <family val="1"/>
      <charset val="128"/>
    </font>
    <font>
      <sz val="12"/>
      <color theme="0" tint="-0.249977111117893"/>
      <name val="ＭＳ 明朝"/>
      <family val="1"/>
      <charset val="128"/>
    </font>
    <font>
      <b/>
      <sz val="12"/>
      <name val="ＭＳ Ｐゴシック"/>
      <family val="3"/>
      <charset val="128"/>
    </font>
    <font>
      <b/>
      <sz val="10"/>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8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s>
  <cellStyleXfs count="40">
    <xf numFmtId="0" fontId="0" fillId="0" borderId="0"/>
    <xf numFmtId="178" fontId="24" fillId="0" borderId="0" applyFill="0" applyBorder="0" applyAlignment="0"/>
    <xf numFmtId="0" fontId="25" fillId="0" borderId="1" applyNumberFormat="0" applyAlignment="0" applyProtection="0">
      <alignment horizontal="left" vertical="center"/>
    </xf>
    <xf numFmtId="0" fontId="25" fillId="0" borderId="2">
      <alignment horizontal="left" vertical="center"/>
    </xf>
    <xf numFmtId="0" fontId="26" fillId="0" borderId="0"/>
    <xf numFmtId="0" fontId="27" fillId="0" borderId="0"/>
    <xf numFmtId="0" fontId="28" fillId="0" borderId="0"/>
    <xf numFmtId="0" fontId="21" fillId="0" borderId="0">
      <alignment vertical="center"/>
    </xf>
    <xf numFmtId="0" fontId="20" fillId="0" borderId="0">
      <alignment vertical="center"/>
    </xf>
    <xf numFmtId="38" fontId="20" fillId="0" borderId="0" applyFont="0" applyFill="0" applyBorder="0" applyAlignment="0" applyProtection="0">
      <alignment vertical="center"/>
    </xf>
    <xf numFmtId="38" fontId="22"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40" fillId="0" borderId="0"/>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9" fontId="22" fillId="0" borderId="0" applyFont="0" applyFill="0" applyBorder="0" applyAlignment="0" applyProtection="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473">
    <xf numFmtId="0" fontId="0" fillId="0" borderId="0" xfId="0"/>
    <xf numFmtId="0" fontId="29" fillId="0" borderId="0" xfId="0" applyFont="1" applyAlignment="1">
      <alignment vertical="center"/>
    </xf>
    <xf numFmtId="177" fontId="29" fillId="0" borderId="0" xfId="0" applyNumberFormat="1" applyFont="1" applyAlignment="1">
      <alignment vertical="center"/>
    </xf>
    <xf numFmtId="0" fontId="29" fillId="0" borderId="0" xfId="0" applyFont="1" applyBorder="1" applyAlignment="1">
      <alignment horizontal="right" vertical="center"/>
    </xf>
    <xf numFmtId="0" fontId="29" fillId="0" borderId="0" xfId="0" applyFont="1" applyAlignment="1">
      <alignment horizontal="center" vertical="center"/>
    </xf>
    <xf numFmtId="0" fontId="31" fillId="0" borderId="0" xfId="0" applyFont="1" applyAlignment="1">
      <alignment vertical="center"/>
    </xf>
    <xf numFmtId="0" fontId="29" fillId="2" borderId="0" xfId="0" applyFont="1" applyFill="1" applyAlignment="1">
      <alignment vertical="center"/>
    </xf>
    <xf numFmtId="177" fontId="29" fillId="0" borderId="0" xfId="0" applyNumberFormat="1" applyFont="1" applyFill="1" applyAlignment="1">
      <alignment vertical="center"/>
    </xf>
    <xf numFmtId="0" fontId="29" fillId="0" borderId="0" xfId="0" applyFont="1" applyFill="1" applyAlignment="1">
      <alignment vertical="center"/>
    </xf>
    <xf numFmtId="0" fontId="29" fillId="0" borderId="0" xfId="0" applyFont="1" applyAlignment="1">
      <alignment vertical="center"/>
    </xf>
    <xf numFmtId="0" fontId="33" fillId="0" borderId="0" xfId="0" applyFont="1" applyAlignment="1">
      <alignment vertical="center"/>
    </xf>
    <xf numFmtId="0" fontId="33" fillId="0" borderId="0" xfId="0" applyFont="1" applyFill="1" applyAlignment="1">
      <alignment vertical="center"/>
    </xf>
    <xf numFmtId="177" fontId="33" fillId="0" borderId="0" xfId="0" applyNumberFormat="1" applyFont="1" applyAlignment="1">
      <alignment vertical="center"/>
    </xf>
    <xf numFmtId="0" fontId="33" fillId="0" borderId="0" xfId="0" applyFont="1" applyAlignment="1">
      <alignment horizontal="center" vertical="center"/>
    </xf>
    <xf numFmtId="0" fontId="33" fillId="0" borderId="0" xfId="0" applyFont="1" applyBorder="1" applyAlignment="1">
      <alignment vertical="center"/>
    </xf>
    <xf numFmtId="0" fontId="33" fillId="0" borderId="0" xfId="0" applyFont="1" applyBorder="1" applyAlignment="1">
      <alignment horizontal="center" vertical="center"/>
    </xf>
    <xf numFmtId="179" fontId="33" fillId="0" borderId="0" xfId="0" applyNumberFormat="1" applyFont="1" applyAlignment="1">
      <alignment vertical="center"/>
    </xf>
    <xf numFmtId="177" fontId="33" fillId="0" borderId="0" xfId="0" applyNumberFormat="1" applyFont="1" applyFill="1" applyAlignment="1">
      <alignment vertical="center"/>
    </xf>
    <xf numFmtId="0" fontId="29" fillId="0" borderId="0" xfId="0" applyFont="1" applyAlignment="1">
      <alignment horizontal="left" vertical="center"/>
    </xf>
    <xf numFmtId="0" fontId="33" fillId="0" borderId="0" xfId="0" applyFont="1" applyAlignment="1">
      <alignment horizontal="left" vertical="center"/>
    </xf>
    <xf numFmtId="176" fontId="29" fillId="0" borderId="0" xfId="0" applyNumberFormat="1" applyFont="1" applyAlignment="1">
      <alignment horizontal="left" vertical="center"/>
    </xf>
    <xf numFmtId="177" fontId="32" fillId="0" borderId="10" xfId="0" applyNumberFormat="1" applyFont="1" applyFill="1" applyBorder="1" applyAlignment="1">
      <alignment vertical="center"/>
    </xf>
    <xf numFmtId="177" fontId="32" fillId="0" borderId="10" xfId="0" applyNumberFormat="1" applyFont="1" applyFill="1" applyBorder="1" applyAlignment="1">
      <alignment horizontal="right" vertical="center"/>
    </xf>
    <xf numFmtId="0" fontId="29" fillId="0" borderId="0" xfId="0" applyFont="1" applyAlignment="1">
      <alignment vertical="center"/>
    </xf>
    <xf numFmtId="38" fontId="29" fillId="0" borderId="1" xfId="0" applyNumberFormat="1" applyFont="1" applyBorder="1" applyAlignment="1">
      <alignment horizontal="center" vertical="center"/>
    </xf>
    <xf numFmtId="0" fontId="20" fillId="0" borderId="0" xfId="8">
      <alignment vertical="center"/>
    </xf>
    <xf numFmtId="0" fontId="29" fillId="0" borderId="0" xfId="0" applyFont="1" applyAlignment="1">
      <alignment vertical="center"/>
    </xf>
    <xf numFmtId="177" fontId="32" fillId="0" borderId="0" xfId="0" applyNumberFormat="1" applyFont="1" applyFill="1" applyBorder="1" applyAlignment="1">
      <alignment vertical="center"/>
    </xf>
    <xf numFmtId="38" fontId="29" fillId="0" borderId="62"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xf>
    <xf numFmtId="38" fontId="29" fillId="0" borderId="0" xfId="0" applyNumberFormat="1" applyFont="1" applyBorder="1" applyAlignment="1">
      <alignment horizontal="center" vertical="center"/>
    </xf>
    <xf numFmtId="0" fontId="29" fillId="0" borderId="0" xfId="0" applyFont="1" applyAlignment="1">
      <alignment vertical="center"/>
    </xf>
    <xf numFmtId="38" fontId="29" fillId="0" borderId="3" xfId="0" applyNumberFormat="1" applyFont="1" applyBorder="1" applyAlignment="1">
      <alignment horizontal="center" vertical="center" wrapText="1"/>
    </xf>
    <xf numFmtId="0" fontId="29" fillId="0" borderId="0" xfId="0" applyFont="1" applyBorder="1" applyAlignment="1">
      <alignment vertical="center"/>
    </xf>
    <xf numFmtId="177" fontId="33" fillId="0" borderId="0" xfId="0" applyNumberFormat="1" applyFont="1" applyFill="1" applyBorder="1" applyAlignment="1">
      <alignment vertical="center"/>
    </xf>
    <xf numFmtId="177" fontId="29" fillId="0" borderId="0" xfId="0" applyNumberFormat="1" applyFont="1" applyBorder="1" applyAlignment="1">
      <alignment vertical="center"/>
    </xf>
    <xf numFmtId="38" fontId="35" fillId="0" borderId="62" xfId="0" applyNumberFormat="1" applyFont="1" applyBorder="1" applyAlignment="1">
      <alignment horizontal="center" vertical="center"/>
    </xf>
    <xf numFmtId="177" fontId="32" fillId="0" borderId="63" xfId="0" applyNumberFormat="1" applyFont="1" applyFill="1" applyBorder="1" applyAlignment="1">
      <alignment vertical="center"/>
    </xf>
    <xf numFmtId="38" fontId="32" fillId="0" borderId="63" xfId="0" applyNumberFormat="1" applyFont="1" applyFill="1" applyBorder="1" applyAlignment="1">
      <alignment vertical="center"/>
    </xf>
    <xf numFmtId="0" fontId="29" fillId="0" borderId="0" xfId="0" applyFont="1" applyAlignment="1">
      <alignment vertical="center"/>
    </xf>
    <xf numFmtId="38" fontId="29" fillId="0" borderId="62" xfId="0" applyNumberFormat="1" applyFont="1" applyBorder="1" applyAlignment="1">
      <alignment horizontal="center" vertical="center"/>
    </xf>
    <xf numFmtId="38" fontId="29" fillId="0" borderId="0" xfId="0" applyNumberFormat="1" applyFont="1" applyBorder="1" applyAlignment="1">
      <alignment horizontal="center" vertical="center"/>
    </xf>
    <xf numFmtId="177" fontId="32" fillId="0" borderId="64" xfId="0" applyNumberFormat="1" applyFont="1" applyFill="1" applyBorder="1" applyAlignment="1">
      <alignment vertical="center"/>
    </xf>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xf>
    <xf numFmtId="177" fontId="29" fillId="0" borderId="0" xfId="0" applyNumberFormat="1" applyFont="1" applyAlignment="1">
      <alignment horizontal="center" vertical="center"/>
    </xf>
    <xf numFmtId="177" fontId="33" fillId="0" borderId="21" xfId="0" applyNumberFormat="1" applyFont="1" applyFill="1" applyBorder="1" applyAlignment="1">
      <alignment horizontal="right" vertical="center"/>
    </xf>
    <xf numFmtId="38" fontId="33" fillId="0" borderId="65" xfId="0" applyNumberFormat="1" applyFont="1" applyFill="1" applyBorder="1" applyAlignment="1">
      <alignment horizontal="right" vertical="center"/>
    </xf>
    <xf numFmtId="177" fontId="33" fillId="0" borderId="21" xfId="0" applyNumberFormat="1" applyFont="1" applyFill="1" applyBorder="1" applyAlignment="1">
      <alignment vertical="center"/>
    </xf>
    <xf numFmtId="38" fontId="29" fillId="0" borderId="1"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shrinkToFit="1"/>
    </xf>
    <xf numFmtId="0" fontId="33" fillId="0" borderId="0" xfId="0" applyFont="1" applyAlignment="1">
      <alignment vertical="center" shrinkToFit="1"/>
    </xf>
    <xf numFmtId="0" fontId="33" fillId="0" borderId="0" xfId="0" applyFont="1" applyFill="1" applyAlignment="1">
      <alignment vertical="center" shrinkToFit="1"/>
    </xf>
    <xf numFmtId="38" fontId="29" fillId="0" borderId="62" xfId="0" applyNumberFormat="1" applyFont="1" applyBorder="1" applyAlignment="1">
      <alignment horizontal="center" vertical="center" shrinkToFit="1"/>
    </xf>
    <xf numFmtId="38" fontId="33" fillId="3" borderId="12"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center" vertical="center"/>
      <protection locked="0"/>
    </xf>
    <xf numFmtId="38" fontId="33" fillId="3" borderId="17" xfId="10" applyFont="1" applyFill="1" applyBorder="1" applyAlignment="1" applyProtection="1">
      <alignment vertical="center"/>
      <protection locked="0"/>
    </xf>
    <xf numFmtId="176" fontId="33" fillId="3" borderId="3" xfId="0" applyNumberFormat="1" applyFont="1" applyFill="1" applyBorder="1" applyAlignment="1" applyProtection="1">
      <alignment vertical="center"/>
      <protection locked="0"/>
    </xf>
    <xf numFmtId="176" fontId="33" fillId="3" borderId="3" xfId="0" applyNumberFormat="1" applyFont="1" applyFill="1" applyBorder="1" applyAlignment="1" applyProtection="1">
      <alignment horizontal="center" vertical="center"/>
      <protection locked="0"/>
    </xf>
    <xf numFmtId="38" fontId="33" fillId="3" borderId="15" xfId="10" applyFont="1" applyFill="1" applyBorder="1" applyAlignment="1" applyProtection="1">
      <alignment vertical="center"/>
      <protection locked="0"/>
    </xf>
    <xf numFmtId="38" fontId="29" fillId="3" borderId="14" xfId="0" applyNumberFormat="1" applyFont="1" applyFill="1" applyBorder="1" applyAlignment="1" applyProtection="1">
      <alignment vertical="center"/>
      <protection locked="0"/>
    </xf>
    <xf numFmtId="38" fontId="29" fillId="3" borderId="13" xfId="0" applyNumberFormat="1" applyFont="1" applyFill="1" applyBorder="1" applyAlignment="1" applyProtection="1">
      <alignment vertical="center"/>
      <protection locked="0"/>
    </xf>
    <xf numFmtId="38" fontId="29" fillId="3" borderId="15" xfId="10" applyFont="1" applyFill="1" applyBorder="1" applyAlignment="1" applyProtection="1">
      <alignment vertical="center"/>
      <protection locked="0"/>
    </xf>
    <xf numFmtId="176" fontId="29" fillId="3" borderId="3" xfId="0" applyNumberFormat="1" applyFont="1" applyFill="1" applyBorder="1" applyAlignment="1" applyProtection="1">
      <alignment vertical="center"/>
      <protection locked="0"/>
    </xf>
    <xf numFmtId="176" fontId="29" fillId="3" borderId="3" xfId="0" applyNumberFormat="1" applyFont="1" applyFill="1" applyBorder="1" applyAlignment="1" applyProtection="1">
      <alignment horizontal="center" vertical="center"/>
      <protection locked="0"/>
    </xf>
    <xf numFmtId="38" fontId="29" fillId="3" borderId="2" xfId="0" applyNumberFormat="1" applyFont="1" applyFill="1" applyBorder="1" applyAlignment="1" applyProtection="1">
      <alignment vertical="center"/>
      <protection locked="0"/>
    </xf>
    <xf numFmtId="38" fontId="29" fillId="3" borderId="19" xfId="0" applyNumberFormat="1" applyFont="1" applyFill="1" applyBorder="1" applyAlignment="1" applyProtection="1">
      <alignment vertical="center"/>
      <protection locked="0"/>
    </xf>
    <xf numFmtId="38" fontId="29" fillId="3" borderId="30" xfId="0" applyNumberFormat="1" applyFont="1" applyFill="1" applyBorder="1" applyAlignment="1" applyProtection="1">
      <alignment vertical="center"/>
      <protection locked="0"/>
    </xf>
    <xf numFmtId="38" fontId="29" fillId="3" borderId="23" xfId="10" applyFont="1" applyFill="1" applyBorder="1" applyAlignment="1" applyProtection="1">
      <alignment vertical="center"/>
      <protection locked="0"/>
    </xf>
    <xf numFmtId="176" fontId="29" fillId="3" borderId="6" xfId="0" applyNumberFormat="1" applyFont="1" applyFill="1" applyBorder="1" applyAlignment="1" applyProtection="1">
      <alignment vertical="center"/>
      <protection locked="0"/>
    </xf>
    <xf numFmtId="38" fontId="33" fillId="3" borderId="12"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right" vertical="center"/>
      <protection locked="0"/>
    </xf>
    <xf numFmtId="38" fontId="33" fillId="3" borderId="11" xfId="0" applyNumberFormat="1" applyFont="1" applyFill="1" applyBorder="1" applyAlignment="1" applyProtection="1">
      <alignment vertical="center"/>
      <protection locked="0"/>
    </xf>
    <xf numFmtId="38" fontId="33"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7" fillId="3" borderId="12" xfId="0" applyNumberFormat="1" applyFont="1" applyFill="1" applyBorder="1" applyAlignment="1" applyProtection="1">
      <alignment horizontal="left" vertical="center" shrinkToFit="1"/>
      <protection locked="0"/>
    </xf>
    <xf numFmtId="38" fontId="37" fillId="3" borderId="11" xfId="0" applyNumberFormat="1" applyFont="1" applyFill="1" applyBorder="1" applyAlignment="1" applyProtection="1">
      <alignment horizontal="left" vertical="center" shrinkToFit="1"/>
      <protection locked="0"/>
    </xf>
    <xf numFmtId="38" fontId="37" fillId="3" borderId="11" xfId="0" applyNumberFormat="1" applyFont="1" applyFill="1" applyBorder="1" applyAlignment="1" applyProtection="1">
      <alignment horizontal="right" vertical="center"/>
      <protection locked="0"/>
    </xf>
    <xf numFmtId="38" fontId="37" fillId="3" borderId="11" xfId="0" applyNumberFormat="1" applyFont="1" applyFill="1" applyBorder="1" applyAlignment="1" applyProtection="1">
      <alignment vertical="center"/>
      <protection locked="0"/>
    </xf>
    <xf numFmtId="0" fontId="37" fillId="3" borderId="14" xfId="0" applyFont="1" applyFill="1" applyBorder="1" applyAlignment="1" applyProtection="1">
      <alignment horizontal="left" vertical="center" shrinkToFit="1"/>
      <protection locked="0"/>
    </xf>
    <xf numFmtId="38" fontId="37" fillId="3" borderId="3" xfId="0" applyNumberFormat="1" applyFont="1" applyFill="1" applyBorder="1" applyAlignment="1" applyProtection="1">
      <alignment horizontal="left" vertical="center" shrinkToFit="1"/>
      <protection locked="0"/>
    </xf>
    <xf numFmtId="38" fontId="37" fillId="3" borderId="3" xfId="0" applyNumberFormat="1" applyFont="1" applyFill="1" applyBorder="1" applyAlignment="1" applyProtection="1">
      <alignment horizontal="right" vertical="center"/>
      <protection locked="0"/>
    </xf>
    <xf numFmtId="38" fontId="37" fillId="3" borderId="3" xfId="0" applyNumberFormat="1" applyFont="1" applyFill="1" applyBorder="1" applyAlignment="1" applyProtection="1">
      <alignment vertical="center"/>
      <protection locked="0"/>
    </xf>
    <xf numFmtId="38" fontId="37" fillId="3" borderId="14" xfId="0" applyNumberFormat="1" applyFont="1" applyFill="1" applyBorder="1" applyAlignment="1" applyProtection="1">
      <alignment horizontal="left" vertical="center" shrinkToFit="1"/>
      <protection locked="0"/>
    </xf>
    <xf numFmtId="0" fontId="37" fillId="3" borderId="27" xfId="0" applyFont="1" applyFill="1" applyBorder="1" applyAlignment="1" applyProtection="1">
      <alignment horizontal="justify" vertical="center" shrinkToFit="1"/>
      <protection locked="0"/>
    </xf>
    <xf numFmtId="38" fontId="37" fillId="3" borderId="18" xfId="0" applyNumberFormat="1" applyFont="1" applyFill="1" applyBorder="1" applyAlignment="1" applyProtection="1">
      <alignment vertical="center" shrinkToFit="1"/>
      <protection locked="0"/>
    </xf>
    <xf numFmtId="38" fontId="37" fillId="3" borderId="18" xfId="0" applyNumberFormat="1" applyFont="1" applyFill="1" applyBorder="1" applyAlignment="1" applyProtection="1">
      <alignment horizontal="right" vertical="center"/>
      <protection locked="0"/>
    </xf>
    <xf numFmtId="38" fontId="37" fillId="3" borderId="18" xfId="0" applyNumberFormat="1" applyFont="1" applyFill="1" applyBorder="1" applyAlignment="1" applyProtection="1">
      <alignment horizontal="center" vertical="center"/>
      <protection locked="0"/>
    </xf>
    <xf numFmtId="38" fontId="33" fillId="3" borderId="12" xfId="0" applyNumberFormat="1" applyFont="1" applyFill="1" applyBorder="1" applyAlignment="1" applyProtection="1">
      <alignment horizontal="left" vertical="center"/>
      <protection locked="0"/>
    </xf>
    <xf numFmtId="38" fontId="33" fillId="3" borderId="39"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left" vertical="center" wrapText="1"/>
      <protection locked="0"/>
    </xf>
    <xf numFmtId="38" fontId="36" fillId="3" borderId="13" xfId="0" applyNumberFormat="1" applyFont="1" applyFill="1" applyBorder="1" applyAlignment="1" applyProtection="1">
      <alignment horizontal="center" vertical="center"/>
      <protection locked="0"/>
    </xf>
    <xf numFmtId="38" fontId="33" fillId="3" borderId="13" xfId="0" applyNumberFormat="1" applyFont="1" applyFill="1" applyBorder="1" applyAlignment="1" applyProtection="1">
      <alignment horizontal="center" vertical="center"/>
      <protection locked="0"/>
    </xf>
    <xf numFmtId="38" fontId="36" fillId="3" borderId="39" xfId="0" applyNumberFormat="1" applyFont="1" applyFill="1" applyBorder="1" applyAlignment="1" applyProtection="1">
      <alignment horizontal="center" vertical="center"/>
      <protection locked="0"/>
    </xf>
    <xf numFmtId="38" fontId="33" fillId="3" borderId="17" xfId="0" applyNumberFormat="1" applyFont="1" applyFill="1" applyBorder="1" applyAlignment="1" applyProtection="1">
      <alignment horizontal="left" vertical="center" wrapText="1"/>
      <protection locked="0"/>
    </xf>
    <xf numFmtId="38" fontId="33" fillId="3" borderId="17"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right" vertical="center"/>
      <protection locked="0"/>
    </xf>
    <xf numFmtId="38" fontId="33" fillId="3" borderId="8" xfId="0" applyNumberFormat="1" applyFont="1" applyFill="1" applyBorder="1" applyAlignment="1" applyProtection="1">
      <alignment horizontal="right" vertical="center"/>
      <protection locked="0"/>
    </xf>
    <xf numFmtId="38" fontId="33" fillId="3" borderId="14"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center" vertical="center"/>
      <protection locked="0"/>
    </xf>
    <xf numFmtId="38" fontId="36" fillId="3" borderId="2"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6" fillId="3" borderId="22"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horizontal="right" vertical="center"/>
      <protection locked="0"/>
    </xf>
    <xf numFmtId="38" fontId="37" fillId="3" borderId="14" xfId="0" applyNumberFormat="1" applyFont="1" applyFill="1" applyBorder="1" applyAlignment="1" applyProtection="1">
      <alignment horizontal="left" vertical="center"/>
      <protection locked="0"/>
    </xf>
    <xf numFmtId="38" fontId="37" fillId="3" borderId="22" xfId="0" applyNumberFormat="1" applyFont="1" applyFill="1" applyBorder="1" applyAlignment="1" applyProtection="1">
      <alignment horizontal="left" vertical="center"/>
      <protection locked="0"/>
    </xf>
    <xf numFmtId="38" fontId="37" fillId="3" borderId="22" xfId="0" applyNumberFormat="1" applyFont="1" applyFill="1" applyBorder="1" applyAlignment="1" applyProtection="1">
      <alignment horizontal="left" vertical="center" wrapText="1"/>
      <protection locked="0"/>
    </xf>
    <xf numFmtId="38" fontId="37" fillId="3" borderId="15" xfId="0" applyNumberFormat="1" applyFont="1" applyFill="1" applyBorder="1" applyAlignment="1" applyProtection="1">
      <alignment horizontal="center" vertical="center"/>
      <protection locked="0"/>
    </xf>
    <xf numFmtId="38" fontId="38" fillId="3" borderId="2" xfId="0" applyNumberFormat="1" applyFont="1" applyFill="1" applyBorder="1" applyAlignment="1" applyProtection="1">
      <alignment horizontal="center" vertical="center"/>
      <protection locked="0"/>
    </xf>
    <xf numFmtId="38" fontId="37" fillId="3" borderId="2" xfId="0" applyNumberFormat="1" applyFont="1" applyFill="1" applyBorder="1" applyAlignment="1" applyProtection="1">
      <alignment horizontal="center" vertical="center"/>
      <protection locked="0"/>
    </xf>
    <xf numFmtId="38" fontId="38" fillId="3" borderId="22" xfId="0" applyNumberFormat="1" applyFont="1" applyFill="1" applyBorder="1" applyAlignment="1" applyProtection="1">
      <alignment horizontal="center" vertical="center"/>
      <protection locked="0"/>
    </xf>
    <xf numFmtId="38" fontId="37" fillId="3" borderId="15" xfId="0" applyNumberFormat="1" applyFont="1" applyFill="1" applyBorder="1" applyAlignment="1" applyProtection="1">
      <alignment horizontal="left" vertical="center" wrapText="1"/>
      <protection locked="0"/>
    </xf>
    <xf numFmtId="38" fontId="37" fillId="3" borderId="15" xfId="0" applyNumberFormat="1" applyFont="1" applyFill="1" applyBorder="1" applyAlignment="1" applyProtection="1">
      <alignment horizontal="right" vertical="center"/>
      <protection locked="0"/>
    </xf>
    <xf numFmtId="38" fontId="37" fillId="3" borderId="62" xfId="0" applyNumberFormat="1" applyFont="1" applyFill="1" applyBorder="1" applyAlignment="1" applyProtection="1">
      <alignment horizontal="right" vertical="center"/>
      <protection locked="0"/>
    </xf>
    <xf numFmtId="38" fontId="39"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wrapText="1"/>
      <protection locked="0"/>
    </xf>
    <xf numFmtId="38" fontId="39" fillId="3" borderId="3"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right" vertical="center"/>
      <protection locked="0"/>
    </xf>
    <xf numFmtId="38" fontId="30" fillId="3" borderId="3" xfId="0" applyNumberFormat="1" applyFont="1" applyFill="1" applyBorder="1" applyAlignment="1" applyProtection="1">
      <alignment horizontal="center" vertical="center"/>
      <protection locked="0"/>
    </xf>
    <xf numFmtId="38" fontId="29" fillId="3" borderId="19"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right" vertical="center"/>
      <protection locked="0"/>
    </xf>
    <xf numFmtId="38" fontId="30" fillId="3" borderId="6"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vertical="center"/>
      <protection locked="0"/>
    </xf>
    <xf numFmtId="38" fontId="29" fillId="3" borderId="3" xfId="0" applyNumberFormat="1" applyFont="1" applyFill="1" applyBorder="1" applyAlignment="1" applyProtection="1">
      <alignment vertical="center"/>
      <protection locked="0"/>
    </xf>
    <xf numFmtId="38" fontId="29" fillId="3" borderId="58" xfId="0" applyNumberFormat="1" applyFont="1" applyFill="1" applyBorder="1" applyAlignment="1" applyProtection="1">
      <alignment vertical="center"/>
      <protection locked="0"/>
    </xf>
    <xf numFmtId="38" fontId="29" fillId="3" borderId="62" xfId="0" applyNumberFormat="1" applyFont="1" applyFill="1" applyBorder="1" applyAlignment="1" applyProtection="1">
      <alignment vertical="center"/>
      <protection locked="0"/>
    </xf>
    <xf numFmtId="38" fontId="33" fillId="3" borderId="15"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right" vertical="center"/>
      <protection locked="0"/>
    </xf>
    <xf numFmtId="176" fontId="29" fillId="3" borderId="3" xfId="0" applyNumberFormat="1" applyFont="1" applyFill="1" applyBorder="1" applyAlignment="1" applyProtection="1">
      <alignment horizontal="left" vertical="center"/>
      <protection locked="0"/>
    </xf>
    <xf numFmtId="38" fontId="29" fillId="3" borderId="15" xfId="0" applyNumberFormat="1" applyFont="1" applyFill="1" applyBorder="1" applyAlignment="1" applyProtection="1">
      <alignment vertical="center"/>
      <protection locked="0"/>
    </xf>
    <xf numFmtId="38" fontId="29" fillId="3" borderId="23"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horizontal="left" vertical="center"/>
      <protection locked="0"/>
    </xf>
    <xf numFmtId="176" fontId="33" fillId="3" borderId="11"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vertical="center"/>
      <protection locked="0"/>
    </xf>
    <xf numFmtId="38" fontId="29" fillId="3" borderId="15" xfId="0" applyNumberFormat="1" applyFont="1" applyFill="1" applyBorder="1" applyAlignment="1" applyProtection="1">
      <alignment horizontal="left" vertical="center"/>
      <protection locked="0"/>
    </xf>
    <xf numFmtId="38" fontId="29" fillId="3" borderId="23" xfId="0" applyNumberFormat="1" applyFont="1" applyFill="1" applyBorder="1" applyAlignment="1" applyProtection="1">
      <alignment horizontal="left" vertical="center"/>
      <protection locked="0"/>
    </xf>
    <xf numFmtId="176" fontId="29" fillId="3" borderId="6" xfId="0" applyNumberFormat="1" applyFont="1" applyFill="1" applyBorder="1" applyAlignment="1" applyProtection="1">
      <alignment horizontal="center" vertical="center"/>
      <protection locked="0"/>
    </xf>
    <xf numFmtId="38" fontId="33" fillId="3" borderId="3" xfId="0" applyNumberFormat="1" applyFont="1" applyFill="1" applyBorder="1" applyAlignment="1" applyProtection="1">
      <alignment vertical="center"/>
      <protection locked="0"/>
    </xf>
    <xf numFmtId="0" fontId="20" fillId="0" borderId="54" xfId="8" applyBorder="1" applyAlignment="1" applyProtection="1">
      <alignment vertical="center" wrapText="1"/>
      <protection locked="0"/>
    </xf>
    <xf numFmtId="0" fontId="19" fillId="0" borderId="2" xfId="8" applyFont="1" applyBorder="1" applyAlignment="1" applyProtection="1">
      <alignment vertical="center" wrapText="1"/>
      <protection locked="0"/>
    </xf>
    <xf numFmtId="0" fontId="19" fillId="0" borderId="55" xfId="8" applyFont="1" applyBorder="1" applyAlignment="1" applyProtection="1">
      <alignment vertical="center" wrapText="1"/>
      <protection locked="0"/>
    </xf>
    <xf numFmtId="0" fontId="19" fillId="0" borderId="3" xfId="8" applyFont="1" applyBorder="1" applyAlignment="1" applyProtection="1">
      <alignment vertical="center" wrapText="1"/>
      <protection locked="0"/>
    </xf>
    <xf numFmtId="0" fontId="20" fillId="0" borderId="22" xfId="8" applyBorder="1" applyAlignment="1">
      <alignment horizontal="left" vertical="center" wrapText="1"/>
    </xf>
    <xf numFmtId="0" fontId="20" fillId="0" borderId="3" xfId="8" applyBorder="1" applyAlignment="1">
      <alignment horizontal="left" vertical="center" wrapText="1"/>
    </xf>
    <xf numFmtId="0" fontId="20" fillId="0" borderId="3" xfId="8" applyFill="1" applyBorder="1" applyAlignment="1">
      <alignment horizontal="left" vertical="center" wrapText="1"/>
    </xf>
    <xf numFmtId="0" fontId="20" fillId="0" borderId="56" xfId="8" applyBorder="1" applyAlignment="1">
      <alignment horizontal="left" vertical="center" wrapText="1"/>
    </xf>
    <xf numFmtId="38" fontId="0" fillId="0" borderId="3" xfId="9" applyFont="1" applyBorder="1" applyAlignment="1">
      <alignment vertical="center" wrapText="1"/>
    </xf>
    <xf numFmtId="0" fontId="20" fillId="0" borderId="3" xfId="8" applyNumberFormat="1" applyBorder="1" applyAlignment="1">
      <alignment vertical="center" wrapText="1"/>
    </xf>
    <xf numFmtId="180" fontId="0" fillId="0" borderId="3" xfId="9" applyNumberFormat="1" applyFont="1" applyBorder="1" applyAlignment="1">
      <alignment vertical="center" wrapText="1"/>
    </xf>
    <xf numFmtId="0" fontId="20" fillId="0" borderId="50" xfId="8" applyBorder="1" applyAlignment="1">
      <alignment horizontal="left" vertical="center" wrapText="1"/>
    </xf>
    <xf numFmtId="0" fontId="20" fillId="0" borderId="3" xfId="8" applyNumberFormat="1" applyBorder="1" applyAlignment="1">
      <alignment horizontal="left" vertical="center" wrapText="1"/>
    </xf>
    <xf numFmtId="0" fontId="20" fillId="0" borderId="51" xfId="8" applyBorder="1" applyAlignment="1">
      <alignment horizontal="left" vertical="center" wrapText="1"/>
    </xf>
    <xf numFmtId="0" fontId="17" fillId="0" borderId="51" xfId="8" applyNumberFormat="1" applyFont="1" applyBorder="1" applyAlignment="1">
      <alignment horizontal="left" vertical="center" wrapText="1"/>
    </xf>
    <xf numFmtId="0" fontId="17" fillId="0" borderId="56" xfId="8" applyNumberFormat="1" applyFont="1" applyBorder="1" applyAlignment="1">
      <alignment horizontal="left" vertical="center" wrapText="1"/>
    </xf>
    <xf numFmtId="0" fontId="20" fillId="0" borderId="51" xfId="8" applyNumberFormat="1" applyBorder="1" applyAlignment="1">
      <alignment horizontal="left" vertical="center" wrapText="1"/>
    </xf>
    <xf numFmtId="0" fontId="20" fillId="0" borderId="3" xfId="8" applyBorder="1" applyAlignment="1" applyProtection="1">
      <alignment vertical="center" wrapText="1"/>
      <protection locked="0"/>
    </xf>
    <xf numFmtId="0" fontId="20" fillId="0" borderId="0" xfId="8" applyAlignment="1">
      <alignment vertical="center" wrapText="1"/>
    </xf>
    <xf numFmtId="0" fontId="40" fillId="0" borderId="0" xfId="13"/>
    <xf numFmtId="0" fontId="40" fillId="0" borderId="0" xfId="13" applyBorder="1"/>
    <xf numFmtId="181" fontId="41" fillId="0" borderId="0" xfId="13" applyNumberFormat="1" applyFont="1" applyBorder="1" applyAlignment="1">
      <alignment vertical="center"/>
    </xf>
    <xf numFmtId="9" fontId="30" fillId="0" borderId="0" xfId="13" applyNumberFormat="1" applyFont="1" applyBorder="1" applyAlignment="1" applyProtection="1">
      <alignment horizontal="right" vertical="center"/>
    </xf>
    <xf numFmtId="38" fontId="35" fillId="0" borderId="69" xfId="0" applyNumberFormat="1" applyFont="1" applyBorder="1" applyAlignment="1">
      <alignment horizontal="center" vertical="center"/>
    </xf>
    <xf numFmtId="38" fontId="35" fillId="0" borderId="66" xfId="0" applyNumberFormat="1" applyFont="1" applyBorder="1" applyAlignment="1">
      <alignment horizontal="center" vertical="center"/>
    </xf>
    <xf numFmtId="38" fontId="35" fillId="0" borderId="69" xfId="0" applyNumberFormat="1" applyFont="1" applyBorder="1" applyAlignment="1" applyProtection="1">
      <alignment horizontal="center" vertical="center"/>
    </xf>
    <xf numFmtId="38" fontId="35" fillId="0" borderId="66" xfId="0" applyNumberFormat="1" applyFont="1" applyBorder="1" applyAlignment="1" applyProtection="1">
      <alignment horizontal="center" vertical="center"/>
    </xf>
    <xf numFmtId="38" fontId="42" fillId="0" borderId="62" xfId="0" applyNumberFormat="1" applyFont="1" applyBorder="1" applyAlignment="1" applyProtection="1">
      <alignment horizontal="center" vertical="center"/>
    </xf>
    <xf numFmtId="38" fontId="33" fillId="3" borderId="70" xfId="0" applyNumberFormat="1" applyFont="1" applyFill="1" applyBorder="1" applyAlignment="1" applyProtection="1">
      <alignment horizontal="right" vertical="center"/>
      <protection locked="0"/>
    </xf>
    <xf numFmtId="38" fontId="33" fillId="3" borderId="39" xfId="0" applyNumberFormat="1" applyFont="1" applyFill="1" applyBorder="1" applyAlignment="1" applyProtection="1">
      <alignment horizontal="right" vertical="center"/>
      <protection locked="0"/>
    </xf>
    <xf numFmtId="38" fontId="33" fillId="3" borderId="72" xfId="0" applyNumberFormat="1" applyFont="1" applyFill="1" applyBorder="1" applyAlignment="1" applyProtection="1">
      <alignment horizontal="right" vertical="center"/>
      <protection locked="0"/>
    </xf>
    <xf numFmtId="38" fontId="33" fillId="3" borderId="22" xfId="0" applyNumberFormat="1" applyFont="1" applyFill="1" applyBorder="1" applyAlignment="1" applyProtection="1">
      <alignment horizontal="right" vertical="center"/>
      <protection locked="0"/>
    </xf>
    <xf numFmtId="38" fontId="29" fillId="3" borderId="72" xfId="0" applyNumberFormat="1" applyFont="1" applyFill="1" applyBorder="1" applyAlignment="1" applyProtection="1">
      <alignment horizontal="right" vertical="center"/>
      <protection locked="0"/>
    </xf>
    <xf numFmtId="38" fontId="29" fillId="3" borderId="22" xfId="0" applyNumberFormat="1" applyFont="1" applyFill="1" applyBorder="1" applyAlignment="1" applyProtection="1">
      <alignment horizontal="right" vertical="center"/>
      <protection locked="0"/>
    </xf>
    <xf numFmtId="38" fontId="29" fillId="3" borderId="69" xfId="0" applyNumberFormat="1" applyFont="1" applyFill="1" applyBorder="1" applyAlignment="1" applyProtection="1">
      <alignment horizontal="right" vertical="center"/>
      <protection locked="0"/>
    </xf>
    <xf numFmtId="38" fontId="29" fillId="3" borderId="24" xfId="0" applyNumberFormat="1" applyFont="1" applyFill="1" applyBorder="1" applyAlignment="1" applyProtection="1">
      <alignment horizontal="right" vertical="center"/>
      <protection locked="0"/>
    </xf>
    <xf numFmtId="38" fontId="29" fillId="0" borderId="0" xfId="0" applyNumberFormat="1" applyFont="1" applyBorder="1" applyAlignment="1">
      <alignment horizontal="left" vertical="center"/>
    </xf>
    <xf numFmtId="177" fontId="29" fillId="0" borderId="0" xfId="0" applyNumberFormat="1" applyFont="1" applyFill="1" applyBorder="1" applyAlignment="1">
      <alignment vertical="center"/>
    </xf>
    <xf numFmtId="177" fontId="43" fillId="0" borderId="0" xfId="0" applyNumberFormat="1" applyFont="1" applyAlignment="1">
      <alignment vertical="center" wrapText="1"/>
    </xf>
    <xf numFmtId="0" fontId="30" fillId="0" borderId="3" xfId="13" applyFont="1" applyBorder="1" applyAlignment="1" applyProtection="1">
      <alignment horizontal="center" vertical="center"/>
    </xf>
    <xf numFmtId="0" fontId="30" fillId="0" borderId="3" xfId="13" applyFont="1" applyBorder="1" applyAlignment="1" applyProtection="1">
      <alignment horizontal="center" vertical="center" wrapText="1"/>
    </xf>
    <xf numFmtId="0" fontId="30" fillId="0" borderId="3" xfId="13" applyFont="1" applyBorder="1" applyAlignment="1" applyProtection="1">
      <alignment horizontal="justify" vertical="center"/>
    </xf>
    <xf numFmtId="176" fontId="30" fillId="0" borderId="3" xfId="13" applyNumberFormat="1" applyFont="1" applyBorder="1" applyAlignment="1" applyProtection="1">
      <alignment horizontal="right" vertical="center"/>
    </xf>
    <xf numFmtId="0" fontId="30" fillId="0" borderId="3" xfId="13" applyFont="1" applyBorder="1" applyAlignment="1" applyProtection="1">
      <alignment horizontal="left" vertical="center"/>
    </xf>
    <xf numFmtId="0" fontId="30" fillId="0" borderId="3" xfId="13" applyFont="1" applyBorder="1" applyAlignment="1" applyProtection="1">
      <alignment horizontal="justify" vertical="center" wrapText="1"/>
    </xf>
    <xf numFmtId="0" fontId="30" fillId="0" borderId="23" xfId="13" applyFont="1" applyBorder="1" applyAlignment="1" applyProtection="1">
      <alignment horizontal="center" vertical="center"/>
    </xf>
    <xf numFmtId="176" fontId="30" fillId="0" borderId="23" xfId="13" applyNumberFormat="1" applyFont="1" applyBorder="1" applyAlignment="1" applyProtection="1">
      <alignment horizontal="right" vertical="top"/>
    </xf>
    <xf numFmtId="176" fontId="30" fillId="0" borderId="6" xfId="13" applyNumberFormat="1" applyFont="1" applyBorder="1" applyAlignment="1" applyProtection="1">
      <alignment horizontal="right" vertical="top"/>
    </xf>
    <xf numFmtId="176" fontId="22" fillId="0" borderId="17" xfId="0" applyNumberFormat="1" applyFont="1" applyBorder="1" applyAlignment="1" applyProtection="1">
      <alignment horizontal="right" vertical="top"/>
    </xf>
    <xf numFmtId="176" fontId="22" fillId="0" borderId="11" xfId="0" applyNumberFormat="1" applyFont="1" applyBorder="1" applyAlignment="1" applyProtection="1">
      <alignment horizontal="right" vertical="top"/>
    </xf>
    <xf numFmtId="176" fontId="30" fillId="0" borderId="16" xfId="13" applyNumberFormat="1" applyFont="1" applyBorder="1" applyAlignment="1" applyProtection="1">
      <alignment horizontal="right" vertical="center"/>
    </xf>
    <xf numFmtId="176" fontId="30" fillId="0" borderId="18" xfId="13" applyNumberFormat="1" applyFont="1" applyBorder="1" applyAlignment="1" applyProtection="1">
      <alignment horizontal="right" vertical="center"/>
    </xf>
    <xf numFmtId="176" fontId="30" fillId="0" borderId="16" xfId="13" applyNumberFormat="1" applyFont="1" applyBorder="1" applyAlignment="1" applyProtection="1">
      <alignment horizontal="right" vertical="top"/>
    </xf>
    <xf numFmtId="176" fontId="30" fillId="0" borderId="18" xfId="13" applyNumberFormat="1" applyFont="1" applyBorder="1" applyAlignment="1" applyProtection="1">
      <alignment horizontal="right" vertical="top"/>
    </xf>
    <xf numFmtId="176" fontId="30" fillId="0" borderId="15" xfId="13" applyNumberFormat="1" applyFont="1" applyBorder="1" applyAlignment="1" applyProtection="1">
      <alignment horizontal="right" vertical="center"/>
    </xf>
    <xf numFmtId="38" fontId="33" fillId="3" borderId="71" xfId="0" applyNumberFormat="1" applyFont="1" applyFill="1" applyBorder="1" applyAlignment="1" applyProtection="1">
      <alignment horizontal="right" vertical="center"/>
      <protection locked="0"/>
    </xf>
    <xf numFmtId="38" fontId="33" fillId="3" borderId="42" xfId="0" applyNumberFormat="1" applyFont="1" applyFill="1" applyBorder="1" applyAlignment="1" applyProtection="1">
      <alignment horizontal="right" vertical="center"/>
      <protection locked="0"/>
    </xf>
    <xf numFmtId="38" fontId="33" fillId="0" borderId="8" xfId="0" applyNumberFormat="1" applyFont="1" applyFill="1" applyBorder="1" applyAlignment="1" applyProtection="1">
      <alignment horizontal="right" vertical="center"/>
      <protection locked="0"/>
    </xf>
    <xf numFmtId="38" fontId="33" fillId="0" borderId="3" xfId="0" applyNumberFormat="1" applyFont="1" applyFill="1" applyBorder="1" applyAlignment="1" applyProtection="1">
      <alignment horizontal="right" vertical="center"/>
      <protection locked="0"/>
    </xf>
    <xf numFmtId="38" fontId="29" fillId="0" borderId="3" xfId="0" applyNumberFormat="1" applyFont="1" applyFill="1" applyBorder="1" applyAlignment="1" applyProtection="1">
      <alignment horizontal="right" vertical="center"/>
      <protection locked="0"/>
    </xf>
    <xf numFmtId="38" fontId="29" fillId="3" borderId="66" xfId="0" applyNumberFormat="1" applyFont="1" applyFill="1" applyBorder="1" applyAlignment="1" applyProtection="1">
      <alignment horizontal="right" vertical="center"/>
      <protection locked="0"/>
    </xf>
    <xf numFmtId="38" fontId="29" fillId="0" borderId="62" xfId="0" applyNumberFormat="1" applyFont="1" applyFill="1" applyBorder="1" applyAlignment="1" applyProtection="1">
      <alignment horizontal="right" vertical="center"/>
      <protection locked="0"/>
    </xf>
    <xf numFmtId="0" fontId="11" fillId="0" borderId="0" xfId="8" applyFont="1">
      <alignment vertical="center"/>
    </xf>
    <xf numFmtId="0" fontId="46" fillId="0" borderId="0" xfId="8" applyFont="1">
      <alignment vertical="center"/>
    </xf>
    <xf numFmtId="0" fontId="10" fillId="0" borderId="0" xfId="8" applyFont="1">
      <alignment vertical="center"/>
    </xf>
    <xf numFmtId="0" fontId="30" fillId="0" borderId="6" xfId="13" applyFont="1" applyBorder="1" applyAlignment="1" applyProtection="1">
      <alignment horizontal="center" vertical="center" wrapText="1"/>
    </xf>
    <xf numFmtId="0" fontId="48" fillId="0" borderId="0" xfId="13" applyFont="1" applyBorder="1" applyAlignment="1" applyProtection="1">
      <alignment horizontal="left" vertical="center"/>
    </xf>
    <xf numFmtId="38" fontId="35" fillId="0" borderId="62" xfId="0" applyNumberFormat="1" applyFont="1" applyBorder="1" applyAlignment="1">
      <alignment horizontal="center" vertical="center" wrapText="1" shrinkToFit="1"/>
    </xf>
    <xf numFmtId="183" fontId="32" fillId="0" borderId="0" xfId="21" applyNumberFormat="1" applyFont="1" applyFill="1" applyBorder="1" applyAlignment="1" applyProtection="1">
      <alignment horizontal="right" vertical="center"/>
    </xf>
    <xf numFmtId="182" fontId="20" fillId="0" borderId="3" xfId="8" applyNumberFormat="1" applyBorder="1" applyAlignment="1">
      <alignment vertical="center" wrapText="1"/>
    </xf>
    <xf numFmtId="38" fontId="42" fillId="0" borderId="62" xfId="0" applyNumberFormat="1" applyFont="1" applyBorder="1" applyAlignment="1">
      <alignment horizontal="center" vertical="center" wrapText="1"/>
    </xf>
    <xf numFmtId="0" fontId="0" fillId="0" borderId="0" xfId="0" applyAlignment="1">
      <alignment vertical="center" wrapText="1"/>
    </xf>
    <xf numFmtId="0" fontId="0" fillId="0" borderId="0" xfId="0"/>
    <xf numFmtId="0" fontId="0" fillId="0" borderId="0" xfId="0" applyAlignment="1">
      <alignment vertical="center"/>
    </xf>
    <xf numFmtId="176" fontId="29" fillId="10" borderId="0" xfId="0" applyNumberFormat="1" applyFont="1" applyFill="1" applyAlignment="1" applyProtection="1">
      <alignment horizontal="right" vertical="center"/>
    </xf>
    <xf numFmtId="176" fontId="29" fillId="0" borderId="0" xfId="0" applyNumberFormat="1" applyFont="1" applyAlignment="1" applyProtection="1">
      <alignment vertical="center"/>
    </xf>
    <xf numFmtId="176" fontId="29" fillId="0" borderId="0" xfId="0" applyNumberFormat="1" applyFont="1" applyAlignment="1" applyProtection="1">
      <alignment horizontal="right" vertical="center"/>
    </xf>
    <xf numFmtId="176" fontId="33" fillId="0" borderId="0" xfId="0" applyNumberFormat="1" applyFont="1" applyAlignment="1" applyProtection="1">
      <alignment vertical="center"/>
    </xf>
    <xf numFmtId="176" fontId="32" fillId="0" borderId="0" xfId="0" applyNumberFormat="1" applyFont="1" applyFill="1" applyBorder="1" applyAlignment="1" applyProtection="1">
      <alignment vertical="center"/>
    </xf>
    <xf numFmtId="49" fontId="32" fillId="0" borderId="0" xfId="0" applyNumberFormat="1" applyFont="1" applyFill="1" applyBorder="1" applyAlignment="1" applyProtection="1">
      <alignment horizontal="left" vertical="center" wrapText="1"/>
    </xf>
    <xf numFmtId="182" fontId="32" fillId="0" borderId="2" xfId="0" applyNumberFormat="1" applyFont="1" applyFill="1" applyBorder="1" applyAlignment="1" applyProtection="1">
      <alignment horizontal="left" vertical="center" wrapText="1"/>
    </xf>
    <xf numFmtId="182" fontId="32" fillId="0" borderId="13" xfId="0" applyNumberFormat="1" applyFont="1" applyFill="1" applyBorder="1" applyAlignment="1" applyProtection="1">
      <alignment horizontal="left" vertical="center" wrapText="1"/>
    </xf>
    <xf numFmtId="182" fontId="32" fillId="10" borderId="13" xfId="0" applyNumberFormat="1" applyFont="1" applyFill="1" applyBorder="1" applyAlignment="1" applyProtection="1">
      <alignment horizontal="left" vertical="center"/>
    </xf>
    <xf numFmtId="176" fontId="32" fillId="0" borderId="0" xfId="0" applyNumberFormat="1" applyFont="1" applyFill="1" applyBorder="1" applyAlignment="1" applyProtection="1">
      <alignment horizontal="left" vertical="center"/>
    </xf>
    <xf numFmtId="49" fontId="32" fillId="0" borderId="0" xfId="0" applyNumberFormat="1" applyFont="1" applyFill="1" applyBorder="1" applyAlignment="1" applyProtection="1">
      <alignment horizontal="left" vertical="center"/>
    </xf>
    <xf numFmtId="49" fontId="32" fillId="0" borderId="0" xfId="0" applyNumberFormat="1" applyFont="1" applyFill="1" applyBorder="1" applyAlignment="1" applyProtection="1">
      <alignment vertical="center"/>
    </xf>
    <xf numFmtId="49" fontId="29" fillId="0" borderId="0" xfId="0" applyNumberFormat="1" applyFont="1" applyAlignment="1" applyProtection="1">
      <alignment horizontal="right" vertical="center" shrinkToFit="1"/>
    </xf>
    <xf numFmtId="176" fontId="29" fillId="0" borderId="0" xfId="0" applyNumberFormat="1" applyFont="1" applyAlignment="1" applyProtection="1">
      <alignment horizontal="right" vertical="center" wrapText="1"/>
    </xf>
    <xf numFmtId="176" fontId="32" fillId="0" borderId="0" xfId="0" applyNumberFormat="1" applyFont="1" applyFill="1" applyBorder="1" applyAlignment="1" applyProtection="1">
      <alignment horizontal="left" vertical="center" wrapText="1"/>
    </xf>
    <xf numFmtId="176" fontId="29" fillId="0" borderId="0" xfId="0" applyNumberFormat="1" applyFont="1" applyFill="1" applyAlignment="1" applyProtection="1">
      <alignment horizontal="right" vertical="center"/>
    </xf>
    <xf numFmtId="176" fontId="45" fillId="0" borderId="0" xfId="0" applyNumberFormat="1" applyFont="1" applyAlignment="1" applyProtection="1">
      <alignment vertical="center"/>
    </xf>
    <xf numFmtId="176" fontId="29" fillId="0" borderId="4" xfId="0" applyNumberFormat="1" applyFont="1" applyBorder="1" applyAlignment="1" applyProtection="1">
      <alignment horizontal="center" vertical="center"/>
    </xf>
    <xf numFmtId="176" fontId="29" fillId="0" borderId="2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wrapText="1" shrinkToFit="1"/>
    </xf>
    <xf numFmtId="176" fontId="29" fillId="0" borderId="0" xfId="0" applyNumberFormat="1" applyFont="1" applyAlignment="1" applyProtection="1">
      <alignment horizontal="left" vertical="center"/>
    </xf>
    <xf numFmtId="176" fontId="29" fillId="0" borderId="0" xfId="0" applyNumberFormat="1" applyFont="1" applyAlignment="1" applyProtection="1">
      <alignment horizontal="center" vertical="center"/>
    </xf>
    <xf numFmtId="176" fontId="32" fillId="0" borderId="31" xfId="0" applyNumberFormat="1" applyFont="1" applyFill="1" applyBorder="1" applyAlignment="1" applyProtection="1">
      <alignment vertical="center"/>
    </xf>
    <xf numFmtId="176" fontId="32" fillId="0" borderId="17" xfId="0" applyNumberFormat="1" applyFont="1" applyFill="1" applyBorder="1" applyAlignment="1" applyProtection="1">
      <alignment vertical="center"/>
    </xf>
    <xf numFmtId="176" fontId="32" fillId="0" borderId="34" xfId="0" applyNumberFormat="1" applyFont="1" applyFill="1" applyBorder="1" applyAlignment="1" applyProtection="1">
      <alignment vertical="center"/>
    </xf>
    <xf numFmtId="176" fontId="32" fillId="0" borderId="12" xfId="0" applyNumberFormat="1" applyFont="1" applyBorder="1" applyAlignment="1" applyProtection="1">
      <alignment vertical="center"/>
    </xf>
    <xf numFmtId="176" fontId="32" fillId="0" borderId="15" xfId="0" applyNumberFormat="1" applyFont="1" applyFill="1" applyBorder="1" applyAlignment="1" applyProtection="1">
      <alignment vertical="center"/>
    </xf>
    <xf numFmtId="176" fontId="32" fillId="0" borderId="21" xfId="0" applyNumberFormat="1" applyFont="1" applyFill="1" applyBorder="1" applyAlignment="1" applyProtection="1">
      <alignment vertical="center"/>
    </xf>
    <xf numFmtId="176" fontId="32" fillId="0" borderId="14" xfId="0" applyNumberFormat="1" applyFont="1" applyBorder="1" applyAlignment="1" applyProtection="1">
      <alignment vertical="center"/>
    </xf>
    <xf numFmtId="176" fontId="32" fillId="0" borderId="9" xfId="0" applyNumberFormat="1" applyFont="1" applyFill="1" applyBorder="1" applyAlignment="1" applyProtection="1">
      <alignment vertical="center"/>
    </xf>
    <xf numFmtId="176" fontId="32" fillId="0" borderId="19" xfId="0" applyNumberFormat="1" applyFont="1" applyBorder="1" applyAlignment="1" applyProtection="1">
      <alignment vertical="center"/>
    </xf>
    <xf numFmtId="176" fontId="32" fillId="0" borderId="15" xfId="0" applyNumberFormat="1" applyFont="1" applyFill="1" applyBorder="1" applyAlignment="1" applyProtection="1">
      <alignment horizontal="right" vertical="center"/>
    </xf>
    <xf numFmtId="176" fontId="32" fillId="0" borderId="25" xfId="0" applyNumberFormat="1" applyFont="1" applyFill="1" applyBorder="1" applyAlignment="1" applyProtection="1">
      <alignment vertical="center"/>
    </xf>
    <xf numFmtId="176" fontId="32" fillId="0" borderId="16" xfId="0" applyNumberFormat="1" applyFont="1" applyFill="1" applyBorder="1" applyAlignment="1" applyProtection="1">
      <alignment vertical="center"/>
    </xf>
    <xf numFmtId="176" fontId="32" fillId="0" borderId="40" xfId="0" applyNumberFormat="1" applyFont="1" applyBorder="1" applyAlignment="1" applyProtection="1">
      <alignment horizontal="center" vertical="center"/>
    </xf>
    <xf numFmtId="176" fontId="32" fillId="0" borderId="40" xfId="0" applyNumberFormat="1" applyFont="1" applyFill="1" applyBorder="1" applyAlignment="1" applyProtection="1">
      <alignment horizontal="right" vertical="center"/>
    </xf>
    <xf numFmtId="176" fontId="32" fillId="0" borderId="64"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center" vertical="center"/>
    </xf>
    <xf numFmtId="176" fontId="44" fillId="0" borderId="0" xfId="0" applyNumberFormat="1" applyFont="1" applyFill="1" applyBorder="1" applyAlignment="1" applyProtection="1">
      <alignment horizontal="right" vertical="center"/>
    </xf>
    <xf numFmtId="183" fontId="32" fillId="0" borderId="0"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left" vertical="center"/>
    </xf>
    <xf numFmtId="176" fontId="32" fillId="0" borderId="0" xfId="0" applyNumberFormat="1" applyFont="1" applyBorder="1" applyAlignment="1" applyProtection="1">
      <alignment vertical="center"/>
    </xf>
    <xf numFmtId="176" fontId="29" fillId="0" borderId="15" xfId="0" applyNumberFormat="1" applyFont="1" applyBorder="1" applyAlignment="1" applyProtection="1">
      <alignment horizontal="center" vertical="center"/>
    </xf>
    <xf numFmtId="176" fontId="29" fillId="0" borderId="3" xfId="0" applyNumberFormat="1" applyFont="1" applyBorder="1" applyAlignment="1" applyProtection="1">
      <alignment horizontal="center" vertical="center"/>
    </xf>
    <xf numFmtId="176" fontId="29" fillId="0" borderId="0" xfId="0" applyNumberFormat="1" applyFont="1" applyFill="1" applyBorder="1" applyAlignment="1" applyProtection="1">
      <alignment horizontal="center" vertical="center"/>
    </xf>
    <xf numFmtId="176" fontId="29" fillId="10" borderId="3" xfId="0" applyNumberFormat="1" applyFont="1" applyFill="1" applyBorder="1" applyAlignment="1" applyProtection="1">
      <alignment horizontal="center" vertical="center"/>
    </xf>
    <xf numFmtId="176" fontId="29" fillId="0" borderId="16" xfId="0" applyNumberFormat="1" applyFont="1" applyBorder="1" applyAlignment="1" applyProtection="1">
      <alignment horizontal="center" vertical="center"/>
    </xf>
    <xf numFmtId="176" fontId="32" fillId="0" borderId="17" xfId="0" applyNumberFormat="1" applyFont="1" applyFill="1" applyBorder="1" applyAlignment="1" applyProtection="1">
      <alignment horizontal="left" vertical="center"/>
    </xf>
    <xf numFmtId="176" fontId="29" fillId="0" borderId="0" xfId="0" applyNumberFormat="1" applyFont="1" applyBorder="1" applyAlignment="1" applyProtection="1">
      <alignment horizontal="center" vertical="center"/>
    </xf>
    <xf numFmtId="176" fontId="33" fillId="3" borderId="0" xfId="0" applyNumberFormat="1" applyFont="1" applyFill="1" applyAlignment="1" applyProtection="1">
      <alignment vertical="center"/>
      <protection locked="0"/>
    </xf>
    <xf numFmtId="176" fontId="33" fillId="3" borderId="0" xfId="0" applyNumberFormat="1" applyFont="1" applyFill="1" applyAlignment="1" applyProtection="1">
      <alignment horizontal="left" vertical="center"/>
      <protection locked="0"/>
    </xf>
    <xf numFmtId="0" fontId="4" fillId="0" borderId="51" xfId="8" applyNumberFormat="1" applyFont="1" applyBorder="1" applyAlignment="1">
      <alignment horizontal="left" vertical="center" wrapText="1"/>
    </xf>
    <xf numFmtId="0" fontId="51" fillId="0" borderId="3" xfId="0" applyFont="1" applyBorder="1" applyAlignment="1">
      <alignment horizontal="center" vertical="center" wrapText="1"/>
    </xf>
    <xf numFmtId="0" fontId="52" fillId="0" borderId="3" xfId="0" applyFont="1" applyBorder="1" applyAlignment="1">
      <alignment horizontal="center" vertical="center" wrapText="1"/>
    </xf>
    <xf numFmtId="0" fontId="2" fillId="0" borderId="22" xfId="8" applyFont="1" applyBorder="1" applyAlignment="1" applyProtection="1">
      <alignment vertical="center" wrapText="1"/>
      <protection locked="0"/>
    </xf>
    <xf numFmtId="0" fontId="20" fillId="0" borderId="15" xfId="8" applyBorder="1" applyAlignment="1">
      <alignment horizontal="center" vertical="center" wrapText="1"/>
    </xf>
    <xf numFmtId="0" fontId="52" fillId="0" borderId="15" xfId="8" applyFont="1" applyBorder="1" applyAlignment="1">
      <alignment horizontal="center" vertical="center"/>
    </xf>
    <xf numFmtId="0" fontId="52" fillId="4" borderId="46" xfId="8" applyFont="1" applyFill="1" applyBorder="1" applyAlignment="1">
      <alignment horizontal="center" vertical="center"/>
    </xf>
    <xf numFmtId="0" fontId="52" fillId="0" borderId="2" xfId="8" applyFont="1" applyFill="1" applyBorder="1" applyAlignment="1">
      <alignment horizontal="center" vertical="center"/>
    </xf>
    <xf numFmtId="0" fontId="52" fillId="4" borderId="47" xfId="8" applyFont="1" applyFill="1" applyBorder="1" applyAlignment="1">
      <alignment horizontal="center" vertical="center"/>
    </xf>
    <xf numFmtId="0" fontId="52" fillId="4" borderId="48" xfId="8" applyFont="1" applyFill="1" applyBorder="1" applyAlignment="1">
      <alignment horizontal="center" vertical="center"/>
    </xf>
    <xf numFmtId="0" fontId="52" fillId="0" borderId="49" xfId="8" applyFont="1" applyBorder="1" applyAlignment="1">
      <alignment horizontal="center" vertical="center" wrapText="1"/>
    </xf>
    <xf numFmtId="0" fontId="52" fillId="5" borderId="49" xfId="8" applyFont="1" applyFill="1" applyBorder="1" applyAlignment="1">
      <alignment horizontal="center" vertical="center"/>
    </xf>
    <xf numFmtId="0" fontId="52" fillId="5" borderId="48" xfId="8" applyFont="1" applyFill="1" applyBorder="1" applyAlignment="1">
      <alignment horizontal="center" vertical="center" wrapText="1"/>
    </xf>
    <xf numFmtId="0" fontId="52" fillId="5" borderId="49" xfId="8" applyFont="1" applyFill="1" applyBorder="1" applyAlignment="1">
      <alignment horizontal="center" vertical="center" wrapText="1"/>
    </xf>
    <xf numFmtId="0" fontId="52" fillId="0" borderId="49" xfId="8" applyFont="1" applyFill="1" applyBorder="1" applyAlignment="1">
      <alignment horizontal="center" vertical="center" wrapText="1"/>
    </xf>
    <xf numFmtId="0" fontId="52" fillId="5" borderId="48" xfId="8" applyFont="1" applyFill="1" applyBorder="1" applyAlignment="1">
      <alignment horizontal="center" vertical="center"/>
    </xf>
    <xf numFmtId="0" fontId="52" fillId="0" borderId="48" xfId="8" applyFont="1" applyFill="1" applyBorder="1" applyAlignment="1">
      <alignment horizontal="center" vertical="center" wrapText="1"/>
    </xf>
    <xf numFmtId="0" fontId="52" fillId="6" borderId="50" xfId="8" applyFont="1" applyFill="1" applyBorder="1" applyAlignment="1">
      <alignment horizontal="center" vertical="center" wrapText="1"/>
    </xf>
    <xf numFmtId="0" fontId="52" fillId="6" borderId="51" xfId="8" applyFont="1" applyFill="1" applyBorder="1" applyAlignment="1">
      <alignment horizontal="center" vertical="center" wrapText="1"/>
    </xf>
    <xf numFmtId="0" fontId="52" fillId="6" borderId="51" xfId="8" applyFont="1" applyFill="1" applyBorder="1" applyAlignment="1">
      <alignment horizontal="center" vertical="center"/>
    </xf>
    <xf numFmtId="0" fontId="52" fillId="7" borderId="52" xfId="8" applyFont="1" applyFill="1" applyBorder="1" applyAlignment="1">
      <alignment horizontal="center" vertical="center" wrapText="1"/>
    </xf>
    <xf numFmtId="0" fontId="52" fillId="7" borderId="53" xfId="8" applyFont="1" applyFill="1" applyBorder="1" applyAlignment="1">
      <alignment horizontal="center" vertical="center" wrapText="1"/>
    </xf>
    <xf numFmtId="0" fontId="52" fillId="7" borderId="53" xfId="8" applyFont="1" applyFill="1" applyBorder="1" applyAlignment="1">
      <alignment horizontal="center" vertical="center"/>
    </xf>
    <xf numFmtId="0" fontId="52" fillId="8" borderId="3" xfId="8" applyFont="1" applyFill="1" applyBorder="1" applyAlignment="1">
      <alignment horizontal="center" vertical="center" wrapText="1"/>
    </xf>
    <xf numFmtId="0" fontId="52" fillId="8" borderId="3" xfId="8" applyFont="1" applyFill="1" applyBorder="1" applyAlignment="1">
      <alignment horizontal="center" vertical="center"/>
    </xf>
    <xf numFmtId="0" fontId="52" fillId="11" borderId="53" xfId="8" applyFont="1" applyFill="1" applyBorder="1" applyAlignment="1">
      <alignment horizontal="center" vertical="center" wrapText="1"/>
    </xf>
    <xf numFmtId="0" fontId="52" fillId="11" borderId="53" xfId="8" applyFont="1" applyFill="1" applyBorder="1" applyAlignment="1">
      <alignment horizontal="center" vertical="center"/>
    </xf>
    <xf numFmtId="0" fontId="52" fillId="12" borderId="3" xfId="8" applyFont="1" applyFill="1" applyBorder="1" applyAlignment="1">
      <alignment horizontal="center" vertical="center" wrapText="1"/>
    </xf>
    <xf numFmtId="0" fontId="52" fillId="12" borderId="3" xfId="8" applyFont="1" applyFill="1" applyBorder="1" applyAlignment="1">
      <alignment horizontal="center" vertical="center"/>
    </xf>
    <xf numFmtId="0" fontId="52" fillId="9" borderId="3" xfId="8" applyFont="1" applyFill="1" applyBorder="1" applyAlignment="1">
      <alignment horizontal="center" vertical="center"/>
    </xf>
    <xf numFmtId="0" fontId="52" fillId="0" borderId="0" xfId="8" applyFont="1">
      <alignment vertical="center"/>
    </xf>
    <xf numFmtId="38" fontId="33" fillId="3" borderId="11" xfId="0" applyNumberFormat="1" applyFont="1" applyFill="1" applyBorder="1" applyAlignment="1" applyProtection="1">
      <alignment horizontal="right" vertical="center" shrinkToFit="1"/>
      <protection locked="0"/>
    </xf>
    <xf numFmtId="38" fontId="39" fillId="3" borderId="11" xfId="0" applyNumberFormat="1" applyFont="1" applyFill="1" applyBorder="1" applyAlignment="1" applyProtection="1">
      <alignment horizontal="center" vertical="center" shrinkToFit="1"/>
      <protection locked="0"/>
    </xf>
    <xf numFmtId="38" fontId="33" fillId="3" borderId="3" xfId="0" applyNumberFormat="1" applyFont="1" applyFill="1" applyBorder="1" applyAlignment="1" applyProtection="1">
      <alignment horizontal="right" vertical="center" shrinkToFit="1"/>
      <protection locked="0"/>
    </xf>
    <xf numFmtId="38" fontId="39" fillId="3" borderId="3" xfId="0" applyNumberFormat="1" applyFont="1" applyFill="1" applyBorder="1" applyAlignment="1" applyProtection="1">
      <alignment horizontal="center" vertical="center" shrinkToFit="1"/>
      <protection locked="0"/>
    </xf>
    <xf numFmtId="176" fontId="32" fillId="0" borderId="19" xfId="0" applyNumberFormat="1" applyFont="1" applyFill="1" applyBorder="1" applyAlignment="1" applyProtection="1">
      <alignment vertical="center"/>
    </xf>
    <xf numFmtId="176" fontId="29" fillId="0" borderId="23" xfId="0" applyNumberFormat="1" applyFont="1" applyBorder="1" applyAlignment="1" applyProtection="1">
      <alignment horizontal="right" vertical="center"/>
    </xf>
    <xf numFmtId="0" fontId="33" fillId="3" borderId="30" xfId="0" applyNumberFormat="1" applyFont="1" applyFill="1" applyBorder="1" applyAlignment="1" applyProtection="1">
      <alignment horizontal="center" vertical="center"/>
    </xf>
    <xf numFmtId="9" fontId="29" fillId="0" borderId="30" xfId="0" applyNumberFormat="1" applyFont="1" applyBorder="1" applyAlignment="1" applyProtection="1">
      <alignment horizontal="left" vertical="center"/>
    </xf>
    <xf numFmtId="176" fontId="32" fillId="0" borderId="30" xfId="0" applyNumberFormat="1" applyFont="1" applyFill="1" applyBorder="1" applyAlignment="1" applyProtection="1">
      <alignment horizontal="right" vertical="center"/>
    </xf>
    <xf numFmtId="176" fontId="32" fillId="0" borderId="73" xfId="0" applyNumberFormat="1" applyFont="1" applyFill="1" applyBorder="1" applyAlignment="1" applyProtection="1">
      <alignment vertical="center"/>
    </xf>
    <xf numFmtId="176" fontId="32" fillId="0" borderId="33" xfId="0" applyNumberFormat="1" applyFont="1" applyFill="1" applyBorder="1" applyAlignment="1" applyProtection="1">
      <alignment horizontal="right" vertical="center"/>
    </xf>
    <xf numFmtId="176" fontId="32" fillId="5" borderId="80" xfId="0" applyNumberFormat="1" applyFont="1" applyFill="1" applyBorder="1" applyAlignment="1" applyProtection="1">
      <alignment vertical="center"/>
    </xf>
    <xf numFmtId="176" fontId="32" fillId="5" borderId="75" xfId="0" applyNumberFormat="1" applyFont="1" applyFill="1" applyBorder="1" applyAlignment="1" applyProtection="1">
      <alignment vertical="center"/>
    </xf>
    <xf numFmtId="176" fontId="29" fillId="5" borderId="76" xfId="0" applyNumberFormat="1" applyFont="1" applyFill="1" applyBorder="1" applyAlignment="1" applyProtection="1">
      <alignment horizontal="right" vertical="center"/>
    </xf>
    <xf numFmtId="0" fontId="33" fillId="5" borderId="77" xfId="0" applyNumberFormat="1" applyFont="1" applyFill="1" applyBorder="1" applyAlignment="1" applyProtection="1">
      <alignment horizontal="center" vertical="center"/>
    </xf>
    <xf numFmtId="9" fontId="29" fillId="5" borderId="78" xfId="0" applyNumberFormat="1" applyFont="1" applyFill="1" applyBorder="1" applyAlignment="1" applyProtection="1">
      <alignment horizontal="left" vertical="center"/>
    </xf>
    <xf numFmtId="176" fontId="32" fillId="5" borderId="77" xfId="0" applyNumberFormat="1" applyFont="1" applyFill="1" applyBorder="1" applyAlignment="1" applyProtection="1">
      <alignment horizontal="right" vertical="center"/>
    </xf>
    <xf numFmtId="176" fontId="32" fillId="5" borderId="79" xfId="0" applyNumberFormat="1" applyFont="1" applyFill="1" applyBorder="1" applyAlignment="1" applyProtection="1">
      <alignment vertical="center"/>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left" vertical="center"/>
    </xf>
    <xf numFmtId="3" fontId="30" fillId="0" borderId="3" xfId="0" applyNumberFormat="1" applyFont="1" applyBorder="1" applyAlignment="1">
      <alignment vertical="center"/>
    </xf>
    <xf numFmtId="177" fontId="33" fillId="0" borderId="82" xfId="0" applyNumberFormat="1" applyFont="1" applyFill="1" applyBorder="1" applyAlignment="1">
      <alignment horizontal="right" vertical="center"/>
    </xf>
    <xf numFmtId="177" fontId="33" fillId="0" borderId="17" xfId="0" applyNumberFormat="1" applyFont="1" applyFill="1" applyBorder="1" applyAlignment="1">
      <alignment horizontal="right" vertical="center"/>
    </xf>
    <xf numFmtId="177" fontId="32" fillId="0" borderId="29" xfId="0" applyNumberFormat="1" applyFont="1" applyFill="1" applyBorder="1" applyAlignment="1">
      <alignment vertical="center"/>
    </xf>
    <xf numFmtId="177" fontId="33" fillId="0" borderId="9" xfId="0" applyNumberFormat="1" applyFont="1" applyFill="1" applyBorder="1" applyAlignment="1">
      <alignment horizontal="right" vertical="center"/>
    </xf>
    <xf numFmtId="177" fontId="32" fillId="0" borderId="33" xfId="0" applyNumberFormat="1" applyFont="1" applyFill="1" applyBorder="1" applyAlignment="1">
      <alignment vertical="center"/>
    </xf>
    <xf numFmtId="177" fontId="33" fillId="0" borderId="28" xfId="0" applyNumberFormat="1" applyFont="1" applyFill="1" applyBorder="1" applyAlignment="1">
      <alignment horizontal="right" vertical="center"/>
    </xf>
    <xf numFmtId="177" fontId="33" fillId="0" borderId="59" xfId="0" applyNumberFormat="1" applyFont="1" applyFill="1" applyBorder="1" applyAlignment="1">
      <alignment horizontal="right" vertical="center"/>
    </xf>
    <xf numFmtId="177" fontId="32" fillId="0" borderId="87" xfId="0" applyNumberFormat="1" applyFont="1" applyFill="1" applyBorder="1" applyAlignment="1">
      <alignment vertical="center"/>
    </xf>
    <xf numFmtId="177" fontId="33" fillId="0" borderId="81" xfId="0" applyNumberFormat="1" applyFont="1" applyFill="1" applyBorder="1" applyAlignment="1">
      <alignment horizontal="right" vertical="center"/>
    </xf>
    <xf numFmtId="177" fontId="33" fillId="0" borderId="83" xfId="0" applyNumberFormat="1" applyFont="1" applyFill="1" applyBorder="1" applyAlignment="1">
      <alignment horizontal="right" vertical="center"/>
    </xf>
    <xf numFmtId="176" fontId="29" fillId="0" borderId="16" xfId="0" applyNumberFormat="1" applyFont="1" applyBorder="1" applyAlignment="1" applyProtection="1">
      <alignment vertical="center"/>
      <protection locked="0"/>
    </xf>
    <xf numFmtId="176" fontId="54" fillId="0" borderId="16" xfId="0" applyNumberFormat="1" applyFont="1" applyBorder="1" applyAlignment="1" applyProtection="1">
      <alignment vertical="center"/>
      <protection locked="0"/>
    </xf>
    <xf numFmtId="38" fontId="47" fillId="0" borderId="62" xfId="0" applyNumberFormat="1" applyFont="1" applyFill="1" applyBorder="1" applyAlignment="1">
      <alignment horizontal="center" vertical="center" wrapText="1"/>
    </xf>
    <xf numFmtId="49" fontId="32" fillId="10" borderId="0" xfId="0" applyNumberFormat="1" applyFont="1" applyFill="1" applyBorder="1" applyAlignment="1" applyProtection="1">
      <alignment horizontal="left" vertical="center" wrapText="1"/>
    </xf>
    <xf numFmtId="176" fontId="55" fillId="0" borderId="0" xfId="0" applyNumberFormat="1" applyFont="1" applyBorder="1" applyAlignment="1" applyProtection="1">
      <alignment horizontal="right" vertical="center"/>
    </xf>
    <xf numFmtId="49" fontId="29" fillId="10" borderId="45" xfId="0" applyNumberFormat="1" applyFont="1" applyFill="1" applyBorder="1" applyAlignment="1" applyProtection="1">
      <alignment horizontal="right" vertical="center" shrinkToFit="1"/>
      <protection locked="0"/>
    </xf>
    <xf numFmtId="176" fontId="29" fillId="0" borderId="0" xfId="0" applyNumberFormat="1" applyFont="1" applyAlignment="1" applyProtection="1">
      <alignment horizontal="right" vertical="center" shrinkToFit="1"/>
    </xf>
    <xf numFmtId="176" fontId="29" fillId="10" borderId="0" xfId="0" applyNumberFormat="1" applyFont="1" applyFill="1" applyAlignment="1" applyProtection="1">
      <alignment horizontal="right" vertical="center" shrinkToFit="1"/>
    </xf>
    <xf numFmtId="176" fontId="29" fillId="0" borderId="15" xfId="0" applyNumberFormat="1" applyFont="1" applyBorder="1" applyAlignment="1" applyProtection="1">
      <alignment horizontal="center" vertical="center"/>
    </xf>
    <xf numFmtId="49" fontId="32" fillId="3" borderId="2" xfId="0" applyNumberFormat="1" applyFont="1" applyFill="1" applyBorder="1" applyAlignment="1" applyProtection="1">
      <alignment horizontal="left" vertical="center" shrinkToFit="1"/>
      <protection locked="0"/>
    </xf>
    <xf numFmtId="49" fontId="32" fillId="3" borderId="45" xfId="0" applyNumberFormat="1" applyFont="1" applyFill="1" applyBorder="1" applyAlignment="1" applyProtection="1">
      <alignment horizontal="left" vertical="center" shrinkToFit="1"/>
      <protection locked="0"/>
    </xf>
    <xf numFmtId="49" fontId="32" fillId="3" borderId="88" xfId="0" applyNumberFormat="1" applyFont="1" applyFill="1" applyBorder="1" applyAlignment="1" applyProtection="1">
      <alignment horizontal="left" vertical="center" shrinkToFit="1"/>
      <protection locked="0"/>
    </xf>
    <xf numFmtId="176" fontId="32" fillId="3" borderId="16" xfId="0" applyNumberFormat="1" applyFont="1" applyFill="1" applyBorder="1" applyAlignment="1" applyProtection="1">
      <alignment horizontal="center" vertical="center" shrinkToFit="1"/>
      <protection locked="0"/>
    </xf>
    <xf numFmtId="176" fontId="32" fillId="3" borderId="18" xfId="0" applyNumberFormat="1" applyFont="1" applyFill="1" applyBorder="1" applyAlignment="1" applyProtection="1">
      <alignment horizontal="center" vertical="center" shrinkToFit="1"/>
      <protection locked="0"/>
    </xf>
    <xf numFmtId="49" fontId="32" fillId="3" borderId="17" xfId="0" applyNumberFormat="1" applyFont="1" applyFill="1" applyBorder="1" applyAlignment="1" applyProtection="1">
      <alignment horizontal="center" vertical="center" shrinkToFit="1"/>
      <protection locked="0"/>
    </xf>
    <xf numFmtId="49" fontId="32" fillId="3" borderId="17" xfId="0" applyNumberFormat="1" applyFont="1" applyFill="1" applyBorder="1" applyAlignment="1" applyProtection="1">
      <alignment horizontal="center" vertical="center" shrinkToFit="1"/>
      <protection locked="0"/>
    </xf>
    <xf numFmtId="176" fontId="32" fillId="3" borderId="11" xfId="0" applyNumberFormat="1" applyFont="1" applyFill="1" applyBorder="1" applyAlignment="1" applyProtection="1">
      <alignment horizontal="center" vertical="center" shrinkToFit="1"/>
      <protection locked="0"/>
    </xf>
    <xf numFmtId="182" fontId="44" fillId="3" borderId="13" xfId="0" applyNumberFormat="1" applyFont="1" applyFill="1" applyBorder="1" applyAlignment="1" applyProtection="1">
      <alignment horizontal="left" vertical="center" shrinkToFit="1"/>
      <protection locked="0"/>
    </xf>
    <xf numFmtId="182" fontId="32" fillId="3" borderId="13" xfId="0" applyNumberFormat="1" applyFont="1" applyFill="1" applyBorder="1" applyAlignment="1" applyProtection="1">
      <alignment horizontal="left" vertical="center" shrinkToFit="1"/>
      <protection locked="0"/>
    </xf>
    <xf numFmtId="182" fontId="19" fillId="0" borderId="3" xfId="8" applyNumberFormat="1" applyFont="1" applyBorder="1" applyAlignment="1" applyProtection="1">
      <alignment vertical="center" wrapText="1"/>
    </xf>
    <xf numFmtId="176" fontId="33" fillId="0" borderId="0" xfId="0" applyNumberFormat="1" applyFont="1" applyAlignment="1" applyProtection="1">
      <alignment vertical="center" shrinkToFit="1"/>
      <protection locked="0"/>
    </xf>
    <xf numFmtId="176" fontId="29" fillId="0" borderId="0" xfId="0" applyNumberFormat="1" applyFont="1" applyAlignment="1" applyProtection="1">
      <alignment vertical="center"/>
      <protection locked="0"/>
    </xf>
    <xf numFmtId="176" fontId="29" fillId="3" borderId="0" xfId="0" applyNumberFormat="1" applyFont="1" applyFill="1" applyAlignment="1" applyProtection="1">
      <alignment horizontal="right" vertical="center" shrinkToFit="1"/>
      <protection locked="0"/>
    </xf>
    <xf numFmtId="0" fontId="52" fillId="5" borderId="48" xfId="38" applyFont="1" applyFill="1" applyBorder="1" applyAlignment="1">
      <alignment horizontal="center" vertical="center" wrapText="1"/>
    </xf>
    <xf numFmtId="0" fontId="52" fillId="5" borderId="48" xfId="38" applyFont="1" applyFill="1" applyBorder="1" applyAlignment="1">
      <alignment horizontal="center" vertical="center"/>
    </xf>
    <xf numFmtId="176" fontId="29" fillId="0" borderId="0" xfId="13" applyNumberFormat="1" applyFont="1" applyFill="1" applyBorder="1" applyAlignment="1" applyProtection="1">
      <alignment vertical="center" wrapText="1"/>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right" vertical="center"/>
    </xf>
    <xf numFmtId="0" fontId="0" fillId="0" borderId="3" xfId="0" applyBorder="1" applyAlignment="1">
      <alignment horizontal="right" vertical="center"/>
    </xf>
    <xf numFmtId="176" fontId="29" fillId="0" borderId="0" xfId="13" applyNumberFormat="1" applyFont="1" applyFill="1" applyBorder="1" applyAlignment="1" applyProtection="1">
      <alignment vertical="center" wrapText="1"/>
    </xf>
    <xf numFmtId="0" fontId="30" fillId="0" borderId="3" xfId="13" applyFont="1" applyBorder="1" applyAlignment="1" applyProtection="1">
      <alignment horizontal="left" vertical="center"/>
    </xf>
    <xf numFmtId="0" fontId="0" fillId="0" borderId="3" xfId="0" applyBorder="1" applyAlignment="1">
      <alignment horizontal="left" vertical="center"/>
    </xf>
    <xf numFmtId="0" fontId="47" fillId="0" borderId="13" xfId="13" applyFont="1" applyBorder="1" applyAlignment="1" applyProtection="1">
      <alignment horizontal="left" vertical="center"/>
    </xf>
    <xf numFmtId="176" fontId="32" fillId="0" borderId="0" xfId="0" applyNumberFormat="1" applyFont="1" applyFill="1" applyBorder="1" applyAlignment="1" applyProtection="1">
      <alignment horizontal="left" vertical="center" wrapText="1"/>
    </xf>
    <xf numFmtId="176" fontId="32" fillId="0" borderId="16" xfId="0" applyNumberFormat="1" applyFont="1" applyFill="1" applyBorder="1" applyAlignment="1" applyProtection="1">
      <alignment horizontal="left" vertical="center" wrapText="1"/>
    </xf>
    <xf numFmtId="176" fontId="32" fillId="3" borderId="23" xfId="0" applyNumberFormat="1" applyFont="1" applyFill="1" applyBorder="1" applyAlignment="1" applyProtection="1">
      <alignment horizontal="center" vertical="center" shrinkToFit="1"/>
      <protection locked="0"/>
    </xf>
    <xf numFmtId="176" fontId="32" fillId="3" borderId="30" xfId="0" applyNumberFormat="1" applyFont="1" applyFill="1" applyBorder="1" applyAlignment="1" applyProtection="1">
      <alignment horizontal="center" vertical="center" shrinkToFit="1"/>
      <protection locked="0"/>
    </xf>
    <xf numFmtId="176" fontId="32" fillId="3" borderId="24" xfId="0" applyNumberFormat="1" applyFont="1" applyFill="1" applyBorder="1" applyAlignment="1" applyProtection="1">
      <alignment horizontal="center" vertical="center" shrinkToFit="1"/>
      <protection locked="0"/>
    </xf>
    <xf numFmtId="176" fontId="29" fillId="10" borderId="3" xfId="0" applyNumberFormat="1" applyFont="1" applyFill="1" applyBorder="1" applyAlignment="1" applyProtection="1">
      <alignment horizontal="center" vertical="center"/>
    </xf>
    <xf numFmtId="49" fontId="32" fillId="3" borderId="17" xfId="0" applyNumberFormat="1" applyFont="1" applyFill="1" applyBorder="1" applyAlignment="1" applyProtection="1">
      <alignment horizontal="center" vertical="center" shrinkToFit="1"/>
      <protection locked="0"/>
    </xf>
    <xf numFmtId="49" fontId="32" fillId="3" borderId="13" xfId="0" applyNumberFormat="1" applyFont="1" applyFill="1" applyBorder="1" applyAlignment="1" applyProtection="1">
      <alignment horizontal="center" vertical="center" shrinkToFit="1"/>
      <protection locked="0"/>
    </xf>
    <xf numFmtId="49" fontId="32" fillId="3" borderId="39" xfId="0" applyNumberFormat="1" applyFont="1" applyFill="1" applyBorder="1" applyAlignment="1" applyProtection="1">
      <alignment horizontal="center" vertical="center" shrinkToFit="1"/>
      <protection locked="0"/>
    </xf>
    <xf numFmtId="176" fontId="29" fillId="0" borderId="15" xfId="0" applyNumberFormat="1" applyFont="1" applyBorder="1" applyAlignment="1" applyProtection="1">
      <alignment horizontal="center" vertical="center"/>
    </xf>
    <xf numFmtId="176" fontId="29" fillId="0" borderId="2" xfId="0" applyNumberFormat="1" applyFont="1" applyBorder="1" applyAlignment="1" applyProtection="1">
      <alignment horizontal="center" vertical="center"/>
    </xf>
    <xf numFmtId="176" fontId="29" fillId="0" borderId="22" xfId="0" applyNumberFormat="1" applyFont="1" applyBorder="1" applyAlignment="1" applyProtection="1">
      <alignment horizontal="center" vertical="center"/>
    </xf>
    <xf numFmtId="176" fontId="32" fillId="3" borderId="6" xfId="0" applyNumberFormat="1" applyFont="1" applyFill="1" applyBorder="1" applyAlignment="1" applyProtection="1">
      <alignment horizontal="center" vertical="center" wrapText="1"/>
      <protection locked="0"/>
    </xf>
    <xf numFmtId="176" fontId="32" fillId="3" borderId="18" xfId="0" applyNumberFormat="1" applyFont="1" applyFill="1" applyBorder="1" applyAlignment="1" applyProtection="1">
      <alignment horizontal="center" vertical="center" wrapText="1"/>
      <protection locked="0"/>
    </xf>
    <xf numFmtId="176" fontId="32" fillId="3" borderId="11" xfId="0" applyNumberFormat="1" applyFont="1" applyFill="1" applyBorder="1" applyAlignment="1" applyProtection="1">
      <alignment horizontal="center" vertical="center" wrapText="1"/>
      <protection locked="0"/>
    </xf>
    <xf numFmtId="176" fontId="32" fillId="0" borderId="74" xfId="0" applyNumberFormat="1" applyFont="1" applyBorder="1" applyAlignment="1" applyProtection="1">
      <alignment horizontal="center" vertical="center"/>
    </xf>
    <xf numFmtId="176" fontId="32" fillId="0" borderId="40" xfId="0" applyNumberFormat="1" applyFont="1" applyBorder="1" applyAlignment="1" applyProtection="1">
      <alignment horizontal="center" vertical="center"/>
    </xf>
    <xf numFmtId="0" fontId="32" fillId="3" borderId="13" xfId="0" applyNumberFormat="1" applyFont="1" applyFill="1" applyBorder="1" applyAlignment="1" applyProtection="1">
      <alignment horizontal="left" vertical="center" wrapText="1"/>
      <protection locked="0"/>
    </xf>
    <xf numFmtId="0" fontId="0" fillId="0" borderId="13" xfId="0" applyNumberFormat="1" applyBorder="1" applyAlignment="1" applyProtection="1">
      <alignment vertical="center" wrapText="1"/>
      <protection locked="0"/>
    </xf>
    <xf numFmtId="0" fontId="56" fillId="3" borderId="13" xfId="0" applyFont="1" applyFill="1" applyBorder="1" applyAlignment="1" applyProtection="1">
      <alignment horizontal="left" vertical="center" wrapText="1"/>
      <protection locked="0"/>
    </xf>
    <xf numFmtId="176" fontId="31" fillId="0" borderId="0" xfId="0" applyNumberFormat="1" applyFont="1" applyAlignment="1" applyProtection="1">
      <alignment vertical="top" wrapText="1"/>
    </xf>
    <xf numFmtId="0" fontId="29" fillId="0" borderId="0" xfId="0" applyFont="1" applyAlignment="1" applyProtection="1">
      <alignment vertical="top"/>
    </xf>
    <xf numFmtId="176" fontId="29" fillId="0" borderId="20" xfId="0" applyNumberFormat="1" applyFont="1" applyBorder="1" applyAlignment="1" applyProtection="1">
      <alignment horizontal="center" vertical="center"/>
    </xf>
    <xf numFmtId="176" fontId="29" fillId="0" borderId="1" xfId="0" applyNumberFormat="1" applyFont="1" applyBorder="1" applyAlignment="1" applyProtection="1">
      <alignment horizontal="center" vertical="center"/>
    </xf>
    <xf numFmtId="176" fontId="29" fillId="0" borderId="26" xfId="0" applyNumberFormat="1" applyFont="1" applyBorder="1" applyAlignment="1" applyProtection="1">
      <alignment horizontal="center" vertical="center"/>
    </xf>
    <xf numFmtId="176" fontId="29" fillId="0" borderId="41" xfId="0" applyNumberFormat="1" applyFont="1" applyBorder="1" applyAlignment="1" applyProtection="1">
      <alignment horizontal="left" vertical="center"/>
    </xf>
    <xf numFmtId="176" fontId="29" fillId="0" borderId="44" xfId="0" applyNumberFormat="1" applyFont="1" applyBorder="1" applyAlignment="1" applyProtection="1">
      <alignment horizontal="left" vertical="center"/>
    </xf>
    <xf numFmtId="176" fontId="29" fillId="0" borderId="42" xfId="0" applyNumberFormat="1" applyFont="1" applyBorder="1" applyAlignment="1" applyProtection="1">
      <alignment horizontal="left" vertical="center"/>
    </xf>
    <xf numFmtId="176" fontId="29" fillId="0" borderId="15" xfId="0" applyNumberFormat="1" applyFont="1" applyBorder="1" applyAlignment="1" applyProtection="1">
      <alignment horizontal="left" vertical="center"/>
    </xf>
    <xf numFmtId="176" fontId="29" fillId="0" borderId="2" xfId="0" applyNumberFormat="1" applyFont="1" applyBorder="1" applyAlignment="1" applyProtection="1">
      <alignment horizontal="left" vertical="center"/>
    </xf>
    <xf numFmtId="176" fontId="29" fillId="0" borderId="22" xfId="0" applyNumberFormat="1" applyFont="1" applyBorder="1" applyAlignment="1" applyProtection="1">
      <alignment horizontal="left" vertical="center"/>
    </xf>
    <xf numFmtId="176" fontId="32" fillId="0" borderId="43" xfId="0" applyNumberFormat="1" applyFont="1" applyBorder="1" applyAlignment="1" applyProtection="1">
      <alignment horizontal="left" vertical="center"/>
    </xf>
    <xf numFmtId="176" fontId="32" fillId="0" borderId="2" xfId="0" applyNumberFormat="1" applyFont="1" applyBorder="1" applyAlignment="1" applyProtection="1">
      <alignment horizontal="left" vertical="center"/>
    </xf>
    <xf numFmtId="176" fontId="32" fillId="0" borderId="22" xfId="0" applyNumberFormat="1" applyFont="1" applyBorder="1" applyAlignment="1" applyProtection="1">
      <alignment horizontal="left" vertical="center"/>
    </xf>
    <xf numFmtId="0" fontId="37" fillId="0" borderId="0" xfId="0" applyNumberFormat="1" applyFont="1" applyAlignment="1" applyProtection="1">
      <alignment horizontal="right" vertical="top" wrapText="1"/>
    </xf>
    <xf numFmtId="176" fontId="57" fillId="3" borderId="13" xfId="0" applyNumberFormat="1" applyFont="1" applyFill="1" applyBorder="1" applyAlignment="1" applyProtection="1">
      <alignment horizontal="left" vertical="top" wrapText="1"/>
      <protection locked="0"/>
    </xf>
    <xf numFmtId="176" fontId="32" fillId="0" borderId="30" xfId="0" applyNumberFormat="1" applyFont="1" applyBorder="1" applyAlignment="1" applyProtection="1">
      <alignment horizontal="left" vertical="center"/>
    </xf>
    <xf numFmtId="49" fontId="32" fillId="3" borderId="2" xfId="0" applyNumberFormat="1" applyFont="1" applyFill="1" applyBorder="1" applyAlignment="1" applyProtection="1">
      <alignment horizontal="left" vertical="center" wrapText="1"/>
      <protection locked="0"/>
    </xf>
    <xf numFmtId="49" fontId="32" fillId="3" borderId="2" xfId="0" applyNumberFormat="1" applyFont="1" applyFill="1" applyBorder="1" applyAlignment="1" applyProtection="1">
      <alignment horizontal="left" vertical="center" shrinkToFit="1"/>
      <protection locked="0"/>
    </xf>
    <xf numFmtId="182" fontId="32" fillId="3" borderId="2" xfId="0" applyNumberFormat="1" applyFont="1" applyFill="1" applyBorder="1" applyAlignment="1" applyProtection="1">
      <alignment horizontal="left" vertical="center" shrinkToFit="1"/>
      <protection locked="0"/>
    </xf>
    <xf numFmtId="49" fontId="32" fillId="3" borderId="13" xfId="0" applyNumberFormat="1" applyFont="1" applyFill="1" applyBorder="1" applyAlignment="1" applyProtection="1">
      <alignment horizontal="left" vertical="center"/>
      <protection locked="0"/>
    </xf>
    <xf numFmtId="49" fontId="32" fillId="3" borderId="45" xfId="0" applyNumberFormat="1" applyFont="1" applyFill="1"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2" xfId="0" applyBorder="1" applyAlignment="1" applyProtection="1">
      <alignment horizontal="left" vertical="center" wrapText="1"/>
      <protection locked="0"/>
    </xf>
    <xf numFmtId="49" fontId="32" fillId="3" borderId="88" xfId="0" applyNumberFormat="1" applyFont="1" applyFill="1" applyBorder="1" applyAlignment="1" applyProtection="1">
      <alignment horizontal="left" vertical="center" shrinkToFit="1"/>
      <protection locked="0"/>
    </xf>
    <xf numFmtId="0" fontId="0" fillId="0" borderId="88" xfId="0" applyBorder="1" applyAlignment="1" applyProtection="1">
      <alignment horizontal="left" vertical="center" shrinkToFit="1"/>
      <protection locked="0"/>
    </xf>
    <xf numFmtId="38" fontId="29" fillId="0" borderId="29" xfId="0" applyNumberFormat="1" applyFont="1" applyFill="1" applyBorder="1" applyAlignment="1">
      <alignment horizontal="center" vertical="center"/>
    </xf>
    <xf numFmtId="38" fontId="29" fillId="0" borderId="1" xfId="0" applyNumberFormat="1" applyFont="1" applyFill="1" applyBorder="1" applyAlignment="1">
      <alignment horizontal="center" vertical="center"/>
    </xf>
    <xf numFmtId="177" fontId="29" fillId="0" borderId="34" xfId="0" applyNumberFormat="1" applyFont="1" applyBorder="1" applyAlignment="1">
      <alignment horizontal="center" vertical="center"/>
    </xf>
    <xf numFmtId="177" fontId="29" fillId="0" borderId="21" xfId="0" applyNumberFormat="1" applyFont="1" applyBorder="1" applyAlignment="1">
      <alignment horizontal="center" vertical="center"/>
    </xf>
    <xf numFmtId="38" fontId="29" fillId="0" borderId="31" xfId="0" applyNumberFormat="1" applyFont="1" applyBorder="1" applyAlignment="1">
      <alignment horizontal="center" vertical="center"/>
    </xf>
    <xf numFmtId="38" fontId="29" fillId="0" borderId="12" xfId="0" applyNumberFormat="1" applyFont="1" applyBorder="1" applyAlignment="1">
      <alignment horizontal="center" vertical="center"/>
    </xf>
    <xf numFmtId="38" fontId="29" fillId="0" borderId="36" xfId="0" applyNumberFormat="1" applyFont="1" applyBorder="1" applyAlignment="1">
      <alignment horizontal="center" vertical="center"/>
    </xf>
    <xf numFmtId="38" fontId="29" fillId="0" borderId="11" xfId="0" applyNumberFormat="1" applyFont="1" applyBorder="1" applyAlignment="1">
      <alignment horizontal="center" vertical="center"/>
    </xf>
    <xf numFmtId="38" fontId="29" fillId="0" borderId="36" xfId="0" applyNumberFormat="1" applyFont="1" applyBorder="1" applyAlignment="1">
      <alignment horizontal="center" vertical="center" wrapText="1"/>
    </xf>
    <xf numFmtId="38" fontId="29" fillId="0" borderId="11" xfId="0" applyNumberFormat="1" applyFont="1" applyBorder="1" applyAlignment="1">
      <alignment horizontal="center" vertical="center" wrapText="1"/>
    </xf>
    <xf numFmtId="38" fontId="29" fillId="0" borderId="3" xfId="0" applyNumberFormat="1" applyFont="1" applyBorder="1" applyAlignment="1">
      <alignment horizontal="center" vertical="center" wrapText="1"/>
    </xf>
    <xf numFmtId="38" fontId="29" fillId="0" borderId="8" xfId="0" applyNumberFormat="1" applyFont="1" applyBorder="1" applyAlignment="1">
      <alignment horizontal="center" vertical="center" wrapText="1"/>
    </xf>
    <xf numFmtId="38" fontId="29" fillId="0" borderId="29" xfId="0" applyNumberFormat="1" applyFont="1" applyBorder="1" applyAlignment="1">
      <alignment horizontal="center" vertical="center"/>
    </xf>
    <xf numFmtId="38" fontId="29" fillId="0" borderId="1" xfId="0" applyNumberFormat="1" applyFont="1" applyBorder="1" applyAlignment="1">
      <alignment horizontal="center" vertical="center"/>
    </xf>
    <xf numFmtId="177" fontId="29" fillId="0" borderId="33" xfId="0" applyNumberFormat="1" applyFont="1" applyBorder="1" applyAlignment="1">
      <alignment horizontal="center" vertical="center"/>
    </xf>
    <xf numFmtId="38" fontId="29" fillId="0" borderId="36" xfId="0" applyNumberFormat="1" applyFont="1" applyBorder="1" applyAlignment="1">
      <alignment horizontal="center" vertical="center" shrinkToFit="1"/>
    </xf>
    <xf numFmtId="38" fontId="29" fillId="0" borderId="37" xfId="0" applyNumberFormat="1" applyFont="1" applyBorder="1" applyAlignment="1">
      <alignment horizontal="center" vertical="center" shrinkToFit="1"/>
    </xf>
    <xf numFmtId="38" fontId="29" fillId="0" borderId="31" xfId="0" applyNumberFormat="1" applyFont="1" applyBorder="1" applyAlignment="1">
      <alignment horizontal="center" vertical="center" shrinkToFit="1"/>
    </xf>
    <xf numFmtId="38" fontId="29" fillId="0" borderId="35" xfId="0" applyNumberFormat="1" applyFont="1" applyBorder="1" applyAlignment="1">
      <alignment horizontal="center" vertical="center" shrinkToFit="1"/>
    </xf>
    <xf numFmtId="38" fontId="29" fillId="0" borderId="60" xfId="0" applyNumberFormat="1" applyFont="1" applyBorder="1" applyAlignment="1">
      <alignment horizontal="center" vertical="center" wrapText="1"/>
    </xf>
    <xf numFmtId="38" fontId="29" fillId="0" borderId="57" xfId="0" applyNumberFormat="1" applyFont="1" applyBorder="1" applyAlignment="1">
      <alignment horizontal="center" vertical="center" wrapText="1"/>
    </xf>
    <xf numFmtId="38" fontId="29" fillId="0" borderId="61" xfId="0" applyNumberFormat="1" applyFont="1" applyBorder="1" applyAlignment="1">
      <alignment horizontal="center" vertical="center" wrapText="1"/>
    </xf>
    <xf numFmtId="177" fontId="29" fillId="0" borderId="28" xfId="0" applyNumberFormat="1" applyFont="1" applyBorder="1" applyAlignment="1">
      <alignment horizontal="center" vertical="center"/>
    </xf>
    <xf numFmtId="177" fontId="29" fillId="0" borderId="59" xfId="0" applyNumberFormat="1" applyFont="1" applyBorder="1" applyAlignment="1">
      <alignment horizontal="center" vertical="center"/>
    </xf>
    <xf numFmtId="38" fontId="29" fillId="0" borderId="67" xfId="0" applyNumberFormat="1" applyFont="1" applyBorder="1" applyAlignment="1">
      <alignment horizontal="center" vertical="center" wrapText="1"/>
    </xf>
    <xf numFmtId="38" fontId="29" fillId="0" borderId="68" xfId="0" applyNumberFormat="1" applyFont="1" applyBorder="1" applyAlignment="1">
      <alignment horizontal="center" vertical="center" wrapText="1"/>
    </xf>
    <xf numFmtId="38" fontId="29" fillId="0" borderId="62" xfId="0" applyNumberFormat="1" applyFont="1" applyBorder="1" applyAlignment="1">
      <alignment horizontal="center" vertical="center" wrapText="1"/>
    </xf>
    <xf numFmtId="38" fontId="29" fillId="0" borderId="8" xfId="0" applyNumberFormat="1" applyFont="1" applyBorder="1" applyAlignment="1">
      <alignment horizontal="center" vertical="center"/>
    </xf>
    <xf numFmtId="38" fontId="29" fillId="0" borderId="62" xfId="0" applyNumberFormat="1" applyFont="1" applyBorder="1" applyAlignment="1">
      <alignment horizontal="center" vertical="center"/>
    </xf>
    <xf numFmtId="38" fontId="29" fillId="0" borderId="60" xfId="0" applyNumberFormat="1" applyFont="1" applyBorder="1" applyAlignment="1">
      <alignment horizontal="center" vertical="center"/>
    </xf>
    <xf numFmtId="38" fontId="29" fillId="0" borderId="57" xfId="0" applyNumberFormat="1" applyFont="1" applyBorder="1" applyAlignment="1">
      <alignment horizontal="center" vertical="center"/>
    </xf>
    <xf numFmtId="38" fontId="29" fillId="0" borderId="61" xfId="0" applyNumberFormat="1" applyFont="1" applyBorder="1" applyAlignment="1">
      <alignment horizontal="center" vertical="center"/>
    </xf>
    <xf numFmtId="38" fontId="29" fillId="0" borderId="32" xfId="0" applyNumberFormat="1" applyFont="1" applyBorder="1" applyAlignment="1">
      <alignment horizontal="center" vertical="center"/>
    </xf>
    <xf numFmtId="38" fontId="29" fillId="0" borderId="40" xfId="0" applyNumberFormat="1" applyFont="1" applyBorder="1" applyAlignment="1">
      <alignment horizontal="center" vertical="center"/>
    </xf>
    <xf numFmtId="38" fontId="29" fillId="0" borderId="38" xfId="0" applyNumberFormat="1" applyFont="1" applyBorder="1" applyAlignment="1">
      <alignment horizontal="center" vertical="center"/>
    </xf>
    <xf numFmtId="0" fontId="0" fillId="0" borderId="86" xfId="0" applyBorder="1" applyAlignment="1">
      <alignment horizontal="center" vertical="center"/>
    </xf>
    <xf numFmtId="177" fontId="29" fillId="0" borderId="41" xfId="0" applyNumberFormat="1" applyFont="1" applyBorder="1" applyAlignment="1">
      <alignment horizontal="center" vertical="center"/>
    </xf>
    <xf numFmtId="177" fontId="29" fillId="0" borderId="85" xfId="0" applyNumberFormat="1" applyFont="1" applyBorder="1" applyAlignment="1">
      <alignment horizontal="center" vertical="center"/>
    </xf>
    <xf numFmtId="38" fontId="29" fillId="0" borderId="7" xfId="0" applyNumberFormat="1" applyFont="1" applyBorder="1" applyAlignment="1">
      <alignment horizontal="center" vertical="center" wrapText="1"/>
    </xf>
    <xf numFmtId="38" fontId="29" fillId="0" borderId="58" xfId="0" applyNumberFormat="1" applyFont="1" applyBorder="1" applyAlignment="1">
      <alignment horizontal="center" vertical="center"/>
    </xf>
    <xf numFmtId="38" fontId="30" fillId="0" borderId="8" xfId="0" applyNumberFormat="1" applyFont="1" applyBorder="1" applyAlignment="1">
      <alignment horizontal="center" vertical="center" wrapText="1"/>
    </xf>
    <xf numFmtId="38" fontId="30" fillId="0" borderId="62" xfId="0" applyNumberFormat="1" applyFont="1" applyBorder="1" applyAlignment="1">
      <alignment horizontal="center" vertical="center"/>
    </xf>
    <xf numFmtId="177" fontId="29" fillId="0" borderId="84" xfId="0" applyNumberFormat="1" applyFont="1" applyBorder="1" applyAlignment="1">
      <alignment horizontal="center" vertical="center"/>
    </xf>
    <xf numFmtId="0" fontId="0" fillId="0" borderId="87" xfId="0" applyBorder="1" applyAlignment="1">
      <alignment horizontal="center" vertical="center"/>
    </xf>
    <xf numFmtId="177" fontId="29" fillId="0" borderId="28" xfId="0" applyNumberFormat="1" applyFont="1" applyFill="1" applyBorder="1" applyAlignment="1">
      <alignment horizontal="center" vertical="center"/>
    </xf>
    <xf numFmtId="177" fontId="29" fillId="0" borderId="59" xfId="0" applyNumberFormat="1" applyFont="1" applyFill="1" applyBorder="1" applyAlignment="1">
      <alignment horizontal="center" vertical="center"/>
    </xf>
    <xf numFmtId="38" fontId="29" fillId="0" borderId="7" xfId="0" applyNumberFormat="1" applyFont="1" applyBorder="1" applyAlignment="1">
      <alignment horizontal="center" vertical="center"/>
    </xf>
    <xf numFmtId="38" fontId="29" fillId="0" borderId="35" xfId="0" applyNumberFormat="1" applyFont="1" applyBorder="1" applyAlignment="1">
      <alignment horizontal="center" vertical="center"/>
    </xf>
    <xf numFmtId="38" fontId="29" fillId="0" borderId="37" xfId="0" applyNumberFormat="1" applyFont="1" applyBorder="1" applyAlignment="1">
      <alignment horizontal="center" vertical="center"/>
    </xf>
    <xf numFmtId="177" fontId="29" fillId="0" borderId="34" xfId="0" applyNumberFormat="1" applyFont="1" applyFill="1" applyBorder="1" applyAlignment="1">
      <alignment horizontal="center" vertical="center"/>
    </xf>
    <xf numFmtId="177" fontId="29" fillId="0" borderId="33" xfId="0" applyNumberFormat="1" applyFont="1" applyFill="1" applyBorder="1" applyAlignment="1">
      <alignment horizontal="center" vertical="center"/>
    </xf>
    <xf numFmtId="38" fontId="29" fillId="0" borderId="4" xfId="0" applyNumberFormat="1" applyFont="1" applyBorder="1" applyAlignment="1">
      <alignment horizontal="center" vertical="center"/>
    </xf>
    <xf numFmtId="38" fontId="29" fillId="0" borderId="5" xfId="0" applyNumberFormat="1" applyFont="1" applyBorder="1" applyAlignment="1">
      <alignment horizontal="center" vertical="center"/>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5</xdr:col>
      <xdr:colOff>80596</xdr:colOff>
      <xdr:row>0</xdr:row>
      <xdr:rowOff>87923</xdr:rowOff>
    </xdr:from>
    <xdr:ext cx="3940569" cy="137601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65396" y="87923"/>
          <a:ext cx="3940569" cy="1376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6</xdr:col>
      <xdr:colOff>101600</xdr:colOff>
      <xdr:row>3</xdr:row>
      <xdr:rowOff>38098</xdr:rowOff>
    </xdr:from>
    <xdr:ext cx="7280275" cy="3298788"/>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8616950" y="657223"/>
          <a:ext cx="7280275" cy="32987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accent6">
                  <a:lumMod val="60000"/>
                  <a:lumOff val="40000"/>
                </a:schemeClr>
              </a:solidFill>
            </a:rPr>
            <a:t>委託（事務処理説明書</a:t>
          </a:r>
          <a:r>
            <a:rPr kumimoji="1" lang="en-US" altLang="ja-JP" sz="1100">
              <a:solidFill>
                <a:schemeClr val="accent6">
                  <a:lumMod val="60000"/>
                  <a:lumOff val="40000"/>
                </a:schemeClr>
              </a:solidFill>
            </a:rPr>
            <a:t>Ⅳ</a:t>
          </a:r>
          <a:r>
            <a:rPr kumimoji="1" lang="ja-JP" altLang="en-US" sz="1100">
              <a:solidFill>
                <a:schemeClr val="accent6">
                  <a:lumMod val="60000"/>
                  <a:lumOff val="40000"/>
                </a:schemeClr>
              </a:solidFill>
            </a:rPr>
            <a:t>．</a:t>
          </a:r>
          <a:r>
            <a:rPr kumimoji="1" lang="en-US" altLang="ja-JP" sz="1100">
              <a:solidFill>
                <a:schemeClr val="accent6">
                  <a:lumMod val="60000"/>
                  <a:lumOff val="40000"/>
                </a:schemeClr>
              </a:solidFill>
            </a:rPr>
            <a:t>14</a:t>
          </a:r>
          <a:r>
            <a:rPr kumimoji="1" lang="ja-JP" altLang="en-US" sz="1100">
              <a:solidFill>
                <a:schemeClr val="accent6">
                  <a:lumMod val="60000"/>
                  <a:lumOff val="40000"/>
                </a:schemeClr>
              </a:solidFill>
            </a:rPr>
            <a:t>にて定めるもの）の</a:t>
          </a:r>
          <a:r>
            <a:rPr kumimoji="1" lang="ja-JP" altLang="en-US" sz="1100"/>
            <a:t>件名を記載してください。</a:t>
          </a:r>
          <a:r>
            <a:rPr kumimoji="1" lang="ja-JP" altLang="en-US" sz="1100">
              <a:solidFill>
                <a:schemeClr val="accent6">
                  <a:lumMod val="60000"/>
                  <a:lumOff val="40000"/>
                </a:schemeClr>
              </a:solidFill>
            </a:rPr>
            <a:t>なお、役務等の外注等は「その他」のシートに記入してください。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78922</xdr:colOff>
      <xdr:row>0</xdr:row>
      <xdr:rowOff>121554</xdr:rowOff>
    </xdr:from>
    <xdr:ext cx="7036254" cy="13393593"/>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976393" y="121554"/>
          <a:ext cx="7113121" cy="130453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br>
            <a:rPr lang="en-US" altLang="ja-JP" sz="2400">
              <a:effectLst/>
            </a:rPr>
          </a:br>
          <a:r>
            <a:rPr lang="en-US" altLang="ja-JP" sz="2400">
              <a:effectLst/>
            </a:rPr>
            <a:t>    </a:t>
          </a: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a:solidFill>
                <a:schemeClr val="lt1"/>
              </a:solidFill>
              <a:latin typeface="+mn-lt"/>
              <a:ea typeface="+mn-ea"/>
              <a:cs typeface="+mn-cs"/>
            </a:rPr>
            <a:t>部署名は補助事業担者当所属・役職欄に記載してください。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a:t>
          </a:r>
          <a:r>
            <a:rPr lang="ja-JP" altLang="en-US" sz="1200">
              <a:solidFill>
                <a:srgbClr val="FFC000"/>
              </a:solidFill>
              <a:effectLst/>
            </a:rPr>
            <a:t>申請者</a:t>
          </a:r>
          <a:r>
            <a:rPr lang="en-US" altLang="ja-JP" sz="1200">
              <a:solidFill>
                <a:srgbClr val="FFC000"/>
              </a:solidFill>
              <a:effectLst/>
            </a:rPr>
            <a:t>(</a:t>
          </a:r>
          <a:r>
            <a:rPr lang="ja-JP" altLang="en-US" sz="1200">
              <a:solidFill>
                <a:srgbClr val="FFC000"/>
              </a:solidFill>
              <a:effectLst/>
            </a:rPr>
            <a:t>機関の代表者</a:t>
          </a:r>
          <a:r>
            <a:rPr lang="en-US" altLang="ja-JP" sz="1200">
              <a:solidFill>
                <a:srgbClr val="FFC000"/>
              </a:solidFill>
              <a:effectLst/>
            </a:rPr>
            <a:t>)</a:t>
          </a:r>
          <a:r>
            <a:rPr lang="ja-JP" altLang="en-US" sz="1200">
              <a:effectLst/>
            </a:rPr>
            <a:t>住所」：</a:t>
          </a:r>
          <a:r>
            <a:rPr lang="ja-JP" altLang="en-US" sz="1200">
              <a:solidFill>
                <a:srgbClr val="FFC000"/>
              </a:solidFill>
              <a:effectLst/>
            </a:rPr>
            <a:t>申請する機関の住所を記入してください。</a:t>
          </a:r>
          <a:r>
            <a:rPr lang="ja-JP" altLang="en-US" sz="1200">
              <a:effectLst/>
            </a:rPr>
            <a:t>なお、</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肩書」：</a:t>
          </a:r>
          <a:r>
            <a:rPr lang="ja-JP" altLang="en-US" sz="1200">
              <a:solidFill>
                <a:srgbClr val="FFC000"/>
              </a:solidFill>
              <a:effectLst/>
            </a:rPr>
            <a:t>申請する機関の代表者（または、代表者から権限を委任された方。以下同じ）の肩書きを記入してください。</a:t>
          </a:r>
          <a:r>
            <a:rPr lang="ja-JP" altLang="en-US" sz="1200">
              <a:effectLst/>
            </a:rPr>
            <a:t>なお、</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氏名」：</a:t>
          </a:r>
          <a:r>
            <a:rPr lang="ja-JP" altLang="en-US" sz="1200">
              <a:solidFill>
                <a:srgbClr val="FFC000"/>
              </a:solidFill>
              <a:effectLst/>
            </a:rPr>
            <a:t>申請する機関の代表者の氏名を記入してください。</a:t>
          </a:r>
          <a:r>
            <a:rPr lang="ja-JP" altLang="en-US" sz="1200">
              <a:effectLst/>
            </a:rPr>
            <a:t>なお、名字とお名前の間に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a:t>
          </a:r>
          <a:r>
            <a:rPr lang="ja-JP" altLang="en-US" sz="1200">
              <a:solidFill>
                <a:srgbClr val="FFC000"/>
              </a:solidFill>
              <a:effectLst/>
            </a:rPr>
            <a:t>担当者</a:t>
          </a:r>
          <a:r>
            <a:rPr lang="ja-JP" altLang="en-US" sz="1200">
              <a:effectLst/>
            </a:rPr>
            <a:t>所属・役職」：補助事業担当者の</a:t>
          </a:r>
          <a:br>
            <a:rPr lang="en-US" altLang="ja-JP" sz="1200">
              <a:effectLst/>
            </a:rPr>
          </a:br>
          <a:r>
            <a:rPr lang="ja-JP" altLang="en-US" sz="1200">
              <a:effectLst/>
            </a:rPr>
            <a:t>　　　　</a:t>
          </a:r>
          <a:r>
            <a:rPr kumimoji="1" lang="ja-JP" altLang="ja-JP" sz="1200">
              <a:solidFill>
                <a:schemeClr val="lt1"/>
              </a:solidFill>
              <a:effectLst/>
              <a:latin typeface="+mn-lt"/>
              <a:ea typeface="+mn-ea"/>
              <a:cs typeface="+mn-cs"/>
            </a:rPr>
            <a:t>大学の場合</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「○○学部、大学院△△研究科　教授等役職」まで</a:t>
          </a:r>
          <a:r>
            <a:rPr kumimoji="1" lang="ja-JP" altLang="en-US" sz="1200">
              <a:solidFill>
                <a:schemeClr val="lt1"/>
              </a:solidFill>
              <a:effectLst/>
              <a:latin typeface="+mn-lt"/>
              <a:ea typeface="+mn-ea"/>
              <a:cs typeface="+mn-cs"/>
            </a:rPr>
            <a:t>　ご入力ください。</a:t>
          </a:r>
          <a:endParaRPr lang="ja-JP" altLang="ja-JP" sz="1200">
            <a:effectLst/>
          </a:endParaRPr>
        </a:p>
        <a:p>
          <a:r>
            <a:rPr kumimoji="1" lang="ja-JP" altLang="ja-JP" sz="1200">
              <a:solidFill>
                <a:schemeClr val="lt1"/>
              </a:solidFill>
              <a:effectLst/>
              <a:latin typeface="+mn-lt"/>
              <a:ea typeface="+mn-ea"/>
              <a:cs typeface="+mn-cs"/>
            </a:rPr>
            <a:t>　　　　　　　企業等の場合</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a:t>
          </a:r>
          <a:r>
            <a:rPr lang="ja-JP" altLang="en-US" sz="1200">
              <a:solidFill>
                <a:srgbClr val="FFC000"/>
              </a:solidFill>
              <a:effectLst/>
            </a:rPr>
            <a:t>担当者</a:t>
          </a:r>
          <a:r>
            <a:rPr lang="ja-JP" altLang="en-US" sz="1200">
              <a:effectLst/>
            </a:rPr>
            <a:t>名」：</a:t>
          </a:r>
          <a:r>
            <a:rPr lang="ja-JP" altLang="en-US" sz="1200" u="sng">
              <a:effectLst/>
            </a:rPr>
            <a:t>名字とお名前の間に１文字分のスペースを入れてください。</a:t>
          </a:r>
          <a:endParaRPr lang="en-US" altLang="ja-JP" sz="1200" u="sng">
            <a:effectLst/>
          </a:endParaRPr>
        </a:p>
        <a:p>
          <a:pPr marL="285750" indent="-285750" algn="l">
            <a:buFont typeface="Arial" panose="020B0604020202020204" pitchFamily="34" charset="0"/>
            <a:buChar char="•"/>
          </a:pPr>
          <a:r>
            <a:rPr lang="ja-JP" altLang="en-US" sz="1200" u="sng">
              <a:effectLst/>
            </a:rPr>
            <a:t>「補助事業担当者 </a:t>
          </a:r>
          <a:r>
            <a:rPr lang="en-US" altLang="ja-JP" sz="1200" u="sng">
              <a:effectLst/>
            </a:rPr>
            <a:t>e-Rad</a:t>
          </a:r>
          <a:r>
            <a:rPr lang="ja-JP" altLang="en-US" sz="1200" u="sng">
              <a:effectLst/>
            </a:rPr>
            <a:t>研究者番号」：補助事業担当者の </a:t>
          </a:r>
          <a:r>
            <a:rPr lang="en-US" altLang="ja-JP" sz="1200" u="sng">
              <a:effectLst/>
            </a:rPr>
            <a:t>e-Rad</a:t>
          </a:r>
          <a:r>
            <a:rPr lang="ja-JP" altLang="en-US" sz="1200" u="sng">
              <a:effectLst/>
            </a:rPr>
            <a:t>登録番号を記載して下さい。</a:t>
          </a:r>
        </a:p>
        <a:p>
          <a:pPr marL="285750" indent="-285750" algn="l">
            <a:buFont typeface="Arial" panose="020B0604020202020204" pitchFamily="34" charset="0"/>
            <a:buChar char="•"/>
          </a:pPr>
          <a:r>
            <a:rPr lang="ja-JP" altLang="en-US" sz="1200" u="sng">
              <a:effectLst/>
            </a:rPr>
            <a:t>「補助事業担当者 </a:t>
          </a:r>
          <a:r>
            <a:rPr lang="en-US" altLang="ja-JP" sz="1200" u="sng">
              <a:effectLst/>
            </a:rPr>
            <a:t>E-mail</a:t>
          </a:r>
          <a:r>
            <a:rPr lang="ja-JP" altLang="en-US" sz="1200" u="sng">
              <a:effectLst/>
            </a:rPr>
            <a:t>アドレス」：補助事業担当者の </a:t>
          </a:r>
          <a:r>
            <a:rPr lang="en-US" altLang="ja-JP" sz="1200" u="sng">
              <a:effectLst/>
            </a:rPr>
            <a:t>E-mail</a:t>
          </a:r>
          <a:r>
            <a:rPr lang="ja-JP" altLang="en-US" sz="1200" u="sng">
              <a:effectLst/>
            </a:rPr>
            <a:t>アドレスを記載して下さい。</a:t>
          </a:r>
        </a:p>
        <a:p>
          <a:pPr marL="285750" indent="-285750" algn="l">
            <a:buFont typeface="Arial" panose="020B0604020202020204" pitchFamily="34" charset="0"/>
            <a:buChar char="•"/>
          </a:pPr>
          <a:r>
            <a:rPr lang="ja-JP" altLang="en-US" sz="1200" u="sng">
              <a:effectLst/>
            </a:rPr>
            <a:t>「補助事業事務連絡担当者 </a:t>
          </a:r>
          <a:r>
            <a:rPr lang="en-US" altLang="ja-JP" sz="1200" u="sng">
              <a:effectLst/>
            </a:rPr>
            <a:t>E-mail</a:t>
          </a:r>
          <a:r>
            <a:rPr lang="ja-JP" altLang="en-US" sz="1200" u="sng">
              <a:effectLst/>
            </a:rPr>
            <a:t>アドレス」：ｃｃメールで送信すべき当該事業の事務連絡ご担当者がいらっしゃる場合にご入力ください。</a:t>
          </a:r>
        </a:p>
        <a:p>
          <a:pPr marL="285750" indent="-285750" algn="l">
            <a:buFont typeface="Arial" panose="020B0604020202020204" pitchFamily="34" charset="0"/>
            <a:buChar char="•"/>
          </a:pPr>
          <a:r>
            <a:rPr lang="ja-JP" altLang="en-US" sz="1200" u="sng">
              <a:effectLst/>
            </a:rPr>
            <a:t>「補助事業事務連絡担当者氏名」：上記にて記入頂いた場合に、差し支えなければご入力ください。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課題</a:t>
          </a:r>
          <a:r>
            <a:rPr lang="en-US" altLang="ja-JP" sz="1200">
              <a:solidFill>
                <a:schemeClr val="lt1"/>
              </a:solidFill>
              <a:effectLst/>
              <a:latin typeface="+mn-lt"/>
              <a:ea typeface="+mn-ea"/>
              <a:cs typeface="+mn-cs"/>
            </a:rPr>
            <a:t>ID</a:t>
          </a:r>
          <a:r>
            <a:rPr lang="ja-JP" altLang="en-US" sz="1200">
              <a:solidFill>
                <a:schemeClr val="lt1"/>
              </a:solidFill>
              <a:effectLst/>
              <a:latin typeface="+mn-lt"/>
              <a:ea typeface="+mn-ea"/>
              <a:cs typeface="+mn-cs"/>
            </a:rPr>
            <a:t>」</a:t>
          </a: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の課題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を記入してください。</a:t>
          </a:r>
          <a:r>
            <a:rPr lang="en-US" altLang="ja-JP" sz="1200" b="1" u="sng">
              <a:solidFill>
                <a:schemeClr val="lt1"/>
              </a:solidFill>
              <a:effectLst/>
              <a:latin typeface="+mn-lt"/>
              <a:ea typeface="+mn-ea"/>
              <a:cs typeface="+mn-cs"/>
            </a:rPr>
            <a:t>※</a:t>
          </a:r>
          <a:r>
            <a:rPr lang="ja-JP" altLang="ja-JP" sz="1200" b="1" u="sng">
              <a:solidFill>
                <a:schemeClr val="lt1"/>
              </a:solidFill>
              <a:effectLst/>
              <a:latin typeface="+mn-lt"/>
              <a:ea typeface="+mn-ea"/>
              <a:cs typeface="+mn-cs"/>
            </a:rPr>
            <a:t>研究者番号ではありません。</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「研究概要」：当年度の補助事業目的を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161924</xdr:colOff>
      <xdr:row>5</xdr:row>
      <xdr:rowOff>76199</xdr:rowOff>
    </xdr:from>
    <xdr:ext cx="7277100" cy="3487686"/>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115424" y="1114424"/>
          <a:ext cx="7277100" cy="34876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114300</xdr:colOff>
      <xdr:row>5</xdr:row>
      <xdr:rowOff>76200</xdr:rowOff>
    </xdr:from>
    <xdr:ext cx="7734300" cy="3866379"/>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562975" y="1133475"/>
          <a:ext cx="7734300" cy="38663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101600</xdr:colOff>
      <xdr:row>4</xdr:row>
      <xdr:rowOff>12699</xdr:rowOff>
    </xdr:from>
    <xdr:ext cx="8553450" cy="4910768"/>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426700" y="917574"/>
          <a:ext cx="8553450" cy="49107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10</xdr:col>
      <xdr:colOff>66675</xdr:colOff>
      <xdr:row>0</xdr:row>
      <xdr:rowOff>114300</xdr:rowOff>
    </xdr:from>
    <xdr:ext cx="8528050" cy="5959475"/>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372600" y="114300"/>
          <a:ext cx="9305925" cy="5962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ja-JP" sz="1100">
              <a:solidFill>
                <a:schemeClr val="accent6">
                  <a:lumMod val="60000"/>
                  <a:lumOff val="40000"/>
                </a:schemeClr>
              </a:solidFill>
              <a:effectLst/>
              <a:latin typeface="+mn-lt"/>
              <a:ea typeface="+mn-ea"/>
              <a:cs typeface="+mn-cs"/>
            </a:rPr>
            <a:t>従事</a:t>
          </a:r>
          <a:r>
            <a:rPr lang="ja-JP" altLang="ja-JP" sz="1100">
              <a:solidFill>
                <a:schemeClr val="lt1"/>
              </a:solidFill>
              <a:effectLst/>
              <a:latin typeface="+mn-lt"/>
              <a:ea typeface="+mn-ea"/>
              <a:cs typeface="+mn-cs"/>
            </a:rPr>
            <a:t>率／人件費を計上する期間における当事業への従事する率を入力してください。専従の場合は１００と入力してください。</a:t>
          </a:r>
          <a:br>
            <a:rPr lang="en-US" altLang="ja-JP" sz="1100">
              <a:solidFill>
                <a:schemeClr val="lt1"/>
              </a:solidFill>
              <a:effectLst/>
              <a:latin typeface="+mn-lt"/>
              <a:ea typeface="+mn-ea"/>
              <a:cs typeface="+mn-cs"/>
            </a:rPr>
          </a:br>
          <a:r>
            <a:rPr lang="ja-JP" altLang="en-US" sz="1100">
              <a:solidFill>
                <a:schemeClr val="lt1"/>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1</a:t>
          </a:r>
          <a:r>
            <a:rPr lang="ja-JP" altLang="ja-JP" sz="1100">
              <a:solidFill>
                <a:schemeClr val="accent6">
                  <a:lumMod val="40000"/>
                  <a:lumOff val="60000"/>
                </a:schemeClr>
              </a:solidFill>
              <a:effectLst/>
              <a:latin typeface="+mn-lt"/>
              <a:ea typeface="+mn-ea"/>
              <a:cs typeface="+mn-cs"/>
            </a:rPr>
            <a:t>：４月～</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月は当事業のみに従事するが、１月～</a:t>
          </a:r>
          <a:r>
            <a:rPr lang="en-US" altLang="ja-JP" sz="1100">
              <a:solidFill>
                <a:schemeClr val="accent6">
                  <a:lumMod val="40000"/>
                  <a:lumOff val="60000"/>
                </a:schemeClr>
              </a:solidFill>
              <a:effectLst/>
              <a:latin typeface="+mn-lt"/>
              <a:ea typeface="+mn-ea"/>
              <a:cs typeface="+mn-cs"/>
            </a:rPr>
            <a:t>3</a:t>
          </a:r>
          <a:r>
            <a:rPr lang="ja-JP" altLang="ja-JP" sz="1100">
              <a:solidFill>
                <a:schemeClr val="accent6">
                  <a:lumMod val="40000"/>
                  <a:lumOff val="60000"/>
                </a:schemeClr>
              </a:solidFill>
              <a:effectLst/>
              <a:latin typeface="+mn-lt"/>
              <a:ea typeface="+mn-ea"/>
              <a:cs typeface="+mn-cs"/>
            </a:rPr>
            <a:t>月は本事業には一切参加しない。</a:t>
          </a:r>
          <a:br>
            <a:rPr lang="ja-JP"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支払月数９、従事率１００</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としてください。</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2</a:t>
          </a:r>
          <a:r>
            <a:rPr lang="ja-JP" altLang="ja-JP" sz="1100">
              <a:solidFill>
                <a:schemeClr val="accent6">
                  <a:lumMod val="40000"/>
                  <a:lumOff val="60000"/>
                </a:schemeClr>
              </a:solidFill>
              <a:effectLst/>
              <a:latin typeface="+mn-lt"/>
              <a:ea typeface="+mn-ea"/>
              <a:cs typeface="+mn-cs"/>
            </a:rPr>
            <a:t>：年間を通じて当事業に従事するが、その割合は</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％である。</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、従事率</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としてください。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10</xdr:col>
      <xdr:colOff>66675</xdr:colOff>
      <xdr:row>1</xdr:row>
      <xdr:rowOff>142876</xdr:rowOff>
    </xdr:from>
    <xdr:ext cx="8686800" cy="3717925"/>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101601</xdr:colOff>
      <xdr:row>4</xdr:row>
      <xdr:rowOff>31749</xdr:rowOff>
    </xdr:from>
    <xdr:ext cx="7439025" cy="3209789"/>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397751" y="860424"/>
          <a:ext cx="7439025" cy="3209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価／支払する謝金の単価（税抜き）を記載してください。時給の場合は日給に換算して記入してください。その場合は時間単価を用務目的欄に記載してください。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6</xdr:col>
      <xdr:colOff>38100</xdr:colOff>
      <xdr:row>2</xdr:row>
      <xdr:rowOff>6350</xdr:rowOff>
    </xdr:from>
    <xdr:ext cx="7439025" cy="3043205"/>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8801100" y="406400"/>
          <a:ext cx="7439025" cy="30432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試作品や設備機器の作製を目的とする外注費については、第三者に実施させるために必要な費用等であっても物品費に計上してください。</a:t>
          </a:r>
          <a:endParaRPr lang="ja-JP" altLang="ja-JP" sz="16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accent6">
                  <a:lumMod val="60000"/>
                  <a:lumOff val="40000"/>
                </a:schemeClr>
              </a:solidFill>
              <a:effectLst/>
              <a:latin typeface="+mn-lt"/>
              <a:ea typeface="+mn-ea"/>
              <a:cs typeface="+mn-cs"/>
            </a:rPr>
            <a:t>なお、</a:t>
          </a:r>
          <a:r>
            <a:rPr kumimoji="1" lang="ja-JP" altLang="en-US" sz="1100">
              <a:solidFill>
                <a:schemeClr val="accent6">
                  <a:lumMod val="60000"/>
                  <a:lumOff val="40000"/>
                </a:schemeClr>
              </a:solidFill>
              <a:effectLst/>
              <a:latin typeface="+mn-lt"/>
              <a:ea typeface="+mn-ea"/>
              <a:cs typeface="+mn-cs"/>
            </a:rPr>
            <a:t>委託（事務処理説明書</a:t>
          </a:r>
          <a:r>
            <a:rPr kumimoji="1" lang="en-US" altLang="ja-JP" sz="1100">
              <a:solidFill>
                <a:schemeClr val="accent6">
                  <a:lumMod val="60000"/>
                  <a:lumOff val="40000"/>
                </a:schemeClr>
              </a:solidFill>
              <a:effectLst/>
              <a:latin typeface="+mn-lt"/>
              <a:ea typeface="+mn-ea"/>
              <a:cs typeface="+mn-cs"/>
            </a:rPr>
            <a:t>Ⅳ</a:t>
          </a:r>
          <a:r>
            <a:rPr kumimoji="1" lang="ja-JP" altLang="en-US" sz="1100">
              <a:solidFill>
                <a:schemeClr val="accent6">
                  <a:lumMod val="60000"/>
                  <a:lumOff val="40000"/>
                </a:schemeClr>
              </a:solidFill>
              <a:effectLst/>
              <a:latin typeface="+mn-lt"/>
              <a:ea typeface="+mn-ea"/>
              <a:cs typeface="+mn-cs"/>
            </a:rPr>
            <a:t>．</a:t>
          </a:r>
          <a:r>
            <a:rPr kumimoji="1" lang="en-US" altLang="ja-JP" sz="1100">
              <a:solidFill>
                <a:schemeClr val="accent6">
                  <a:lumMod val="60000"/>
                  <a:lumOff val="40000"/>
                </a:schemeClr>
              </a:solidFill>
              <a:effectLst/>
              <a:latin typeface="+mn-lt"/>
              <a:ea typeface="+mn-ea"/>
              <a:cs typeface="+mn-cs"/>
            </a:rPr>
            <a:t>14</a:t>
          </a:r>
          <a:r>
            <a:rPr kumimoji="1" lang="ja-JP" altLang="en-US" sz="1100">
              <a:solidFill>
                <a:schemeClr val="accent6">
                  <a:lumMod val="60000"/>
                  <a:lumOff val="40000"/>
                </a:schemeClr>
              </a:solidFill>
              <a:effectLst/>
              <a:latin typeface="+mn-lt"/>
              <a:ea typeface="+mn-ea"/>
              <a:cs typeface="+mn-cs"/>
            </a:rPr>
            <a:t>にて定めるもの）について</a:t>
          </a:r>
          <a:r>
            <a:rPr kumimoji="1" lang="ja-JP" altLang="ja-JP" sz="1100">
              <a:solidFill>
                <a:schemeClr val="accent6">
                  <a:lumMod val="60000"/>
                  <a:lumOff val="40000"/>
                </a:schemeClr>
              </a:solidFill>
              <a:effectLst/>
              <a:latin typeface="+mn-lt"/>
              <a:ea typeface="+mn-ea"/>
              <a:cs typeface="+mn-cs"/>
            </a:rPr>
            <a:t>は「</a:t>
          </a:r>
          <a:r>
            <a:rPr kumimoji="1" lang="ja-JP" altLang="en-US" sz="1100">
              <a:solidFill>
                <a:schemeClr val="accent6">
                  <a:lumMod val="60000"/>
                  <a:lumOff val="40000"/>
                </a:schemeClr>
              </a:solidFill>
              <a:effectLst/>
              <a:latin typeface="+mn-lt"/>
              <a:ea typeface="+mn-ea"/>
              <a:cs typeface="+mn-cs"/>
            </a:rPr>
            <a:t>委託費</a:t>
          </a:r>
          <a:r>
            <a:rPr kumimoji="1" lang="ja-JP" altLang="ja-JP" sz="1100">
              <a:solidFill>
                <a:schemeClr val="accent6">
                  <a:lumMod val="60000"/>
                  <a:lumOff val="40000"/>
                </a:schemeClr>
              </a:solidFill>
              <a:effectLst/>
              <a:latin typeface="+mn-lt"/>
              <a:ea typeface="+mn-ea"/>
              <a:cs typeface="+mn-cs"/>
            </a:rPr>
            <a:t>」のシートに記入してください。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学会参加費を計上する場合は「補助事業参加者リスト」にも必ず記載してください。「補助事業参加者リスト」に記載が無い場合は計上できません。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6"/>
  <sheetViews>
    <sheetView view="pageBreakPreview" zoomScaleNormal="100" zoomScaleSheetLayoutView="100" workbookViewId="0">
      <selection activeCell="H14" sqref="H14"/>
    </sheetView>
  </sheetViews>
  <sheetFormatPr defaultColWidth="9" defaultRowHeight="13.2" x14ac:dyDescent="0.2"/>
  <cols>
    <col min="1" max="1" width="17.33203125" style="170" customWidth="1"/>
    <col min="2" max="2" width="12.88671875" style="170" customWidth="1"/>
    <col min="3" max="3" width="14.109375" style="170" customWidth="1"/>
    <col min="4" max="5" width="16.33203125" style="170" customWidth="1"/>
    <col min="6" max="6" width="13.88671875" style="170" customWidth="1"/>
    <col min="7" max="16384" width="9" style="170"/>
  </cols>
  <sheetData>
    <row r="1" spans="1:6" ht="14.4" x14ac:dyDescent="0.2">
      <c r="A1" s="370"/>
      <c r="B1" s="370"/>
      <c r="C1" s="370"/>
      <c r="D1" s="370"/>
      <c r="E1" s="365"/>
    </row>
    <row r="2" spans="1:6" ht="15" customHeight="1" x14ac:dyDescent="0.2">
      <c r="A2" s="373" t="s">
        <v>138</v>
      </c>
      <c r="B2" s="373"/>
      <c r="C2" s="373"/>
      <c r="D2" s="217" t="str">
        <f>"補助率："&amp;【鑑】経費等内訳書!C19&amp;"/"&amp;【鑑】経費等内訳書!E19</f>
        <v>補助率：1/1</v>
      </c>
      <c r="E2" s="173" t="s">
        <v>139</v>
      </c>
    </row>
    <row r="3" spans="1:6" ht="39.75" customHeight="1" x14ac:dyDescent="0.2">
      <c r="A3" s="190" t="s">
        <v>115</v>
      </c>
      <c r="B3" s="190" t="s">
        <v>140</v>
      </c>
      <c r="C3" s="191" t="s">
        <v>141</v>
      </c>
      <c r="D3" s="196" t="s">
        <v>189</v>
      </c>
      <c r="E3" s="216" t="s">
        <v>191</v>
      </c>
    </row>
    <row r="4" spans="1:6" x14ac:dyDescent="0.2">
      <c r="A4" s="371" t="s">
        <v>142</v>
      </c>
      <c r="B4" s="192" t="s">
        <v>143</v>
      </c>
      <c r="C4" s="193">
        <f>【鑑】経費等内訳書!E21</f>
        <v>1500000</v>
      </c>
      <c r="D4" s="197">
        <f>C4+C5</f>
        <v>3658806</v>
      </c>
      <c r="E4" s="198">
        <f>【鑑】経費等内訳書!G21</f>
        <v>3658806</v>
      </c>
    </row>
    <row r="5" spans="1:6" x14ac:dyDescent="0.2">
      <c r="A5" s="372"/>
      <c r="B5" s="192" t="s">
        <v>144</v>
      </c>
      <c r="C5" s="193">
        <f>【鑑】経費等内訳書!E22</f>
        <v>2158806</v>
      </c>
      <c r="D5" s="199"/>
      <c r="E5" s="200"/>
    </row>
    <row r="6" spans="1:6" x14ac:dyDescent="0.2">
      <c r="A6" s="194" t="s">
        <v>145</v>
      </c>
      <c r="B6" s="195" t="s">
        <v>146</v>
      </c>
      <c r="C6" s="193">
        <f>【鑑】経費等内訳書!E23</f>
        <v>410000</v>
      </c>
      <c r="D6" s="201">
        <f>C6</f>
        <v>410000</v>
      </c>
      <c r="E6" s="202">
        <f>【鑑】経費等内訳書!G23</f>
        <v>410000</v>
      </c>
    </row>
    <row r="7" spans="1:6" x14ac:dyDescent="0.2">
      <c r="A7" s="371" t="s">
        <v>147</v>
      </c>
      <c r="B7" s="192" t="s">
        <v>148</v>
      </c>
      <c r="C7" s="193">
        <f>【鑑】経費等内訳書!E24</f>
        <v>18821194</v>
      </c>
      <c r="D7" s="197">
        <f>C7+C8</f>
        <v>18833194</v>
      </c>
      <c r="E7" s="198">
        <f>【鑑】経費等内訳書!G24</f>
        <v>18833194</v>
      </c>
    </row>
    <row r="8" spans="1:6" x14ac:dyDescent="0.2">
      <c r="A8" s="372"/>
      <c r="B8" s="192" t="s">
        <v>149</v>
      </c>
      <c r="C8" s="193">
        <f>【鑑】経費等内訳書!E25</f>
        <v>12000</v>
      </c>
      <c r="D8" s="199"/>
      <c r="E8" s="200"/>
    </row>
    <row r="9" spans="1:6" x14ac:dyDescent="0.2">
      <c r="A9" s="328" t="s">
        <v>12</v>
      </c>
      <c r="B9" s="192" t="s">
        <v>292</v>
      </c>
      <c r="C9" s="193">
        <f>【鑑】経費等内訳書!E26</f>
        <v>1098000</v>
      </c>
      <c r="D9" s="203">
        <f>C9</f>
        <v>1098000</v>
      </c>
      <c r="E9" s="204">
        <f>【鑑】経費等内訳書!G26</f>
        <v>1098000</v>
      </c>
    </row>
    <row r="10" spans="1:6" x14ac:dyDescent="0.2">
      <c r="A10" s="368" t="s">
        <v>151</v>
      </c>
      <c r="B10" s="368"/>
      <c r="C10" s="193">
        <f>SUM(C4:C9)</f>
        <v>24000000</v>
      </c>
      <c r="D10" s="205">
        <f>SUM(D4:D9)</f>
        <v>24000000</v>
      </c>
      <c r="E10" s="193">
        <f>【鑑】経費等内訳書!G27</f>
        <v>24000000</v>
      </c>
    </row>
    <row r="11" spans="1:6" x14ac:dyDescent="0.2">
      <c r="A11" s="366" t="str">
        <f>CONCATENATE("間接経費/一般管理費（小計の",【鑑】経費等内訳書!C28,"％）")</f>
        <v>間接経費/一般管理費（小計の30％）</v>
      </c>
      <c r="B11" s="367"/>
      <c r="C11" s="367"/>
      <c r="D11" s="205">
        <f>【鑑】経費等内訳書!F28</f>
        <v>7200000</v>
      </c>
      <c r="E11" s="193">
        <f>【鑑】経費等内訳書!G28</f>
        <v>7200000</v>
      </c>
    </row>
    <row r="12" spans="1:6" x14ac:dyDescent="0.2">
      <c r="A12" s="326" t="s">
        <v>291</v>
      </c>
      <c r="B12" s="327"/>
      <c r="C12" s="329">
        <f>【鑑】経費等内訳書!E29</f>
        <v>3000000</v>
      </c>
      <c r="D12" s="205">
        <f>【鑑】経費等内訳書!F29</f>
        <v>3000000</v>
      </c>
      <c r="E12" s="193">
        <f>【鑑】経費等内訳書!G29</f>
        <v>3000000</v>
      </c>
    </row>
    <row r="13" spans="1:6" x14ac:dyDescent="0.2">
      <c r="A13" s="368" t="s">
        <v>152</v>
      </c>
      <c r="B13" s="368"/>
      <c r="C13" s="369"/>
      <c r="D13" s="205">
        <f>SUM(D10:D12)</f>
        <v>34200000</v>
      </c>
      <c r="E13" s="193">
        <f>SUM(E10:E12)</f>
        <v>34200000</v>
      </c>
    </row>
    <row r="14" spans="1:6" x14ac:dyDescent="0.2">
      <c r="F14" s="171"/>
    </row>
    <row r="15" spans="1:6" ht="16.2" x14ac:dyDescent="0.2">
      <c r="F15" s="172"/>
    </row>
    <row r="16" spans="1:6" x14ac:dyDescent="0.2">
      <c r="F16" s="171"/>
    </row>
  </sheetData>
  <sheetProtection algorithmName="SHA-512" hashValue="wWcQ5CollFL72XBYfP4qx6Ug3Pe1yRjp9JDnLXG9dh+k/OrtJJ4gjiVrn4YJE5XXNj1eVYqJQlR2wcNF0SZV9A==" saltValue="GnaYuXxwjfF95j41xBpAbg==" spinCount="100000" sheet="1" objects="1" scenarios="1"/>
  <mergeCells count="7">
    <mergeCell ref="A11:C11"/>
    <mergeCell ref="A13:C13"/>
    <mergeCell ref="A1:D1"/>
    <mergeCell ref="A4:A5"/>
    <mergeCell ref="A7:A8"/>
    <mergeCell ref="A10:B10"/>
    <mergeCell ref="A2:C2"/>
  </mergeCells>
  <phoneticPr fontId="23"/>
  <pageMargins left="0.70866141732283472" right="0.70866141732283472" top="0.74803149606299213" bottom="0.74803149606299213" header="0.31496062992125984" footer="0.31496062992125984"/>
  <pageSetup paperSize="9" scale="95" orientation="portrait" r:id="rId1"/>
  <headerFooter>
    <oddFooter>&amp;R&amp;K00-024Ver.20240401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1"/>
  <sheetViews>
    <sheetView view="pageBreakPreview" zoomScaleNormal="100" workbookViewId="0">
      <selection activeCell="B12" sqref="B12"/>
    </sheetView>
  </sheetViews>
  <sheetFormatPr defaultColWidth="9" defaultRowHeight="14.4" x14ac:dyDescent="0.2"/>
  <cols>
    <col min="1" max="1" width="35.109375" style="1" customWidth="1"/>
    <col min="2" max="2" width="39.44140625" style="1" customWidth="1"/>
    <col min="3" max="3" width="17.88671875" style="23" customWidth="1"/>
    <col min="4" max="4" width="9.109375" style="23" customWidth="1"/>
    <col min="5" max="5" width="6.33203125" style="2" customWidth="1"/>
    <col min="6" max="6" width="17.6640625" style="7" customWidth="1"/>
    <col min="7" max="7" width="8.109375" style="1" bestFit="1" customWidth="1"/>
    <col min="8" max="16384" width="9" style="1"/>
  </cols>
  <sheetData>
    <row r="1" spans="1:7" s="40" customFormat="1" x14ac:dyDescent="0.2">
      <c r="A1" s="40" t="s">
        <v>123</v>
      </c>
    </row>
    <row r="2" spans="1:7" ht="17.25" customHeight="1" thickBot="1" x14ac:dyDescent="0.25">
      <c r="A2" s="1" t="s">
        <v>20</v>
      </c>
      <c r="F2" s="3" t="s">
        <v>30</v>
      </c>
    </row>
    <row r="3" spans="1:7" ht="15.75" customHeight="1" x14ac:dyDescent="0.2">
      <c r="A3" s="424" t="s">
        <v>1</v>
      </c>
      <c r="B3" s="426" t="s">
        <v>21</v>
      </c>
      <c r="C3" s="439" t="s">
        <v>66</v>
      </c>
      <c r="D3" s="440"/>
      <c r="E3" s="441"/>
      <c r="F3" s="469" t="s">
        <v>180</v>
      </c>
    </row>
    <row r="4" spans="1:7" s="23" customFormat="1" ht="15.75" customHeight="1" thickBot="1" x14ac:dyDescent="0.25">
      <c r="A4" s="467"/>
      <c r="B4" s="468"/>
      <c r="C4" s="41" t="s">
        <v>179</v>
      </c>
      <c r="D4" s="41" t="s">
        <v>65</v>
      </c>
      <c r="E4" s="29" t="s">
        <v>73</v>
      </c>
      <c r="F4" s="470"/>
    </row>
    <row r="5" spans="1:7" s="19" customFormat="1" ht="17.25" customHeight="1" x14ac:dyDescent="0.2">
      <c r="A5" s="94" t="s">
        <v>38</v>
      </c>
      <c r="B5" s="144" t="s">
        <v>39</v>
      </c>
      <c r="C5" s="77">
        <v>7000</v>
      </c>
      <c r="D5" s="58">
        <v>10</v>
      </c>
      <c r="E5" s="145" t="s">
        <v>136</v>
      </c>
      <c r="F5" s="48">
        <f>ROUNDDOWN(C5*D5,0)</f>
        <v>70000</v>
      </c>
      <c r="G5" s="20"/>
    </row>
    <row r="6" spans="1:7" s="18" customFormat="1" ht="17.25" customHeight="1" x14ac:dyDescent="0.2">
      <c r="A6" s="104" t="s">
        <v>82</v>
      </c>
      <c r="B6" s="139" t="s">
        <v>293</v>
      </c>
      <c r="C6" s="146">
        <v>7000</v>
      </c>
      <c r="D6" s="146">
        <v>2</v>
      </c>
      <c r="E6" s="62" t="s">
        <v>95</v>
      </c>
      <c r="F6" s="48">
        <f>ROUNDDOWN(C6*D6,0)</f>
        <v>14000</v>
      </c>
    </row>
    <row r="7" spans="1:7" s="18" customFormat="1" ht="17.25" customHeight="1" x14ac:dyDescent="0.2">
      <c r="A7" s="57" t="s">
        <v>299</v>
      </c>
      <c r="B7" s="58" t="s">
        <v>295</v>
      </c>
      <c r="C7" s="113">
        <v>500000</v>
      </c>
      <c r="D7" s="140">
        <v>2</v>
      </c>
      <c r="E7" s="62" t="s">
        <v>79</v>
      </c>
      <c r="F7" s="48">
        <f t="shared" ref="F7:F25" si="0">ROUNDDOWN(C7*D7,0)</f>
        <v>1000000</v>
      </c>
    </row>
    <row r="8" spans="1:7" s="18" customFormat="1" ht="17.25" customHeight="1" x14ac:dyDescent="0.2">
      <c r="A8" s="104" t="s">
        <v>296</v>
      </c>
      <c r="B8" s="139" t="s">
        <v>297</v>
      </c>
      <c r="C8" s="146">
        <v>14000</v>
      </c>
      <c r="D8" s="146">
        <v>1</v>
      </c>
      <c r="E8" s="62" t="s">
        <v>298</v>
      </c>
      <c r="F8" s="48">
        <f>ROUNDDOWN(C8*D8,0)</f>
        <v>14000</v>
      </c>
    </row>
    <row r="9" spans="1:7" s="18" customFormat="1" ht="17.25" customHeight="1" x14ac:dyDescent="0.2">
      <c r="A9" s="104"/>
      <c r="B9" s="139"/>
      <c r="C9" s="146"/>
      <c r="D9" s="146"/>
      <c r="E9" s="62"/>
      <c r="F9" s="48">
        <f t="shared" si="0"/>
        <v>0</v>
      </c>
    </row>
    <row r="10" spans="1:7" s="18" customFormat="1" ht="17.25" customHeight="1" x14ac:dyDescent="0.2">
      <c r="A10" s="127"/>
      <c r="B10" s="147"/>
      <c r="C10" s="142"/>
      <c r="D10" s="142"/>
      <c r="E10" s="68"/>
      <c r="F10" s="48">
        <f t="shared" si="0"/>
        <v>0</v>
      </c>
    </row>
    <row r="11" spans="1:7" s="18" customFormat="1" ht="17.25" customHeight="1" x14ac:dyDescent="0.2">
      <c r="A11" s="127"/>
      <c r="B11" s="147"/>
      <c r="C11" s="142"/>
      <c r="D11" s="142"/>
      <c r="E11" s="68"/>
      <c r="F11" s="48">
        <f t="shared" si="0"/>
        <v>0</v>
      </c>
    </row>
    <row r="12" spans="1:7" s="18" customFormat="1" ht="17.25" customHeight="1" x14ac:dyDescent="0.2">
      <c r="A12" s="127"/>
      <c r="B12" s="147"/>
      <c r="C12" s="142"/>
      <c r="D12" s="142"/>
      <c r="E12" s="68"/>
      <c r="F12" s="48">
        <f t="shared" si="0"/>
        <v>0</v>
      </c>
    </row>
    <row r="13" spans="1:7" s="18" customFormat="1" ht="17.25" customHeight="1" x14ac:dyDescent="0.2">
      <c r="A13" s="127"/>
      <c r="B13" s="147"/>
      <c r="C13" s="142"/>
      <c r="D13" s="142"/>
      <c r="E13" s="68"/>
      <c r="F13" s="48">
        <f t="shared" si="0"/>
        <v>0</v>
      </c>
    </row>
    <row r="14" spans="1:7" s="18" customFormat="1" ht="17.25" customHeight="1" x14ac:dyDescent="0.2">
      <c r="A14" s="127"/>
      <c r="B14" s="147"/>
      <c r="C14" s="142"/>
      <c r="D14" s="142"/>
      <c r="E14" s="68"/>
      <c r="F14" s="48">
        <f t="shared" si="0"/>
        <v>0</v>
      </c>
    </row>
    <row r="15" spans="1:7" s="18" customFormat="1" ht="17.25" customHeight="1" x14ac:dyDescent="0.2">
      <c r="A15" s="127"/>
      <c r="B15" s="147"/>
      <c r="C15" s="142"/>
      <c r="D15" s="142"/>
      <c r="E15" s="68"/>
      <c r="F15" s="48">
        <f t="shared" si="0"/>
        <v>0</v>
      </c>
    </row>
    <row r="16" spans="1:7" s="18" customFormat="1" ht="17.25" customHeight="1" x14ac:dyDescent="0.2">
      <c r="A16" s="127"/>
      <c r="B16" s="147"/>
      <c r="C16" s="142"/>
      <c r="D16" s="142"/>
      <c r="E16" s="68"/>
      <c r="F16" s="48">
        <f t="shared" si="0"/>
        <v>0</v>
      </c>
    </row>
    <row r="17" spans="1:6" s="18" customFormat="1" ht="17.25" customHeight="1" x14ac:dyDescent="0.2">
      <c r="A17" s="127"/>
      <c r="B17" s="147"/>
      <c r="C17" s="142"/>
      <c r="D17" s="142"/>
      <c r="E17" s="68"/>
      <c r="F17" s="48">
        <f t="shared" si="0"/>
        <v>0</v>
      </c>
    </row>
    <row r="18" spans="1:6" s="18" customFormat="1" ht="17.25" customHeight="1" x14ac:dyDescent="0.2">
      <c r="A18" s="127"/>
      <c r="B18" s="147"/>
      <c r="C18" s="142"/>
      <c r="D18" s="142"/>
      <c r="E18" s="68"/>
      <c r="F18" s="48">
        <f t="shared" si="0"/>
        <v>0</v>
      </c>
    </row>
    <row r="19" spans="1:6" s="18" customFormat="1" ht="17.25" customHeight="1" x14ac:dyDescent="0.2">
      <c r="A19" s="127"/>
      <c r="B19" s="147"/>
      <c r="C19" s="142"/>
      <c r="D19" s="142"/>
      <c r="E19" s="68"/>
      <c r="F19" s="48">
        <f t="shared" si="0"/>
        <v>0</v>
      </c>
    </row>
    <row r="20" spans="1:6" s="18" customFormat="1" ht="17.25" customHeight="1" x14ac:dyDescent="0.2">
      <c r="A20" s="127"/>
      <c r="B20" s="147"/>
      <c r="C20" s="142"/>
      <c r="D20" s="142"/>
      <c r="E20" s="68"/>
      <c r="F20" s="48">
        <f t="shared" si="0"/>
        <v>0</v>
      </c>
    </row>
    <row r="21" spans="1:6" s="18" customFormat="1" ht="17.25" customHeight="1" x14ac:dyDescent="0.2">
      <c r="A21" s="127"/>
      <c r="B21" s="147"/>
      <c r="C21" s="142"/>
      <c r="D21" s="142"/>
      <c r="E21" s="68"/>
      <c r="F21" s="48">
        <f t="shared" si="0"/>
        <v>0</v>
      </c>
    </row>
    <row r="22" spans="1:6" s="18" customFormat="1" ht="17.25" customHeight="1" x14ac:dyDescent="0.2">
      <c r="A22" s="127"/>
      <c r="B22" s="147"/>
      <c r="C22" s="142"/>
      <c r="D22" s="142"/>
      <c r="E22" s="68"/>
      <c r="F22" s="48">
        <f t="shared" si="0"/>
        <v>0</v>
      </c>
    </row>
    <row r="23" spans="1:6" s="18" customFormat="1" ht="17.25" customHeight="1" x14ac:dyDescent="0.2">
      <c r="A23" s="127"/>
      <c r="B23" s="147"/>
      <c r="C23" s="142"/>
      <c r="D23" s="142"/>
      <c r="E23" s="68"/>
      <c r="F23" s="48">
        <f t="shared" si="0"/>
        <v>0</v>
      </c>
    </row>
    <row r="24" spans="1:6" s="18" customFormat="1" ht="17.25" customHeight="1" x14ac:dyDescent="0.2">
      <c r="A24" s="127"/>
      <c r="B24" s="147"/>
      <c r="C24" s="142"/>
      <c r="D24" s="142"/>
      <c r="E24" s="68"/>
      <c r="F24" s="48">
        <f t="shared" si="0"/>
        <v>0</v>
      </c>
    </row>
    <row r="25" spans="1:6" s="18" customFormat="1" ht="17.25" customHeight="1" thickBot="1" x14ac:dyDescent="0.25">
      <c r="A25" s="131"/>
      <c r="B25" s="148"/>
      <c r="C25" s="143"/>
      <c r="D25" s="143"/>
      <c r="E25" s="149"/>
      <c r="F25" s="48">
        <f t="shared" si="0"/>
        <v>0</v>
      </c>
    </row>
    <row r="26" spans="1:6" ht="17.25" customHeight="1" thickBot="1" x14ac:dyDescent="0.25">
      <c r="A26" s="432" t="s">
        <v>0</v>
      </c>
      <c r="B26" s="433"/>
      <c r="C26" s="433"/>
      <c r="D26" s="433"/>
      <c r="E26" s="433"/>
      <c r="F26" s="22">
        <f>SUM(F5:F25)</f>
        <v>1098000</v>
      </c>
    </row>
    <row r="27" spans="1:6" ht="17.25" customHeight="1" x14ac:dyDescent="0.2">
      <c r="A27" s="11" t="s">
        <v>33</v>
      </c>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sheet="1" formatCells="0" formatColumns="0" formatRows="0"/>
  <protectedRanges>
    <protectedRange sqref="A7:E7" name="範囲1"/>
  </protectedRanges>
  <mergeCells count="5">
    <mergeCell ref="A26:E26"/>
    <mergeCell ref="C3:E3"/>
    <mergeCell ref="A3:A4"/>
    <mergeCell ref="B3:B4"/>
    <mergeCell ref="F3:F4"/>
  </mergeCells>
  <phoneticPr fontId="23"/>
  <dataValidations count="2">
    <dataValidation type="list" allowBlank="1" showInputMessage="1" showErrorMessage="1" sqref="E8:E25 E5:E6" xr:uid="{00000000-0002-0000-0A00-000000000000}">
      <formula1>"選択してください,個,点,式,件,ヶ月"</formula1>
    </dataValidation>
    <dataValidation type="list" allowBlank="1" showInputMessage="1" showErrorMessage="1" sqref="E7" xr:uid="{CED51409-F0B8-46CC-9CD1-E66890585CAC}">
      <formula1>"選択してください,個,点,式,件,回,ヶ月"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G43"/>
  <sheetViews>
    <sheetView view="pageBreakPreview" zoomScaleNormal="100" zoomScaleSheetLayoutView="100" workbookViewId="0">
      <selection activeCell="M22" sqref="M22"/>
    </sheetView>
  </sheetViews>
  <sheetFormatPr defaultColWidth="9" defaultRowHeight="14.4" x14ac:dyDescent="0.2"/>
  <cols>
    <col min="1" max="1" width="33" style="1" customWidth="1"/>
    <col min="2" max="2" width="43.33203125" style="1" customWidth="1"/>
    <col min="3" max="3" width="15.33203125" style="26" customWidth="1"/>
    <col min="4" max="4" width="6.88671875" style="26" customWidth="1"/>
    <col min="5" max="5" width="5.6640625" style="47" customWidth="1"/>
    <col min="6" max="6" width="17.6640625" style="7" customWidth="1"/>
    <col min="7" max="7" width="8.109375" style="1" bestFit="1" customWidth="1"/>
    <col min="8" max="16384" width="9" style="1"/>
  </cols>
  <sheetData>
    <row r="1" spans="1:7" s="40" customFormat="1" x14ac:dyDescent="0.2">
      <c r="E1" s="47"/>
      <c r="F1" s="7"/>
    </row>
    <row r="2" spans="1:7" ht="17.25" customHeight="1" thickBot="1" x14ac:dyDescent="0.25">
      <c r="A2" s="1" t="s">
        <v>119</v>
      </c>
      <c r="F2" s="3" t="s">
        <v>30</v>
      </c>
    </row>
    <row r="3" spans="1:7" ht="17.25" customHeight="1" x14ac:dyDescent="0.2">
      <c r="A3" s="466" t="s">
        <v>1</v>
      </c>
      <c r="B3" s="447" t="s">
        <v>21</v>
      </c>
      <c r="C3" s="431" t="s">
        <v>66</v>
      </c>
      <c r="D3" s="431"/>
      <c r="E3" s="431"/>
      <c r="F3" s="464" t="s">
        <v>180</v>
      </c>
    </row>
    <row r="4" spans="1:7" s="10" customFormat="1" ht="17.25" customHeight="1" thickBot="1" x14ac:dyDescent="0.25">
      <c r="A4" s="459"/>
      <c r="B4" s="448"/>
      <c r="C4" s="28" t="s">
        <v>179</v>
      </c>
      <c r="D4" s="28" t="s">
        <v>65</v>
      </c>
      <c r="E4" s="29" t="s">
        <v>73</v>
      </c>
      <c r="F4" s="465"/>
      <c r="G4" s="20"/>
    </row>
    <row r="5" spans="1:7" s="9" customFormat="1" ht="17.25" customHeight="1" x14ac:dyDescent="0.2">
      <c r="A5" s="57" t="s">
        <v>156</v>
      </c>
      <c r="B5" s="58" t="s">
        <v>157</v>
      </c>
      <c r="C5" s="76">
        <v>3000000</v>
      </c>
      <c r="D5" s="140">
        <v>1</v>
      </c>
      <c r="E5" s="62" t="s">
        <v>77</v>
      </c>
      <c r="F5" s="48">
        <f>ROUNDDOWN(C5*D5,0)</f>
        <v>3000000</v>
      </c>
    </row>
    <row r="6" spans="1:7" s="40" customFormat="1" ht="17.25" customHeight="1" x14ac:dyDescent="0.2">
      <c r="A6" s="57"/>
      <c r="B6" s="58"/>
      <c r="C6" s="113"/>
      <c r="D6" s="140"/>
      <c r="E6" s="62"/>
      <c r="F6" s="48">
        <f t="shared" ref="F6:F24" si="0">ROUNDDOWN(C6*D6,0)</f>
        <v>0</v>
      </c>
    </row>
    <row r="7" spans="1:7" s="40" customFormat="1" ht="17.25" customHeight="1" x14ac:dyDescent="0.2">
      <c r="A7" s="57"/>
      <c r="B7" s="58"/>
      <c r="C7" s="113"/>
      <c r="D7" s="140"/>
      <c r="E7" s="141"/>
      <c r="F7" s="48">
        <f t="shared" si="0"/>
        <v>0</v>
      </c>
    </row>
    <row r="8" spans="1:7" s="40" customFormat="1" ht="17.25" customHeight="1" x14ac:dyDescent="0.2">
      <c r="A8" s="57"/>
      <c r="B8" s="58"/>
      <c r="C8" s="113"/>
      <c r="D8" s="140"/>
      <c r="E8" s="141"/>
      <c r="F8" s="48">
        <f t="shared" si="0"/>
        <v>0</v>
      </c>
    </row>
    <row r="9" spans="1:7" s="40" customFormat="1" ht="17.25" customHeight="1" x14ac:dyDescent="0.2">
      <c r="A9" s="57"/>
      <c r="B9" s="58"/>
      <c r="C9" s="113"/>
      <c r="D9" s="140"/>
      <c r="E9" s="141"/>
      <c r="F9" s="48">
        <f t="shared" si="0"/>
        <v>0</v>
      </c>
    </row>
    <row r="10" spans="1:7" s="40" customFormat="1" ht="17.25" customHeight="1" x14ac:dyDescent="0.2">
      <c r="A10" s="57"/>
      <c r="B10" s="58"/>
      <c r="C10" s="113"/>
      <c r="D10" s="140"/>
      <c r="E10" s="141"/>
      <c r="F10" s="48">
        <f t="shared" si="0"/>
        <v>0</v>
      </c>
    </row>
    <row r="11" spans="1:7" s="40" customFormat="1" ht="17.25" customHeight="1" x14ac:dyDescent="0.2">
      <c r="A11" s="64"/>
      <c r="B11" s="142"/>
      <c r="C11" s="113"/>
      <c r="D11" s="140"/>
      <c r="E11" s="141"/>
      <c r="F11" s="48">
        <f t="shared" si="0"/>
        <v>0</v>
      </c>
    </row>
    <row r="12" spans="1:7" s="40" customFormat="1" ht="17.25" customHeight="1" x14ac:dyDescent="0.2">
      <c r="A12" s="64"/>
      <c r="B12" s="142"/>
      <c r="C12" s="113"/>
      <c r="D12" s="140"/>
      <c r="E12" s="141"/>
      <c r="F12" s="48">
        <f t="shared" si="0"/>
        <v>0</v>
      </c>
    </row>
    <row r="13" spans="1:7" s="40" customFormat="1" ht="17.25" customHeight="1" x14ac:dyDescent="0.2">
      <c r="A13" s="64"/>
      <c r="B13" s="142"/>
      <c r="C13" s="113"/>
      <c r="D13" s="140"/>
      <c r="E13" s="141"/>
      <c r="F13" s="48">
        <f t="shared" si="0"/>
        <v>0</v>
      </c>
    </row>
    <row r="14" spans="1:7" s="40" customFormat="1" ht="17.25" customHeight="1" x14ac:dyDescent="0.2">
      <c r="A14" s="64"/>
      <c r="B14" s="142"/>
      <c r="C14" s="113"/>
      <c r="D14" s="140"/>
      <c r="E14" s="141"/>
      <c r="F14" s="48">
        <f t="shared" si="0"/>
        <v>0</v>
      </c>
    </row>
    <row r="15" spans="1:7" s="26" customFormat="1" ht="17.25" customHeight="1" x14ac:dyDescent="0.2">
      <c r="A15" s="57"/>
      <c r="B15" s="58"/>
      <c r="C15" s="113"/>
      <c r="D15" s="140"/>
      <c r="E15" s="141"/>
      <c r="F15" s="48">
        <f t="shared" si="0"/>
        <v>0</v>
      </c>
    </row>
    <row r="16" spans="1:7" s="26" customFormat="1" ht="17.25" customHeight="1" x14ac:dyDescent="0.2">
      <c r="A16" s="57"/>
      <c r="B16" s="58"/>
      <c r="C16" s="113"/>
      <c r="D16" s="140"/>
      <c r="E16" s="141"/>
      <c r="F16" s="48">
        <f t="shared" si="0"/>
        <v>0</v>
      </c>
    </row>
    <row r="17" spans="1:6" s="26" customFormat="1" ht="17.25" customHeight="1" x14ac:dyDescent="0.2">
      <c r="A17" s="57"/>
      <c r="B17" s="58"/>
      <c r="C17" s="113"/>
      <c r="D17" s="140"/>
      <c r="E17" s="141"/>
      <c r="F17" s="48">
        <f t="shared" si="0"/>
        <v>0</v>
      </c>
    </row>
    <row r="18" spans="1:6" s="26" customFormat="1" ht="17.25" customHeight="1" x14ac:dyDescent="0.2">
      <c r="A18" s="57"/>
      <c r="B18" s="58"/>
      <c r="C18" s="113"/>
      <c r="D18" s="140"/>
      <c r="E18" s="141"/>
      <c r="F18" s="48">
        <f t="shared" si="0"/>
        <v>0</v>
      </c>
    </row>
    <row r="19" spans="1:6" s="26" customFormat="1" ht="17.25" customHeight="1" x14ac:dyDescent="0.2">
      <c r="A19" s="57"/>
      <c r="B19" s="58"/>
      <c r="C19" s="113"/>
      <c r="D19" s="140"/>
      <c r="E19" s="141"/>
      <c r="F19" s="48">
        <f t="shared" si="0"/>
        <v>0</v>
      </c>
    </row>
    <row r="20" spans="1:6" s="9" customFormat="1" ht="17.25" customHeight="1" x14ac:dyDescent="0.2">
      <c r="A20" s="64"/>
      <c r="B20" s="142"/>
      <c r="C20" s="113"/>
      <c r="D20" s="140"/>
      <c r="E20" s="141"/>
      <c r="F20" s="48">
        <f t="shared" si="0"/>
        <v>0</v>
      </c>
    </row>
    <row r="21" spans="1:6" s="9" customFormat="1" ht="17.25" customHeight="1" x14ac:dyDescent="0.2">
      <c r="A21" s="64"/>
      <c r="B21" s="142"/>
      <c r="C21" s="113"/>
      <c r="D21" s="140"/>
      <c r="E21" s="141"/>
      <c r="F21" s="48">
        <f t="shared" si="0"/>
        <v>0</v>
      </c>
    </row>
    <row r="22" spans="1:6" s="9" customFormat="1" ht="17.25" customHeight="1" x14ac:dyDescent="0.2">
      <c r="A22" s="64"/>
      <c r="B22" s="142"/>
      <c r="C22" s="113"/>
      <c r="D22" s="140"/>
      <c r="E22" s="141"/>
      <c r="F22" s="48">
        <f t="shared" si="0"/>
        <v>0</v>
      </c>
    </row>
    <row r="23" spans="1:6" s="9" customFormat="1" ht="17.25" customHeight="1" x14ac:dyDescent="0.2">
      <c r="A23" s="64"/>
      <c r="B23" s="142"/>
      <c r="C23" s="113"/>
      <c r="D23" s="140"/>
      <c r="E23" s="141"/>
      <c r="F23" s="48">
        <f t="shared" si="0"/>
        <v>0</v>
      </c>
    </row>
    <row r="24" spans="1:6" s="9" customFormat="1" ht="17.25" customHeight="1" thickBot="1" x14ac:dyDescent="0.25">
      <c r="A24" s="70"/>
      <c r="B24" s="143"/>
      <c r="C24" s="113"/>
      <c r="D24" s="140"/>
      <c r="E24" s="141"/>
      <c r="F24" s="48">
        <f t="shared" si="0"/>
        <v>0</v>
      </c>
    </row>
    <row r="25" spans="1:6" ht="17.25" customHeight="1" thickBot="1" x14ac:dyDescent="0.25">
      <c r="A25" s="471" t="s">
        <v>0</v>
      </c>
      <c r="B25" s="472"/>
      <c r="C25" s="472"/>
      <c r="D25" s="472"/>
      <c r="E25" s="472"/>
      <c r="F25" s="22">
        <f>SUM(F4:F24)</f>
        <v>3000000</v>
      </c>
    </row>
    <row r="26" spans="1:6" s="30" customFormat="1" ht="17.25" customHeight="1" x14ac:dyDescent="0.2">
      <c r="A26" s="31"/>
      <c r="B26" s="31"/>
      <c r="C26" s="31"/>
      <c r="D26" s="31"/>
      <c r="E26" s="42"/>
      <c r="F26" s="27"/>
    </row>
    <row r="27" spans="1:6" ht="17.25" customHeight="1" x14ac:dyDescent="0.2">
      <c r="A27" s="11" t="s">
        <v>33</v>
      </c>
      <c r="C27" s="10"/>
      <c r="D27" s="10"/>
      <c r="E27" s="13"/>
      <c r="F27" s="8"/>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algorithmName="SHA-512" hashValue="syFi0P7poxpGVl5E6MX+RDuexyqlf23G4cQnfs1yD5LyRsQkxdJnx3cHR5DiYcFMwoyjwATda0dNxfTicfOn+g==" saltValue="sjUnNn8npF1KmfXDzmx2bg==" spinCount="100000" sheet="1" formatCells="0" formatColumns="0" formatRows="0"/>
  <mergeCells count="5">
    <mergeCell ref="A25:E25"/>
    <mergeCell ref="C3:E3"/>
    <mergeCell ref="A3:A4"/>
    <mergeCell ref="B3:B4"/>
    <mergeCell ref="F3:F4"/>
  </mergeCells>
  <phoneticPr fontId="23"/>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BEEF-ACAF-4898-82E7-815326BF98CE}">
  <dimension ref="A1:I25"/>
  <sheetViews>
    <sheetView workbookViewId="0">
      <selection activeCell="I3" sqref="I3"/>
    </sheetView>
  </sheetViews>
  <sheetFormatPr defaultColWidth="9" defaultRowHeight="13.2" x14ac:dyDescent="0.2"/>
  <cols>
    <col min="1" max="1" width="27.88671875" style="224" customWidth="1"/>
    <col min="2" max="2" width="23.44140625" style="224" customWidth="1"/>
    <col min="3" max="3" width="19.6640625" style="224" customWidth="1"/>
    <col min="4" max="4" width="17.33203125" style="224" customWidth="1"/>
    <col min="5" max="5" width="14" style="224" customWidth="1"/>
    <col min="6" max="6" width="15.109375" style="224" customWidth="1"/>
    <col min="7" max="7" width="19.109375" style="224" customWidth="1"/>
    <col min="8" max="8" width="21.33203125" style="223" customWidth="1"/>
    <col min="9" max="16384" width="9" style="223"/>
  </cols>
  <sheetData>
    <row r="1" spans="1:9" x14ac:dyDescent="0.2">
      <c r="A1" s="224" t="s">
        <v>200</v>
      </c>
      <c r="B1" s="224" t="s">
        <v>201</v>
      </c>
      <c r="C1" s="224" t="s">
        <v>202</v>
      </c>
      <c r="D1" s="224" t="s">
        <v>203</v>
      </c>
      <c r="E1" s="224" t="s">
        <v>204</v>
      </c>
      <c r="F1" s="224" t="s">
        <v>205</v>
      </c>
      <c r="G1" s="224" t="s">
        <v>206</v>
      </c>
      <c r="H1" s="224" t="s">
        <v>207</v>
      </c>
      <c r="I1" s="224" t="s">
        <v>305</v>
      </c>
    </row>
    <row r="2" spans="1:9" ht="47.1" customHeight="1" x14ac:dyDescent="0.2">
      <c r="A2" s="222" t="s">
        <v>260</v>
      </c>
      <c r="B2" s="224" t="s">
        <v>208</v>
      </c>
      <c r="C2" s="224" t="s">
        <v>209</v>
      </c>
      <c r="D2" s="224" t="s">
        <v>210</v>
      </c>
      <c r="E2" s="224" t="s">
        <v>211</v>
      </c>
      <c r="F2" s="224" t="s">
        <v>212</v>
      </c>
      <c r="G2" s="224" t="s">
        <v>213</v>
      </c>
      <c r="H2" s="224" t="s">
        <v>214</v>
      </c>
      <c r="I2" s="224" t="s">
        <v>306</v>
      </c>
    </row>
    <row r="3" spans="1:9" x14ac:dyDescent="0.2">
      <c r="A3" s="224" t="s">
        <v>215</v>
      </c>
      <c r="B3" s="224" t="s">
        <v>216</v>
      </c>
      <c r="C3" s="224" t="s">
        <v>273</v>
      </c>
      <c r="D3" s="224" t="s">
        <v>217</v>
      </c>
      <c r="E3" s="224" t="s">
        <v>218</v>
      </c>
      <c r="F3" s="224" t="s">
        <v>219</v>
      </c>
      <c r="G3" s="224" t="s">
        <v>220</v>
      </c>
      <c r="H3" s="224" t="s">
        <v>221</v>
      </c>
      <c r="I3" s="224" t="s">
        <v>307</v>
      </c>
    </row>
    <row r="4" spans="1:9" x14ac:dyDescent="0.2">
      <c r="A4" s="224" t="s">
        <v>261</v>
      </c>
      <c r="B4" s="224" t="s">
        <v>222</v>
      </c>
      <c r="D4" s="224" t="s">
        <v>223</v>
      </c>
      <c r="E4" s="224" t="s">
        <v>224</v>
      </c>
      <c r="F4" s="224" t="s">
        <v>225</v>
      </c>
      <c r="G4" s="224" t="s">
        <v>226</v>
      </c>
      <c r="H4" s="224" t="s">
        <v>227</v>
      </c>
      <c r="I4" s="224" t="s">
        <v>273</v>
      </c>
    </row>
    <row r="5" spans="1:9" x14ac:dyDescent="0.2">
      <c r="A5" s="224" t="s">
        <v>262</v>
      </c>
      <c r="B5" s="224" t="s">
        <v>228</v>
      </c>
      <c r="D5" s="224" t="s">
        <v>229</v>
      </c>
      <c r="E5" s="224" t="s">
        <v>230</v>
      </c>
      <c r="F5" s="224" t="s">
        <v>231</v>
      </c>
      <c r="G5" s="224" t="s">
        <v>232</v>
      </c>
    </row>
    <row r="6" spans="1:9" x14ac:dyDescent="0.2">
      <c r="A6" s="224" t="s">
        <v>263</v>
      </c>
      <c r="B6" s="224" t="s">
        <v>233</v>
      </c>
      <c r="D6" s="224" t="s">
        <v>234</v>
      </c>
      <c r="E6" s="224" t="s">
        <v>267</v>
      </c>
      <c r="F6" s="224" t="s">
        <v>236</v>
      </c>
      <c r="G6" s="224" t="s">
        <v>237</v>
      </c>
    </row>
    <row r="7" spans="1:9" x14ac:dyDescent="0.2">
      <c r="A7" s="224" t="s">
        <v>264</v>
      </c>
      <c r="B7" s="224" t="s">
        <v>238</v>
      </c>
      <c r="D7" s="224" t="s">
        <v>239</v>
      </c>
      <c r="F7" s="224" t="s">
        <v>240</v>
      </c>
      <c r="G7" s="224" t="s">
        <v>241</v>
      </c>
    </row>
    <row r="8" spans="1:9" x14ac:dyDescent="0.2">
      <c r="A8" s="224" t="s">
        <v>265</v>
      </c>
      <c r="B8" s="224" t="s">
        <v>242</v>
      </c>
      <c r="D8" s="224" t="s">
        <v>243</v>
      </c>
      <c r="G8" s="224" t="s">
        <v>227</v>
      </c>
    </row>
    <row r="9" spans="1:9" x14ac:dyDescent="0.2">
      <c r="A9" s="224" t="s">
        <v>266</v>
      </c>
      <c r="B9" s="224" t="s">
        <v>244</v>
      </c>
      <c r="D9" s="224" t="s">
        <v>235</v>
      </c>
    </row>
    <row r="10" spans="1:9" x14ac:dyDescent="0.2">
      <c r="A10" s="224" t="s">
        <v>150</v>
      </c>
      <c r="B10" s="224" t="s">
        <v>245</v>
      </c>
    </row>
    <row r="11" spans="1:9" x14ac:dyDescent="0.2">
      <c r="B11" s="224" t="s">
        <v>246</v>
      </c>
    </row>
    <row r="12" spans="1:9" x14ac:dyDescent="0.2">
      <c r="B12" s="224" t="s">
        <v>247</v>
      </c>
    </row>
    <row r="13" spans="1:9" x14ac:dyDescent="0.2">
      <c r="B13" s="224" t="s">
        <v>248</v>
      </c>
    </row>
    <row r="14" spans="1:9" x14ac:dyDescent="0.2">
      <c r="B14" s="224" t="s">
        <v>249</v>
      </c>
    </row>
    <row r="15" spans="1:9" x14ac:dyDescent="0.2">
      <c r="B15" s="224" t="s">
        <v>250</v>
      </c>
    </row>
    <row r="16" spans="1:9" x14ac:dyDescent="0.2">
      <c r="B16" s="224" t="s">
        <v>251</v>
      </c>
    </row>
    <row r="17" spans="2:2" x14ac:dyDescent="0.2">
      <c r="B17" s="224" t="s">
        <v>252</v>
      </c>
    </row>
    <row r="18" spans="2:2" x14ac:dyDescent="0.2">
      <c r="B18" s="224" t="s">
        <v>253</v>
      </c>
    </row>
    <row r="19" spans="2:2" x14ac:dyDescent="0.2">
      <c r="B19" s="224" t="s">
        <v>254</v>
      </c>
    </row>
    <row r="20" spans="2:2" x14ac:dyDescent="0.2">
      <c r="B20" s="224" t="s">
        <v>255</v>
      </c>
    </row>
    <row r="21" spans="2:2" x14ac:dyDescent="0.2">
      <c r="B21" s="224" t="s">
        <v>256</v>
      </c>
    </row>
    <row r="22" spans="2:2" x14ac:dyDescent="0.2">
      <c r="B22" s="224" t="s">
        <v>257</v>
      </c>
    </row>
    <row r="23" spans="2:2" x14ac:dyDescent="0.2">
      <c r="B23" s="224" t="s">
        <v>258</v>
      </c>
    </row>
    <row r="24" spans="2:2" x14ac:dyDescent="0.2">
      <c r="B24" s="224" t="s">
        <v>259</v>
      </c>
    </row>
    <row r="25" spans="2:2" x14ac:dyDescent="0.2">
      <c r="B25" s="224" t="s">
        <v>150</v>
      </c>
    </row>
  </sheetData>
  <phoneticPr fontId="2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BT4"/>
  <sheetViews>
    <sheetView topLeftCell="O1" zoomScale="85" zoomScaleNormal="85" workbookViewId="0">
      <selection activeCell="Q8" sqref="Q8"/>
    </sheetView>
  </sheetViews>
  <sheetFormatPr defaultColWidth="9" defaultRowHeight="13.2" x14ac:dyDescent="0.2"/>
  <cols>
    <col min="1" max="1" width="5.44140625" style="25" customWidth="1"/>
    <col min="2" max="4" width="9" style="25"/>
    <col min="5" max="5" width="10.33203125" style="25" customWidth="1"/>
    <col min="6" max="6" width="20.109375" style="25" customWidth="1"/>
    <col min="7" max="7" width="15.109375" style="25" customWidth="1"/>
    <col min="8" max="8" width="13.109375" style="25" customWidth="1"/>
    <col min="9" max="10" width="15.88671875" style="25" customWidth="1"/>
    <col min="11" max="11" width="23" style="25" customWidth="1"/>
    <col min="12" max="14" width="42.88671875" style="25" customWidth="1"/>
    <col min="15" max="15" width="29.109375" style="25" customWidth="1"/>
    <col min="16" max="16" width="18.33203125" style="25" customWidth="1"/>
    <col min="17" max="17" width="22" style="25" customWidth="1"/>
    <col min="18" max="18" width="20.6640625" style="25" customWidth="1"/>
    <col min="19" max="19" width="25.44140625" style="25" customWidth="1"/>
    <col min="20" max="21" width="20.88671875" style="25" customWidth="1"/>
    <col min="22" max="23" width="22.109375" style="25" customWidth="1"/>
    <col min="24" max="24" width="17" style="25" customWidth="1"/>
    <col min="25" max="25" width="15.88671875" style="25" customWidth="1"/>
    <col min="26" max="27" width="16.33203125" style="25" customWidth="1"/>
    <col min="28" max="30" width="17.109375" style="25" customWidth="1"/>
    <col min="31" max="32" width="15.44140625" style="25" customWidth="1"/>
    <col min="33" max="33" width="12.109375" style="25" customWidth="1"/>
    <col min="34" max="34" width="13.109375" style="25" customWidth="1"/>
    <col min="35" max="35" width="13" style="25" customWidth="1"/>
    <col min="36" max="37" width="12.109375" style="25" customWidth="1"/>
    <col min="38" max="38" width="9.44140625" style="25" customWidth="1"/>
    <col min="39" max="40" width="12.109375" style="25" customWidth="1"/>
    <col min="41" max="41" width="73.88671875" style="25" customWidth="1"/>
    <col min="42" max="42" width="15.44140625" style="25" customWidth="1"/>
    <col min="43" max="43" width="12.44140625" style="25" customWidth="1"/>
    <col min="44" max="44" width="36.44140625" style="25" customWidth="1"/>
    <col min="45" max="45" width="16.33203125" style="25" customWidth="1"/>
    <col min="46" max="46" width="17.109375" style="25" customWidth="1"/>
    <col min="47" max="47" width="17.44140625" style="25" customWidth="1"/>
    <col min="48" max="48" width="17.109375" style="25" customWidth="1"/>
    <col min="49" max="49" width="26.33203125" style="25" customWidth="1"/>
    <col min="50" max="50" width="14.109375" style="25" customWidth="1"/>
    <col min="51" max="51" width="33.6640625" style="25" customWidth="1"/>
    <col min="52" max="52" width="20.88671875" style="25" customWidth="1"/>
    <col min="53" max="53" width="21" style="25" customWidth="1"/>
    <col min="54" max="54" width="20.33203125" style="25" customWidth="1"/>
    <col min="55" max="55" width="16.109375" style="25" customWidth="1"/>
    <col min="56" max="56" width="23.109375" style="25" customWidth="1"/>
    <col min="57" max="57" width="28.33203125" style="25" customWidth="1"/>
    <col min="58" max="58" width="19.6640625" style="25" customWidth="1"/>
    <col min="59" max="59" width="17.109375" style="25" customWidth="1"/>
    <col min="60" max="60" width="16.33203125" style="25" customWidth="1"/>
    <col min="61" max="61" width="20.109375" style="25" customWidth="1"/>
    <col min="62" max="62" width="20.88671875" style="25" customWidth="1"/>
    <col min="63" max="63" width="21" style="25" customWidth="1"/>
    <col min="64" max="64" width="20.33203125" style="25" customWidth="1"/>
    <col min="65" max="65" width="16.109375" style="25" customWidth="1"/>
    <col min="66" max="66" width="24.5546875" style="25" customWidth="1"/>
    <col min="67" max="67" width="28.33203125" style="25" customWidth="1"/>
    <col min="68" max="68" width="19.6640625" style="25" customWidth="1"/>
    <col min="69" max="69" width="17.109375" style="25" customWidth="1"/>
    <col min="70" max="70" width="16.33203125" style="25" customWidth="1"/>
    <col min="71" max="71" width="20.109375" style="25" customWidth="1"/>
    <col min="72" max="72" width="22.88671875" style="25" customWidth="1"/>
    <col min="73" max="73" width="3.88671875" style="25" customWidth="1"/>
    <col min="74" max="16384" width="9" style="25"/>
  </cols>
  <sheetData>
    <row r="1" spans="1:72" s="307" customFormat="1" ht="39" customHeight="1" thickTop="1" x14ac:dyDescent="0.2">
      <c r="A1" s="282" t="s">
        <v>41</v>
      </c>
      <c r="B1" s="278" t="s">
        <v>268</v>
      </c>
      <c r="C1" s="279" t="s">
        <v>269</v>
      </c>
      <c r="D1" s="279" t="s">
        <v>270</v>
      </c>
      <c r="E1" s="279" t="s">
        <v>270</v>
      </c>
      <c r="F1" s="283" t="s">
        <v>42</v>
      </c>
      <c r="G1" s="284" t="s">
        <v>43</v>
      </c>
      <c r="H1" s="285" t="s">
        <v>44</v>
      </c>
      <c r="I1" s="286" t="s">
        <v>45</v>
      </c>
      <c r="J1" s="287" t="s">
        <v>120</v>
      </c>
      <c r="K1" s="288" t="s">
        <v>98</v>
      </c>
      <c r="L1" s="289" t="s">
        <v>99</v>
      </c>
      <c r="M1" s="290" t="s">
        <v>46</v>
      </c>
      <c r="N1" s="291" t="s">
        <v>120</v>
      </c>
      <c r="O1" s="292" t="s">
        <v>100</v>
      </c>
      <c r="P1" s="292" t="s">
        <v>329</v>
      </c>
      <c r="Q1" s="289" t="s">
        <v>321</v>
      </c>
      <c r="R1" s="363" t="s">
        <v>334</v>
      </c>
      <c r="S1" s="289" t="s">
        <v>327</v>
      </c>
      <c r="T1" s="289" t="s">
        <v>199</v>
      </c>
      <c r="U1" s="289" t="s">
        <v>324</v>
      </c>
      <c r="V1" s="289" t="s">
        <v>326</v>
      </c>
      <c r="W1" s="292" t="s">
        <v>154</v>
      </c>
      <c r="X1" s="289" t="s">
        <v>102</v>
      </c>
      <c r="Y1" s="289" t="s">
        <v>185</v>
      </c>
      <c r="Z1" s="289" t="s">
        <v>186</v>
      </c>
      <c r="AA1" s="289" t="s">
        <v>101</v>
      </c>
      <c r="AB1" s="363" t="s">
        <v>331</v>
      </c>
      <c r="AC1" s="364" t="s">
        <v>332</v>
      </c>
      <c r="AD1" s="364" t="s">
        <v>333</v>
      </c>
      <c r="AE1" s="289" t="s">
        <v>103</v>
      </c>
      <c r="AF1" s="293" t="s">
        <v>121</v>
      </c>
      <c r="AG1" s="288" t="s">
        <v>47</v>
      </c>
      <c r="AH1" s="292" t="s">
        <v>48</v>
      </c>
      <c r="AI1" s="292" t="s">
        <v>49</v>
      </c>
      <c r="AJ1" s="292" t="s">
        <v>50</v>
      </c>
      <c r="AK1" s="292" t="s">
        <v>104</v>
      </c>
      <c r="AL1" s="289" t="s">
        <v>271</v>
      </c>
      <c r="AM1" s="289" t="s">
        <v>105</v>
      </c>
      <c r="AN1" s="289" t="s">
        <v>303</v>
      </c>
      <c r="AO1" s="289" t="s">
        <v>316</v>
      </c>
      <c r="AP1" s="293" t="s">
        <v>120</v>
      </c>
      <c r="AQ1" s="294" t="s">
        <v>106</v>
      </c>
      <c r="AR1" s="295" t="s">
        <v>107</v>
      </c>
      <c r="AS1" s="295" t="s">
        <v>131</v>
      </c>
      <c r="AT1" s="296" t="s">
        <v>108</v>
      </c>
      <c r="AU1" s="296" t="s">
        <v>51</v>
      </c>
      <c r="AV1" s="296" t="s">
        <v>52</v>
      </c>
      <c r="AW1" s="296" t="s">
        <v>109</v>
      </c>
      <c r="AX1" s="297" t="s">
        <v>53</v>
      </c>
      <c r="AY1" s="298" t="s">
        <v>54</v>
      </c>
      <c r="AZ1" s="298" t="s">
        <v>132</v>
      </c>
      <c r="BA1" s="299" t="s">
        <v>55</v>
      </c>
      <c r="BB1" s="299" t="s">
        <v>51</v>
      </c>
      <c r="BC1" s="299" t="s">
        <v>52</v>
      </c>
      <c r="BD1" s="299" t="s">
        <v>56</v>
      </c>
      <c r="BE1" s="300" t="s">
        <v>133</v>
      </c>
      <c r="BF1" s="301" t="s">
        <v>57</v>
      </c>
      <c r="BG1" s="301" t="s">
        <v>51</v>
      </c>
      <c r="BH1" s="301" t="s">
        <v>52</v>
      </c>
      <c r="BI1" s="301" t="s">
        <v>58</v>
      </c>
      <c r="BJ1" s="302" t="s">
        <v>134</v>
      </c>
      <c r="BK1" s="302" t="s">
        <v>126</v>
      </c>
      <c r="BL1" s="303" t="s">
        <v>51</v>
      </c>
      <c r="BM1" s="303" t="s">
        <v>127</v>
      </c>
      <c r="BN1" s="303" t="s">
        <v>128</v>
      </c>
      <c r="BO1" s="304" t="s">
        <v>135</v>
      </c>
      <c r="BP1" s="304" t="s">
        <v>129</v>
      </c>
      <c r="BQ1" s="305" t="s">
        <v>51</v>
      </c>
      <c r="BR1" s="305" t="s">
        <v>127</v>
      </c>
      <c r="BS1" s="304" t="s">
        <v>130</v>
      </c>
      <c r="BT1" s="306" t="s">
        <v>59</v>
      </c>
    </row>
    <row r="2" spans="1:72" s="169" customFormat="1" ht="17.25" customHeight="1" x14ac:dyDescent="0.2">
      <c r="A2" s="281">
        <v>1</v>
      </c>
      <c r="B2" s="278" t="s">
        <v>272</v>
      </c>
      <c r="C2" s="278" t="s">
        <v>272</v>
      </c>
      <c r="D2" s="278" t="s">
        <v>272</v>
      </c>
      <c r="E2" s="278" t="s">
        <v>272</v>
      </c>
      <c r="F2" s="151" t="str">
        <f>【鑑】経費等内訳書!F1</f>
        <v>AMED記入</v>
      </c>
      <c r="G2" s="152" t="s">
        <v>40</v>
      </c>
      <c r="H2" s="153" t="s">
        <v>40</v>
      </c>
      <c r="I2" s="154" t="s">
        <v>40</v>
      </c>
      <c r="J2" s="280"/>
      <c r="K2" s="155" t="str">
        <f>IF(【鑑】経費等内訳書!B3="","",【鑑】経費等内訳書!B3)</f>
        <v/>
      </c>
      <c r="L2" s="156" t="str">
        <f>IF(【鑑】経費等内訳書!B7="","",【鑑】経費等内訳書!B7)</f>
        <v/>
      </c>
      <c r="M2" s="155" t="str">
        <f>IF(【鑑】経費等内訳書!B8="","",【鑑】経費等内訳書!B8)</f>
        <v/>
      </c>
      <c r="N2" s="155"/>
      <c r="O2" s="156" t="str">
        <f>IF(【鑑】経費等内訳書!B9="","",【鑑】経費等内訳書!B9)</f>
        <v/>
      </c>
      <c r="P2" s="157" t="str">
        <f>IF(【鑑】経費等内訳書!B16="","",【鑑】経費等内訳書!B16)</f>
        <v/>
      </c>
      <c r="Q2" s="156" t="str">
        <f>IF(【鑑】経費等内訳書!B14="","",【鑑】経費等内訳書!B14)</f>
        <v/>
      </c>
      <c r="R2" s="156" t="str">
        <f>IF(【鑑】経費等内訳書!F14="","",【鑑】経費等内訳書!F14)</f>
        <v/>
      </c>
      <c r="S2" s="156" t="str">
        <f>IF(【鑑】経費等内訳書!B13="","",【鑑】経費等内訳書!B13)</f>
        <v/>
      </c>
      <c r="T2" s="158" t="str">
        <f>IF(【鑑】経費等内訳書!B15="","",【鑑】経費等内訳書!B15)</f>
        <v/>
      </c>
      <c r="U2" s="159" t="str">
        <f>IF(【鑑】経費等内訳書!F16="","",【鑑】経費等内訳書!F16)</f>
        <v/>
      </c>
      <c r="V2" s="159" t="str">
        <f>IF(【鑑】経費等内訳書!F15="","",【鑑】経費等内訳書!F15)</f>
        <v/>
      </c>
      <c r="W2" s="359" t="str">
        <f>IF(【鑑】経費等内訳書!B10="","",【鑑】経費等内訳書!B10)</f>
        <v/>
      </c>
      <c r="X2" s="220" t="str">
        <f>IF(【鑑】経費等内訳書!B11="","",【鑑】経費等内訳書!B11)</f>
        <v/>
      </c>
      <c r="Y2" s="220" t="str">
        <f>IF(【鑑】経費等内訳書!B12="","",【鑑】経費等内訳書!B12)</f>
        <v/>
      </c>
      <c r="Z2" s="220" t="str">
        <f>IF(【鑑】経費等内訳書!E12="","",【鑑】経費等内訳書!E12)</f>
        <v/>
      </c>
      <c r="AA2" s="220" t="str">
        <f>IF(【鑑】経費等内訳書!E11="","",【鑑】経費等内訳書!E11)</f>
        <v/>
      </c>
      <c r="AB2" s="159" t="str">
        <f>IF(【鑑】経費等内訳書!B4="","",【鑑】経費等内訳書!B4)</f>
        <v/>
      </c>
      <c r="AC2" s="160" t="str">
        <f>IF(【鑑】経費等内訳書!B5="","",【鑑】経費等内訳書!B5)</f>
        <v/>
      </c>
      <c r="AD2" s="160" t="str">
        <f>IF(【鑑】経費等内訳書!B6="","",【鑑】経費等内訳書!B6)</f>
        <v/>
      </c>
      <c r="AE2" s="159">
        <f>SUM(AG2:AJ2,AM2,AN2)</f>
        <v>34200000</v>
      </c>
      <c r="AF2" s="159"/>
      <c r="AG2" s="161">
        <f>IF(【鑑】経費等内訳書!G21="","",【鑑】経費等内訳書!G21)</f>
        <v>3658806</v>
      </c>
      <c r="AH2" s="161">
        <f>IF(【鑑】経費等内訳書!G23="","",【鑑】経費等内訳書!G23)</f>
        <v>410000</v>
      </c>
      <c r="AI2" s="161">
        <f>IF(【鑑】経費等内訳書!G24="","",【鑑】経費等内訳書!G24)</f>
        <v>18833194</v>
      </c>
      <c r="AJ2" s="161">
        <f>IF(【鑑】経費等内訳書!G26="","",【鑑】経費等内訳書!G26)</f>
        <v>1098000</v>
      </c>
      <c r="AK2" s="161">
        <f>IF(【鑑】経費等内訳書!G27="","",【鑑】経費等内訳書!G27)</f>
        <v>24000000</v>
      </c>
      <c r="AL2" s="161">
        <f>IF(【鑑】経費等内訳書!C28="","",【鑑】経費等内訳書!C28)</f>
        <v>30</v>
      </c>
      <c r="AM2" s="159">
        <f>IF(【鑑】経費等内訳書!G28="","",【鑑】経費等内訳書!G28)</f>
        <v>7200000</v>
      </c>
      <c r="AN2" s="159">
        <f>IF(【鑑】経費等内訳書!G29="","",【鑑】経費等内訳書!G29)</f>
        <v>3000000</v>
      </c>
      <c r="AO2" s="159" t="str">
        <f>IF(【鑑】経費等内訳書!B17="","",【鑑】経費等内訳書!B17)</f>
        <v/>
      </c>
      <c r="AP2" s="159"/>
      <c r="AQ2" s="162" t="str">
        <f>IF(【鑑】経費等内訳書!E34="","",【鑑】経費等内訳書!E34)</f>
        <v/>
      </c>
      <c r="AR2" s="163" t="str">
        <f>IF(【鑑】経費等内訳書!F34="","",【鑑】経費等内訳書!F34)</f>
        <v/>
      </c>
      <c r="AS2" s="164" t="str">
        <f>IF(【鑑】経費等内訳書!B34="","",【鑑】経費等内訳書!B34)</f>
        <v/>
      </c>
      <c r="AT2" s="164" t="str">
        <f>IF(【鑑】経費等内訳書!A34="","",【鑑】経費等内訳書!A34)</f>
        <v/>
      </c>
      <c r="AU2" s="164" t="str">
        <f>IF(【鑑】経費等内訳書!A36="","",【鑑】経費等内訳書!A36)</f>
        <v/>
      </c>
      <c r="AV2" s="164" t="str">
        <f>IF(【鑑】経費等内訳書!B36="","",【鑑】経費等内訳書!B36)</f>
        <v/>
      </c>
      <c r="AW2" s="158" t="str">
        <f>IF(【鑑】経費等内訳書!E36="","",【鑑】経費等内訳書!E36)</f>
        <v/>
      </c>
      <c r="AX2" s="163" t="str">
        <f>IF(【鑑】経費等内訳書!E40="","",【鑑】経費等内訳書!E40)</f>
        <v/>
      </c>
      <c r="AY2" s="163" t="str">
        <f>IF(【鑑】経費等内訳書!F40="","",【鑑】経費等内訳書!F40)</f>
        <v/>
      </c>
      <c r="AZ2" s="164" t="str">
        <f>IF(【鑑】経費等内訳書!B40="","",【鑑】経費等内訳書!B40)</f>
        <v/>
      </c>
      <c r="BA2" s="164" t="str">
        <f>IF(【鑑】経費等内訳書!A40="","",【鑑】経費等内訳書!A40)</f>
        <v/>
      </c>
      <c r="BB2" s="164" t="str">
        <f>IF(【鑑】経費等内訳書!A42="","",【鑑】経費等内訳書!A42)</f>
        <v/>
      </c>
      <c r="BC2" s="158" t="str">
        <f>IF(【鑑】経費等内訳書!B42="","",【鑑】経費等内訳書!B42)</f>
        <v/>
      </c>
      <c r="BD2" s="156" t="str">
        <f>IF(【鑑】経費等内訳書!E42="","",【鑑】経費等内訳書!E42)</f>
        <v/>
      </c>
      <c r="BE2" s="164" t="str">
        <f>IF(【鑑】経費等内訳書!B46="","",【鑑】経費等内訳書!B46)</f>
        <v/>
      </c>
      <c r="BF2" s="164" t="str">
        <f>IF(【鑑】経費等内訳書!A46="","",【鑑】経費等内訳書!A46)</f>
        <v/>
      </c>
      <c r="BG2" s="164" t="str">
        <f>IF(【鑑】経費等内訳書!A48="","",【鑑】経費等内訳書!A48)</f>
        <v/>
      </c>
      <c r="BH2" s="164" t="str">
        <f>IF(【鑑】経費等内訳書!B48="","",【鑑】経費等内訳書!B48)</f>
        <v/>
      </c>
      <c r="BI2" s="156" t="str">
        <f>IF(【鑑】経費等内訳書!E48="","",【鑑】経費等内訳書!E48)</f>
        <v/>
      </c>
      <c r="BJ2" s="164" t="str">
        <f>IF(【鑑】経費等内訳書!B52="","",【鑑】経費等内訳書!B52)</f>
        <v/>
      </c>
      <c r="BK2" s="164" t="str">
        <f>IF(【鑑】経費等内訳書!A52="","",【鑑】経費等内訳書!A52)</f>
        <v/>
      </c>
      <c r="BL2" s="165" t="str">
        <f>IF(【鑑】経費等内訳書!A54="","",【鑑】経費等内訳書!A54)</f>
        <v/>
      </c>
      <c r="BM2" s="166" t="str">
        <f>IF(【鑑】経費等内訳書!B54="","",【鑑】経費等内訳書!B54)</f>
        <v/>
      </c>
      <c r="BN2" s="156" t="str">
        <f>IF(【鑑】経費等内訳書!E54="","",【鑑】経費等内訳書!E54)</f>
        <v/>
      </c>
      <c r="BO2" s="167" t="str">
        <f>IF(【鑑】経費等内訳書!B58="","",【鑑】経費等内訳書!B58)</f>
        <v/>
      </c>
      <c r="BP2" s="167" t="str">
        <f>IF(【鑑】経費等内訳書!A58="","",【鑑】経費等内訳書!A58)</f>
        <v/>
      </c>
      <c r="BQ2" s="277" t="str">
        <f>IF(【鑑】経費等内訳書!A60="","",【鑑】経費等内訳書!A60)</f>
        <v/>
      </c>
      <c r="BR2" s="277" t="str">
        <f>IF(【鑑】経費等内訳書!B60="","",【鑑】経費等内訳書!B60)</f>
        <v/>
      </c>
      <c r="BS2" s="163" t="str">
        <f>IF(【鑑】経費等内訳書!E60="","",【鑑】経費等内訳書!E60)</f>
        <v/>
      </c>
      <c r="BT2" s="168"/>
    </row>
    <row r="3" spans="1:72" ht="17.25" customHeight="1" x14ac:dyDescent="0.2">
      <c r="U3" s="214"/>
      <c r="V3" s="214"/>
      <c r="AE3" s="215"/>
      <c r="AF3" s="215"/>
      <c r="AP3" s="215"/>
    </row>
    <row r="4" spans="1:72" x14ac:dyDescent="0.2">
      <c r="AE4" s="213"/>
    </row>
  </sheetData>
  <sheetProtection algorithmName="SHA-512" hashValue="h0IMn9eJ7WrVOnwj1P5YQOJV2vg2HzDBWHBpCQEwsBtzvqjeTEEFJuOibqT6zQbhVfCicSDPN1ofWeUxwfZkvA==" saltValue="kTYiMXTrrNJQW1jrlM537g==" spinCount="100000" sheet="1" formatCells="0" formatColumns="0" formatRows="0"/>
  <phoneticPr fontId="34"/>
  <pageMargins left="0.70866141732283472" right="0.70866141732283472" top="0.74803149606299213" bottom="0.74803149606299213" header="0.31496062992125984" footer="0.31496062992125984"/>
  <pageSetup paperSize="8" fitToWidth="0" orientation="landscape" cellComments="asDisplayed" r:id="rId1"/>
  <headerFooter>
    <oddHeader>&amp;L【機密性○（取扱制限）】</oddHeader>
    <oddFooter>&amp;R&amp;K00-024Ver.20240401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tabSelected="1" view="pageBreakPreview" zoomScaleNormal="85" zoomScaleSheetLayoutView="100" workbookViewId="0"/>
  </sheetViews>
  <sheetFormatPr defaultColWidth="9.33203125" defaultRowHeight="18" customHeight="1" x14ac:dyDescent="0.2"/>
  <cols>
    <col min="1" max="1" width="32.6640625" style="226" customWidth="1"/>
    <col min="2" max="2" width="17.109375" style="226" customWidth="1"/>
    <col min="3" max="3" width="6.33203125" style="226" customWidth="1"/>
    <col min="4" max="4" width="3.109375" style="226" customWidth="1"/>
    <col min="5" max="5" width="25.6640625" style="226" customWidth="1"/>
    <col min="6" max="6" width="26.6640625" style="226" customWidth="1"/>
    <col min="7" max="7" width="17.77734375" style="226" customWidth="1"/>
    <col min="8" max="16384" width="9.33203125" style="226"/>
  </cols>
  <sheetData>
    <row r="1" spans="1:7" ht="18" customHeight="1" x14ac:dyDescent="0.2">
      <c r="A1" s="225" t="s">
        <v>197</v>
      </c>
      <c r="B1" s="357"/>
      <c r="E1" s="227" t="s">
        <v>86</v>
      </c>
      <c r="F1" s="360" t="s">
        <v>87</v>
      </c>
      <c r="G1" s="228"/>
    </row>
    <row r="2" spans="1:7" ht="18" customHeight="1" x14ac:dyDescent="0.2">
      <c r="A2" s="362" t="s">
        <v>328</v>
      </c>
      <c r="B2" s="361"/>
      <c r="E2" s="227" t="s">
        <v>322</v>
      </c>
      <c r="F2" s="360" t="s">
        <v>272</v>
      </c>
    </row>
    <row r="3" spans="1:7" ht="18" customHeight="1" x14ac:dyDescent="0.2">
      <c r="A3" s="346" t="s">
        <v>192</v>
      </c>
      <c r="B3" s="391"/>
      <c r="C3" s="392"/>
      <c r="D3" s="392"/>
      <c r="E3" s="392"/>
      <c r="F3" s="392"/>
      <c r="G3" s="229"/>
    </row>
    <row r="4" spans="1:7" ht="18" customHeight="1" x14ac:dyDescent="0.2">
      <c r="A4" s="346" t="s">
        <v>308</v>
      </c>
      <c r="B4" s="393"/>
      <c r="C4" s="393"/>
      <c r="D4" s="393"/>
      <c r="E4" s="393"/>
      <c r="F4" s="393"/>
      <c r="G4" s="229"/>
    </row>
    <row r="5" spans="1:7" ht="18" customHeight="1" x14ac:dyDescent="0.2">
      <c r="A5" s="346" t="s">
        <v>309</v>
      </c>
      <c r="B5" s="411"/>
      <c r="C5" s="411"/>
      <c r="D5" s="411"/>
      <c r="E5" s="411"/>
      <c r="F5" s="411"/>
      <c r="G5" s="230"/>
    </row>
    <row r="6" spans="1:7" ht="18" customHeight="1" x14ac:dyDescent="0.2">
      <c r="A6" s="346" t="s">
        <v>310</v>
      </c>
      <c r="B6" s="411"/>
      <c r="C6" s="411"/>
      <c r="D6" s="411"/>
      <c r="E6" s="411"/>
      <c r="F6" s="411"/>
      <c r="G6" s="230"/>
    </row>
    <row r="7" spans="1:7" ht="18" customHeight="1" x14ac:dyDescent="0.2">
      <c r="A7" s="346" t="s">
        <v>110</v>
      </c>
      <c r="B7" s="411"/>
      <c r="C7" s="417"/>
      <c r="D7" s="417"/>
      <c r="E7" s="417"/>
      <c r="F7" s="417"/>
      <c r="G7" s="230"/>
    </row>
    <row r="8" spans="1:7" ht="18" customHeight="1" x14ac:dyDescent="0.2">
      <c r="A8" s="346" t="s">
        <v>88</v>
      </c>
      <c r="B8" s="411"/>
      <c r="C8" s="417"/>
      <c r="D8" s="417"/>
      <c r="E8" s="417"/>
      <c r="F8" s="417"/>
      <c r="G8" s="230"/>
    </row>
    <row r="9" spans="1:7" ht="18" customHeight="1" x14ac:dyDescent="0.2">
      <c r="A9" s="346" t="s">
        <v>111</v>
      </c>
      <c r="B9" s="411"/>
      <c r="C9" s="417"/>
      <c r="D9" s="417"/>
      <c r="E9" s="417"/>
      <c r="F9" s="417"/>
      <c r="G9" s="230"/>
    </row>
    <row r="10" spans="1:7" ht="18" customHeight="1" x14ac:dyDescent="0.2">
      <c r="A10" s="346" t="s">
        <v>155</v>
      </c>
      <c r="B10" s="357"/>
      <c r="C10" s="231"/>
      <c r="D10" s="232"/>
      <c r="E10" s="232"/>
      <c r="F10" s="343"/>
      <c r="G10" s="230"/>
    </row>
    <row r="11" spans="1:7" ht="18" customHeight="1" x14ac:dyDescent="0.2">
      <c r="A11" s="346" t="s">
        <v>112</v>
      </c>
      <c r="B11" s="413"/>
      <c r="C11" s="413"/>
      <c r="D11" s="233" t="s">
        <v>89</v>
      </c>
      <c r="E11" s="358"/>
      <c r="F11" s="234"/>
      <c r="G11" s="234"/>
    </row>
    <row r="12" spans="1:7" ht="18" customHeight="1" x14ac:dyDescent="0.2">
      <c r="A12" s="346" t="s">
        <v>113</v>
      </c>
      <c r="B12" s="413"/>
      <c r="C12" s="413"/>
      <c r="D12" s="233" t="s">
        <v>89</v>
      </c>
      <c r="E12" s="358"/>
      <c r="F12" s="234"/>
      <c r="G12" s="234"/>
    </row>
    <row r="13" spans="1:7" ht="18" customHeight="1" x14ac:dyDescent="0.2">
      <c r="A13" s="346" t="s">
        <v>311</v>
      </c>
      <c r="B13" s="414"/>
      <c r="C13" s="414"/>
      <c r="D13" s="414"/>
      <c r="E13" s="414"/>
      <c r="F13" s="414"/>
      <c r="G13" s="235"/>
    </row>
    <row r="14" spans="1:7" ht="18" customHeight="1" thickBot="1" x14ac:dyDescent="0.25">
      <c r="A14" s="346" t="s">
        <v>312</v>
      </c>
      <c r="B14" s="415"/>
      <c r="C14" s="416"/>
      <c r="D14" s="416"/>
      <c r="E14" s="345" t="s">
        <v>320</v>
      </c>
      <c r="F14" s="350"/>
      <c r="G14" s="236"/>
    </row>
    <row r="15" spans="1:7" ht="18" customHeight="1" thickTop="1" x14ac:dyDescent="0.2">
      <c r="A15" s="346" t="s">
        <v>313</v>
      </c>
      <c r="B15" s="418"/>
      <c r="C15" s="419"/>
      <c r="D15" s="419"/>
      <c r="E15" s="237" t="s">
        <v>325</v>
      </c>
      <c r="F15" s="351"/>
      <c r="G15" s="235"/>
    </row>
    <row r="16" spans="1:7" ht="18" customHeight="1" x14ac:dyDescent="0.2">
      <c r="A16" s="347" t="s">
        <v>330</v>
      </c>
      <c r="B16" s="412"/>
      <c r="C16" s="412"/>
      <c r="D16" s="412"/>
      <c r="E16" s="237" t="s">
        <v>323</v>
      </c>
      <c r="F16" s="349"/>
      <c r="G16" s="235"/>
    </row>
    <row r="17" spans="1:8" ht="96.75" customHeight="1" x14ac:dyDescent="0.2">
      <c r="A17" s="238" t="s">
        <v>314</v>
      </c>
      <c r="B17" s="409"/>
      <c r="C17" s="409"/>
      <c r="D17" s="409"/>
      <c r="E17" s="409"/>
      <c r="F17" s="409"/>
      <c r="G17" s="239"/>
    </row>
    <row r="18" spans="1:8" ht="18" customHeight="1" x14ac:dyDescent="0.2">
      <c r="A18" s="226" t="s">
        <v>90</v>
      </c>
      <c r="B18" s="410" t="s">
        <v>315</v>
      </c>
      <c r="C18" s="410"/>
      <c r="D18" s="410"/>
      <c r="E18" s="410"/>
      <c r="F18" s="410"/>
      <c r="G18" s="240"/>
    </row>
    <row r="19" spans="1:8" ht="18" customHeight="1" thickBot="1" x14ac:dyDescent="0.25">
      <c r="B19" s="241" t="s">
        <v>187</v>
      </c>
      <c r="C19" s="275">
        <v>1</v>
      </c>
      <c r="D19" s="226" t="s">
        <v>188</v>
      </c>
      <c r="E19" s="276">
        <v>1</v>
      </c>
      <c r="F19" s="227"/>
      <c r="G19" s="240" t="s">
        <v>139</v>
      </c>
    </row>
    <row r="20" spans="1:8" s="247" customFormat="1" ht="45.75" customHeight="1" thickBot="1" x14ac:dyDescent="0.25">
      <c r="A20" s="242" t="s">
        <v>115</v>
      </c>
      <c r="B20" s="396" t="s">
        <v>117</v>
      </c>
      <c r="C20" s="397"/>
      <c r="D20" s="398"/>
      <c r="E20" s="243" t="s">
        <v>118</v>
      </c>
      <c r="F20" s="244" t="s">
        <v>189</v>
      </c>
      <c r="G20" s="245" t="s">
        <v>190</v>
      </c>
      <c r="H20" s="246"/>
    </row>
    <row r="21" spans="1:8" ht="18" customHeight="1" x14ac:dyDescent="0.2">
      <c r="A21" s="248" t="s">
        <v>24</v>
      </c>
      <c r="B21" s="399" t="s">
        <v>91</v>
      </c>
      <c r="C21" s="400"/>
      <c r="D21" s="401"/>
      <c r="E21" s="249">
        <f>設備備品費!G30</f>
        <v>1500000</v>
      </c>
      <c r="F21" s="250">
        <f>SUM(E21:E22)</f>
        <v>3658806</v>
      </c>
      <c r="G21" s="250">
        <f>ROUNDDOWN(SUM(F21:F22)*C19/E19,0)</f>
        <v>3658806</v>
      </c>
    </row>
    <row r="22" spans="1:8" ht="18" customHeight="1" x14ac:dyDescent="0.2">
      <c r="A22" s="251"/>
      <c r="B22" s="402" t="s">
        <v>8</v>
      </c>
      <c r="C22" s="403"/>
      <c r="D22" s="404"/>
      <c r="E22" s="252">
        <f>消耗品費!F40</f>
        <v>2158806</v>
      </c>
      <c r="F22" s="253"/>
      <c r="G22" s="253"/>
    </row>
    <row r="23" spans="1:8" ht="18" customHeight="1" x14ac:dyDescent="0.2">
      <c r="A23" s="254" t="s">
        <v>26</v>
      </c>
      <c r="B23" s="402" t="s">
        <v>13</v>
      </c>
      <c r="C23" s="403"/>
      <c r="D23" s="404"/>
      <c r="E23" s="252">
        <f>旅費!L22</f>
        <v>410000</v>
      </c>
      <c r="F23" s="255">
        <f>E23</f>
        <v>410000</v>
      </c>
      <c r="G23" s="255">
        <f>ROUNDDOWN(F23*C19/E19,0)</f>
        <v>410000</v>
      </c>
    </row>
    <row r="24" spans="1:8" ht="18" customHeight="1" x14ac:dyDescent="0.2">
      <c r="A24" s="256" t="s">
        <v>25</v>
      </c>
      <c r="B24" s="402" t="s">
        <v>9</v>
      </c>
      <c r="C24" s="403"/>
      <c r="D24" s="404"/>
      <c r="E24" s="257">
        <f>'人件費（実績単価）'!I22+'人件費（健保等級）'!I26</f>
        <v>18821194</v>
      </c>
      <c r="F24" s="258">
        <f>SUM(E24:E25)</f>
        <v>18833194</v>
      </c>
      <c r="G24" s="258">
        <f>ROUNDDOWN(SUM(F24:F25)*C19/E19,0)</f>
        <v>18833194</v>
      </c>
    </row>
    <row r="25" spans="1:8" ht="18" customHeight="1" x14ac:dyDescent="0.2">
      <c r="A25" s="251"/>
      <c r="B25" s="402" t="s">
        <v>10</v>
      </c>
      <c r="C25" s="403"/>
      <c r="D25" s="404"/>
      <c r="E25" s="257">
        <f>謝金!E29</f>
        <v>12000</v>
      </c>
      <c r="F25" s="253"/>
      <c r="G25" s="253"/>
    </row>
    <row r="26" spans="1:8" ht="18" customHeight="1" x14ac:dyDescent="0.2">
      <c r="A26" s="256" t="s">
        <v>12</v>
      </c>
      <c r="B26" s="402" t="s">
        <v>12</v>
      </c>
      <c r="C26" s="403"/>
      <c r="D26" s="404"/>
      <c r="E26" s="252">
        <f>その他!F26</f>
        <v>1098000</v>
      </c>
      <c r="F26" s="258">
        <f>E26</f>
        <v>1098000</v>
      </c>
      <c r="G26" s="258">
        <f>ROUNDDOWN(F26*C19/E19,0)</f>
        <v>1098000</v>
      </c>
    </row>
    <row r="27" spans="1:8" ht="18" customHeight="1" x14ac:dyDescent="0.2">
      <c r="A27" s="405" t="s">
        <v>116</v>
      </c>
      <c r="B27" s="406"/>
      <c r="C27" s="406"/>
      <c r="D27" s="407"/>
      <c r="E27" s="259">
        <f>SUM(E21:E26)</f>
        <v>24000000</v>
      </c>
      <c r="F27" s="255">
        <f>E27</f>
        <v>24000000</v>
      </c>
      <c r="G27" s="255">
        <f>G21+G23+G24+G26</f>
        <v>24000000</v>
      </c>
    </row>
    <row r="28" spans="1:8" ht="18" customHeight="1" thickBot="1" x14ac:dyDescent="0.25">
      <c r="A28" s="312" t="s">
        <v>114</v>
      </c>
      <c r="B28" s="313" t="s">
        <v>137</v>
      </c>
      <c r="C28" s="314">
        <v>30</v>
      </c>
      <c r="D28" s="315" t="s">
        <v>37</v>
      </c>
      <c r="E28" s="316"/>
      <c r="F28" s="317">
        <f>ROUNDDOWN(F27*C28/100,0)</f>
        <v>7200000</v>
      </c>
      <c r="G28" s="317">
        <f>ROUNDDOWN(G27*C28/100,0)</f>
        <v>7200000</v>
      </c>
    </row>
    <row r="29" spans="1:8" ht="18" customHeight="1" thickBot="1" x14ac:dyDescent="0.25">
      <c r="A29" s="320" t="s">
        <v>287</v>
      </c>
      <c r="B29" s="321"/>
      <c r="C29" s="322"/>
      <c r="D29" s="323"/>
      <c r="E29" s="324">
        <f>委託費!F25</f>
        <v>3000000</v>
      </c>
      <c r="F29" s="325">
        <f>E29</f>
        <v>3000000</v>
      </c>
      <c r="G29" s="319">
        <f>ROUNDDOWN(F29*C19/E19,0)</f>
        <v>3000000</v>
      </c>
    </row>
    <row r="30" spans="1:8" ht="18" customHeight="1" thickTop="1" thickBot="1" x14ac:dyDescent="0.25">
      <c r="A30" s="389" t="s">
        <v>3</v>
      </c>
      <c r="B30" s="390"/>
      <c r="C30" s="260"/>
      <c r="D30" s="260"/>
      <c r="E30" s="261"/>
      <c r="F30" s="318">
        <f>F27+F28+F29</f>
        <v>34200000</v>
      </c>
      <c r="G30" s="262">
        <f>G27+G28+G29</f>
        <v>34200000</v>
      </c>
    </row>
    <row r="31" spans="1:8" ht="18" customHeight="1" x14ac:dyDescent="0.2">
      <c r="A31" s="263"/>
      <c r="B31" s="263"/>
      <c r="C31" s="263"/>
      <c r="D31" s="263"/>
      <c r="E31" s="264" t="s">
        <v>198</v>
      </c>
      <c r="F31" s="265">
        <f>F28/F27</f>
        <v>0.3</v>
      </c>
      <c r="G31" s="219"/>
    </row>
    <row r="32" spans="1:8" ht="18" customHeight="1" x14ac:dyDescent="0.2">
      <c r="A32" s="266" t="s">
        <v>193</v>
      </c>
      <c r="B32" s="263"/>
      <c r="C32" s="263"/>
      <c r="D32" s="263"/>
      <c r="E32" s="267"/>
      <c r="F32" s="267"/>
      <c r="G32" s="229"/>
    </row>
    <row r="33" spans="1:7" ht="18" customHeight="1" x14ac:dyDescent="0.2">
      <c r="A33" s="348" t="s">
        <v>27</v>
      </c>
      <c r="B33" s="383" t="s">
        <v>60</v>
      </c>
      <c r="C33" s="384"/>
      <c r="D33" s="385"/>
      <c r="E33" s="269" t="s">
        <v>62</v>
      </c>
      <c r="F33" s="269" t="s">
        <v>61</v>
      </c>
      <c r="G33" s="270"/>
    </row>
    <row r="34" spans="1:7" ht="18" customHeight="1" x14ac:dyDescent="0.2">
      <c r="A34" s="352"/>
      <c r="B34" s="376"/>
      <c r="C34" s="377"/>
      <c r="D34" s="378"/>
      <c r="E34" s="353"/>
      <c r="F34" s="386"/>
      <c r="G34" s="239"/>
    </row>
    <row r="35" spans="1:7" ht="18" customHeight="1" x14ac:dyDescent="0.2">
      <c r="A35" s="271" t="s">
        <v>63</v>
      </c>
      <c r="B35" s="379" t="s">
        <v>64</v>
      </c>
      <c r="C35" s="379"/>
      <c r="D35" s="379"/>
      <c r="E35" s="271" t="s">
        <v>195</v>
      </c>
      <c r="F35" s="387"/>
      <c r="G35" s="239"/>
    </row>
    <row r="36" spans="1:7" ht="18" customHeight="1" x14ac:dyDescent="0.2">
      <c r="A36" s="354"/>
      <c r="B36" s="380"/>
      <c r="C36" s="381"/>
      <c r="D36" s="382"/>
      <c r="E36" s="356"/>
      <c r="F36" s="388"/>
      <c r="G36" s="239"/>
    </row>
    <row r="37" spans="1:7" ht="18" customHeight="1" x14ac:dyDescent="0.2">
      <c r="A37" s="263"/>
      <c r="B37" s="263"/>
      <c r="C37" s="263"/>
      <c r="D37" s="263"/>
      <c r="E37" s="267"/>
      <c r="F37" s="267"/>
      <c r="G37" s="229"/>
    </row>
    <row r="38" spans="1:7" ht="18" customHeight="1" x14ac:dyDescent="0.2">
      <c r="A38" s="266" t="s">
        <v>183</v>
      </c>
      <c r="B38" s="263"/>
      <c r="C38" s="263"/>
      <c r="D38" s="263"/>
      <c r="E38" s="267"/>
      <c r="F38" s="267"/>
      <c r="G38" s="229"/>
    </row>
    <row r="39" spans="1:7" ht="18" customHeight="1" x14ac:dyDescent="0.2">
      <c r="A39" s="268" t="s">
        <v>27</v>
      </c>
      <c r="B39" s="383" t="s">
        <v>60</v>
      </c>
      <c r="C39" s="384"/>
      <c r="D39" s="385"/>
      <c r="E39" s="269" t="s">
        <v>62</v>
      </c>
      <c r="F39" s="269" t="s">
        <v>61</v>
      </c>
      <c r="G39" s="270"/>
    </row>
    <row r="40" spans="1:7" ht="18" customHeight="1" x14ac:dyDescent="0.2">
      <c r="A40" s="352"/>
      <c r="B40" s="376"/>
      <c r="C40" s="377"/>
      <c r="D40" s="378"/>
      <c r="E40" s="353"/>
      <c r="F40" s="386"/>
      <c r="G40" s="239"/>
    </row>
    <row r="41" spans="1:7" ht="18" customHeight="1" x14ac:dyDescent="0.2">
      <c r="A41" s="271" t="s">
        <v>63</v>
      </c>
      <c r="B41" s="379" t="s">
        <v>64</v>
      </c>
      <c r="C41" s="379"/>
      <c r="D41" s="379"/>
      <c r="E41" s="271" t="s">
        <v>194</v>
      </c>
      <c r="F41" s="387"/>
      <c r="G41" s="239"/>
    </row>
    <row r="42" spans="1:7" ht="18" customHeight="1" x14ac:dyDescent="0.2">
      <c r="A42" s="355"/>
      <c r="B42" s="380"/>
      <c r="C42" s="381"/>
      <c r="D42" s="382"/>
      <c r="E42" s="356"/>
      <c r="F42" s="388"/>
      <c r="G42" s="239"/>
    </row>
    <row r="43" spans="1:7" ht="18" customHeight="1" x14ac:dyDescent="0.2">
      <c r="A43" s="263"/>
      <c r="B43" s="263"/>
      <c r="C43" s="263"/>
      <c r="D43" s="263"/>
      <c r="E43" s="267"/>
      <c r="F43" s="267"/>
      <c r="G43" s="229"/>
    </row>
    <row r="44" spans="1:7" ht="18" customHeight="1" x14ac:dyDescent="0.2">
      <c r="A44" s="266" t="s">
        <v>288</v>
      </c>
      <c r="B44" s="263"/>
      <c r="C44" s="263"/>
      <c r="D44" s="263"/>
      <c r="E44" s="267"/>
      <c r="F44" s="267"/>
      <c r="G44" s="229"/>
    </row>
    <row r="45" spans="1:7" ht="18" customHeight="1" x14ac:dyDescent="0.2">
      <c r="A45" s="268" t="s">
        <v>27</v>
      </c>
      <c r="B45" s="383" t="s">
        <v>60</v>
      </c>
      <c r="C45" s="384"/>
      <c r="D45" s="385"/>
      <c r="E45" s="272"/>
      <c r="F45" s="270"/>
      <c r="G45" s="270"/>
    </row>
    <row r="46" spans="1:7" ht="18" customHeight="1" x14ac:dyDescent="0.2">
      <c r="A46" s="352"/>
      <c r="B46" s="376"/>
      <c r="C46" s="377"/>
      <c r="D46" s="378"/>
      <c r="E46" s="273"/>
      <c r="F46" s="374"/>
      <c r="G46" s="239"/>
    </row>
    <row r="47" spans="1:7" ht="18" customHeight="1" x14ac:dyDescent="0.2">
      <c r="A47" s="271" t="s">
        <v>63</v>
      </c>
      <c r="B47" s="379" t="s">
        <v>64</v>
      </c>
      <c r="C47" s="379"/>
      <c r="D47" s="379"/>
      <c r="E47" s="271" t="s">
        <v>194</v>
      </c>
      <c r="F47" s="375"/>
      <c r="G47" s="239"/>
    </row>
    <row r="48" spans="1:7" ht="18" customHeight="1" x14ac:dyDescent="0.2">
      <c r="A48" s="355"/>
      <c r="B48" s="380"/>
      <c r="C48" s="381"/>
      <c r="D48" s="382"/>
      <c r="E48" s="356"/>
      <c r="F48" s="375"/>
      <c r="G48" s="239"/>
    </row>
    <row r="49" spans="1:7" ht="18" customHeight="1" x14ac:dyDescent="0.2">
      <c r="A49" s="263"/>
      <c r="B49" s="263"/>
      <c r="C49" s="263"/>
      <c r="D49" s="263"/>
      <c r="E49" s="267"/>
      <c r="F49" s="267"/>
      <c r="G49" s="229"/>
    </row>
    <row r="50" spans="1:7" ht="18" customHeight="1" x14ac:dyDescent="0.2">
      <c r="A50" s="266" t="s">
        <v>335</v>
      </c>
      <c r="B50" s="263"/>
      <c r="C50" s="263"/>
      <c r="D50" s="263"/>
      <c r="E50" s="267"/>
      <c r="F50" s="267"/>
      <c r="G50" s="229"/>
    </row>
    <row r="51" spans="1:7" ht="18" customHeight="1" x14ac:dyDescent="0.2">
      <c r="A51" s="268" t="s">
        <v>27</v>
      </c>
      <c r="B51" s="383" t="s">
        <v>60</v>
      </c>
      <c r="C51" s="384"/>
      <c r="D51" s="385"/>
      <c r="E51" s="340" t="s">
        <v>290</v>
      </c>
      <c r="F51" s="274"/>
      <c r="G51" s="270"/>
    </row>
    <row r="52" spans="1:7" ht="18" customHeight="1" x14ac:dyDescent="0.2">
      <c r="A52" s="352"/>
      <c r="B52" s="376"/>
      <c r="C52" s="377"/>
      <c r="D52" s="378"/>
      <c r="E52" s="273"/>
      <c r="F52" s="374"/>
      <c r="G52" s="239"/>
    </row>
    <row r="53" spans="1:7" ht="18" customHeight="1" x14ac:dyDescent="0.2">
      <c r="A53" s="271" t="s">
        <v>63</v>
      </c>
      <c r="B53" s="379" t="s">
        <v>64</v>
      </c>
      <c r="C53" s="379"/>
      <c r="D53" s="379"/>
      <c r="E53" s="271" t="s">
        <v>194</v>
      </c>
      <c r="F53" s="375"/>
      <c r="G53" s="239"/>
    </row>
    <row r="54" spans="1:7" ht="18" customHeight="1" x14ac:dyDescent="0.2">
      <c r="A54" s="355"/>
      <c r="B54" s="380"/>
      <c r="C54" s="381"/>
      <c r="D54" s="382"/>
      <c r="E54" s="356"/>
      <c r="F54" s="375"/>
      <c r="G54" s="239"/>
    </row>
    <row r="55" spans="1:7" ht="18" customHeight="1" x14ac:dyDescent="0.2">
      <c r="A55" s="263"/>
      <c r="B55" s="263"/>
      <c r="C55" s="263"/>
      <c r="D55" s="263"/>
      <c r="E55" s="267"/>
      <c r="F55" s="267"/>
      <c r="G55" s="229"/>
    </row>
    <row r="56" spans="1:7" ht="18" customHeight="1" x14ac:dyDescent="0.2">
      <c r="A56" s="266" t="s">
        <v>336</v>
      </c>
      <c r="B56" s="263"/>
      <c r="C56" s="263"/>
      <c r="D56" s="263"/>
      <c r="E56" s="267"/>
      <c r="F56" s="267"/>
      <c r="G56" s="229"/>
    </row>
    <row r="57" spans="1:7" ht="18" customHeight="1" x14ac:dyDescent="0.2">
      <c r="A57" s="268" t="s">
        <v>27</v>
      </c>
      <c r="B57" s="383" t="s">
        <v>60</v>
      </c>
      <c r="C57" s="384"/>
      <c r="D57" s="385"/>
      <c r="E57" s="341" t="s">
        <v>289</v>
      </c>
      <c r="F57" s="274"/>
      <c r="G57" s="270"/>
    </row>
    <row r="58" spans="1:7" ht="18" customHeight="1" x14ac:dyDescent="0.2">
      <c r="A58" s="352"/>
      <c r="B58" s="376"/>
      <c r="C58" s="377"/>
      <c r="D58" s="378"/>
      <c r="E58" s="273"/>
      <c r="F58" s="374"/>
      <c r="G58" s="239"/>
    </row>
    <row r="59" spans="1:7" ht="18" customHeight="1" x14ac:dyDescent="0.2">
      <c r="A59" s="271" t="s">
        <v>63</v>
      </c>
      <c r="B59" s="379" t="s">
        <v>64</v>
      </c>
      <c r="C59" s="379"/>
      <c r="D59" s="379"/>
      <c r="E59" s="271" t="s">
        <v>194</v>
      </c>
      <c r="F59" s="375"/>
      <c r="G59" s="239"/>
    </row>
    <row r="60" spans="1:7" ht="18" customHeight="1" x14ac:dyDescent="0.2">
      <c r="A60" s="355"/>
      <c r="B60" s="380"/>
      <c r="C60" s="381"/>
      <c r="D60" s="382"/>
      <c r="E60" s="356"/>
      <c r="F60" s="375"/>
      <c r="G60" s="239"/>
    </row>
    <row r="61" spans="1:7" ht="18" customHeight="1" x14ac:dyDescent="0.2">
      <c r="A61" s="263"/>
      <c r="B61" s="263"/>
      <c r="C61" s="263"/>
      <c r="D61" s="263"/>
      <c r="E61" s="267"/>
      <c r="F61" s="267"/>
      <c r="G61" s="229"/>
    </row>
    <row r="62" spans="1:7" ht="18" customHeight="1" x14ac:dyDescent="0.2">
      <c r="A62" s="408"/>
      <c r="B62" s="408"/>
      <c r="C62" s="408"/>
      <c r="D62" s="408"/>
      <c r="E62" s="408"/>
      <c r="F62" s="344"/>
    </row>
    <row r="63" spans="1:7" ht="18" customHeight="1" x14ac:dyDescent="0.2">
      <c r="A63" s="394"/>
      <c r="B63" s="395"/>
      <c r="C63" s="395"/>
      <c r="D63" s="395"/>
      <c r="E63" s="395"/>
    </row>
  </sheetData>
  <sheetProtection algorithmName="SHA-512" hashValue="gHwomRcu0HgYaHs7Eurv4Dmra6ee3kOVWX42LLU8MUoOTMdDhG0ooqDbAKHYC9k5EptWkjtWvCB9JTzmxd8GvQ==" saltValue="R9GdiNRtIEA8lnoVQcjuaA==" spinCount="100000" sheet="1" formatCells="0" formatColumns="0" formatRows="0"/>
  <protectedRanges>
    <protectedRange sqref="C28:C29" name="範囲2"/>
    <protectedRange sqref="C19:E19" name="範囲1"/>
  </protectedRanges>
  <mergeCells count="51">
    <mergeCell ref="B17:F17"/>
    <mergeCell ref="B18:F18"/>
    <mergeCell ref="B5:F5"/>
    <mergeCell ref="B6:F6"/>
    <mergeCell ref="B16:D16"/>
    <mergeCell ref="B11:C11"/>
    <mergeCell ref="B12:C12"/>
    <mergeCell ref="B13:F13"/>
    <mergeCell ref="B14:D14"/>
    <mergeCell ref="B7:F7"/>
    <mergeCell ref="B8:F8"/>
    <mergeCell ref="B9:F9"/>
    <mergeCell ref="B15:D15"/>
    <mergeCell ref="B3:F3"/>
    <mergeCell ref="B4:F4"/>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51:D51"/>
    <mergeCell ref="F52:F54"/>
    <mergeCell ref="B57:D57"/>
    <mergeCell ref="F34:F36"/>
    <mergeCell ref="A30:B30"/>
    <mergeCell ref="F46:F48"/>
    <mergeCell ref="B40:D40"/>
    <mergeCell ref="F40:F42"/>
    <mergeCell ref="B41:D41"/>
    <mergeCell ref="B42:D42"/>
    <mergeCell ref="B48:D48"/>
    <mergeCell ref="B36:D36"/>
    <mergeCell ref="B46:D46"/>
    <mergeCell ref="B35:D35"/>
    <mergeCell ref="B34:D34"/>
    <mergeCell ref="F58:F60"/>
    <mergeCell ref="B58:D58"/>
    <mergeCell ref="B59:D59"/>
    <mergeCell ref="B60:D60"/>
    <mergeCell ref="B52:D52"/>
    <mergeCell ref="B53:D53"/>
    <mergeCell ref="B54:D54"/>
  </mergeCells>
  <phoneticPr fontId="23"/>
  <dataValidations count="1">
    <dataValidation type="list" allowBlank="1" showInputMessage="1" showErrorMessage="1" sqref="F2" xr:uid="{1C7F6392-E13F-4C6F-9EE6-84E1246FECBA}">
      <formula1>"AMED記入,当初予算,調整費(春),調整費(秋),調整費(冬),一次補正,二次補正,三次補正"</formula1>
    </dataValidation>
  </dataValidations>
  <printOptions horizontalCentered="1"/>
  <pageMargins left="0.70866141732283472" right="0.70866141732283472" top="0.74803149606299213" bottom="0.74803149606299213" header="0.31496062992125984" footer="0.31496062992125984"/>
  <pageSetup paperSize="9" scale="65" orientation="portrait" blackAndWhite="1" cellComments="asDisplayed" r:id="rId1"/>
  <headerFooter alignWithMargins="0">
    <oddFooter>&amp;R&amp;12&amp;K00-024Ver.20240401</oddFooter>
  </headerFooter>
  <ignoredErrors>
    <ignoredError sqref="D12 C11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34"/>
  <sheetViews>
    <sheetView zoomScaleNormal="100" zoomScaleSheetLayoutView="100" workbookViewId="0">
      <selection activeCell="D4" sqref="D4"/>
    </sheetView>
  </sheetViews>
  <sheetFormatPr defaultColWidth="9" defaultRowHeight="14.4" x14ac:dyDescent="0.2"/>
  <cols>
    <col min="1" max="1" width="25.6640625" style="1" customWidth="1"/>
    <col min="2" max="2" width="40.44140625" style="1" customWidth="1"/>
    <col min="3" max="3" width="17.21875" style="4" customWidth="1"/>
    <col min="4" max="4" width="16.109375" style="23" customWidth="1"/>
    <col min="5" max="5" width="5.88671875" style="1" customWidth="1"/>
    <col min="6" max="6" width="5" style="23" customWidth="1"/>
    <col min="7" max="7" width="17.88671875" style="2" customWidth="1"/>
    <col min="8" max="8" width="9" style="9"/>
    <col min="9" max="10" width="14.88671875" style="1" customWidth="1"/>
    <col min="11" max="16384" width="9" style="1"/>
  </cols>
  <sheetData>
    <row r="1" spans="1:8" x14ac:dyDescent="0.2">
      <c r="A1" s="1" t="s">
        <v>6</v>
      </c>
    </row>
    <row r="2" spans="1:8" ht="17.25" customHeight="1" thickBot="1" x14ac:dyDescent="0.25">
      <c r="A2" s="1" t="s">
        <v>5</v>
      </c>
      <c r="G2" s="3" t="s">
        <v>30</v>
      </c>
    </row>
    <row r="3" spans="1:8" ht="16.5" customHeight="1" x14ac:dyDescent="0.2">
      <c r="A3" s="424" t="s">
        <v>4</v>
      </c>
      <c r="B3" s="426" t="s">
        <v>18</v>
      </c>
      <c r="C3" s="428" t="s">
        <v>19</v>
      </c>
      <c r="D3" s="431" t="s">
        <v>66</v>
      </c>
      <c r="E3" s="431"/>
      <c r="F3" s="431"/>
      <c r="G3" s="422" t="s">
        <v>180</v>
      </c>
    </row>
    <row r="4" spans="1:8" s="23" customFormat="1" ht="16.5" customHeight="1" x14ac:dyDescent="0.2">
      <c r="A4" s="425"/>
      <c r="B4" s="427"/>
      <c r="C4" s="429"/>
      <c r="D4" s="33" t="s">
        <v>179</v>
      </c>
      <c r="E4" s="430" t="s">
        <v>65</v>
      </c>
      <c r="F4" s="430"/>
      <c r="G4" s="423"/>
    </row>
    <row r="5" spans="1:8" s="11" customFormat="1" ht="17.25" customHeight="1" x14ac:dyDescent="0.2">
      <c r="A5" s="57" t="s">
        <v>31</v>
      </c>
      <c r="B5" s="58" t="s">
        <v>32</v>
      </c>
      <c r="C5" s="59" t="s">
        <v>80</v>
      </c>
      <c r="D5" s="60">
        <v>1500000</v>
      </c>
      <c r="E5" s="61">
        <v>1</v>
      </c>
      <c r="F5" s="62" t="s">
        <v>79</v>
      </c>
      <c r="G5" s="48">
        <f>ROUNDDOWN(D5*E5,0)</f>
        <v>1500000</v>
      </c>
      <c r="H5" s="20" t="s">
        <v>29</v>
      </c>
    </row>
    <row r="6" spans="1:8" s="9" customFormat="1" ht="17.25" customHeight="1" x14ac:dyDescent="0.2">
      <c r="A6" s="57"/>
      <c r="B6" s="58"/>
      <c r="C6" s="59"/>
      <c r="D6" s="63"/>
      <c r="E6" s="61"/>
      <c r="F6" s="62"/>
      <c r="G6" s="48">
        <f t="shared" ref="G6:G29" si="0">ROUNDDOWN(D6*E6,0)</f>
        <v>0</v>
      </c>
    </row>
    <row r="7" spans="1:8" s="9" customFormat="1" ht="17.25" customHeight="1" x14ac:dyDescent="0.2">
      <c r="A7" s="64"/>
      <c r="B7" s="65"/>
      <c r="C7" s="59"/>
      <c r="D7" s="66"/>
      <c r="E7" s="67"/>
      <c r="F7" s="68"/>
      <c r="G7" s="48">
        <f t="shared" si="0"/>
        <v>0</v>
      </c>
    </row>
    <row r="8" spans="1:8" s="32" customFormat="1" ht="17.25" customHeight="1" x14ac:dyDescent="0.2">
      <c r="A8" s="64"/>
      <c r="B8" s="65"/>
      <c r="C8" s="59"/>
      <c r="D8" s="66"/>
      <c r="E8" s="67"/>
      <c r="F8" s="68"/>
      <c r="G8" s="48">
        <f t="shared" si="0"/>
        <v>0</v>
      </c>
    </row>
    <row r="9" spans="1:8" s="32" customFormat="1" ht="17.25" customHeight="1" x14ac:dyDescent="0.2">
      <c r="A9" s="64"/>
      <c r="B9" s="65"/>
      <c r="C9" s="59"/>
      <c r="D9" s="66"/>
      <c r="E9" s="67"/>
      <c r="F9" s="68"/>
      <c r="G9" s="48">
        <f t="shared" si="0"/>
        <v>0</v>
      </c>
    </row>
    <row r="10" spans="1:8" s="32" customFormat="1" ht="17.25" customHeight="1" x14ac:dyDescent="0.2">
      <c r="A10" s="64"/>
      <c r="B10" s="65"/>
      <c r="C10" s="59"/>
      <c r="D10" s="66"/>
      <c r="E10" s="67"/>
      <c r="F10" s="68"/>
      <c r="G10" s="48">
        <f t="shared" si="0"/>
        <v>0</v>
      </c>
    </row>
    <row r="11" spans="1:8" s="32" customFormat="1" ht="17.25" customHeight="1" x14ac:dyDescent="0.2">
      <c r="A11" s="64"/>
      <c r="B11" s="65"/>
      <c r="C11" s="59"/>
      <c r="D11" s="66"/>
      <c r="E11" s="67"/>
      <c r="F11" s="68"/>
      <c r="G11" s="48">
        <f t="shared" si="0"/>
        <v>0</v>
      </c>
    </row>
    <row r="12" spans="1:8" s="32" customFormat="1" ht="17.25" customHeight="1" x14ac:dyDescent="0.2">
      <c r="A12" s="64"/>
      <c r="B12" s="65"/>
      <c r="C12" s="59"/>
      <c r="D12" s="66"/>
      <c r="E12" s="67"/>
      <c r="F12" s="68"/>
      <c r="G12" s="48">
        <f t="shared" si="0"/>
        <v>0</v>
      </c>
    </row>
    <row r="13" spans="1:8" s="32" customFormat="1" ht="17.25" customHeight="1" x14ac:dyDescent="0.2">
      <c r="A13" s="64"/>
      <c r="B13" s="65"/>
      <c r="C13" s="59"/>
      <c r="D13" s="66"/>
      <c r="E13" s="67"/>
      <c r="F13" s="68"/>
      <c r="G13" s="48">
        <f t="shared" si="0"/>
        <v>0</v>
      </c>
    </row>
    <row r="14" spans="1:8" s="32" customFormat="1" ht="17.25" customHeight="1" x14ac:dyDescent="0.2">
      <c r="A14" s="64"/>
      <c r="B14" s="65"/>
      <c r="C14" s="59"/>
      <c r="D14" s="66"/>
      <c r="E14" s="67"/>
      <c r="F14" s="68"/>
      <c r="G14" s="48">
        <f t="shared" si="0"/>
        <v>0</v>
      </c>
    </row>
    <row r="15" spans="1:8" s="32" customFormat="1" ht="17.25" customHeight="1" x14ac:dyDescent="0.2">
      <c r="A15" s="64"/>
      <c r="B15" s="65"/>
      <c r="C15" s="59"/>
      <c r="D15" s="66"/>
      <c r="E15" s="67"/>
      <c r="F15" s="68"/>
      <c r="G15" s="48">
        <f t="shared" si="0"/>
        <v>0</v>
      </c>
    </row>
    <row r="16" spans="1:8" s="32" customFormat="1" ht="17.25" customHeight="1" x14ac:dyDescent="0.2">
      <c r="A16" s="64"/>
      <c r="B16" s="65"/>
      <c r="C16" s="59"/>
      <c r="D16" s="66"/>
      <c r="E16" s="67"/>
      <c r="F16" s="68"/>
      <c r="G16" s="48">
        <f t="shared" si="0"/>
        <v>0</v>
      </c>
    </row>
    <row r="17" spans="1:10" s="32" customFormat="1" ht="17.25" customHeight="1" x14ac:dyDescent="0.2">
      <c r="A17" s="64"/>
      <c r="B17" s="65"/>
      <c r="C17" s="59"/>
      <c r="D17" s="66"/>
      <c r="E17" s="67"/>
      <c r="F17" s="68"/>
      <c r="G17" s="48">
        <f t="shared" si="0"/>
        <v>0</v>
      </c>
    </row>
    <row r="18" spans="1:10" s="32" customFormat="1" ht="17.25" customHeight="1" x14ac:dyDescent="0.2">
      <c r="A18" s="64"/>
      <c r="B18" s="65"/>
      <c r="C18" s="59"/>
      <c r="D18" s="66"/>
      <c r="E18" s="67"/>
      <c r="F18" s="68"/>
      <c r="G18" s="48">
        <f t="shared" si="0"/>
        <v>0</v>
      </c>
    </row>
    <row r="19" spans="1:10" s="32" customFormat="1" ht="17.25" customHeight="1" x14ac:dyDescent="0.2">
      <c r="A19" s="64"/>
      <c r="B19" s="65"/>
      <c r="C19" s="59"/>
      <c r="D19" s="66"/>
      <c r="E19" s="67"/>
      <c r="F19" s="68"/>
      <c r="G19" s="48">
        <f t="shared" si="0"/>
        <v>0</v>
      </c>
    </row>
    <row r="20" spans="1:10" s="32" customFormat="1" ht="17.25" customHeight="1" x14ac:dyDescent="0.2">
      <c r="A20" s="64"/>
      <c r="B20" s="65"/>
      <c r="C20" s="59"/>
      <c r="D20" s="66"/>
      <c r="E20" s="67"/>
      <c r="F20" s="68"/>
      <c r="G20" s="48">
        <f t="shared" si="0"/>
        <v>0</v>
      </c>
    </row>
    <row r="21" spans="1:10" s="32" customFormat="1" ht="17.25" customHeight="1" x14ac:dyDescent="0.2">
      <c r="A21" s="64"/>
      <c r="B21" s="65"/>
      <c r="C21" s="59"/>
      <c r="D21" s="66"/>
      <c r="E21" s="67"/>
      <c r="F21" s="68"/>
      <c r="G21" s="48">
        <f t="shared" si="0"/>
        <v>0</v>
      </c>
    </row>
    <row r="22" spans="1:10" s="32" customFormat="1" ht="17.25" customHeight="1" x14ac:dyDescent="0.2">
      <c r="A22" s="64"/>
      <c r="B22" s="65"/>
      <c r="C22" s="59"/>
      <c r="D22" s="66"/>
      <c r="E22" s="67"/>
      <c r="F22" s="68"/>
      <c r="G22" s="48">
        <f t="shared" si="0"/>
        <v>0</v>
      </c>
    </row>
    <row r="23" spans="1:10" s="32" customFormat="1" ht="17.25" customHeight="1" x14ac:dyDescent="0.2">
      <c r="A23" s="64"/>
      <c r="B23" s="65"/>
      <c r="C23" s="59"/>
      <c r="D23" s="66"/>
      <c r="E23" s="67"/>
      <c r="F23" s="68"/>
      <c r="G23" s="48">
        <f t="shared" si="0"/>
        <v>0</v>
      </c>
    </row>
    <row r="24" spans="1:10" s="32" customFormat="1" ht="17.25" customHeight="1" x14ac:dyDescent="0.2">
      <c r="A24" s="64"/>
      <c r="B24" s="65"/>
      <c r="C24" s="59"/>
      <c r="D24" s="66"/>
      <c r="E24" s="67"/>
      <c r="F24" s="68"/>
      <c r="G24" s="48">
        <f t="shared" si="0"/>
        <v>0</v>
      </c>
    </row>
    <row r="25" spans="1:10" s="9" customFormat="1" ht="17.25" customHeight="1" x14ac:dyDescent="0.2">
      <c r="A25" s="64"/>
      <c r="B25" s="65"/>
      <c r="C25" s="59"/>
      <c r="D25" s="66"/>
      <c r="E25" s="67"/>
      <c r="F25" s="68"/>
      <c r="G25" s="48">
        <f t="shared" si="0"/>
        <v>0</v>
      </c>
    </row>
    <row r="26" spans="1:10" s="9" customFormat="1" ht="17.25" customHeight="1" x14ac:dyDescent="0.2">
      <c r="A26" s="64"/>
      <c r="B26" s="65"/>
      <c r="C26" s="59"/>
      <c r="D26" s="66"/>
      <c r="E26" s="67"/>
      <c r="F26" s="68"/>
      <c r="G26" s="48">
        <f t="shared" si="0"/>
        <v>0</v>
      </c>
      <c r="I26" s="26"/>
      <c r="J26" s="26"/>
    </row>
    <row r="27" spans="1:10" s="9" customFormat="1" ht="17.25" customHeight="1" x14ac:dyDescent="0.2">
      <c r="A27" s="64"/>
      <c r="B27" s="69"/>
      <c r="C27" s="59"/>
      <c r="D27" s="66"/>
      <c r="E27" s="67"/>
      <c r="F27" s="68"/>
      <c r="G27" s="48">
        <f t="shared" si="0"/>
        <v>0</v>
      </c>
      <c r="I27" s="26"/>
      <c r="J27" s="26"/>
    </row>
    <row r="28" spans="1:10" s="9" customFormat="1" ht="17.25" customHeight="1" x14ac:dyDescent="0.2">
      <c r="A28" s="70"/>
      <c r="B28" s="71"/>
      <c r="C28" s="59"/>
      <c r="D28" s="66"/>
      <c r="E28" s="67"/>
      <c r="F28" s="68"/>
      <c r="G28" s="48">
        <f t="shared" si="0"/>
        <v>0</v>
      </c>
      <c r="I28" s="26"/>
      <c r="J28" s="26"/>
    </row>
    <row r="29" spans="1:10" s="9" customFormat="1" ht="17.25" customHeight="1" thickBot="1" x14ac:dyDescent="0.25">
      <c r="A29" s="70"/>
      <c r="B29" s="71"/>
      <c r="C29" s="59"/>
      <c r="D29" s="72"/>
      <c r="E29" s="73"/>
      <c r="F29" s="68"/>
      <c r="G29" s="48">
        <f t="shared" si="0"/>
        <v>0</v>
      </c>
    </row>
    <row r="30" spans="1:10" ht="17.25" customHeight="1" thickBot="1" x14ac:dyDescent="0.25">
      <c r="A30" s="420" t="s">
        <v>0</v>
      </c>
      <c r="B30" s="421"/>
      <c r="C30" s="421"/>
      <c r="D30" s="421"/>
      <c r="E30" s="421"/>
      <c r="F30" s="421"/>
      <c r="G30" s="43">
        <f>SUM(G5:G29)</f>
        <v>1500000</v>
      </c>
    </row>
    <row r="31" spans="1:10" s="10" customFormat="1" ht="17.25" customHeight="1" x14ac:dyDescent="0.2">
      <c r="A31" s="11" t="s">
        <v>33</v>
      </c>
      <c r="C31" s="13"/>
      <c r="E31" s="26"/>
      <c r="F31" s="26"/>
      <c r="G31" s="26"/>
      <c r="H31" s="26"/>
    </row>
    <row r="32" spans="1:10" ht="17.25" customHeight="1" x14ac:dyDescent="0.2">
      <c r="E32" s="26"/>
      <c r="F32" s="26"/>
      <c r="G32" s="26"/>
      <c r="H32" s="26"/>
    </row>
    <row r="33" spans="5:8" ht="17.25" customHeight="1" x14ac:dyDescent="0.2">
      <c r="E33" s="26"/>
      <c r="F33" s="26"/>
      <c r="G33" s="26"/>
      <c r="H33" s="26"/>
    </row>
    <row r="34" spans="5:8" ht="17.25" customHeight="1" x14ac:dyDescent="0.2">
      <c r="E34" s="26"/>
      <c r="F34" s="26"/>
      <c r="G34" s="26"/>
      <c r="H34" s="26"/>
    </row>
  </sheetData>
  <sheetProtection algorithmName="SHA-512" hashValue="flKVOfcCPWQ2TIr1RUIa9NRm3Jmwd+QTOcMb6ojCQwYOiOO4rIwAHiriaWmwNysf/9nHGPoVOw1muGDEJkvqcw==" saltValue="FNo1vYvYImlxmL2KVpph6A==" spinCount="100000" sheet="1" formatCells="0" formatColumns="0" formatRows="0"/>
  <mergeCells count="7">
    <mergeCell ref="A30:F30"/>
    <mergeCell ref="G3:G4"/>
    <mergeCell ref="A3:A4"/>
    <mergeCell ref="B3:B4"/>
    <mergeCell ref="C3:C4"/>
    <mergeCell ref="E4:F4"/>
    <mergeCell ref="D3:F3"/>
  </mergeCells>
  <phoneticPr fontId="23"/>
  <dataValidations count="2">
    <dataValidation type="list" allowBlank="1" showInputMessage="1" showErrorMessage="1" sqref="C5:C29" xr:uid="{00000000-0002-0000-0300-000000000000}">
      <formula1>"選択してください,第1四半期,第2四半期,第3四半期,第4四半期,"</formula1>
    </dataValidation>
    <dataValidation type="list" allowBlank="1" showInputMessage="1" showErrorMessage="1" sqref="F5:F29" xr:uid="{00000000-0002-0000-0300-000001000000}">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view="pageBreakPreview" zoomScaleNormal="100" workbookViewId="0">
      <selection activeCell="K28" sqref="K28"/>
    </sheetView>
  </sheetViews>
  <sheetFormatPr defaultColWidth="9" defaultRowHeight="19.5" customHeight="1" x14ac:dyDescent="0.2"/>
  <cols>
    <col min="1" max="1" width="33.109375" style="53" customWidth="1"/>
    <col min="2" max="2" width="40.88671875" style="53" customWidth="1"/>
    <col min="3" max="3" width="14.6640625" style="23" customWidth="1"/>
    <col min="4" max="4" width="7.88671875" style="1" customWidth="1"/>
    <col min="5" max="5" width="6.88671875" style="40" customWidth="1"/>
    <col min="6" max="6" width="17.44140625" style="2" customWidth="1"/>
    <col min="7" max="7" width="9" style="10"/>
    <col min="8" max="16384" width="9" style="1"/>
  </cols>
  <sheetData>
    <row r="1" spans="1:7" ht="19.5" customHeight="1" x14ac:dyDescent="0.2">
      <c r="A1" s="53" t="s">
        <v>7</v>
      </c>
    </row>
    <row r="2" spans="1:7" ht="19.5" customHeight="1" thickBot="1" x14ac:dyDescent="0.25">
      <c r="A2" s="53" t="s">
        <v>11</v>
      </c>
      <c r="D2" s="4"/>
      <c r="E2" s="4"/>
      <c r="F2" s="3" t="s">
        <v>30</v>
      </c>
    </row>
    <row r="3" spans="1:7" ht="13.5" customHeight="1" x14ac:dyDescent="0.2">
      <c r="A3" s="437" t="s">
        <v>4</v>
      </c>
      <c r="B3" s="435" t="s">
        <v>18</v>
      </c>
      <c r="C3" s="439" t="s">
        <v>66</v>
      </c>
      <c r="D3" s="440"/>
      <c r="E3" s="441"/>
      <c r="F3" s="422" t="s">
        <v>180</v>
      </c>
    </row>
    <row r="4" spans="1:7" s="23" customFormat="1" ht="13.5" customHeight="1" thickBot="1" x14ac:dyDescent="0.25">
      <c r="A4" s="438"/>
      <c r="B4" s="436"/>
      <c r="C4" s="28" t="s">
        <v>179</v>
      </c>
      <c r="D4" s="29" t="s">
        <v>65</v>
      </c>
      <c r="E4" s="52" t="s">
        <v>92</v>
      </c>
      <c r="F4" s="434"/>
      <c r="G4" s="10"/>
    </row>
    <row r="5" spans="1:7" s="10" customFormat="1" ht="17.25" customHeight="1" x14ac:dyDescent="0.2">
      <c r="A5" s="74" t="s">
        <v>274</v>
      </c>
      <c r="B5" s="75" t="s">
        <v>32</v>
      </c>
      <c r="C5" s="76">
        <v>25000</v>
      </c>
      <c r="D5" s="77">
        <v>5</v>
      </c>
      <c r="E5" s="78" t="s">
        <v>93</v>
      </c>
      <c r="F5" s="50">
        <f>ROUNDDOWN(C5*D5,0)</f>
        <v>125000</v>
      </c>
      <c r="G5" s="20" t="s">
        <v>29</v>
      </c>
    </row>
    <row r="6" spans="1:7" ht="17.25" customHeight="1" x14ac:dyDescent="0.2">
      <c r="A6" s="74" t="s">
        <v>275</v>
      </c>
      <c r="B6" s="75" t="s">
        <v>276</v>
      </c>
      <c r="C6" s="76">
        <v>25000</v>
      </c>
      <c r="D6" s="77">
        <v>5</v>
      </c>
      <c r="E6" s="78" t="s">
        <v>93</v>
      </c>
      <c r="F6" s="50">
        <f t="shared" ref="F6:F39" si="0">ROUNDDOWN(C6*D6,0)</f>
        <v>125000</v>
      </c>
    </row>
    <row r="7" spans="1:7" s="32" customFormat="1" ht="17.25" customHeight="1" x14ac:dyDescent="0.2">
      <c r="A7" s="74" t="s">
        <v>277</v>
      </c>
      <c r="B7" s="75" t="s">
        <v>81</v>
      </c>
      <c r="C7" s="76">
        <v>60000</v>
      </c>
      <c r="D7" s="77">
        <v>1</v>
      </c>
      <c r="E7" s="78" t="s">
        <v>94</v>
      </c>
      <c r="F7" s="50">
        <f t="shared" si="0"/>
        <v>60000</v>
      </c>
      <c r="G7" s="10"/>
    </row>
    <row r="8" spans="1:7" s="32" customFormat="1" ht="17.25" customHeight="1" x14ac:dyDescent="0.2">
      <c r="A8" s="74" t="s">
        <v>278</v>
      </c>
      <c r="B8" s="75" t="s">
        <v>279</v>
      </c>
      <c r="C8" s="76">
        <v>70000</v>
      </c>
      <c r="D8" s="77">
        <v>1</v>
      </c>
      <c r="E8" s="78" t="s">
        <v>94</v>
      </c>
      <c r="F8" s="50">
        <f t="shared" si="0"/>
        <v>70000</v>
      </c>
      <c r="G8" s="10"/>
    </row>
    <row r="9" spans="1:7" s="32" customFormat="1" ht="17.25" customHeight="1" x14ac:dyDescent="0.2">
      <c r="A9" s="74" t="s">
        <v>280</v>
      </c>
      <c r="B9" s="75" t="s">
        <v>81</v>
      </c>
      <c r="C9" s="76">
        <v>80000</v>
      </c>
      <c r="D9" s="77">
        <v>1</v>
      </c>
      <c r="E9" s="78" t="s">
        <v>94</v>
      </c>
      <c r="F9" s="50">
        <f t="shared" si="0"/>
        <v>80000</v>
      </c>
      <c r="G9" s="10"/>
    </row>
    <row r="10" spans="1:7" s="40" customFormat="1" ht="17.25" customHeight="1" x14ac:dyDescent="0.2">
      <c r="A10" s="79" t="s">
        <v>302</v>
      </c>
      <c r="B10" s="80" t="s">
        <v>294</v>
      </c>
      <c r="C10" s="76">
        <v>14000</v>
      </c>
      <c r="D10" s="77">
        <v>1</v>
      </c>
      <c r="E10" s="78" t="s">
        <v>77</v>
      </c>
      <c r="F10" s="50">
        <f t="shared" si="0"/>
        <v>14000</v>
      </c>
      <c r="G10" s="10"/>
    </row>
    <row r="11" spans="1:7" s="40" customFormat="1" ht="17.25" customHeight="1" x14ac:dyDescent="0.2">
      <c r="A11" s="74" t="s">
        <v>83</v>
      </c>
      <c r="B11" s="75" t="s">
        <v>85</v>
      </c>
      <c r="C11" s="76">
        <v>5000</v>
      </c>
      <c r="D11" s="77">
        <v>100</v>
      </c>
      <c r="E11" s="78" t="s">
        <v>96</v>
      </c>
      <c r="F11" s="50">
        <f t="shared" si="0"/>
        <v>500000</v>
      </c>
      <c r="G11" s="10"/>
    </row>
    <row r="12" spans="1:7" s="40" customFormat="1" ht="17.25" customHeight="1" x14ac:dyDescent="0.2">
      <c r="A12" s="74" t="s">
        <v>281</v>
      </c>
      <c r="B12" s="75" t="s">
        <v>97</v>
      </c>
      <c r="C12" s="76">
        <v>150000</v>
      </c>
      <c r="D12" s="77">
        <v>1</v>
      </c>
      <c r="E12" s="78" t="s">
        <v>94</v>
      </c>
      <c r="F12" s="50">
        <f t="shared" si="0"/>
        <v>150000</v>
      </c>
      <c r="G12" s="10"/>
    </row>
    <row r="13" spans="1:7" s="40" customFormat="1" ht="17.25" customHeight="1" x14ac:dyDescent="0.2">
      <c r="A13" s="74" t="s">
        <v>282</v>
      </c>
      <c r="B13" s="75" t="s">
        <v>283</v>
      </c>
      <c r="C13" s="76">
        <v>150000</v>
      </c>
      <c r="D13" s="77">
        <v>1</v>
      </c>
      <c r="E13" s="78" t="s">
        <v>94</v>
      </c>
      <c r="F13" s="50">
        <f t="shared" si="0"/>
        <v>150000</v>
      </c>
      <c r="G13" s="10"/>
    </row>
    <row r="14" spans="1:7" s="40" customFormat="1" ht="17.25" customHeight="1" x14ac:dyDescent="0.2">
      <c r="A14" s="74" t="s">
        <v>282</v>
      </c>
      <c r="B14" s="75" t="s">
        <v>284</v>
      </c>
      <c r="C14" s="76">
        <v>134806</v>
      </c>
      <c r="D14" s="77">
        <v>1</v>
      </c>
      <c r="E14" s="78" t="s">
        <v>94</v>
      </c>
      <c r="F14" s="50">
        <f t="shared" si="0"/>
        <v>134806</v>
      </c>
      <c r="G14" s="10"/>
    </row>
    <row r="15" spans="1:7" s="40" customFormat="1" ht="17.25" customHeight="1" x14ac:dyDescent="0.2">
      <c r="A15" s="74" t="s">
        <v>300</v>
      </c>
      <c r="B15" s="75" t="s">
        <v>301</v>
      </c>
      <c r="C15" s="76">
        <v>750000</v>
      </c>
      <c r="D15" s="77">
        <v>1</v>
      </c>
      <c r="E15" s="78" t="s">
        <v>77</v>
      </c>
      <c r="F15" s="50">
        <f t="shared" si="0"/>
        <v>750000</v>
      </c>
      <c r="G15" s="10"/>
    </row>
    <row r="16" spans="1:7" s="40" customFormat="1" ht="17.25" customHeight="1" x14ac:dyDescent="0.2">
      <c r="A16" s="74"/>
      <c r="B16" s="75"/>
      <c r="C16" s="76"/>
      <c r="D16" s="77"/>
      <c r="E16" s="78"/>
      <c r="F16" s="50">
        <f t="shared" si="0"/>
        <v>0</v>
      </c>
      <c r="G16" s="10"/>
    </row>
    <row r="17" spans="1:7" s="40" customFormat="1" ht="17.25" customHeight="1" x14ac:dyDescent="0.2">
      <c r="A17" s="74"/>
      <c r="B17" s="75"/>
      <c r="C17" s="76"/>
      <c r="D17" s="77"/>
      <c r="E17" s="78"/>
      <c r="F17" s="50">
        <f t="shared" si="0"/>
        <v>0</v>
      </c>
      <c r="G17" s="10"/>
    </row>
    <row r="18" spans="1:7" s="40" customFormat="1" ht="17.25" customHeight="1" x14ac:dyDescent="0.2">
      <c r="A18" s="74"/>
      <c r="B18" s="75"/>
      <c r="C18" s="76"/>
      <c r="D18" s="77"/>
      <c r="E18" s="78"/>
      <c r="F18" s="50">
        <f t="shared" si="0"/>
        <v>0</v>
      </c>
      <c r="G18" s="10"/>
    </row>
    <row r="19" spans="1:7" s="40" customFormat="1" ht="17.25" customHeight="1" x14ac:dyDescent="0.2">
      <c r="A19" s="74"/>
      <c r="B19" s="75"/>
      <c r="C19" s="76"/>
      <c r="D19" s="77"/>
      <c r="E19" s="78"/>
      <c r="F19" s="50">
        <f t="shared" si="0"/>
        <v>0</v>
      </c>
      <c r="G19" s="10"/>
    </row>
    <row r="20" spans="1:7" s="32" customFormat="1" ht="17.25" customHeight="1" x14ac:dyDescent="0.2">
      <c r="A20" s="81"/>
      <c r="B20" s="82"/>
      <c r="C20" s="83"/>
      <c r="D20" s="84"/>
      <c r="E20" s="78"/>
      <c r="F20" s="50">
        <f t="shared" si="0"/>
        <v>0</v>
      </c>
      <c r="G20" s="10"/>
    </row>
    <row r="21" spans="1:7" s="32" customFormat="1" ht="17.25" customHeight="1" x14ac:dyDescent="0.2">
      <c r="A21" s="81"/>
      <c r="B21" s="82"/>
      <c r="C21" s="83"/>
      <c r="D21" s="84"/>
      <c r="E21" s="78"/>
      <c r="F21" s="50">
        <f t="shared" si="0"/>
        <v>0</v>
      </c>
      <c r="G21" s="10"/>
    </row>
    <row r="22" spans="1:7" s="32" customFormat="1" ht="17.25" customHeight="1" x14ac:dyDescent="0.2">
      <c r="A22" s="81"/>
      <c r="B22" s="82"/>
      <c r="C22" s="83"/>
      <c r="D22" s="84"/>
      <c r="E22" s="78"/>
      <c r="F22" s="50">
        <f t="shared" si="0"/>
        <v>0</v>
      </c>
      <c r="G22" s="10"/>
    </row>
    <row r="23" spans="1:7" s="32" customFormat="1" ht="17.25" customHeight="1" x14ac:dyDescent="0.2">
      <c r="A23" s="81"/>
      <c r="B23" s="82"/>
      <c r="C23" s="83"/>
      <c r="D23" s="84"/>
      <c r="E23" s="78"/>
      <c r="F23" s="50">
        <f t="shared" si="0"/>
        <v>0</v>
      </c>
      <c r="G23" s="10"/>
    </row>
    <row r="24" spans="1:7" s="32" customFormat="1" ht="17.25" customHeight="1" x14ac:dyDescent="0.2">
      <c r="A24" s="81"/>
      <c r="B24" s="82"/>
      <c r="C24" s="83"/>
      <c r="D24" s="84"/>
      <c r="E24" s="78"/>
      <c r="F24" s="50">
        <f t="shared" si="0"/>
        <v>0</v>
      </c>
      <c r="G24" s="10"/>
    </row>
    <row r="25" spans="1:7" s="32" customFormat="1" ht="17.25" customHeight="1" x14ac:dyDescent="0.2">
      <c r="A25" s="81"/>
      <c r="B25" s="82"/>
      <c r="C25" s="83"/>
      <c r="D25" s="84"/>
      <c r="E25" s="78"/>
      <c r="F25" s="50">
        <f t="shared" si="0"/>
        <v>0</v>
      </c>
      <c r="G25" s="10"/>
    </row>
    <row r="26" spans="1:7" s="32" customFormat="1" ht="17.25" customHeight="1" x14ac:dyDescent="0.2">
      <c r="A26" s="81"/>
      <c r="B26" s="82"/>
      <c r="C26" s="83"/>
      <c r="D26" s="84"/>
      <c r="E26" s="78"/>
      <c r="F26" s="50">
        <f t="shared" si="0"/>
        <v>0</v>
      </c>
      <c r="G26" s="10"/>
    </row>
    <row r="27" spans="1:7" s="32" customFormat="1" ht="17.25" customHeight="1" x14ac:dyDescent="0.2">
      <c r="A27" s="81"/>
      <c r="B27" s="82"/>
      <c r="C27" s="83"/>
      <c r="D27" s="84"/>
      <c r="E27" s="78"/>
      <c r="F27" s="50">
        <f t="shared" si="0"/>
        <v>0</v>
      </c>
      <c r="G27" s="10"/>
    </row>
    <row r="28" spans="1:7" s="32" customFormat="1" ht="17.25" customHeight="1" x14ac:dyDescent="0.2">
      <c r="A28" s="81"/>
      <c r="B28" s="82"/>
      <c r="C28" s="83"/>
      <c r="D28" s="84"/>
      <c r="E28" s="78"/>
      <c r="F28" s="50">
        <f t="shared" si="0"/>
        <v>0</v>
      </c>
      <c r="G28" s="10"/>
    </row>
    <row r="29" spans="1:7" s="32" customFormat="1" ht="17.25" customHeight="1" x14ac:dyDescent="0.2">
      <c r="A29" s="81"/>
      <c r="B29" s="82"/>
      <c r="C29" s="83"/>
      <c r="D29" s="84"/>
      <c r="E29" s="78"/>
      <c r="F29" s="50">
        <f t="shared" si="0"/>
        <v>0</v>
      </c>
      <c r="G29" s="10"/>
    </row>
    <row r="30" spans="1:7" s="32" customFormat="1" ht="17.25" customHeight="1" x14ac:dyDescent="0.2">
      <c r="A30" s="81"/>
      <c r="B30" s="82"/>
      <c r="C30" s="83"/>
      <c r="D30" s="84"/>
      <c r="E30" s="78"/>
      <c r="F30" s="50">
        <f t="shared" si="0"/>
        <v>0</v>
      </c>
      <c r="G30" s="10"/>
    </row>
    <row r="31" spans="1:7" s="32" customFormat="1" ht="17.25" customHeight="1" x14ac:dyDescent="0.2">
      <c r="A31" s="81"/>
      <c r="B31" s="82"/>
      <c r="C31" s="83"/>
      <c r="D31" s="84"/>
      <c r="E31" s="78"/>
      <c r="F31" s="50">
        <f t="shared" si="0"/>
        <v>0</v>
      </c>
      <c r="G31" s="10"/>
    </row>
    <row r="32" spans="1:7" ht="17.25" customHeight="1" x14ac:dyDescent="0.2">
      <c r="A32" s="81"/>
      <c r="B32" s="82"/>
      <c r="C32" s="83"/>
      <c r="D32" s="84"/>
      <c r="E32" s="78"/>
      <c r="F32" s="50">
        <f t="shared" si="0"/>
        <v>0</v>
      </c>
    </row>
    <row r="33" spans="1:7" ht="17.25" customHeight="1" x14ac:dyDescent="0.2">
      <c r="A33" s="81"/>
      <c r="B33" s="82"/>
      <c r="C33" s="83"/>
      <c r="D33" s="84"/>
      <c r="E33" s="78"/>
      <c r="F33" s="50">
        <f t="shared" si="0"/>
        <v>0</v>
      </c>
    </row>
    <row r="34" spans="1:7" ht="17.25" customHeight="1" x14ac:dyDescent="0.2">
      <c r="A34" s="81"/>
      <c r="B34" s="82"/>
      <c r="C34" s="83"/>
      <c r="D34" s="84"/>
      <c r="E34" s="78"/>
      <c r="F34" s="50">
        <f t="shared" si="0"/>
        <v>0</v>
      </c>
    </row>
    <row r="35" spans="1:7" ht="17.25" customHeight="1" x14ac:dyDescent="0.2">
      <c r="A35" s="81"/>
      <c r="B35" s="82"/>
      <c r="C35" s="83"/>
      <c r="D35" s="84"/>
      <c r="E35" s="78"/>
      <c r="F35" s="50">
        <f t="shared" si="0"/>
        <v>0</v>
      </c>
    </row>
    <row r="36" spans="1:7" s="5" customFormat="1" ht="17.25" customHeight="1" x14ac:dyDescent="0.2">
      <c r="A36" s="85"/>
      <c r="B36" s="86"/>
      <c r="C36" s="87"/>
      <c r="D36" s="88"/>
      <c r="E36" s="78"/>
      <c r="F36" s="50">
        <f t="shared" si="0"/>
        <v>0</v>
      </c>
      <c r="G36" s="10"/>
    </row>
    <row r="37" spans="1:7" s="5" customFormat="1" ht="17.25" customHeight="1" x14ac:dyDescent="0.2">
      <c r="A37" s="89"/>
      <c r="B37" s="86"/>
      <c r="C37" s="87"/>
      <c r="D37" s="88"/>
      <c r="E37" s="78"/>
      <c r="F37" s="50">
        <f t="shared" si="0"/>
        <v>0</v>
      </c>
      <c r="G37" s="10"/>
    </row>
    <row r="38" spans="1:7" s="5" customFormat="1" ht="17.25" customHeight="1" x14ac:dyDescent="0.2">
      <c r="A38" s="89"/>
      <c r="B38" s="86"/>
      <c r="C38" s="87"/>
      <c r="D38" s="88"/>
      <c r="E38" s="78"/>
      <c r="F38" s="50">
        <f t="shared" si="0"/>
        <v>0</v>
      </c>
      <c r="G38" s="10"/>
    </row>
    <row r="39" spans="1:7" s="5" customFormat="1" ht="17.25" customHeight="1" thickBot="1" x14ac:dyDescent="0.25">
      <c r="A39" s="90"/>
      <c r="B39" s="91"/>
      <c r="C39" s="92"/>
      <c r="D39" s="93"/>
      <c r="E39" s="78"/>
      <c r="F39" s="50">
        <f t="shared" si="0"/>
        <v>0</v>
      </c>
      <c r="G39" s="10"/>
    </row>
    <row r="40" spans="1:7" ht="17.25" customHeight="1" thickBot="1" x14ac:dyDescent="0.25">
      <c r="A40" s="432" t="s">
        <v>0</v>
      </c>
      <c r="B40" s="433"/>
      <c r="C40" s="433"/>
      <c r="D40" s="433"/>
      <c r="E40" s="51"/>
      <c r="F40" s="21">
        <f>SUM(F5:F39)</f>
        <v>2158806</v>
      </c>
    </row>
    <row r="41" spans="1:7" s="10" customFormat="1" ht="17.25" customHeight="1" x14ac:dyDescent="0.2">
      <c r="A41" s="11" t="s">
        <v>33</v>
      </c>
      <c r="B41" s="54"/>
      <c r="F41" s="16"/>
    </row>
    <row r="42" spans="1:7" s="10" customFormat="1" ht="17.25" customHeight="1" x14ac:dyDescent="0.2">
      <c r="A42" s="55"/>
      <c r="B42" s="54"/>
      <c r="D42" s="14"/>
      <c r="E42" s="14"/>
      <c r="F42" s="35"/>
    </row>
    <row r="43" spans="1:7" ht="17.25" customHeight="1" x14ac:dyDescent="0.2">
      <c r="D43" s="34"/>
      <c r="E43" s="34"/>
      <c r="F43" s="36"/>
    </row>
    <row r="44" spans="1:7" ht="17.25" customHeight="1" x14ac:dyDescent="0.2">
      <c r="D44" s="34"/>
      <c r="E44" s="34"/>
      <c r="F44" s="36"/>
    </row>
    <row r="45" spans="1:7" ht="17.25" customHeight="1" x14ac:dyDescent="0.2"/>
    <row r="46" spans="1:7" s="5" customFormat="1" ht="17.25" customHeight="1" x14ac:dyDescent="0.2">
      <c r="A46" s="53"/>
      <c r="B46" s="53"/>
      <c r="C46" s="23"/>
      <c r="D46" s="1"/>
      <c r="E46" s="40"/>
      <c r="F46" s="2"/>
      <c r="G46" s="10"/>
    </row>
    <row r="47" spans="1:7" s="5" customFormat="1" ht="17.25" customHeight="1" x14ac:dyDescent="0.2">
      <c r="A47" s="53"/>
      <c r="B47" s="53"/>
      <c r="C47" s="23"/>
      <c r="D47" s="1"/>
      <c r="E47" s="40"/>
      <c r="F47" s="2"/>
      <c r="G47" s="10"/>
    </row>
    <row r="48" spans="1:7" s="5" customFormat="1" ht="17.25" customHeight="1" x14ac:dyDescent="0.2">
      <c r="A48" s="53"/>
      <c r="B48" s="53"/>
      <c r="C48" s="23"/>
      <c r="D48" s="1"/>
      <c r="E48" s="40"/>
      <c r="F48" s="2"/>
      <c r="G48" s="10"/>
    </row>
    <row r="49" spans="1:7" s="5" customFormat="1" ht="17.25" customHeight="1" x14ac:dyDescent="0.2">
      <c r="A49" s="53"/>
      <c r="B49" s="53"/>
      <c r="C49" s="23"/>
      <c r="D49" s="1"/>
      <c r="E49" s="40"/>
      <c r="F49" s="2"/>
      <c r="G49" s="10"/>
    </row>
    <row r="50" spans="1:7" ht="17.25" customHeight="1" x14ac:dyDescent="0.2"/>
    <row r="51" spans="1:7" ht="17.25" customHeight="1" x14ac:dyDescent="0.2"/>
    <row r="52" spans="1:7" ht="17.25" customHeight="1" x14ac:dyDescent="0.2"/>
    <row r="53" spans="1:7" ht="17.25" customHeight="1" x14ac:dyDescent="0.2"/>
    <row r="54" spans="1:7" ht="17.25" customHeight="1" x14ac:dyDescent="0.2"/>
    <row r="55" spans="1:7" ht="17.25" customHeight="1" x14ac:dyDescent="0.2"/>
    <row r="56" spans="1:7" ht="17.25" customHeight="1" x14ac:dyDescent="0.2"/>
    <row r="57" spans="1:7" ht="17.25" customHeight="1" x14ac:dyDescent="0.2"/>
    <row r="58" spans="1:7" ht="17.25" customHeight="1" x14ac:dyDescent="0.2"/>
    <row r="59" spans="1:7" ht="17.25" customHeight="1" x14ac:dyDescent="0.2"/>
    <row r="60" spans="1:7" ht="17.25" customHeight="1" x14ac:dyDescent="0.2"/>
    <row r="61" spans="1:7" ht="17.25" customHeight="1" x14ac:dyDescent="0.2"/>
    <row r="62" spans="1:7" ht="17.25" customHeight="1" x14ac:dyDescent="0.2"/>
    <row r="63" spans="1:7" ht="17.25" customHeight="1" x14ac:dyDescent="0.2"/>
    <row r="64" spans="1:7" ht="17.25" customHeight="1" x14ac:dyDescent="0.2"/>
    <row r="65" ht="17.2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algorithmName="SHA-512" hashValue="percMtrZ/Ne2AyQyqXnJF8o5i/jpIkO/O/syda09ZBsHhvZ5ymD71tnQT3qBWFayMQzXVtn6n4dhZiOx/svQqw==" saltValue="AQwKkTZEULtQXqW4StUCpA==" spinCount="100000" sheet="1" formatCells="0" formatColumns="0" formatRows="0"/>
  <protectedRanges>
    <protectedRange sqref="A5:E9 A11:E14" name="範囲1"/>
    <protectedRange sqref="A10:E10" name="範囲1_2"/>
  </protectedRanges>
  <mergeCells count="5">
    <mergeCell ref="A40:D40"/>
    <mergeCell ref="F3:F4"/>
    <mergeCell ref="B3:B4"/>
    <mergeCell ref="A3:A4"/>
    <mergeCell ref="C3:E3"/>
  </mergeCells>
  <phoneticPr fontId="23"/>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6" orientation="landscape" blackAndWhite="1" r:id="rId1"/>
  <headerFooter alignWithMargins="0">
    <oddFooter>&amp;R&amp;12&amp;K00-024Ver.20240401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zoomScaleNormal="100" workbookViewId="0">
      <selection activeCell="C8" sqref="C8"/>
    </sheetView>
  </sheetViews>
  <sheetFormatPr defaultColWidth="9" defaultRowHeight="14.4" x14ac:dyDescent="0.2"/>
  <cols>
    <col min="1" max="1" width="11.6640625" style="1" customWidth="1"/>
    <col min="2" max="2" width="19.6640625" style="1" customWidth="1"/>
    <col min="3" max="3" width="31.109375" style="1" customWidth="1"/>
    <col min="4" max="4" width="3.109375" style="4" customWidth="1"/>
    <col min="5" max="5" width="3.109375" style="44" customWidth="1"/>
    <col min="6" max="6" width="3.109375" style="4" customWidth="1"/>
    <col min="7" max="7" width="3.109375" style="44" customWidth="1"/>
    <col min="8" max="8" width="33.6640625" style="1" customWidth="1"/>
    <col min="9" max="9" width="10.109375" style="23" customWidth="1"/>
    <col min="10" max="10" width="4" style="23" customWidth="1"/>
    <col min="11" max="11" width="6.109375" style="1" customWidth="1"/>
    <col min="12" max="12" width="19.109375" style="1" customWidth="1"/>
    <col min="13" max="13" width="9" style="10"/>
    <col min="14" max="16384" width="9" style="1"/>
  </cols>
  <sheetData>
    <row r="1" spans="1:13" ht="17.25" customHeight="1" thickBot="1" x14ac:dyDescent="0.25">
      <c r="A1" s="1" t="s">
        <v>23</v>
      </c>
      <c r="L1" s="3" t="s">
        <v>30</v>
      </c>
    </row>
    <row r="2" spans="1:13" ht="16.5" customHeight="1" x14ac:dyDescent="0.2">
      <c r="A2" s="444" t="s">
        <v>75</v>
      </c>
      <c r="B2" s="431" t="s">
        <v>28</v>
      </c>
      <c r="C2" s="447" t="s">
        <v>22</v>
      </c>
      <c r="D2" s="449" t="s">
        <v>78</v>
      </c>
      <c r="E2" s="450"/>
      <c r="F2" s="450"/>
      <c r="G2" s="451"/>
      <c r="H2" s="447" t="s">
        <v>16</v>
      </c>
      <c r="I2" s="431" t="s">
        <v>66</v>
      </c>
      <c r="J2" s="431"/>
      <c r="K2" s="431"/>
      <c r="L2" s="442" t="s">
        <v>180</v>
      </c>
    </row>
    <row r="3" spans="1:13" s="23" customFormat="1" ht="16.5" customHeight="1" thickBot="1" x14ac:dyDescent="0.25">
      <c r="A3" s="445"/>
      <c r="B3" s="446"/>
      <c r="C3" s="448"/>
      <c r="D3" s="452"/>
      <c r="E3" s="453"/>
      <c r="F3" s="453"/>
      <c r="G3" s="454"/>
      <c r="H3" s="448"/>
      <c r="I3" s="56" t="s">
        <v>179</v>
      </c>
      <c r="J3" s="41" t="s">
        <v>67</v>
      </c>
      <c r="K3" s="29" t="s">
        <v>68</v>
      </c>
      <c r="L3" s="443"/>
      <c r="M3" s="10"/>
    </row>
    <row r="4" spans="1:13" s="19" customFormat="1" ht="21" customHeight="1" x14ac:dyDescent="0.2">
      <c r="A4" s="94" t="s">
        <v>76</v>
      </c>
      <c r="B4" s="95" t="s">
        <v>158</v>
      </c>
      <c r="C4" s="96" t="s">
        <v>159</v>
      </c>
      <c r="D4" s="59">
        <v>1</v>
      </c>
      <c r="E4" s="97" t="s">
        <v>160</v>
      </c>
      <c r="F4" s="98">
        <v>2</v>
      </c>
      <c r="G4" s="99" t="s">
        <v>161</v>
      </c>
      <c r="H4" s="100" t="s">
        <v>162</v>
      </c>
      <c r="I4" s="101">
        <v>5000</v>
      </c>
      <c r="J4" s="102">
        <v>2</v>
      </c>
      <c r="K4" s="103">
        <v>2</v>
      </c>
      <c r="L4" s="49">
        <f>ROUNDDOWN(I4*J4*K4,0)</f>
        <v>20000</v>
      </c>
      <c r="M4" s="20" t="s">
        <v>29</v>
      </c>
    </row>
    <row r="5" spans="1:13" s="18" customFormat="1" ht="21" customHeight="1" x14ac:dyDescent="0.2">
      <c r="A5" s="104" t="s">
        <v>76</v>
      </c>
      <c r="B5" s="105" t="s">
        <v>163</v>
      </c>
      <c r="C5" s="106" t="s">
        <v>164</v>
      </c>
      <c r="D5" s="107">
        <v>0</v>
      </c>
      <c r="E5" s="108" t="s">
        <v>160</v>
      </c>
      <c r="F5" s="109">
        <v>1</v>
      </c>
      <c r="G5" s="110" t="s">
        <v>161</v>
      </c>
      <c r="H5" s="111" t="s">
        <v>165</v>
      </c>
      <c r="I5" s="112">
        <v>30000</v>
      </c>
      <c r="J5" s="112">
        <v>4</v>
      </c>
      <c r="K5" s="113">
        <v>1</v>
      </c>
      <c r="L5" s="49">
        <f t="shared" ref="L5:L21" si="0">ROUNDDOWN(I5*J5*K5,0)</f>
        <v>120000</v>
      </c>
      <c r="M5" s="19"/>
    </row>
    <row r="6" spans="1:13" s="18" customFormat="1" ht="21" customHeight="1" x14ac:dyDescent="0.2">
      <c r="A6" s="104" t="s">
        <v>166</v>
      </c>
      <c r="B6" s="105" t="s">
        <v>167</v>
      </c>
      <c r="C6" s="106" t="s">
        <v>168</v>
      </c>
      <c r="D6" s="107">
        <v>4</v>
      </c>
      <c r="E6" s="108" t="s">
        <v>160</v>
      </c>
      <c r="F6" s="109">
        <v>5</v>
      </c>
      <c r="G6" s="110" t="s">
        <v>161</v>
      </c>
      <c r="H6" s="111" t="s">
        <v>169</v>
      </c>
      <c r="I6" s="112">
        <v>250000</v>
      </c>
      <c r="J6" s="112">
        <v>1</v>
      </c>
      <c r="K6" s="113">
        <v>1</v>
      </c>
      <c r="L6" s="49">
        <f t="shared" si="0"/>
        <v>250000</v>
      </c>
      <c r="M6" s="19"/>
    </row>
    <row r="7" spans="1:13" s="18" customFormat="1" ht="21" customHeight="1" x14ac:dyDescent="0.2">
      <c r="A7" s="104" t="s">
        <v>166</v>
      </c>
      <c r="B7" s="105" t="s">
        <v>167</v>
      </c>
      <c r="C7" s="106" t="s">
        <v>168</v>
      </c>
      <c r="D7" s="107">
        <v>4</v>
      </c>
      <c r="E7" s="108" t="s">
        <v>160</v>
      </c>
      <c r="F7" s="109">
        <v>5</v>
      </c>
      <c r="G7" s="110" t="s">
        <v>161</v>
      </c>
      <c r="H7" s="111" t="s">
        <v>169</v>
      </c>
      <c r="I7" s="112">
        <v>20000</v>
      </c>
      <c r="J7" s="112">
        <v>1</v>
      </c>
      <c r="K7" s="113">
        <v>1</v>
      </c>
      <c r="L7" s="49">
        <f t="shared" si="0"/>
        <v>20000</v>
      </c>
      <c r="M7" s="19"/>
    </row>
    <row r="8" spans="1:13" s="46" customFormat="1" ht="21" customHeight="1" x14ac:dyDescent="0.2">
      <c r="A8" s="114"/>
      <c r="B8" s="115"/>
      <c r="C8" s="116"/>
      <c r="D8" s="117"/>
      <c r="E8" s="118"/>
      <c r="F8" s="119"/>
      <c r="G8" s="120"/>
      <c r="H8" s="121"/>
      <c r="I8" s="122"/>
      <c r="J8" s="122"/>
      <c r="K8" s="87"/>
      <c r="L8" s="49">
        <f t="shared" si="0"/>
        <v>0</v>
      </c>
    </row>
    <row r="9" spans="1:13" s="46" customFormat="1" ht="21" customHeight="1" x14ac:dyDescent="0.2">
      <c r="A9" s="114"/>
      <c r="B9" s="115"/>
      <c r="C9" s="116"/>
      <c r="D9" s="117"/>
      <c r="E9" s="118"/>
      <c r="F9" s="119"/>
      <c r="G9" s="120"/>
      <c r="H9" s="121"/>
      <c r="I9" s="122"/>
      <c r="J9" s="122"/>
      <c r="K9" s="87"/>
      <c r="L9" s="49">
        <f t="shared" si="0"/>
        <v>0</v>
      </c>
    </row>
    <row r="10" spans="1:13" s="46" customFormat="1" ht="21" customHeight="1" x14ac:dyDescent="0.2">
      <c r="A10" s="114"/>
      <c r="B10" s="115"/>
      <c r="C10" s="116"/>
      <c r="D10" s="117"/>
      <c r="E10" s="118"/>
      <c r="F10" s="119"/>
      <c r="G10" s="120"/>
      <c r="H10" s="121"/>
      <c r="I10" s="122"/>
      <c r="J10" s="122"/>
      <c r="K10" s="87"/>
      <c r="L10" s="49">
        <f t="shared" si="0"/>
        <v>0</v>
      </c>
    </row>
    <row r="11" spans="1:13" s="46" customFormat="1" ht="21" customHeight="1" x14ac:dyDescent="0.2">
      <c r="A11" s="114"/>
      <c r="B11" s="115"/>
      <c r="C11" s="116"/>
      <c r="D11" s="117"/>
      <c r="E11" s="118"/>
      <c r="F11" s="119"/>
      <c r="G11" s="120"/>
      <c r="H11" s="121"/>
      <c r="I11" s="122"/>
      <c r="J11" s="122"/>
      <c r="K11" s="87"/>
      <c r="L11" s="49">
        <f t="shared" si="0"/>
        <v>0</v>
      </c>
    </row>
    <row r="12" spans="1:13" s="46" customFormat="1" ht="21" customHeight="1" x14ac:dyDescent="0.2">
      <c r="A12" s="114"/>
      <c r="B12" s="115"/>
      <c r="C12" s="116"/>
      <c r="D12" s="117"/>
      <c r="E12" s="118"/>
      <c r="F12" s="119"/>
      <c r="G12" s="120"/>
      <c r="H12" s="121"/>
      <c r="I12" s="122"/>
      <c r="J12" s="122"/>
      <c r="K12" s="87"/>
      <c r="L12" s="49">
        <f t="shared" si="0"/>
        <v>0</v>
      </c>
    </row>
    <row r="13" spans="1:13" s="46" customFormat="1" ht="21" customHeight="1" x14ac:dyDescent="0.2">
      <c r="A13" s="114"/>
      <c r="B13" s="115"/>
      <c r="C13" s="116"/>
      <c r="D13" s="117"/>
      <c r="E13" s="118"/>
      <c r="F13" s="119"/>
      <c r="G13" s="120"/>
      <c r="H13" s="121"/>
      <c r="I13" s="122"/>
      <c r="J13" s="122"/>
      <c r="K13" s="87"/>
      <c r="L13" s="49">
        <f t="shared" si="0"/>
        <v>0</v>
      </c>
    </row>
    <row r="14" spans="1:13" s="46" customFormat="1" ht="21" customHeight="1" x14ac:dyDescent="0.2">
      <c r="A14" s="114"/>
      <c r="B14" s="115"/>
      <c r="C14" s="116"/>
      <c r="D14" s="117"/>
      <c r="E14" s="118"/>
      <c r="F14" s="119"/>
      <c r="G14" s="120"/>
      <c r="H14" s="121"/>
      <c r="I14" s="122"/>
      <c r="J14" s="122"/>
      <c r="K14" s="87"/>
      <c r="L14" s="49">
        <f t="shared" si="0"/>
        <v>0</v>
      </c>
    </row>
    <row r="15" spans="1:13" s="46" customFormat="1" ht="21" customHeight="1" x14ac:dyDescent="0.2">
      <c r="A15" s="114"/>
      <c r="B15" s="115"/>
      <c r="C15" s="116"/>
      <c r="D15" s="117"/>
      <c r="E15" s="118"/>
      <c r="F15" s="119"/>
      <c r="G15" s="120"/>
      <c r="H15" s="121"/>
      <c r="I15" s="122"/>
      <c r="J15" s="122"/>
      <c r="K15" s="87"/>
      <c r="L15" s="49">
        <f t="shared" si="0"/>
        <v>0</v>
      </c>
    </row>
    <row r="16" spans="1:13" s="46" customFormat="1" ht="21" customHeight="1" x14ac:dyDescent="0.2">
      <c r="A16" s="114"/>
      <c r="B16" s="115"/>
      <c r="C16" s="116"/>
      <c r="D16" s="117"/>
      <c r="E16" s="118"/>
      <c r="F16" s="119"/>
      <c r="G16" s="120"/>
      <c r="H16" s="121"/>
      <c r="I16" s="122"/>
      <c r="J16" s="122"/>
      <c r="K16" s="87"/>
      <c r="L16" s="49">
        <f t="shared" si="0"/>
        <v>0</v>
      </c>
    </row>
    <row r="17" spans="1:12" s="46" customFormat="1" ht="21" customHeight="1" x14ac:dyDescent="0.2">
      <c r="A17" s="114"/>
      <c r="B17" s="115"/>
      <c r="C17" s="116"/>
      <c r="D17" s="117"/>
      <c r="E17" s="118"/>
      <c r="F17" s="119"/>
      <c r="G17" s="120"/>
      <c r="H17" s="121"/>
      <c r="I17" s="122"/>
      <c r="J17" s="122"/>
      <c r="K17" s="87"/>
      <c r="L17" s="49">
        <f t="shared" si="0"/>
        <v>0</v>
      </c>
    </row>
    <row r="18" spans="1:12" s="46" customFormat="1" ht="21" customHeight="1" x14ac:dyDescent="0.2">
      <c r="A18" s="114"/>
      <c r="B18" s="115"/>
      <c r="C18" s="116"/>
      <c r="D18" s="117"/>
      <c r="E18" s="118"/>
      <c r="F18" s="119"/>
      <c r="G18" s="120"/>
      <c r="H18" s="121"/>
      <c r="I18" s="122"/>
      <c r="J18" s="122"/>
      <c r="K18" s="87"/>
      <c r="L18" s="49">
        <f t="shared" si="0"/>
        <v>0</v>
      </c>
    </row>
    <row r="19" spans="1:12" s="46" customFormat="1" ht="21" customHeight="1" x14ac:dyDescent="0.2">
      <c r="A19" s="114"/>
      <c r="B19" s="115"/>
      <c r="C19" s="116"/>
      <c r="D19" s="117"/>
      <c r="E19" s="118"/>
      <c r="F19" s="119"/>
      <c r="G19" s="120"/>
      <c r="H19" s="121"/>
      <c r="I19" s="122"/>
      <c r="J19" s="122"/>
      <c r="K19" s="87"/>
      <c r="L19" s="49">
        <f t="shared" si="0"/>
        <v>0</v>
      </c>
    </row>
    <row r="20" spans="1:12" s="46" customFormat="1" ht="21" customHeight="1" x14ac:dyDescent="0.2">
      <c r="A20" s="114"/>
      <c r="B20" s="115"/>
      <c r="C20" s="116"/>
      <c r="D20" s="117"/>
      <c r="E20" s="118"/>
      <c r="F20" s="119"/>
      <c r="G20" s="120"/>
      <c r="H20" s="121"/>
      <c r="I20" s="122"/>
      <c r="J20" s="122"/>
      <c r="K20" s="87"/>
      <c r="L20" s="49">
        <f t="shared" si="0"/>
        <v>0</v>
      </c>
    </row>
    <row r="21" spans="1:12" s="46" customFormat="1" ht="21" customHeight="1" thickBot="1" x14ac:dyDescent="0.25">
      <c r="A21" s="114"/>
      <c r="B21" s="115"/>
      <c r="C21" s="116"/>
      <c r="D21" s="117"/>
      <c r="E21" s="118"/>
      <c r="F21" s="119"/>
      <c r="G21" s="120"/>
      <c r="H21" s="121"/>
      <c r="I21" s="122"/>
      <c r="J21" s="122"/>
      <c r="K21" s="123"/>
      <c r="L21" s="49">
        <f t="shared" si="0"/>
        <v>0</v>
      </c>
    </row>
    <row r="22" spans="1:12" ht="17.25" customHeight="1" thickBot="1" x14ac:dyDescent="0.25">
      <c r="A22" s="432" t="s">
        <v>0</v>
      </c>
      <c r="B22" s="433"/>
      <c r="C22" s="433"/>
      <c r="D22" s="433"/>
      <c r="E22" s="433"/>
      <c r="F22" s="433"/>
      <c r="G22" s="433"/>
      <c r="H22" s="433"/>
      <c r="I22" s="433"/>
      <c r="J22" s="433"/>
      <c r="K22" s="433"/>
      <c r="L22" s="39">
        <f>SUM(L4:L21)</f>
        <v>410000</v>
      </c>
    </row>
    <row r="23" spans="1:12" s="10" customFormat="1" ht="17.25" customHeight="1" x14ac:dyDescent="0.2">
      <c r="A23" s="11" t="s">
        <v>33</v>
      </c>
      <c r="D23" s="13"/>
      <c r="E23" s="45"/>
      <c r="F23" s="13"/>
      <c r="G23" s="45"/>
    </row>
    <row r="24" spans="1:12" s="10" customFormat="1" ht="17.25" customHeight="1" x14ac:dyDescent="0.2">
      <c r="D24" s="13"/>
      <c r="E24" s="45"/>
      <c r="F24" s="13"/>
      <c r="G24" s="45"/>
    </row>
    <row r="25" spans="1:12" s="10" customFormat="1" x14ac:dyDescent="0.2">
      <c r="D25" s="13"/>
      <c r="E25" s="45"/>
      <c r="F25" s="13"/>
      <c r="G25" s="45"/>
    </row>
    <row r="26" spans="1:12" s="10" customFormat="1" ht="17.25" customHeight="1" x14ac:dyDescent="0.2">
      <c r="A26" s="11"/>
      <c r="D26" s="13"/>
      <c r="E26" s="45"/>
      <c r="F26" s="13"/>
      <c r="G26" s="45"/>
    </row>
  </sheetData>
  <sheetProtection algorithmName="SHA-512" hashValue="VDjNKHh1HlnoRqoW7nbX1twJ+cu+qGFJKEP6o+nAtzlB41rQ+Z5HwFS+n1yQONYSYMxBIgBcxETZioRJ5gaeiA==" saltValue="/mbvTizZVOwTesKG6AO7zw==" spinCount="100000" sheet="1" formatCells="0" formatColumns="0" formatRows="0"/>
  <mergeCells count="8">
    <mergeCell ref="L2:L3"/>
    <mergeCell ref="A22:K22"/>
    <mergeCell ref="I2:K2"/>
    <mergeCell ref="A2:A3"/>
    <mergeCell ref="B2:B3"/>
    <mergeCell ref="C2:C3"/>
    <mergeCell ref="H2:H3"/>
    <mergeCell ref="D2:G3"/>
  </mergeCells>
  <phoneticPr fontId="23"/>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oddFooter>&amp;R&amp;12&amp;K00-024Ver.20240401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K33"/>
  <sheetViews>
    <sheetView view="pageBreakPreview" topLeftCell="A3" zoomScaleNormal="100" zoomScaleSheetLayoutView="100" workbookViewId="0">
      <selection activeCell="G12" sqref="G12"/>
    </sheetView>
  </sheetViews>
  <sheetFormatPr defaultColWidth="9" defaultRowHeight="14.4" x14ac:dyDescent="0.2"/>
  <cols>
    <col min="1" max="1" width="25.109375" style="40" customWidth="1"/>
    <col min="2" max="2" width="19.109375" style="40" customWidth="1"/>
    <col min="3" max="7" width="10.109375" style="40" customWidth="1"/>
    <col min="8" max="8" width="6.44140625" style="4" customWidth="1"/>
    <col min="9" max="9" width="20" style="2" customWidth="1"/>
    <col min="10" max="10" width="12.88671875" style="2" customWidth="1"/>
    <col min="11" max="11" width="9" style="10"/>
    <col min="12" max="13" width="34" style="40" customWidth="1"/>
    <col min="14" max="16384" width="9" style="40"/>
  </cols>
  <sheetData>
    <row r="1" spans="1:11" ht="19.5" customHeight="1" x14ac:dyDescent="0.2">
      <c r="A1" s="53" t="s">
        <v>122</v>
      </c>
      <c r="B1" s="53"/>
      <c r="F1" s="2"/>
      <c r="G1" s="10"/>
      <c r="H1" s="40"/>
      <c r="I1" s="40"/>
      <c r="J1" s="40"/>
      <c r="K1" s="40"/>
    </row>
    <row r="2" spans="1:11" ht="17.25" customHeight="1" thickBot="1" x14ac:dyDescent="0.25">
      <c r="A2" s="40" t="s">
        <v>34</v>
      </c>
      <c r="B2" s="4"/>
      <c r="C2" s="4"/>
      <c r="D2" s="4"/>
      <c r="E2" s="4"/>
      <c r="F2" s="4"/>
      <c r="G2" s="4"/>
      <c r="I2" s="3" t="s">
        <v>30</v>
      </c>
      <c r="J2" s="3"/>
    </row>
    <row r="3" spans="1:11" ht="17.25" customHeight="1" x14ac:dyDescent="0.2">
      <c r="A3" s="458" t="s">
        <v>15</v>
      </c>
      <c r="B3" s="447" t="s">
        <v>2</v>
      </c>
      <c r="C3" s="431" t="s">
        <v>66</v>
      </c>
      <c r="D3" s="431"/>
      <c r="E3" s="431"/>
      <c r="F3" s="431"/>
      <c r="G3" s="431"/>
      <c r="H3" s="460" t="s">
        <v>74</v>
      </c>
      <c r="I3" s="456" t="s">
        <v>181</v>
      </c>
      <c r="J3" s="422" t="s">
        <v>304</v>
      </c>
    </row>
    <row r="4" spans="1:11" ht="34.5" customHeight="1" thickBot="1" x14ac:dyDescent="0.25">
      <c r="A4" s="459"/>
      <c r="B4" s="448"/>
      <c r="C4" s="342" t="s">
        <v>317</v>
      </c>
      <c r="D4" s="342" t="s">
        <v>318</v>
      </c>
      <c r="E4" s="218" t="s">
        <v>196</v>
      </c>
      <c r="F4" s="37" t="s">
        <v>153</v>
      </c>
      <c r="G4" s="221" t="s">
        <v>319</v>
      </c>
      <c r="H4" s="461"/>
      <c r="I4" s="457"/>
      <c r="J4" s="455"/>
      <c r="K4" s="11"/>
    </row>
    <row r="5" spans="1:11" ht="17.25" customHeight="1" x14ac:dyDescent="0.2">
      <c r="A5" s="94" t="s">
        <v>35</v>
      </c>
      <c r="B5" s="95" t="s">
        <v>124</v>
      </c>
      <c r="C5" s="308">
        <v>310286</v>
      </c>
      <c r="D5" s="308">
        <v>9</v>
      </c>
      <c r="E5" s="308">
        <v>75000</v>
      </c>
      <c r="F5" s="308">
        <v>450000</v>
      </c>
      <c r="G5" s="308">
        <v>100</v>
      </c>
      <c r="H5" s="309" t="s">
        <v>69</v>
      </c>
      <c r="I5" s="331">
        <f>ROUNDDOWN((C5*D5+E5+F5)*G5%,0)</f>
        <v>3317574</v>
      </c>
      <c r="J5" s="335"/>
      <c r="K5" s="11"/>
    </row>
    <row r="6" spans="1:11" s="19" customFormat="1" ht="17.25" customHeight="1" x14ac:dyDescent="0.2">
      <c r="A6" s="125" t="s">
        <v>35</v>
      </c>
      <c r="B6" s="105" t="s">
        <v>125</v>
      </c>
      <c r="C6" s="310">
        <v>295600</v>
      </c>
      <c r="D6" s="310">
        <v>12</v>
      </c>
      <c r="E6" s="310">
        <v>30000</v>
      </c>
      <c r="F6" s="310">
        <v>0</v>
      </c>
      <c r="G6" s="310">
        <v>50</v>
      </c>
      <c r="H6" s="311" t="s">
        <v>69</v>
      </c>
      <c r="I6" s="331">
        <f t="shared" ref="I6:I21" si="0">ROUNDDOWN((C6*D6+E6+F6)*G6%,0)</f>
        <v>1788600</v>
      </c>
      <c r="J6" s="333"/>
      <c r="K6" s="20"/>
    </row>
    <row r="7" spans="1:11" s="18" customFormat="1" ht="17.25" customHeight="1" x14ac:dyDescent="0.2">
      <c r="A7" s="104" t="s">
        <v>71</v>
      </c>
      <c r="B7" s="105" t="s">
        <v>170</v>
      </c>
      <c r="C7" s="310">
        <v>250000</v>
      </c>
      <c r="D7" s="310">
        <v>12</v>
      </c>
      <c r="E7" s="310">
        <v>0</v>
      </c>
      <c r="F7" s="310">
        <v>0</v>
      </c>
      <c r="G7" s="310">
        <v>100</v>
      </c>
      <c r="H7" s="311" t="s">
        <v>70</v>
      </c>
      <c r="I7" s="331">
        <f t="shared" si="0"/>
        <v>3000000</v>
      </c>
      <c r="J7" s="333"/>
      <c r="K7" s="19"/>
    </row>
    <row r="8" spans="1:11" s="18" customFormat="1" ht="17.25" customHeight="1" x14ac:dyDescent="0.2">
      <c r="A8" s="104" t="s">
        <v>71</v>
      </c>
      <c r="B8" s="105" t="s">
        <v>171</v>
      </c>
      <c r="C8" s="310">
        <v>150000</v>
      </c>
      <c r="D8" s="310">
        <v>12</v>
      </c>
      <c r="E8" s="310">
        <v>110000</v>
      </c>
      <c r="F8" s="310">
        <v>0</v>
      </c>
      <c r="G8" s="310">
        <v>30</v>
      </c>
      <c r="H8" s="311" t="s">
        <v>70</v>
      </c>
      <c r="I8" s="331">
        <f t="shared" si="0"/>
        <v>573000</v>
      </c>
      <c r="J8" s="333"/>
      <c r="K8" s="19"/>
    </row>
    <row r="9" spans="1:11" s="18" customFormat="1" ht="17.25" customHeight="1" x14ac:dyDescent="0.2">
      <c r="A9" s="104" t="s">
        <v>71</v>
      </c>
      <c r="B9" s="105" t="s">
        <v>285</v>
      </c>
      <c r="C9" s="310">
        <v>1660</v>
      </c>
      <c r="D9" s="310">
        <v>1200</v>
      </c>
      <c r="E9" s="310">
        <v>0</v>
      </c>
      <c r="F9" s="310">
        <v>0</v>
      </c>
      <c r="G9" s="310">
        <v>100</v>
      </c>
      <c r="H9" s="311" t="s">
        <v>69</v>
      </c>
      <c r="I9" s="331">
        <f t="shared" si="0"/>
        <v>1992000</v>
      </c>
      <c r="J9" s="333"/>
      <c r="K9" s="19"/>
    </row>
    <row r="10" spans="1:11" s="18" customFormat="1" ht="17.25" customHeight="1" x14ac:dyDescent="0.2">
      <c r="A10" s="104" t="s">
        <v>71</v>
      </c>
      <c r="B10" s="105" t="s">
        <v>286</v>
      </c>
      <c r="C10" s="310">
        <v>1430</v>
      </c>
      <c r="D10" s="310">
        <v>900</v>
      </c>
      <c r="E10" s="310">
        <v>0</v>
      </c>
      <c r="F10" s="310">
        <v>0</v>
      </c>
      <c r="G10" s="310">
        <v>100</v>
      </c>
      <c r="H10" s="311" t="s">
        <v>69</v>
      </c>
      <c r="I10" s="331">
        <f>ROUNDDOWN((C10*D10+E10+F10)*G10%,0)</f>
        <v>1287000</v>
      </c>
      <c r="J10" s="333"/>
      <c r="K10" s="19"/>
    </row>
    <row r="11" spans="1:11" s="18" customFormat="1" ht="17.25" customHeight="1" x14ac:dyDescent="0.2">
      <c r="A11" s="104"/>
      <c r="B11" s="105"/>
      <c r="C11" s="113"/>
      <c r="D11" s="113"/>
      <c r="E11" s="113"/>
      <c r="F11" s="113"/>
      <c r="G11" s="113"/>
      <c r="H11" s="126"/>
      <c r="I11" s="331">
        <f t="shared" si="0"/>
        <v>0</v>
      </c>
      <c r="J11" s="333"/>
      <c r="K11" s="19"/>
    </row>
    <row r="12" spans="1:11" s="18" customFormat="1" ht="17.25" customHeight="1" x14ac:dyDescent="0.2">
      <c r="A12" s="104"/>
      <c r="B12" s="105"/>
      <c r="C12" s="113"/>
      <c r="D12" s="113"/>
      <c r="E12" s="113"/>
      <c r="F12" s="113"/>
      <c r="G12" s="113"/>
      <c r="H12" s="126"/>
      <c r="I12" s="331">
        <f t="shared" si="0"/>
        <v>0</v>
      </c>
      <c r="J12" s="333"/>
      <c r="K12" s="19"/>
    </row>
    <row r="13" spans="1:11" s="18" customFormat="1" ht="17.25" customHeight="1" x14ac:dyDescent="0.2">
      <c r="A13" s="104"/>
      <c r="B13" s="105"/>
      <c r="C13" s="113"/>
      <c r="D13" s="113"/>
      <c r="E13" s="113"/>
      <c r="F13" s="113"/>
      <c r="G13" s="113"/>
      <c r="H13" s="126"/>
      <c r="I13" s="331">
        <f t="shared" si="0"/>
        <v>0</v>
      </c>
      <c r="J13" s="333"/>
      <c r="K13" s="19"/>
    </row>
    <row r="14" spans="1:11" s="18" customFormat="1" ht="17.25" customHeight="1" x14ac:dyDescent="0.2">
      <c r="A14" s="104"/>
      <c r="B14" s="105"/>
      <c r="C14" s="113"/>
      <c r="D14" s="113"/>
      <c r="E14" s="113"/>
      <c r="F14" s="113"/>
      <c r="G14" s="113"/>
      <c r="H14" s="126"/>
      <c r="I14" s="331">
        <f t="shared" si="0"/>
        <v>0</v>
      </c>
      <c r="J14" s="333"/>
      <c r="K14" s="19"/>
    </row>
    <row r="15" spans="1:11" s="18" customFormat="1" ht="17.25" customHeight="1" x14ac:dyDescent="0.2">
      <c r="A15" s="127"/>
      <c r="B15" s="128"/>
      <c r="C15" s="129"/>
      <c r="D15" s="129"/>
      <c r="E15" s="129"/>
      <c r="F15" s="129"/>
      <c r="G15" s="129"/>
      <c r="H15" s="130"/>
      <c r="I15" s="331">
        <f t="shared" si="0"/>
        <v>0</v>
      </c>
      <c r="J15" s="333"/>
      <c r="K15" s="19"/>
    </row>
    <row r="16" spans="1:11" s="18" customFormat="1" ht="17.25" customHeight="1" x14ac:dyDescent="0.2">
      <c r="A16" s="127"/>
      <c r="B16" s="128"/>
      <c r="C16" s="129"/>
      <c r="D16" s="129"/>
      <c r="E16" s="129"/>
      <c r="F16" s="129"/>
      <c r="G16" s="129"/>
      <c r="H16" s="130"/>
      <c r="I16" s="331">
        <f t="shared" si="0"/>
        <v>0</v>
      </c>
      <c r="J16" s="333"/>
      <c r="K16" s="19"/>
    </row>
    <row r="17" spans="1:11" s="18" customFormat="1" ht="17.25" customHeight="1" x14ac:dyDescent="0.2">
      <c r="A17" s="127"/>
      <c r="B17" s="128"/>
      <c r="C17" s="129"/>
      <c r="D17" s="129"/>
      <c r="E17" s="129"/>
      <c r="F17" s="129"/>
      <c r="G17" s="129"/>
      <c r="H17" s="130"/>
      <c r="I17" s="331">
        <f t="shared" si="0"/>
        <v>0</v>
      </c>
      <c r="J17" s="333"/>
      <c r="K17" s="19"/>
    </row>
    <row r="18" spans="1:11" s="18" customFormat="1" ht="17.25" customHeight="1" x14ac:dyDescent="0.2">
      <c r="A18" s="127"/>
      <c r="B18" s="128"/>
      <c r="C18" s="129"/>
      <c r="D18" s="129"/>
      <c r="E18" s="129"/>
      <c r="F18" s="129"/>
      <c r="G18" s="129"/>
      <c r="H18" s="130"/>
      <c r="I18" s="331">
        <f t="shared" si="0"/>
        <v>0</v>
      </c>
      <c r="J18" s="333"/>
      <c r="K18" s="19"/>
    </row>
    <row r="19" spans="1:11" s="18" customFormat="1" ht="17.25" customHeight="1" x14ac:dyDescent="0.2">
      <c r="A19" s="127"/>
      <c r="B19" s="128"/>
      <c r="C19" s="129"/>
      <c r="D19" s="129"/>
      <c r="E19" s="129"/>
      <c r="F19" s="129"/>
      <c r="G19" s="129"/>
      <c r="H19" s="130"/>
      <c r="I19" s="331">
        <f t="shared" si="0"/>
        <v>0</v>
      </c>
      <c r="J19" s="333"/>
      <c r="K19" s="19"/>
    </row>
    <row r="20" spans="1:11" s="18" customFormat="1" ht="17.25" customHeight="1" x14ac:dyDescent="0.2">
      <c r="A20" s="127"/>
      <c r="B20" s="128"/>
      <c r="C20" s="129"/>
      <c r="D20" s="129"/>
      <c r="E20" s="129"/>
      <c r="F20" s="129"/>
      <c r="G20" s="129"/>
      <c r="H20" s="130"/>
      <c r="I20" s="331">
        <f t="shared" si="0"/>
        <v>0</v>
      </c>
      <c r="J20" s="333"/>
      <c r="K20" s="19"/>
    </row>
    <row r="21" spans="1:11" s="18" customFormat="1" ht="17.25" customHeight="1" thickBot="1" x14ac:dyDescent="0.25">
      <c r="A21" s="131"/>
      <c r="B21" s="132"/>
      <c r="C21" s="133"/>
      <c r="D21" s="133"/>
      <c r="E21" s="133"/>
      <c r="F21" s="133"/>
      <c r="G21" s="133"/>
      <c r="H21" s="134"/>
      <c r="I21" s="331">
        <f t="shared" si="0"/>
        <v>0</v>
      </c>
      <c r="J21" s="336"/>
      <c r="K21" s="19"/>
    </row>
    <row r="22" spans="1:11" ht="17.25" customHeight="1" thickBot="1" x14ac:dyDescent="0.25">
      <c r="A22" s="432" t="s">
        <v>0</v>
      </c>
      <c r="B22" s="433"/>
      <c r="C22" s="433"/>
      <c r="D22" s="433"/>
      <c r="E22" s="433"/>
      <c r="F22" s="433"/>
      <c r="G22" s="433"/>
      <c r="H22" s="433"/>
      <c r="I22" s="332">
        <f>SUM(I5:I21)</f>
        <v>11958174</v>
      </c>
      <c r="J22" s="334"/>
    </row>
    <row r="23" spans="1:11" s="10" customFormat="1" ht="16.5" customHeight="1" x14ac:dyDescent="0.2">
      <c r="A23" s="11" t="s">
        <v>33</v>
      </c>
      <c r="H23" s="15"/>
      <c r="I23" s="12"/>
      <c r="J23" s="12"/>
    </row>
    <row r="24" spans="1:11" s="10" customFormat="1" ht="16.5" customHeight="1" x14ac:dyDescent="0.2">
      <c r="B24" s="14"/>
      <c r="C24" s="14"/>
      <c r="D24" s="14"/>
      <c r="E24" s="14"/>
      <c r="F24" s="14"/>
      <c r="G24" s="14"/>
      <c r="H24" s="15"/>
      <c r="I24" s="12"/>
      <c r="J24" s="12"/>
    </row>
    <row r="25" spans="1:11" s="10" customFormat="1" ht="17.25" customHeight="1" x14ac:dyDescent="0.2">
      <c r="A25" s="11"/>
      <c r="H25" s="17"/>
    </row>
    <row r="26" spans="1:11" ht="16.5" customHeight="1" x14ac:dyDescent="0.2"/>
    <row r="27" spans="1:11" ht="16.5" customHeight="1" x14ac:dyDescent="0.2"/>
    <row r="28" spans="1:11" ht="16.5" customHeight="1" x14ac:dyDescent="0.2"/>
    <row r="29" spans="1:11" ht="16.5" customHeight="1" x14ac:dyDescent="0.2"/>
    <row r="30" spans="1:11" ht="16.5" customHeight="1" x14ac:dyDescent="0.2">
      <c r="A30" s="6"/>
    </row>
    <row r="31" spans="1:11" ht="16.5" customHeight="1" x14ac:dyDescent="0.2">
      <c r="A31" s="6"/>
    </row>
    <row r="32" spans="1:11" ht="16.5" customHeight="1" x14ac:dyDescent="0.2">
      <c r="A32" s="6"/>
    </row>
    <row r="33" spans="1:1" ht="16.5" customHeight="1" x14ac:dyDescent="0.2">
      <c r="A33" s="6"/>
    </row>
  </sheetData>
  <sheetProtection algorithmName="SHA-512" hashValue="eEXmg1m29/HbUEgeMVxHRM6DMGE9FPWPaCazMPW26CfgWUEHfY0hNa/yz4UI5nEsQWLGLSUQVHXcY6lnK7vBRQ==" saltValue="l8Zr2T5JfVoejw/W6/j1Ig==" spinCount="100000" sheet="1" formatCells="0" formatColumns="0" formatRows="0"/>
  <protectedRanges>
    <protectedRange sqref="A5:H10" name="範囲1"/>
  </protectedRanges>
  <mergeCells count="7">
    <mergeCell ref="J3:J4"/>
    <mergeCell ref="I3:I4"/>
    <mergeCell ref="A22:H22"/>
    <mergeCell ref="A3:A4"/>
    <mergeCell ref="B3:B4"/>
    <mergeCell ref="C3:G3"/>
    <mergeCell ref="H3:H4"/>
  </mergeCells>
  <phoneticPr fontId="23"/>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scale="98" orientation="landscape" blackAndWhite="1" r:id="rId1"/>
  <headerFooter alignWithMargins="0">
    <oddFooter>&amp;R&amp;12&amp;K00-024Ver.20240401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L40"/>
  <sheetViews>
    <sheetView view="pageBreakPreview" zoomScaleNormal="100" zoomScaleSheetLayoutView="100" workbookViewId="0">
      <selection activeCell="H12" sqref="H12"/>
    </sheetView>
  </sheetViews>
  <sheetFormatPr defaultColWidth="9" defaultRowHeight="14.4" x14ac:dyDescent="0.2"/>
  <cols>
    <col min="1" max="1" width="25.109375" style="40" customWidth="1"/>
    <col min="2" max="2" width="19.109375" style="40" customWidth="1"/>
    <col min="3" max="6" width="10.109375" style="40" customWidth="1"/>
    <col min="7" max="7" width="10.109375" style="40" hidden="1" customWidth="1"/>
    <col min="8" max="8" width="6.44140625" style="4" customWidth="1"/>
    <col min="9" max="9" width="20" style="2" customWidth="1"/>
    <col min="10" max="10" width="12.6640625" style="2" customWidth="1"/>
    <col min="11" max="11" width="9" style="10"/>
    <col min="12" max="13" width="34" style="40" customWidth="1"/>
    <col min="14" max="16384" width="9" style="40"/>
  </cols>
  <sheetData>
    <row r="1" spans="1:11" x14ac:dyDescent="0.2">
      <c r="A1" s="40" t="s">
        <v>172</v>
      </c>
    </row>
    <row r="2" spans="1:11" ht="17.25" customHeight="1" thickBot="1" x14ac:dyDescent="0.25">
      <c r="A2" s="40" t="s">
        <v>34</v>
      </c>
      <c r="B2" s="4"/>
      <c r="C2" s="4"/>
      <c r="D2" s="4"/>
      <c r="E2" s="4"/>
      <c r="F2" s="4"/>
      <c r="G2" s="4"/>
      <c r="I2" s="3" t="s">
        <v>30</v>
      </c>
      <c r="J2" s="3"/>
    </row>
    <row r="3" spans="1:11" ht="17.25" customHeight="1" x14ac:dyDescent="0.2">
      <c r="A3" s="458" t="s">
        <v>15</v>
      </c>
      <c r="B3" s="447" t="s">
        <v>2</v>
      </c>
      <c r="C3" s="431" t="s">
        <v>66</v>
      </c>
      <c r="D3" s="431"/>
      <c r="E3" s="431"/>
      <c r="F3" s="431"/>
      <c r="G3" s="431"/>
      <c r="H3" s="460" t="s">
        <v>74</v>
      </c>
      <c r="I3" s="442" t="s">
        <v>182</v>
      </c>
      <c r="J3" s="462" t="s">
        <v>304</v>
      </c>
    </row>
    <row r="4" spans="1:11" ht="17.25" customHeight="1" thickBot="1" x14ac:dyDescent="0.25">
      <c r="A4" s="459"/>
      <c r="B4" s="448"/>
      <c r="C4" s="174" t="s">
        <v>173</v>
      </c>
      <c r="D4" s="175" t="s">
        <v>174</v>
      </c>
      <c r="E4" s="176" t="s">
        <v>175</v>
      </c>
      <c r="F4" s="177" t="s">
        <v>176</v>
      </c>
      <c r="G4" s="178"/>
      <c r="H4" s="461"/>
      <c r="I4" s="443"/>
      <c r="J4" s="463"/>
      <c r="K4" s="11"/>
    </row>
    <row r="5" spans="1:11" ht="17.25" customHeight="1" x14ac:dyDescent="0.2">
      <c r="A5" s="94" t="s">
        <v>184</v>
      </c>
      <c r="B5" s="105" t="s">
        <v>124</v>
      </c>
      <c r="C5" s="179">
        <v>4300</v>
      </c>
      <c r="D5" s="180">
        <v>500</v>
      </c>
      <c r="E5" s="206"/>
      <c r="F5" s="207"/>
      <c r="G5" s="208"/>
      <c r="H5" s="124" t="s">
        <v>69</v>
      </c>
      <c r="I5" s="48">
        <f>ROUNDDOWN((C5*D5)+(E5*F5),0)</f>
        <v>2150000</v>
      </c>
      <c r="J5" s="338"/>
      <c r="K5" s="11"/>
    </row>
    <row r="6" spans="1:11" s="19" customFormat="1" ht="17.25" customHeight="1" x14ac:dyDescent="0.2">
      <c r="A6" s="104" t="s">
        <v>71</v>
      </c>
      <c r="B6" s="105" t="s">
        <v>177</v>
      </c>
      <c r="C6" s="181">
        <v>1660</v>
      </c>
      <c r="D6" s="182">
        <v>200</v>
      </c>
      <c r="E6" s="181"/>
      <c r="F6" s="182"/>
      <c r="G6" s="209"/>
      <c r="H6" s="126" t="s">
        <v>69</v>
      </c>
      <c r="I6" s="48">
        <f t="shared" ref="I6:I25" si="0">ROUNDDOWN((C6*D6)+(E6*F6),0)</f>
        <v>332000</v>
      </c>
      <c r="J6" s="330"/>
      <c r="K6" s="20"/>
    </row>
    <row r="7" spans="1:11" s="18" customFormat="1" ht="17.25" customHeight="1" x14ac:dyDescent="0.2">
      <c r="A7" s="125" t="s">
        <v>184</v>
      </c>
      <c r="B7" s="105" t="s">
        <v>125</v>
      </c>
      <c r="C7" s="181"/>
      <c r="D7" s="182"/>
      <c r="E7" s="181">
        <v>301340</v>
      </c>
      <c r="F7" s="182">
        <v>12</v>
      </c>
      <c r="G7" s="209"/>
      <c r="H7" s="126" t="s">
        <v>69</v>
      </c>
      <c r="I7" s="48">
        <f t="shared" si="0"/>
        <v>3616080</v>
      </c>
      <c r="J7" s="330"/>
      <c r="K7" s="19"/>
    </row>
    <row r="8" spans="1:11" s="18" customFormat="1" ht="17.25" customHeight="1" x14ac:dyDescent="0.2">
      <c r="A8" s="104" t="s">
        <v>71</v>
      </c>
      <c r="B8" s="105" t="s">
        <v>178</v>
      </c>
      <c r="C8" s="181"/>
      <c r="D8" s="182"/>
      <c r="E8" s="181">
        <v>254980</v>
      </c>
      <c r="F8" s="182">
        <v>3</v>
      </c>
      <c r="G8" s="209"/>
      <c r="H8" s="126" t="s">
        <v>69</v>
      </c>
      <c r="I8" s="48">
        <f t="shared" si="0"/>
        <v>764940</v>
      </c>
      <c r="J8" s="330"/>
      <c r="K8" s="19"/>
    </row>
    <row r="9" spans="1:11" s="18" customFormat="1" ht="17.25" customHeight="1" x14ac:dyDescent="0.2">
      <c r="A9" s="104"/>
      <c r="B9" s="105"/>
      <c r="C9" s="181"/>
      <c r="D9" s="182"/>
      <c r="E9" s="181"/>
      <c r="F9" s="182"/>
      <c r="G9" s="209"/>
      <c r="H9" s="126"/>
      <c r="I9" s="48">
        <f t="shared" si="0"/>
        <v>0</v>
      </c>
      <c r="J9" s="330"/>
      <c r="K9" s="19"/>
    </row>
    <row r="10" spans="1:11" s="18" customFormat="1" ht="17.25" customHeight="1" x14ac:dyDescent="0.2">
      <c r="A10" s="104"/>
      <c r="B10" s="105"/>
      <c r="C10" s="181"/>
      <c r="D10" s="182"/>
      <c r="E10" s="181"/>
      <c r="F10" s="182"/>
      <c r="G10" s="209"/>
      <c r="H10" s="126"/>
      <c r="I10" s="48">
        <f t="shared" si="0"/>
        <v>0</v>
      </c>
      <c r="J10" s="330"/>
      <c r="K10" s="19"/>
    </row>
    <row r="11" spans="1:11" s="18" customFormat="1" ht="17.25" customHeight="1" x14ac:dyDescent="0.2">
      <c r="A11" s="104"/>
      <c r="B11" s="105"/>
      <c r="C11" s="181"/>
      <c r="D11" s="182"/>
      <c r="E11" s="181"/>
      <c r="F11" s="182"/>
      <c r="G11" s="209"/>
      <c r="H11" s="126"/>
      <c r="I11" s="48">
        <f t="shared" si="0"/>
        <v>0</v>
      </c>
      <c r="J11" s="330"/>
      <c r="K11" s="19"/>
    </row>
    <row r="12" spans="1:11" s="18" customFormat="1" ht="17.25" customHeight="1" x14ac:dyDescent="0.2">
      <c r="A12" s="104"/>
      <c r="B12" s="105"/>
      <c r="C12" s="181"/>
      <c r="D12" s="182"/>
      <c r="E12" s="181"/>
      <c r="F12" s="182"/>
      <c r="G12" s="209"/>
      <c r="H12" s="126"/>
      <c r="I12" s="48">
        <f t="shared" si="0"/>
        <v>0</v>
      </c>
      <c r="J12" s="330"/>
      <c r="K12" s="19"/>
    </row>
    <row r="13" spans="1:11" s="18" customFormat="1" ht="17.25" customHeight="1" x14ac:dyDescent="0.2">
      <c r="A13" s="104"/>
      <c r="B13" s="105"/>
      <c r="C13" s="181"/>
      <c r="D13" s="182"/>
      <c r="E13" s="181"/>
      <c r="F13" s="182"/>
      <c r="G13" s="209"/>
      <c r="H13" s="126"/>
      <c r="I13" s="48">
        <f t="shared" si="0"/>
        <v>0</v>
      </c>
      <c r="J13" s="330"/>
      <c r="K13" s="19"/>
    </row>
    <row r="14" spans="1:11" s="18" customFormat="1" ht="17.25" customHeight="1" x14ac:dyDescent="0.2">
      <c r="A14" s="104"/>
      <c r="B14" s="105"/>
      <c r="C14" s="181"/>
      <c r="D14" s="182"/>
      <c r="E14" s="181"/>
      <c r="F14" s="182"/>
      <c r="G14" s="209"/>
      <c r="H14" s="126"/>
      <c r="I14" s="48">
        <f t="shared" si="0"/>
        <v>0</v>
      </c>
      <c r="J14" s="330"/>
      <c r="K14" s="19"/>
    </row>
    <row r="15" spans="1:11" s="18" customFormat="1" ht="17.25" customHeight="1" x14ac:dyDescent="0.2">
      <c r="A15" s="104"/>
      <c r="B15" s="105"/>
      <c r="C15" s="181"/>
      <c r="D15" s="182"/>
      <c r="E15" s="181"/>
      <c r="F15" s="182"/>
      <c r="G15" s="209"/>
      <c r="H15" s="126"/>
      <c r="I15" s="48">
        <f t="shared" si="0"/>
        <v>0</v>
      </c>
      <c r="J15" s="330"/>
      <c r="K15" s="19"/>
    </row>
    <row r="16" spans="1:11" s="18" customFormat="1" ht="17.25" customHeight="1" x14ac:dyDescent="0.2">
      <c r="A16" s="104"/>
      <c r="B16" s="105"/>
      <c r="C16" s="181"/>
      <c r="D16" s="182"/>
      <c r="E16" s="181"/>
      <c r="F16" s="182"/>
      <c r="G16" s="209"/>
      <c r="H16" s="126"/>
      <c r="I16" s="48">
        <f t="shared" si="0"/>
        <v>0</v>
      </c>
      <c r="J16" s="330"/>
      <c r="K16" s="19"/>
    </row>
    <row r="17" spans="1:12" s="18" customFormat="1" ht="17.25" customHeight="1" x14ac:dyDescent="0.2">
      <c r="A17" s="104"/>
      <c r="B17" s="105"/>
      <c r="C17" s="181"/>
      <c r="D17" s="182"/>
      <c r="E17" s="181"/>
      <c r="F17" s="182"/>
      <c r="G17" s="209"/>
      <c r="H17" s="126"/>
      <c r="I17" s="48">
        <f t="shared" si="0"/>
        <v>0</v>
      </c>
      <c r="J17" s="330"/>
      <c r="K17" s="19"/>
    </row>
    <row r="18" spans="1:12" s="18" customFormat="1" ht="17.25" customHeight="1" x14ac:dyDescent="0.2">
      <c r="A18" s="104"/>
      <c r="B18" s="105"/>
      <c r="C18" s="181"/>
      <c r="D18" s="182"/>
      <c r="E18" s="181"/>
      <c r="F18" s="182"/>
      <c r="G18" s="209"/>
      <c r="H18" s="126"/>
      <c r="I18" s="48">
        <f t="shared" si="0"/>
        <v>0</v>
      </c>
      <c r="J18" s="330"/>
      <c r="K18" s="19"/>
    </row>
    <row r="19" spans="1:12" s="18" customFormat="1" ht="17.25" customHeight="1" x14ac:dyDescent="0.2">
      <c r="A19" s="127"/>
      <c r="B19" s="128"/>
      <c r="C19" s="183"/>
      <c r="D19" s="184"/>
      <c r="E19" s="183"/>
      <c r="F19" s="184"/>
      <c r="G19" s="210"/>
      <c r="H19" s="130"/>
      <c r="I19" s="48">
        <f t="shared" si="0"/>
        <v>0</v>
      </c>
      <c r="J19" s="330"/>
      <c r="K19" s="19"/>
    </row>
    <row r="20" spans="1:12" s="18" customFormat="1" ht="17.25" customHeight="1" x14ac:dyDescent="0.2">
      <c r="A20" s="127"/>
      <c r="B20" s="128"/>
      <c r="C20" s="183"/>
      <c r="D20" s="184"/>
      <c r="E20" s="183"/>
      <c r="F20" s="184"/>
      <c r="G20" s="210"/>
      <c r="H20" s="130"/>
      <c r="I20" s="48">
        <f t="shared" si="0"/>
        <v>0</v>
      </c>
      <c r="J20" s="330"/>
      <c r="K20" s="19"/>
    </row>
    <row r="21" spans="1:12" s="18" customFormat="1" ht="17.25" customHeight="1" x14ac:dyDescent="0.2">
      <c r="A21" s="127"/>
      <c r="B21" s="128"/>
      <c r="C21" s="183"/>
      <c r="D21" s="184"/>
      <c r="E21" s="183"/>
      <c r="F21" s="184"/>
      <c r="G21" s="210"/>
      <c r="H21" s="130"/>
      <c r="I21" s="48">
        <f t="shared" si="0"/>
        <v>0</v>
      </c>
      <c r="J21" s="330"/>
      <c r="K21" s="19"/>
    </row>
    <row r="22" spans="1:12" s="18" customFormat="1" ht="17.25" customHeight="1" x14ac:dyDescent="0.2">
      <c r="A22" s="127"/>
      <c r="B22" s="128"/>
      <c r="C22" s="183"/>
      <c r="D22" s="184"/>
      <c r="E22" s="183"/>
      <c r="F22" s="184"/>
      <c r="G22" s="210"/>
      <c r="H22" s="130"/>
      <c r="I22" s="48">
        <f t="shared" si="0"/>
        <v>0</v>
      </c>
      <c r="J22" s="330"/>
      <c r="K22" s="19"/>
    </row>
    <row r="23" spans="1:12" s="18" customFormat="1" ht="17.25" customHeight="1" x14ac:dyDescent="0.2">
      <c r="A23" s="127"/>
      <c r="B23" s="128"/>
      <c r="C23" s="183"/>
      <c r="D23" s="184"/>
      <c r="E23" s="183"/>
      <c r="F23" s="184"/>
      <c r="G23" s="210"/>
      <c r="H23" s="130"/>
      <c r="I23" s="48">
        <f t="shared" si="0"/>
        <v>0</v>
      </c>
      <c r="J23" s="330"/>
      <c r="K23" s="19"/>
    </row>
    <row r="24" spans="1:12" s="18" customFormat="1" ht="17.25" customHeight="1" x14ac:dyDescent="0.2">
      <c r="A24" s="127"/>
      <c r="B24" s="128"/>
      <c r="C24" s="183"/>
      <c r="D24" s="184"/>
      <c r="E24" s="183"/>
      <c r="F24" s="184"/>
      <c r="G24" s="210"/>
      <c r="H24" s="130"/>
      <c r="I24" s="48">
        <f t="shared" si="0"/>
        <v>0</v>
      </c>
      <c r="J24" s="330"/>
      <c r="K24" s="19"/>
    </row>
    <row r="25" spans="1:12" s="18" customFormat="1" ht="17.25" customHeight="1" thickBot="1" x14ac:dyDescent="0.25">
      <c r="A25" s="131"/>
      <c r="B25" s="132"/>
      <c r="C25" s="185"/>
      <c r="D25" s="186"/>
      <c r="E25" s="185"/>
      <c r="F25" s="211"/>
      <c r="G25" s="212"/>
      <c r="H25" s="134"/>
      <c r="I25" s="48">
        <f t="shared" si="0"/>
        <v>0</v>
      </c>
      <c r="J25" s="339"/>
      <c r="K25" s="19"/>
    </row>
    <row r="26" spans="1:12" ht="17.25" customHeight="1" thickBot="1" x14ac:dyDescent="0.25">
      <c r="A26" s="432" t="s">
        <v>0</v>
      </c>
      <c r="B26" s="433"/>
      <c r="C26" s="433"/>
      <c r="D26" s="433"/>
      <c r="E26" s="433"/>
      <c r="F26" s="433"/>
      <c r="G26" s="433"/>
      <c r="H26" s="433"/>
      <c r="I26" s="38">
        <f>SUM(I5:I25)</f>
        <v>6863020</v>
      </c>
      <c r="J26" s="337"/>
    </row>
    <row r="27" spans="1:12" s="10" customFormat="1" ht="16.5" customHeight="1" x14ac:dyDescent="0.2">
      <c r="A27" s="11" t="s">
        <v>33</v>
      </c>
      <c r="H27" s="13"/>
      <c r="I27" s="188"/>
      <c r="J27" s="188"/>
    </row>
    <row r="28" spans="1:12" s="10" customFormat="1" ht="16.5" customHeight="1" x14ac:dyDescent="0.2">
      <c r="A28" s="14"/>
      <c r="F28" s="42"/>
      <c r="G28" s="187"/>
      <c r="H28" s="42"/>
      <c r="I28" s="189"/>
      <c r="J28" s="189"/>
    </row>
    <row r="29" spans="1:12" s="10" customFormat="1" ht="16.5" customHeight="1" x14ac:dyDescent="0.2">
      <c r="H29" s="15"/>
      <c r="I29" s="12"/>
      <c r="J29" s="12"/>
    </row>
    <row r="30" spans="1:12" s="10" customFormat="1" ht="16.5" customHeight="1" x14ac:dyDescent="0.2">
      <c r="B30" s="14"/>
      <c r="C30" s="14"/>
      <c r="D30" s="14"/>
      <c r="E30" s="14"/>
      <c r="F30" s="14"/>
      <c r="G30" s="14"/>
      <c r="H30" s="15"/>
      <c r="I30" s="12"/>
      <c r="J30" s="12"/>
    </row>
    <row r="31" spans="1:12" s="10" customFormat="1" ht="17.25" customHeight="1" x14ac:dyDescent="0.2">
      <c r="A31" s="11"/>
      <c r="H31" s="17"/>
    </row>
    <row r="32" spans="1:12" s="2" customFormat="1" ht="16.5" customHeight="1" x14ac:dyDescent="0.2">
      <c r="A32" s="40"/>
      <c r="B32" s="40"/>
      <c r="C32" s="40"/>
      <c r="D32" s="40"/>
      <c r="E32" s="40"/>
      <c r="F32" s="40"/>
      <c r="G32" s="40"/>
      <c r="H32" s="4"/>
      <c r="K32" s="10"/>
      <c r="L32" s="40"/>
    </row>
    <row r="33" spans="1:12" s="2" customFormat="1" ht="16.5" customHeight="1" x14ac:dyDescent="0.2">
      <c r="A33" s="40"/>
      <c r="B33" s="40"/>
      <c r="C33" s="40"/>
      <c r="D33" s="40"/>
      <c r="E33" s="40"/>
      <c r="F33" s="40"/>
      <c r="G33" s="40"/>
      <c r="H33" s="4"/>
      <c r="K33" s="10"/>
      <c r="L33" s="40"/>
    </row>
    <row r="34" spans="1:12" s="2" customFormat="1" ht="16.5" customHeight="1" x14ac:dyDescent="0.2">
      <c r="A34" s="40"/>
      <c r="B34" s="40"/>
      <c r="C34" s="40"/>
      <c r="D34" s="40"/>
      <c r="E34" s="40"/>
      <c r="F34" s="40"/>
      <c r="G34" s="40"/>
      <c r="H34" s="4"/>
      <c r="K34" s="10"/>
      <c r="L34" s="40"/>
    </row>
    <row r="35" spans="1:12" s="2" customFormat="1" ht="16.5" customHeight="1" x14ac:dyDescent="0.2">
      <c r="A35" s="40"/>
      <c r="B35" s="40"/>
      <c r="C35" s="40"/>
      <c r="D35" s="40"/>
      <c r="E35" s="40"/>
      <c r="F35" s="40"/>
      <c r="G35" s="40"/>
      <c r="H35" s="4"/>
      <c r="K35" s="10"/>
      <c r="L35" s="40"/>
    </row>
    <row r="36" spans="1:12" s="2" customFormat="1" ht="16.5" customHeight="1" x14ac:dyDescent="0.2">
      <c r="A36" s="6"/>
      <c r="B36" s="40"/>
      <c r="C36" s="40"/>
      <c r="D36" s="40"/>
      <c r="E36" s="40"/>
      <c r="F36" s="40"/>
      <c r="G36" s="40"/>
      <c r="H36" s="4"/>
      <c r="K36" s="10"/>
      <c r="L36" s="40"/>
    </row>
    <row r="37" spans="1:12" s="2" customFormat="1" ht="16.5" customHeight="1" x14ac:dyDescent="0.2">
      <c r="A37" s="6"/>
      <c r="B37" s="40"/>
      <c r="C37" s="40"/>
      <c r="D37" s="40"/>
      <c r="E37" s="40"/>
      <c r="F37" s="40"/>
      <c r="G37" s="40"/>
      <c r="H37" s="4"/>
      <c r="K37" s="10"/>
      <c r="L37" s="40"/>
    </row>
    <row r="38" spans="1:12" s="2" customFormat="1" ht="16.5" customHeight="1" x14ac:dyDescent="0.2">
      <c r="A38" s="6"/>
      <c r="B38" s="40"/>
      <c r="C38" s="40"/>
      <c r="D38" s="40"/>
      <c r="E38" s="40"/>
      <c r="F38" s="40"/>
      <c r="G38" s="40"/>
      <c r="H38" s="4"/>
      <c r="K38" s="10"/>
      <c r="L38" s="40"/>
    </row>
    <row r="39" spans="1:12" s="2" customFormat="1" ht="16.5" customHeight="1" x14ac:dyDescent="0.2">
      <c r="A39" s="6"/>
      <c r="B39" s="40"/>
      <c r="C39" s="40"/>
      <c r="D39" s="40"/>
      <c r="E39" s="40"/>
      <c r="F39" s="40"/>
      <c r="G39" s="40"/>
      <c r="H39" s="4"/>
      <c r="K39" s="10"/>
      <c r="L39" s="40"/>
    </row>
    <row r="40" spans="1:12" s="2" customFormat="1" x14ac:dyDescent="0.2">
      <c r="A40" s="40"/>
      <c r="B40" s="40"/>
      <c r="C40" s="40"/>
      <c r="D40" s="40"/>
      <c r="E40" s="40"/>
      <c r="F40" s="40"/>
      <c r="G40" s="40"/>
      <c r="H40" s="4"/>
      <c r="K40" s="10"/>
      <c r="L40" s="40"/>
    </row>
  </sheetData>
  <sheetProtection sheet="1" formatCells="0" formatColumns="0" formatRows="0"/>
  <protectedRanges>
    <protectedRange sqref="H5:H25" name="範囲2"/>
    <protectedRange sqref="A5:D25" name="範囲1"/>
  </protectedRanges>
  <mergeCells count="7">
    <mergeCell ref="J3:J4"/>
    <mergeCell ref="I3:I4"/>
    <mergeCell ref="A26:H26"/>
    <mergeCell ref="A3:A4"/>
    <mergeCell ref="B3:B4"/>
    <mergeCell ref="C3:G3"/>
    <mergeCell ref="H3:H4"/>
  </mergeCells>
  <phoneticPr fontId="23"/>
  <dataValidations count="1">
    <dataValidation type="list" allowBlank="1" showInputMessage="1" showErrorMessage="1" sqref="H5:H25" xr:uid="{00000000-0002-0000-08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zoomScaleNormal="100" workbookViewId="0">
      <selection activeCell="B12" sqref="B12"/>
    </sheetView>
  </sheetViews>
  <sheetFormatPr defaultColWidth="9" defaultRowHeight="14.4" x14ac:dyDescent="0.2"/>
  <cols>
    <col min="1" max="1" width="15.6640625" style="1" customWidth="1"/>
    <col min="2" max="2" width="48.44140625" style="1" customWidth="1"/>
    <col min="3" max="3" width="14.44140625" style="23" customWidth="1"/>
    <col min="4" max="4" width="8.88671875" style="23" customWidth="1"/>
    <col min="5" max="5" width="17" style="7" customWidth="1"/>
    <col min="6" max="16384" width="9" style="1"/>
  </cols>
  <sheetData>
    <row r="1" spans="1:7" s="40" customFormat="1" ht="19.5" customHeight="1" x14ac:dyDescent="0.2">
      <c r="A1" s="53" t="s">
        <v>122</v>
      </c>
      <c r="B1" s="53"/>
      <c r="F1" s="2"/>
      <c r="G1" s="10"/>
    </row>
    <row r="2" spans="1:7" ht="17.25" customHeight="1" thickBot="1" x14ac:dyDescent="0.25">
      <c r="A2" s="1" t="s">
        <v>14</v>
      </c>
      <c r="E2" s="3" t="s">
        <v>30</v>
      </c>
    </row>
    <row r="3" spans="1:7" ht="14.25" customHeight="1" x14ac:dyDescent="0.2">
      <c r="A3" s="466" t="s">
        <v>2</v>
      </c>
      <c r="B3" s="447" t="s">
        <v>17</v>
      </c>
      <c r="C3" s="431" t="s">
        <v>72</v>
      </c>
      <c r="D3" s="431"/>
      <c r="E3" s="464" t="s">
        <v>180</v>
      </c>
    </row>
    <row r="4" spans="1:7" s="23" customFormat="1" ht="14.25" customHeight="1" thickBot="1" x14ac:dyDescent="0.25">
      <c r="A4" s="459"/>
      <c r="B4" s="448"/>
      <c r="C4" s="41" t="s">
        <v>179</v>
      </c>
      <c r="D4" s="41" t="s">
        <v>67</v>
      </c>
      <c r="E4" s="465"/>
    </row>
    <row r="5" spans="1:7" s="10" customFormat="1" ht="17.25" customHeight="1" x14ac:dyDescent="0.2">
      <c r="A5" s="135" t="s">
        <v>36</v>
      </c>
      <c r="B5" s="150" t="s">
        <v>84</v>
      </c>
      <c r="C5" s="150">
        <v>12000</v>
      </c>
      <c r="D5" s="150">
        <v>1</v>
      </c>
      <c r="E5" s="48">
        <f>ROUNDDOWN(C5*D5,0)</f>
        <v>12000</v>
      </c>
      <c r="F5" s="20"/>
    </row>
    <row r="6" spans="1:7" s="9" customFormat="1" ht="17.25" customHeight="1" x14ac:dyDescent="0.2">
      <c r="A6" s="135"/>
      <c r="B6" s="150"/>
      <c r="C6" s="150"/>
      <c r="D6" s="150"/>
      <c r="E6" s="48">
        <f t="shared" ref="E6:E28" si="0">ROUNDDOWN(C6*D6,0)</f>
        <v>0</v>
      </c>
    </row>
    <row r="7" spans="1:7" s="9" customFormat="1" ht="17.25" customHeight="1" x14ac:dyDescent="0.2">
      <c r="A7" s="64"/>
      <c r="B7" s="136"/>
      <c r="C7" s="136"/>
      <c r="D7" s="136"/>
      <c r="E7" s="48">
        <f t="shared" si="0"/>
        <v>0</v>
      </c>
    </row>
    <row r="8" spans="1:7" s="26" customFormat="1" ht="17.25" customHeight="1" x14ac:dyDescent="0.2">
      <c r="A8" s="64"/>
      <c r="B8" s="136"/>
      <c r="C8" s="136"/>
      <c r="D8" s="136"/>
      <c r="E8" s="48">
        <f t="shared" si="0"/>
        <v>0</v>
      </c>
    </row>
    <row r="9" spans="1:7" s="26" customFormat="1" ht="17.25" customHeight="1" x14ac:dyDescent="0.2">
      <c r="A9" s="64"/>
      <c r="B9" s="136"/>
      <c r="C9" s="136"/>
      <c r="D9" s="136"/>
      <c r="E9" s="48">
        <f t="shared" si="0"/>
        <v>0</v>
      </c>
    </row>
    <row r="10" spans="1:7" s="26" customFormat="1" ht="17.25" customHeight="1" x14ac:dyDescent="0.2">
      <c r="A10" s="64"/>
      <c r="B10" s="136"/>
      <c r="C10" s="136"/>
      <c r="D10" s="136"/>
      <c r="E10" s="48">
        <f t="shared" si="0"/>
        <v>0</v>
      </c>
    </row>
    <row r="11" spans="1:7" s="26" customFormat="1" ht="17.25" customHeight="1" x14ac:dyDescent="0.2">
      <c r="A11" s="64"/>
      <c r="B11" s="136"/>
      <c r="C11" s="136"/>
      <c r="D11" s="136"/>
      <c r="E11" s="48">
        <f t="shared" si="0"/>
        <v>0</v>
      </c>
    </row>
    <row r="12" spans="1:7" s="26" customFormat="1" ht="17.25" customHeight="1" x14ac:dyDescent="0.2">
      <c r="A12" s="64"/>
      <c r="B12" s="136"/>
      <c r="C12" s="136"/>
      <c r="D12" s="136"/>
      <c r="E12" s="48">
        <f t="shared" si="0"/>
        <v>0</v>
      </c>
    </row>
    <row r="13" spans="1:7" s="26" customFormat="1" ht="17.25" customHeight="1" x14ac:dyDescent="0.2">
      <c r="A13" s="64"/>
      <c r="B13" s="136"/>
      <c r="C13" s="136"/>
      <c r="D13" s="136"/>
      <c r="E13" s="48">
        <f t="shared" si="0"/>
        <v>0</v>
      </c>
    </row>
    <row r="14" spans="1:7" s="26" customFormat="1" ht="17.25" customHeight="1" x14ac:dyDescent="0.2">
      <c r="A14" s="64"/>
      <c r="B14" s="136"/>
      <c r="C14" s="136"/>
      <c r="D14" s="136"/>
      <c r="E14" s="48">
        <f t="shared" si="0"/>
        <v>0</v>
      </c>
    </row>
    <row r="15" spans="1:7" s="26" customFormat="1" ht="17.25" customHeight="1" x14ac:dyDescent="0.2">
      <c r="A15" s="64"/>
      <c r="B15" s="136"/>
      <c r="C15" s="136"/>
      <c r="D15" s="136"/>
      <c r="E15" s="48">
        <f t="shared" si="0"/>
        <v>0</v>
      </c>
    </row>
    <row r="16" spans="1:7" s="26" customFormat="1" ht="17.25" customHeight="1" x14ac:dyDescent="0.2">
      <c r="A16" s="64"/>
      <c r="B16" s="136"/>
      <c r="C16" s="136"/>
      <c r="D16" s="136"/>
      <c r="E16" s="48">
        <f t="shared" si="0"/>
        <v>0</v>
      </c>
    </row>
    <row r="17" spans="1:5" s="26" customFormat="1" ht="17.25" customHeight="1" x14ac:dyDescent="0.2">
      <c r="A17" s="64"/>
      <c r="B17" s="136"/>
      <c r="C17" s="136"/>
      <c r="D17" s="136"/>
      <c r="E17" s="48">
        <f t="shared" si="0"/>
        <v>0</v>
      </c>
    </row>
    <row r="18" spans="1:5" s="26" customFormat="1" ht="17.25" customHeight="1" x14ac:dyDescent="0.2">
      <c r="A18" s="64"/>
      <c r="B18" s="136"/>
      <c r="C18" s="136"/>
      <c r="D18" s="136"/>
      <c r="E18" s="48">
        <f t="shared" si="0"/>
        <v>0</v>
      </c>
    </row>
    <row r="19" spans="1:5" s="26" customFormat="1" ht="17.25" customHeight="1" x14ac:dyDescent="0.2">
      <c r="A19" s="64"/>
      <c r="B19" s="136"/>
      <c r="C19" s="136"/>
      <c r="D19" s="136"/>
      <c r="E19" s="48">
        <f t="shared" si="0"/>
        <v>0</v>
      </c>
    </row>
    <row r="20" spans="1:5" s="26" customFormat="1" ht="17.25" customHeight="1" x14ac:dyDescent="0.2">
      <c r="A20" s="64"/>
      <c r="B20" s="136"/>
      <c r="C20" s="136"/>
      <c r="D20" s="136"/>
      <c r="E20" s="48">
        <f t="shared" si="0"/>
        <v>0</v>
      </c>
    </row>
    <row r="21" spans="1:5" s="26" customFormat="1" ht="17.25" customHeight="1" x14ac:dyDescent="0.2">
      <c r="A21" s="64"/>
      <c r="B21" s="136"/>
      <c r="C21" s="136"/>
      <c r="D21" s="136"/>
      <c r="E21" s="48">
        <f t="shared" si="0"/>
        <v>0</v>
      </c>
    </row>
    <row r="22" spans="1:5" s="9" customFormat="1" ht="17.25" customHeight="1" x14ac:dyDescent="0.2">
      <c r="A22" s="64"/>
      <c r="B22" s="136"/>
      <c r="C22" s="136"/>
      <c r="D22" s="136"/>
      <c r="E22" s="48">
        <f t="shared" si="0"/>
        <v>0</v>
      </c>
    </row>
    <row r="23" spans="1:5" s="9" customFormat="1" ht="17.25" customHeight="1" x14ac:dyDescent="0.2">
      <c r="A23" s="64"/>
      <c r="B23" s="136"/>
      <c r="C23" s="136"/>
      <c r="D23" s="136"/>
      <c r="E23" s="48">
        <f t="shared" si="0"/>
        <v>0</v>
      </c>
    </row>
    <row r="24" spans="1:5" s="9" customFormat="1" ht="17.25" customHeight="1" x14ac:dyDescent="0.2">
      <c r="A24" s="64"/>
      <c r="B24" s="136"/>
      <c r="C24" s="136"/>
      <c r="D24" s="136"/>
      <c r="E24" s="48">
        <f t="shared" si="0"/>
        <v>0</v>
      </c>
    </row>
    <row r="25" spans="1:5" s="9" customFormat="1" ht="17.25" customHeight="1" x14ac:dyDescent="0.2">
      <c r="A25" s="64"/>
      <c r="B25" s="136"/>
      <c r="C25" s="136"/>
      <c r="D25" s="136"/>
      <c r="E25" s="48">
        <f t="shared" si="0"/>
        <v>0</v>
      </c>
    </row>
    <row r="26" spans="1:5" s="9" customFormat="1" ht="17.25" customHeight="1" x14ac:dyDescent="0.2">
      <c r="A26" s="64"/>
      <c r="B26" s="136"/>
      <c r="C26" s="136"/>
      <c r="D26" s="136"/>
      <c r="E26" s="48">
        <f t="shared" si="0"/>
        <v>0</v>
      </c>
    </row>
    <row r="27" spans="1:5" s="9" customFormat="1" ht="17.25" customHeight="1" x14ac:dyDescent="0.2">
      <c r="A27" s="64"/>
      <c r="B27" s="136"/>
      <c r="C27" s="136"/>
      <c r="D27" s="136"/>
      <c r="E27" s="48">
        <f t="shared" si="0"/>
        <v>0</v>
      </c>
    </row>
    <row r="28" spans="1:5" s="9" customFormat="1" ht="17.25" customHeight="1" thickBot="1" x14ac:dyDescent="0.25">
      <c r="A28" s="137"/>
      <c r="B28" s="138"/>
      <c r="C28" s="138"/>
      <c r="D28" s="138"/>
      <c r="E28" s="48">
        <f t="shared" si="0"/>
        <v>0</v>
      </c>
    </row>
    <row r="29" spans="1:5" ht="17.25" customHeight="1" thickBot="1" x14ac:dyDescent="0.25">
      <c r="A29" s="432" t="s">
        <v>0</v>
      </c>
      <c r="B29" s="433"/>
      <c r="C29" s="24"/>
      <c r="D29" s="24"/>
      <c r="E29" s="21">
        <f>SUM(E5:E28)</f>
        <v>12000</v>
      </c>
    </row>
    <row r="30" spans="1:5" s="10" customFormat="1" ht="17.25" customHeight="1" x14ac:dyDescent="0.2">
      <c r="A30" s="11" t="s">
        <v>33</v>
      </c>
      <c r="E30" s="17"/>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o8/67Ok3RicyYvbv1iN98f0l/iYKw0VpDN0IuqiqKWCFnPJ4ZN6Z3vOayI/gDBPBgkH6tLbTjQSqxZY0w1df8w==" saltValue="nIVgZN8AFCftJ7f2CFX49Q==" spinCount="100000" sheet="1" formatCells="0" formatColumns="0" formatRows="0"/>
  <mergeCells count="5">
    <mergeCell ref="A29:B29"/>
    <mergeCell ref="C3:D3"/>
    <mergeCell ref="E3:E4"/>
    <mergeCell ref="A3:A4"/>
    <mergeCell ref="B3:B4"/>
  </mergeCells>
  <phoneticPr fontId="23"/>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21</vt:i4>
      </vt:variant>
    </vt:vector>
  </HeadingPairs>
  <TitlesOfParts>
    <vt:vector size="33" baseType="lpstr">
      <vt:lpstr>計画書経費欄（計画書貼り付け用）</vt:lpstr>
      <vt:lpstr>補助金項目シート</vt:lpstr>
      <vt:lpstr>【鑑】経費等内訳書</vt:lpstr>
      <vt:lpstr>設備備品費</vt:lpstr>
      <vt:lpstr>消耗品費</vt:lpstr>
      <vt:lpstr>旅費</vt:lpstr>
      <vt:lpstr>人件費（実績単価）</vt:lpstr>
      <vt:lpstr>人件費（健保等級）</vt:lpstr>
      <vt:lpstr>謝金</vt:lpstr>
      <vt:lpstr>その他</vt:lpstr>
      <vt:lpstr>委託費</vt:lpstr>
      <vt:lpstr>プルダウン</vt:lpstr>
      <vt:lpstr>【鑑】経費等内訳書!Print_Area</vt:lpstr>
      <vt:lpstr>その他!Print_Area</vt:lpstr>
      <vt:lpstr>委託費!Print_Area</vt:lpstr>
      <vt:lpstr>'計画書経費欄（計画書貼り付け用）'!Print_Area</vt:lpstr>
      <vt:lpstr>謝金!Print_Area</vt:lpstr>
      <vt:lpstr>消耗品費!Print_Area</vt:lpstr>
      <vt:lpstr>'人件費（健保等級）'!Print_Area</vt:lpstr>
      <vt:lpstr>'人件費（実績単価）'!Print_Area</vt:lpstr>
      <vt:lpstr>設備備品費!Print_Area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税込</vt:lpstr>
      <vt:lpstr>対象疾患</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