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全社共有\group\研究開発委託等管理課\委託契約補助金フォーマット\補助金\R7(2025)年度補助様式集\"/>
    </mc:Choice>
  </mc:AlternateContent>
  <xr:revisionPtr revIDLastSave="0" documentId="13_ncr:1_{F245BBEC-CB30-44AA-8B12-FF7F2F659191}" xr6:coauthVersionLast="47" xr6:coauthVersionMax="47" xr10:uidLastSave="{00000000-0000-0000-0000-000000000000}"/>
  <bookViews>
    <workbookView xWindow="28680" yWindow="-120" windowWidth="29040" windowHeight="15720" tabRatio="897" activeTab="2" xr2:uid="{1F7DFB93-A385-4B6E-A3F0-81809B1383D0}"/>
  </bookViews>
  <sheets>
    <sheet name="計画書経費欄【計画書貼り付け用】" sheetId="41" r:id="rId1"/>
    <sheet name="補助金項目シート " sheetId="38" r:id="rId2"/>
    <sheet name="【鑑】経費等内訳書" sheetId="15" r:id="rId3"/>
    <sheet name="設備備品費" sheetId="35" r:id="rId4"/>
    <sheet name="消耗品費" sheetId="13" r:id="rId5"/>
    <sheet name="旅費" sheetId="4" r:id="rId6"/>
    <sheet name="人件費 (実績単価)" sheetId="51" r:id="rId7"/>
    <sheet name="謝金" sheetId="14" r:id="rId8"/>
    <sheet name="人件費（健保等級）" sheetId="47" r:id="rId9"/>
    <sheet name="その他" sheetId="37" r:id="rId10"/>
    <sheet name="委託費" sheetId="30" r:id="rId11"/>
  </sheets>
  <definedNames>
    <definedName name="_xlnm._FilterDatabase" localSheetId="1" hidden="1">'補助金項目シート '!#REF!</definedName>
    <definedName name="_xlnm.Print_Area" localSheetId="2">【鑑】経費等内訳書!$A$1:$G$61</definedName>
    <definedName name="_xlnm.Print_Area" localSheetId="9">その他!$A$1:$F$27</definedName>
    <definedName name="_xlnm.Print_Area" localSheetId="10">委託費!$A$1:$F$26</definedName>
    <definedName name="_xlnm.Print_Area" localSheetId="0">計画書経費欄【計画書貼り付け用】!$A$1:$E$13</definedName>
    <definedName name="_xlnm.Print_Area" localSheetId="7">謝金!$A$1:$E$29</definedName>
    <definedName name="_xlnm.Print_Area" localSheetId="4">消耗品費!$A$1:$F$40</definedName>
    <definedName name="_xlnm.Print_Area" localSheetId="6">'人件費 (実績単価)'!$A$1:$J$26</definedName>
    <definedName name="_xlnm.Print_Area" localSheetId="8">'人件費（健保等級）'!$A$1:$I$26</definedName>
    <definedName name="_xlnm.Print_Area" localSheetId="3">設備備品費!$A$1:$G$30</definedName>
    <definedName name="_xlnm.Print_Area" localSheetId="1">'補助金項目シート '!$K$1:$BS$2</definedName>
    <definedName name="_xlnm.Print_Area" localSheetId="5">旅費!$A$1:$L$22</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設備備品費!$I$28:$I$28</definedName>
    <definedName name="消費税相当額の有無">設備備品費!$J$28:$J$28</definedName>
    <definedName name="対象疾患">#REF!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47" l="1"/>
  <c r="G30" i="35"/>
  <c r="U2" i="38" l="1"/>
  <c r="V2" i="38"/>
  <c r="X2" i="38"/>
  <c r="W2" i="38"/>
  <c r="R2" i="38"/>
  <c r="T2" i="38" l="1"/>
  <c r="F24" i="30"/>
  <c r="F23" i="30"/>
  <c r="F22" i="30"/>
  <c r="F21" i="30"/>
  <c r="F20" i="30"/>
  <c r="F19" i="30"/>
  <c r="F18" i="30"/>
  <c r="F17" i="30"/>
  <c r="F16" i="30"/>
  <c r="F15" i="30"/>
  <c r="F14" i="30"/>
  <c r="F13" i="30"/>
  <c r="F12" i="30"/>
  <c r="F11" i="30"/>
  <c r="F10" i="30"/>
  <c r="F9" i="30"/>
  <c r="F8" i="30"/>
  <c r="F7" i="30"/>
  <c r="F6" i="30"/>
  <c r="F5" i="30"/>
  <c r="F25" i="37"/>
  <c r="F24" i="37"/>
  <c r="F23" i="37"/>
  <c r="F22" i="37"/>
  <c r="F21" i="37"/>
  <c r="F20" i="37"/>
  <c r="F19" i="37"/>
  <c r="F18" i="37"/>
  <c r="F17" i="37"/>
  <c r="F16" i="37"/>
  <c r="F15" i="37"/>
  <c r="F14" i="37"/>
  <c r="F13" i="37"/>
  <c r="F12" i="37"/>
  <c r="F11" i="37"/>
  <c r="F10" i="37"/>
  <c r="F9" i="37"/>
  <c r="F8" i="37"/>
  <c r="F7" i="37"/>
  <c r="F6" i="37"/>
  <c r="F5" i="37"/>
  <c r="F26" i="37" s="1"/>
  <c r="E26" i="15" s="1"/>
  <c r="E28" i="14"/>
  <c r="E27" i="14"/>
  <c r="E26" i="14"/>
  <c r="E25" i="14"/>
  <c r="E24" i="14"/>
  <c r="E23" i="14"/>
  <c r="E22" i="14"/>
  <c r="E21" i="14"/>
  <c r="E20" i="14"/>
  <c r="E19" i="14"/>
  <c r="E18" i="14"/>
  <c r="E17" i="14"/>
  <c r="E16" i="14"/>
  <c r="E15" i="14"/>
  <c r="E14" i="14"/>
  <c r="E13" i="14"/>
  <c r="E12" i="14"/>
  <c r="E11" i="14"/>
  <c r="E10" i="14"/>
  <c r="E9" i="14"/>
  <c r="E8" i="14"/>
  <c r="E7" i="14"/>
  <c r="E6" i="14"/>
  <c r="E5" i="14"/>
  <c r="E29" i="14" s="1"/>
  <c r="E25" i="15" s="1"/>
  <c r="C8" i="41" s="1"/>
  <c r="I25" i="47"/>
  <c r="I24" i="47"/>
  <c r="I23" i="47"/>
  <c r="I22" i="47"/>
  <c r="I21" i="47"/>
  <c r="I20" i="47"/>
  <c r="I19" i="47"/>
  <c r="I18" i="47"/>
  <c r="I17" i="47"/>
  <c r="I16" i="47"/>
  <c r="I15" i="47"/>
  <c r="I14" i="47"/>
  <c r="I13" i="47"/>
  <c r="I12" i="47"/>
  <c r="I11" i="47"/>
  <c r="I10" i="47"/>
  <c r="I9" i="47"/>
  <c r="I7" i="47"/>
  <c r="I6" i="47"/>
  <c r="I5" i="47"/>
  <c r="I26" i="47" s="1"/>
  <c r="I25" i="51"/>
  <c r="I24" i="51"/>
  <c r="I23" i="51"/>
  <c r="I22" i="51"/>
  <c r="I21" i="51"/>
  <c r="I20" i="51"/>
  <c r="I19" i="51"/>
  <c r="I18" i="51"/>
  <c r="I17" i="51"/>
  <c r="I16" i="51"/>
  <c r="I15" i="51"/>
  <c r="I14" i="51"/>
  <c r="I13" i="51"/>
  <c r="I12" i="51"/>
  <c r="I11" i="51"/>
  <c r="I10" i="51"/>
  <c r="I9" i="51"/>
  <c r="I8" i="51"/>
  <c r="I7" i="51"/>
  <c r="I6" i="51"/>
  <c r="I5" i="51"/>
  <c r="L21" i="4"/>
  <c r="L20" i="4"/>
  <c r="L19" i="4"/>
  <c r="L18" i="4"/>
  <c r="L17" i="4"/>
  <c r="L16" i="4"/>
  <c r="L15" i="4"/>
  <c r="L14" i="4"/>
  <c r="L13" i="4"/>
  <c r="L12" i="4"/>
  <c r="L11" i="4"/>
  <c r="L10" i="4"/>
  <c r="L9" i="4"/>
  <c r="L8" i="4"/>
  <c r="L7" i="4"/>
  <c r="L6" i="4"/>
  <c r="L5" i="4"/>
  <c r="L4" i="4"/>
  <c r="L22" i="4" s="1"/>
  <c r="E23"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E21" i="15" s="1"/>
  <c r="G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S2" i="38"/>
  <c r="Q2" i="38"/>
  <c r="P2" i="38"/>
  <c r="O2" i="38"/>
  <c r="M2" i="38"/>
  <c r="L2" i="38"/>
  <c r="K2" i="38"/>
  <c r="F2" i="38"/>
  <c r="A11" i="41"/>
  <c r="D2" i="41"/>
  <c r="F25" i="30" l="1"/>
  <c r="E29" i="15" s="1"/>
  <c r="C12" i="41" s="1"/>
  <c r="I26" i="51"/>
  <c r="E24" i="15" s="1"/>
  <c r="F40" i="13"/>
  <c r="E22" i="15" s="1"/>
  <c r="C5" i="41" s="1"/>
  <c r="F23" i="15"/>
  <c r="G23" i="15" s="1"/>
  <c r="C6" i="41"/>
  <c r="D6" i="41" s="1"/>
  <c r="C4" i="41"/>
  <c r="C9" i="41"/>
  <c r="D9" i="41" s="1"/>
  <c r="F26" i="15"/>
  <c r="G26" i="15" s="1"/>
  <c r="F29" i="15" l="1"/>
  <c r="G29" i="15" s="1"/>
  <c r="F21" i="15"/>
  <c r="G21" i="15" s="1"/>
  <c r="AJ2" i="38"/>
  <c r="E9" i="41"/>
  <c r="D4" i="41"/>
  <c r="AH2" i="38"/>
  <c r="E6" i="41"/>
  <c r="F24" i="15"/>
  <c r="G24" i="15" s="1"/>
  <c r="C7" i="41"/>
  <c r="D7" i="41" s="1"/>
  <c r="E27" i="15"/>
  <c r="F27" i="15" s="1"/>
  <c r="C10" i="41" l="1"/>
  <c r="D10" i="41"/>
  <c r="AG2" i="38"/>
  <c r="E4" i="41"/>
  <c r="D12" i="41"/>
  <c r="G27" i="15"/>
  <c r="AK2" i="38" s="1"/>
  <c r="AN2" i="38"/>
  <c r="E12" i="41"/>
  <c r="E7" i="41"/>
  <c r="AI2" i="38"/>
  <c r="F28" i="15"/>
  <c r="F31" i="15" s="1"/>
  <c r="E10" i="41" l="1"/>
  <c r="G28" i="15"/>
  <c r="E11" i="41" s="1"/>
  <c r="D11" i="41"/>
  <c r="D13" i="41" s="1"/>
  <c r="F30" i="15"/>
  <c r="E13" i="41" l="1"/>
  <c r="G30" i="15"/>
  <c r="AM2" i="38"/>
  <c r="AE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218CB25B-354D-4F76-A925-D92BD5A3349A}">
      <text>
        <r>
          <rPr>
            <sz val="9"/>
            <color indexed="81"/>
            <rFont val="ＭＳ Ｐゴシック"/>
            <family val="3"/>
            <charset val="128"/>
          </rPr>
          <t>FAXについては、記入を省略いただいてもかまいません。</t>
        </r>
      </text>
    </comment>
    <comment ref="B42" authorId="0" shapeId="0" xr:uid="{27DE2229-4DE2-482D-888D-CFFDFD9F3D2C}">
      <text>
        <r>
          <rPr>
            <sz val="9"/>
            <color indexed="81"/>
            <rFont val="ＭＳ Ｐゴシック"/>
            <family val="3"/>
            <charset val="128"/>
          </rPr>
          <t>FAXについては、記入を省略いただいてもかまいません。</t>
        </r>
      </text>
    </comment>
    <comment ref="B48" authorId="0" shapeId="0" xr:uid="{5D11407B-7EE9-4495-A727-24668CA92B85}">
      <text>
        <r>
          <rPr>
            <sz val="9"/>
            <color indexed="81"/>
            <rFont val="ＭＳ Ｐゴシック"/>
            <family val="3"/>
            <charset val="128"/>
          </rPr>
          <t>FAXについては、記入を省略いただいてもかまいません。</t>
        </r>
      </text>
    </comment>
    <comment ref="B54" authorId="0" shapeId="0" xr:uid="{A978787A-F2AF-4492-AF23-E5A749400B31}">
      <text>
        <r>
          <rPr>
            <sz val="9"/>
            <color indexed="81"/>
            <rFont val="ＭＳ Ｐゴシック"/>
            <family val="3"/>
            <charset val="128"/>
          </rPr>
          <t>FAXについては、記入を省略いただいてもかまいません。</t>
        </r>
      </text>
    </comment>
    <comment ref="B60" authorId="0" shapeId="0" xr:uid="{ABAD247F-C9AA-4E64-8BB9-69ABC8448DD1}">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<sst xmlns="http://schemas.openxmlformats.org/spreadsheetml/2006/main" count="401" uniqueCount="260">
  <si>
    <t>Ⅲ．所要経費（補助対象経費）</t>
    <phoneticPr fontId="16"/>
  </si>
  <si>
    <t>（単位：円）</t>
  </si>
  <si>
    <t>物品費</t>
    <rPh sb="0" eb="2">
      <t>ブッピン</t>
    </rPh>
    <rPh sb="2" eb="3">
      <t>ヒ</t>
    </rPh>
    <phoneticPr fontId="16"/>
  </si>
  <si>
    <t>設備備品費</t>
  </si>
  <si>
    <t>消耗品費</t>
  </si>
  <si>
    <t>旅費</t>
    <rPh sb="0" eb="2">
      <t>リョヒ</t>
    </rPh>
    <phoneticPr fontId="16"/>
  </si>
  <si>
    <t>旅費</t>
  </si>
  <si>
    <t>人件費・謝金</t>
    <rPh sb="0" eb="3">
      <t>ジンケンヒ</t>
    </rPh>
    <rPh sb="4" eb="6">
      <t>シャキン</t>
    </rPh>
    <phoneticPr fontId="16"/>
  </si>
  <si>
    <t>人件費</t>
  </si>
  <si>
    <t>謝金</t>
  </si>
  <si>
    <t>その他</t>
    <rPh sb="2" eb="3">
      <t>タ</t>
    </rPh>
    <phoneticPr fontId="16"/>
  </si>
  <si>
    <t>その他</t>
    <phoneticPr fontId="16"/>
  </si>
  <si>
    <t>小計</t>
    <phoneticPr fontId="16"/>
  </si>
  <si>
    <t>委託費</t>
    <rPh sb="0" eb="2">
      <t>イタク</t>
    </rPh>
    <rPh sb="2" eb="3">
      <t>ヒ</t>
    </rPh>
    <phoneticPr fontId="16"/>
  </si>
  <si>
    <t>合計</t>
  </si>
  <si>
    <t>No.</t>
    <phoneticPr fontId="27"/>
  </si>
  <si>
    <t>まとまり番号</t>
    <rPh sb="4" eb="6">
      <t>バンゴウ</t>
    </rPh>
    <phoneticPr fontId="27"/>
  </si>
  <si>
    <t>代表</t>
    <rPh sb="0" eb="2">
      <t>ダイヒョウ</t>
    </rPh>
    <phoneticPr fontId="27"/>
  </si>
  <si>
    <t>ダミー</t>
    <phoneticPr fontId="27"/>
  </si>
  <si>
    <t>課題管理番号</t>
    <rPh sb="0" eb="2">
      <t>カダイ</t>
    </rPh>
    <rPh sb="2" eb="4">
      <t>カンリ</t>
    </rPh>
    <rPh sb="4" eb="6">
      <t>バンゴウ</t>
    </rPh>
    <phoneticPr fontId="27"/>
  </si>
  <si>
    <t>契約番号</t>
    <rPh sb="0" eb="2">
      <t>ケイヤク</t>
    </rPh>
    <rPh sb="2" eb="4">
      <t>バンゴウ</t>
    </rPh>
    <phoneticPr fontId="27"/>
  </si>
  <si>
    <t>文書番号種別</t>
    <rPh sb="0" eb="2">
      <t>ブンショ</t>
    </rPh>
    <rPh sb="2" eb="4">
      <t>バンゴウ</t>
    </rPh>
    <rPh sb="4" eb="6">
      <t>シュベツ</t>
    </rPh>
    <phoneticPr fontId="27"/>
  </si>
  <si>
    <t>文書番号</t>
    <rPh sb="0" eb="2">
      <t>ブンショ</t>
    </rPh>
    <rPh sb="2" eb="4">
      <t>バンゴウ</t>
    </rPh>
    <phoneticPr fontId="27"/>
  </si>
  <si>
    <t>ブランクセル</t>
    <phoneticPr fontId="16"/>
  </si>
  <si>
    <t>プログラム名</t>
    <rPh sb="5" eb="6">
      <t>メイ</t>
    </rPh>
    <phoneticPr fontId="27"/>
  </si>
  <si>
    <t>e-Rad課題ID番号</t>
    <phoneticPr fontId="27"/>
  </si>
  <si>
    <t>交付決定日</t>
    <rPh sb="0" eb="2">
      <t>コウフ</t>
    </rPh>
    <rPh sb="2" eb="5">
      <t>ケッテイビ</t>
    </rPh>
    <phoneticPr fontId="27"/>
  </si>
  <si>
    <t>補助の交付を受けようとする額</t>
    <rPh sb="0" eb="2">
      <t>ホジョ</t>
    </rPh>
    <rPh sb="3" eb="5">
      <t>コウフ</t>
    </rPh>
    <rPh sb="6" eb="7">
      <t>ウ</t>
    </rPh>
    <rPh sb="13" eb="14">
      <t>ガク</t>
    </rPh>
    <phoneticPr fontId="27"/>
  </si>
  <si>
    <t>物品費</t>
    <rPh sb="0" eb="2">
      <t>ブッピン</t>
    </rPh>
    <rPh sb="2" eb="3">
      <t>ヒ</t>
    </rPh>
    <phoneticPr fontId="27"/>
  </si>
  <si>
    <t>旅費</t>
    <rPh sb="0" eb="2">
      <t>リョヒ</t>
    </rPh>
    <phoneticPr fontId="27"/>
  </si>
  <si>
    <t>人件費・謝金</t>
    <rPh sb="0" eb="3">
      <t>ジンケンヒ</t>
    </rPh>
    <rPh sb="4" eb="6">
      <t>シャキン</t>
    </rPh>
    <phoneticPr fontId="27"/>
  </si>
  <si>
    <t>その他</t>
    <rPh sb="2" eb="3">
      <t>タ</t>
    </rPh>
    <phoneticPr fontId="27"/>
  </si>
  <si>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7"/>
  </si>
  <si>
    <t>間接経費
（一般管理費）</t>
    <rPh sb="0" eb="2">
      <t>カンセツ</t>
    </rPh>
    <rPh sb="2" eb="4">
      <t>ケイヒ</t>
    </rPh>
    <rPh sb="6" eb="8">
      <t>イッパン</t>
    </rPh>
    <rPh sb="8" eb="11">
      <t>カンリヒ</t>
    </rPh>
    <phoneticPr fontId="27"/>
  </si>
  <si>
    <t>委託費</t>
    <rPh sb="0" eb="2">
      <t>イタク</t>
    </rPh>
    <rPh sb="2" eb="3">
      <t>ヒ</t>
    </rPh>
    <phoneticPr fontId="27"/>
  </si>
  <si>
    <t>研究概要</t>
    <rPh sb="0" eb="2">
      <t>ケンキュウ</t>
    </rPh>
    <rPh sb="2" eb="4">
      <t>ガイヨウ</t>
    </rPh>
    <phoneticPr fontId="16"/>
  </si>
  <si>
    <t>電話</t>
    <rPh sb="0" eb="2">
      <t>デンワ</t>
    </rPh>
    <phoneticPr fontId="27"/>
  </si>
  <si>
    <t>FAX</t>
    <phoneticPr fontId="27"/>
  </si>
  <si>
    <t>経理担当窓口
郵便番号</t>
    <rPh sb="0" eb="2">
      <t>ケイリ</t>
    </rPh>
    <rPh sb="2" eb="4">
      <t>タントウ</t>
    </rPh>
    <rPh sb="4" eb="6">
      <t>マドグチ</t>
    </rPh>
    <rPh sb="7" eb="9">
      <t>ユウビン</t>
    </rPh>
    <rPh sb="9" eb="11">
      <t>バンゴウ</t>
    </rPh>
    <phoneticPr fontId="27"/>
  </si>
  <si>
    <t>経理担当窓口
住　所</t>
    <rPh sb="0" eb="2">
      <t>ケイリ</t>
    </rPh>
    <rPh sb="2" eb="4">
      <t>タントウ</t>
    </rPh>
    <rPh sb="4" eb="6">
      <t>マドグチ</t>
    </rPh>
    <rPh sb="7" eb="8">
      <t>ジュウ</t>
    </rPh>
    <rPh sb="9" eb="10">
      <t>ショ</t>
    </rPh>
    <phoneticPr fontId="27"/>
  </si>
  <si>
    <t>経理担当者
所属部署・役職</t>
    <rPh sb="0" eb="2">
      <t>ケイリ</t>
    </rPh>
    <rPh sb="2" eb="4">
      <t>タントウ</t>
    </rPh>
    <rPh sb="4" eb="5">
      <t>シャ</t>
    </rPh>
    <rPh sb="6" eb="8">
      <t>ショゾク</t>
    </rPh>
    <rPh sb="8" eb="10">
      <t>ブショ</t>
    </rPh>
    <rPh sb="11" eb="13">
      <t>ヤクショク</t>
    </rPh>
    <phoneticPr fontId="27"/>
  </si>
  <si>
    <t>経理担当者氏名</t>
    <rPh sb="0" eb="2">
      <t>ケイリ</t>
    </rPh>
    <rPh sb="2" eb="5">
      <t>タントウシャ</t>
    </rPh>
    <rPh sb="5" eb="7">
      <t>シメイ</t>
    </rPh>
    <phoneticPr fontId="27"/>
  </si>
  <si>
    <t>経理担当者E-mail</t>
    <rPh sb="0" eb="2">
      <t>ケイリ</t>
    </rPh>
    <rPh sb="2" eb="5">
      <t>タントウシャ</t>
    </rPh>
    <phoneticPr fontId="27"/>
  </si>
  <si>
    <t>知財担当者
所属部署・役職</t>
    <rPh sb="0" eb="2">
      <t>チザイ</t>
    </rPh>
    <rPh sb="2" eb="5">
      <t>タントウシャ</t>
    </rPh>
    <rPh sb="6" eb="8">
      <t>ショゾク</t>
    </rPh>
    <rPh sb="8" eb="10">
      <t>ブショ</t>
    </rPh>
    <rPh sb="11" eb="13">
      <t>ヤクショク</t>
    </rPh>
    <phoneticPr fontId="27"/>
  </si>
  <si>
    <t>知財担当者氏名</t>
    <rPh sb="0" eb="2">
      <t>チザイ</t>
    </rPh>
    <rPh sb="2" eb="5">
      <t>タントウシャ</t>
    </rPh>
    <rPh sb="5" eb="7">
      <t>シメイ</t>
    </rPh>
    <phoneticPr fontId="27"/>
  </si>
  <si>
    <t>知財担当者E-mail</t>
    <rPh sb="0" eb="2">
      <t>チザイ</t>
    </rPh>
    <rPh sb="2" eb="5">
      <t>タントウシャ</t>
    </rPh>
    <phoneticPr fontId="27"/>
  </si>
  <si>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7"/>
  </si>
  <si>
    <t>研究倫理教育責任者
氏名</t>
    <rPh sb="0" eb="2">
      <t>ケンキュウ</t>
    </rPh>
    <rPh sb="2" eb="4">
      <t>リンリ</t>
    </rPh>
    <rPh sb="4" eb="6">
      <t>キョウイク</t>
    </rPh>
    <rPh sb="6" eb="9">
      <t>セキニンシャ</t>
    </rPh>
    <rPh sb="10" eb="12">
      <t>シメイ</t>
    </rPh>
    <phoneticPr fontId="27"/>
  </si>
  <si>
    <t>研究倫理教育責任者E-mail</t>
    <phoneticPr fontId="27"/>
  </si>
  <si>
    <t>コンプライアンス推進責任者
所属部署・役職</t>
    <rPh sb="8" eb="10">
      <t>スイシン</t>
    </rPh>
    <rPh sb="10" eb="13">
      <t>セキニンシャ</t>
    </rPh>
    <rPh sb="14" eb="16">
      <t>ショゾク</t>
    </rPh>
    <rPh sb="16" eb="18">
      <t>ブショ</t>
    </rPh>
    <rPh sb="19" eb="21">
      <t>ヤクショク</t>
    </rPh>
    <phoneticPr fontId="27"/>
  </si>
  <si>
    <t>コンプライアンス推進責任者氏名</t>
    <rPh sb="8" eb="10">
      <t>スイシン</t>
    </rPh>
    <rPh sb="10" eb="13">
      <t>セキニンシャ</t>
    </rPh>
    <rPh sb="13" eb="15">
      <t>シメイ</t>
    </rPh>
    <phoneticPr fontId="27"/>
  </si>
  <si>
    <t>コンプライアンス推進責任者E-mail</t>
    <rPh sb="8" eb="10">
      <t>スイシン</t>
    </rPh>
    <rPh sb="10" eb="13">
      <t>セキニンシャ</t>
    </rPh>
    <phoneticPr fontId="27"/>
  </si>
  <si>
    <t>備考</t>
    <rPh sb="0" eb="2">
      <t>ビコウ</t>
    </rPh>
    <phoneticPr fontId="27"/>
  </si>
  <si>
    <t>AMED記入</t>
  </si>
  <si>
    <t>AMED入力</t>
    <rPh sb="4" eb="6">
      <t>ニュウリョク</t>
    </rPh>
    <phoneticPr fontId="27"/>
  </si>
  <si>
    <t>　　　　作成日：</t>
    <rPh sb="4" eb="7">
      <t>サクセイビ</t>
    </rPh>
    <phoneticPr fontId="16"/>
  </si>
  <si>
    <t>課題管理番号：</t>
    <rPh sb="0" eb="2">
      <t>カダイ</t>
    </rPh>
    <rPh sb="2" eb="4">
      <t>カンリ</t>
    </rPh>
    <rPh sb="4" eb="6">
      <t>バンゴウ</t>
    </rPh>
    <phoneticPr fontId="16"/>
  </si>
  <si>
    <t>AMED記入</t>
    <rPh sb="4" eb="6">
      <t>キニュウ</t>
    </rPh>
    <phoneticPr fontId="16"/>
  </si>
  <si>
    <r>
      <rPr>
        <b/>
        <sz val="12"/>
        <rFont val="ＭＳ 明朝"/>
        <family val="1"/>
        <charset val="128"/>
      </rPr>
      <t>　　　＜経費等内訳書＞</t>
    </r>
    <r>
      <rPr>
        <sz val="12"/>
        <rFont val="ＭＳ 明朝"/>
        <family val="1"/>
        <charset val="128"/>
      </rPr>
      <t xml:space="preserve">　令和 </t>
    </r>
    <r>
      <rPr>
        <sz val="12"/>
        <color rgb="FFFF0000"/>
        <rFont val="ＭＳ 明朝"/>
        <family val="1"/>
        <charset val="128"/>
      </rPr>
      <t>n</t>
    </r>
    <r>
      <rPr>
        <sz val="12"/>
        <rFont val="ＭＳ 明朝"/>
        <family val="1"/>
        <charset val="128"/>
      </rPr>
      <t>年度</t>
    </r>
    <rPh sb="4" eb="6">
      <t>ケイヒ</t>
    </rPh>
    <rPh sb="6" eb="7">
      <t>ナド</t>
    </rPh>
    <rPh sb="7" eb="10">
      <t>ウチワケショ</t>
    </rPh>
    <phoneticPr fontId="16"/>
  </si>
  <si>
    <t>財源：</t>
    <rPh sb="0" eb="2">
      <t>ザイゲン</t>
    </rPh>
    <phoneticPr fontId="16"/>
  </si>
  <si>
    <t>プログラム名：</t>
    <rPh sb="5" eb="6">
      <t>メイ</t>
    </rPh>
    <phoneticPr fontId="16"/>
  </si>
  <si>
    <t>～</t>
    <phoneticPr fontId="16"/>
  </si>
  <si>
    <t>e-Rad課題ID番号：</t>
    <rPh sb="5" eb="7">
      <t>カダイ</t>
    </rPh>
    <rPh sb="9" eb="11">
      <t>バンゴウ</t>
    </rPh>
    <phoneticPr fontId="16"/>
  </si>
  <si>
    <r>
      <t xml:space="preserve">研究概要：　　
</t>
    </r>
    <r>
      <rPr>
        <sz val="11"/>
        <rFont val="ＭＳ 明朝"/>
        <family val="1"/>
        <charset val="128"/>
      </rPr>
      <t>（300～500字程度で、公開可能なもの）</t>
    </r>
    <rPh sb="0" eb="2">
      <t>ケンキュウ</t>
    </rPh>
    <rPh sb="2" eb="4">
      <t>ガイヨウ</t>
    </rPh>
    <rPh sb="16" eb="17">
      <t>ジ</t>
    </rPh>
    <rPh sb="17" eb="19">
      <t>テイド</t>
    </rPh>
    <rPh sb="21" eb="23">
      <t>コウカイ</t>
    </rPh>
    <rPh sb="23" eb="25">
      <t>カノウ</t>
    </rPh>
    <phoneticPr fontId="16"/>
  </si>
  <si>
    <t>＜経費内訳＞</t>
    <rPh sb="1" eb="3">
      <t>ケイヒ</t>
    </rPh>
    <rPh sb="3" eb="5">
      <t>ウチワケ</t>
    </rPh>
    <phoneticPr fontId="16"/>
  </si>
  <si>
    <t>補助率（分子／分母）</t>
    <phoneticPr fontId="16"/>
  </si>
  <si>
    <t>/</t>
    <phoneticPr fontId="16"/>
  </si>
  <si>
    <t>（単位：円）</t>
    <phoneticPr fontId="16"/>
  </si>
  <si>
    <t>物品費</t>
    <rPh sb="0" eb="1">
      <t>モノ</t>
    </rPh>
    <rPh sb="1" eb="2">
      <t>シナ</t>
    </rPh>
    <rPh sb="2" eb="3">
      <t>ヒ</t>
    </rPh>
    <phoneticPr fontId="16"/>
  </si>
  <si>
    <t>設備備品費</t>
    <rPh sb="0" eb="2">
      <t>セツビ</t>
    </rPh>
    <rPh sb="2" eb="5">
      <t>ビヒンヒ</t>
    </rPh>
    <phoneticPr fontId="16"/>
  </si>
  <si>
    <t>消耗品費</t>
    <rPh sb="0" eb="3">
      <t>ショウモウヒン</t>
    </rPh>
    <rPh sb="3" eb="4">
      <t>ヒ</t>
    </rPh>
    <phoneticPr fontId="16"/>
  </si>
  <si>
    <t>旅費</t>
    <rPh sb="0" eb="1">
      <t>タビ</t>
    </rPh>
    <rPh sb="1" eb="2">
      <t>ヒ</t>
    </rPh>
    <phoneticPr fontId="16"/>
  </si>
  <si>
    <t>旅費</t>
    <phoneticPr fontId="16"/>
  </si>
  <si>
    <t>人件費・謝金</t>
    <rPh sb="0" eb="1">
      <t>ヒト</t>
    </rPh>
    <rPh sb="1" eb="2">
      <t>ケン</t>
    </rPh>
    <rPh sb="2" eb="3">
      <t>ヒ</t>
    </rPh>
    <rPh sb="4" eb="5">
      <t>シャ</t>
    </rPh>
    <rPh sb="5" eb="6">
      <t>カネ</t>
    </rPh>
    <phoneticPr fontId="16"/>
  </si>
  <si>
    <t>人件費</t>
    <phoneticPr fontId="16"/>
  </si>
  <si>
    <t>謝金</t>
    <phoneticPr fontId="16"/>
  </si>
  <si>
    <t>小計</t>
    <rPh sb="0" eb="2">
      <t>ショウケイ</t>
    </rPh>
    <phoneticPr fontId="16"/>
  </si>
  <si>
    <t>小計の</t>
    <rPh sb="0" eb="2">
      <t>ショウケイ</t>
    </rPh>
    <phoneticPr fontId="16"/>
  </si>
  <si>
    <t>％</t>
    <phoneticPr fontId="16"/>
  </si>
  <si>
    <t>合　　　計</t>
    <rPh sb="0" eb="1">
      <t>ゴウ</t>
    </rPh>
    <rPh sb="4" eb="5">
      <t>ケイ</t>
    </rPh>
    <phoneticPr fontId="16"/>
  </si>
  <si>
    <t>間接経費率(確認用)</t>
    <rPh sb="0" eb="2">
      <t>カンセツ</t>
    </rPh>
    <rPh sb="2" eb="4">
      <t>ケイヒ</t>
    </rPh>
    <rPh sb="4" eb="5">
      <t>リツ</t>
    </rPh>
    <rPh sb="6" eb="8">
      <t>カクニン</t>
    </rPh>
    <rPh sb="8" eb="9">
      <t>ヨウ</t>
    </rPh>
    <phoneticPr fontId="16"/>
  </si>
  <si>
    <t>氏名</t>
    <rPh sb="0" eb="1">
      <t>シ</t>
    </rPh>
    <rPh sb="1" eb="2">
      <t>メイ</t>
    </rPh>
    <phoneticPr fontId="16"/>
  </si>
  <si>
    <t>所属・役職</t>
    <rPh sb="0" eb="2">
      <t>ショゾク</t>
    </rPh>
    <rPh sb="3" eb="5">
      <t>ヤクショク</t>
    </rPh>
    <phoneticPr fontId="16"/>
  </si>
  <si>
    <t>郵便番号</t>
    <rPh sb="0" eb="2">
      <t>ユウビン</t>
    </rPh>
    <rPh sb="2" eb="4">
      <t>バンゴウ</t>
    </rPh>
    <phoneticPr fontId="16"/>
  </si>
  <si>
    <t>住所</t>
    <rPh sb="0" eb="2">
      <t>ジュウショ</t>
    </rPh>
    <phoneticPr fontId="16"/>
  </si>
  <si>
    <t>電話番号</t>
    <rPh sb="0" eb="2">
      <t>デンワ</t>
    </rPh>
    <rPh sb="2" eb="4">
      <t>バンゴウ</t>
    </rPh>
    <phoneticPr fontId="16"/>
  </si>
  <si>
    <t>FAX番号</t>
    <rPh sb="3" eb="5">
      <t>バンゴウ</t>
    </rPh>
    <phoneticPr fontId="16"/>
  </si>
  <si>
    <t>E-mailアドレス</t>
    <phoneticPr fontId="16"/>
  </si>
  <si>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6"/>
  </si>
  <si>
    <t>E-mailアドレス</t>
  </si>
  <si>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16"/>
  </si>
  <si>
    <r>
      <t xml:space="preserve">　      </t>
    </r>
    <r>
      <rPr>
        <b/>
        <sz val="12"/>
        <color rgb="FFFF0000"/>
        <rFont val="ＭＳ 明朝"/>
        <family val="1"/>
        <charset val="128"/>
      </rPr>
      <t xml:space="preserve">  ⇒ kenkyuukousei@amed.go.jp</t>
    </r>
    <phoneticPr fontId="16"/>
  </si>
  <si>
    <t>　　ください。】 ⇒ kenkyuukousei@amed.go.jp</t>
    <phoneticPr fontId="16"/>
  </si>
  <si>
    <t>（物品費内訳）</t>
    <rPh sb="1" eb="3">
      <t>ブッピン</t>
    </rPh>
    <rPh sb="3" eb="4">
      <t>ヒ</t>
    </rPh>
    <rPh sb="4" eb="6">
      <t>ウチワケ</t>
    </rPh>
    <phoneticPr fontId="16"/>
  </si>
  <si>
    <t>＜設備備品費＞</t>
    <rPh sb="1" eb="3">
      <t>セツビ</t>
    </rPh>
    <rPh sb="3" eb="6">
      <t>ビヒンヒ</t>
    </rPh>
    <phoneticPr fontId="16"/>
  </si>
  <si>
    <t>単位：円</t>
    <rPh sb="0" eb="2">
      <t>タンイ</t>
    </rPh>
    <rPh sb="3" eb="4">
      <t>エン</t>
    </rPh>
    <phoneticPr fontId="16"/>
  </si>
  <si>
    <t>品名</t>
    <rPh sb="0" eb="2">
      <t>ヒンメイ</t>
    </rPh>
    <phoneticPr fontId="16"/>
  </si>
  <si>
    <t>使途</t>
    <rPh sb="0" eb="2">
      <t>シト</t>
    </rPh>
    <phoneticPr fontId="16"/>
  </si>
  <si>
    <t>購入予定時期
（四半期単位）</t>
    <rPh sb="0" eb="2">
      <t>コウニュウ</t>
    </rPh>
    <rPh sb="2" eb="4">
      <t>ヨテイ</t>
    </rPh>
    <rPh sb="4" eb="6">
      <t>ジキ</t>
    </rPh>
    <rPh sb="8" eb="9">
      <t>シ</t>
    </rPh>
    <rPh sb="9" eb="11">
      <t>ハンキ</t>
    </rPh>
    <rPh sb="11" eb="13">
      <t>タンイ</t>
    </rPh>
    <phoneticPr fontId="16"/>
  </si>
  <si>
    <t>積算根拠</t>
    <rPh sb="0" eb="2">
      <t>セキサン</t>
    </rPh>
    <rPh sb="2" eb="4">
      <t>コンキョ</t>
    </rPh>
    <phoneticPr fontId="16"/>
  </si>
  <si>
    <t>金額（税込）</t>
    <rPh sb="0" eb="2">
      <t>キンガク</t>
    </rPh>
    <rPh sb="3" eb="5">
      <t>ゼイコミ</t>
    </rPh>
    <phoneticPr fontId="16"/>
  </si>
  <si>
    <t>単価（税込）</t>
    <rPh sb="0" eb="2">
      <t>タンカ</t>
    </rPh>
    <rPh sb="3" eb="4">
      <t>ゼイ</t>
    </rPh>
    <rPh sb="4" eb="5">
      <t>コ</t>
    </rPh>
    <phoneticPr fontId="16"/>
  </si>
  <si>
    <t>数量</t>
    <rPh sb="0" eb="2">
      <t>スウリョウ</t>
    </rPh>
    <phoneticPr fontId="16"/>
  </si>
  <si>
    <t>●●分析装置</t>
    <rPh sb="2" eb="4">
      <t>ブンセキ</t>
    </rPh>
    <rPh sb="4" eb="6">
      <t>ソウチ</t>
    </rPh>
    <phoneticPr fontId="16"/>
  </si>
  <si>
    <t>●●分析のため</t>
    <rPh sb="2" eb="4">
      <t>ブンセキ</t>
    </rPh>
    <phoneticPr fontId="16"/>
  </si>
  <si>
    <t>第1四半期</t>
  </si>
  <si>
    <t>件</t>
  </si>
  <si>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6"/>
  </si>
  <si>
    <t>合　　　　計</t>
    <rPh sb="0" eb="1">
      <t>ゴウ</t>
    </rPh>
    <rPh sb="5" eb="6">
      <t>ケイ</t>
    </rPh>
    <phoneticPr fontId="16"/>
  </si>
  <si>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6"/>
  </si>
  <si>
    <t>（物品費内訳）</t>
    <phoneticPr fontId="16"/>
  </si>
  <si>
    <t>＜消耗品費＞</t>
    <rPh sb="1" eb="4">
      <t>ショウモウヒン</t>
    </rPh>
    <rPh sb="4" eb="5">
      <t>ヒ</t>
    </rPh>
    <phoneticPr fontId="16"/>
  </si>
  <si>
    <t>金額（税込）</t>
    <rPh sb="0" eb="2">
      <t>キンガク</t>
    </rPh>
    <rPh sb="3" eb="4">
      <t>ゼイ</t>
    </rPh>
    <rPh sb="4" eb="5">
      <t>コ</t>
    </rPh>
    <phoneticPr fontId="16"/>
  </si>
  <si>
    <t>単位</t>
    <rPh sb="0" eb="2">
      <t>タンイ</t>
    </rPh>
    <phoneticPr fontId="16"/>
  </si>
  <si>
    <t>試薬（●●●●●、●●製）</t>
    <rPh sb="0" eb="2">
      <t>シヤク</t>
    </rPh>
    <rPh sb="11" eb="12">
      <t>セイ</t>
    </rPh>
    <phoneticPr fontId="16"/>
  </si>
  <si>
    <t>点</t>
    <rPh sb="0" eb="1">
      <t>テン</t>
    </rPh>
    <phoneticPr fontId="16"/>
  </si>
  <si>
    <t>試薬（▲▲▲▲、▲▲製）</t>
    <rPh sb="0" eb="2">
      <t>シヤク</t>
    </rPh>
    <rPh sb="10" eb="11">
      <t>セイ</t>
    </rPh>
    <phoneticPr fontId="16"/>
  </si>
  <si>
    <t>▲▲分析のため</t>
    <rPh sb="2" eb="4">
      <t>ブンセキ</t>
    </rPh>
    <phoneticPr fontId="16"/>
  </si>
  <si>
    <t>細胞培養器具(○○）</t>
    <rPh sb="0" eb="2">
      <t>サイボウ</t>
    </rPh>
    <rPh sb="2" eb="4">
      <t>バイヨウ</t>
    </rPh>
    <rPh sb="4" eb="6">
      <t>キグ</t>
    </rPh>
    <phoneticPr fontId="15"/>
  </si>
  <si>
    <t>培養細胞の維持のため</t>
    <rPh sb="0" eb="2">
      <t>バイヨウ</t>
    </rPh>
    <rPh sb="2" eb="4">
      <t>サイボウ</t>
    </rPh>
    <rPh sb="5" eb="7">
      <t>イジ</t>
    </rPh>
    <phoneticPr fontId="15"/>
  </si>
  <si>
    <t>式</t>
    <rPh sb="0" eb="1">
      <t>シキ</t>
    </rPh>
    <phoneticPr fontId="16"/>
  </si>
  <si>
    <t>細胞培養器具(△△）</t>
    <rPh sb="0" eb="2">
      <t>サイボウ</t>
    </rPh>
    <rPh sb="2" eb="4">
      <t>バイヨウ</t>
    </rPh>
    <rPh sb="4" eb="6">
      <t>キグ</t>
    </rPh>
    <phoneticPr fontId="15"/>
  </si>
  <si>
    <t>培養細胞の維持のため（海外業者）</t>
    <rPh sb="0" eb="2">
      <t>バイヨウ</t>
    </rPh>
    <rPh sb="2" eb="4">
      <t>サイボウ</t>
    </rPh>
    <rPh sb="5" eb="7">
      <t>イジ</t>
    </rPh>
    <rPh sb="11" eb="13">
      <t>カイガイ</t>
    </rPh>
    <rPh sb="13" eb="15">
      <t>ギョウシャ</t>
    </rPh>
    <phoneticPr fontId="15"/>
  </si>
  <si>
    <t>細胞培養器具(他）</t>
    <rPh sb="0" eb="2">
      <t>サイボウ</t>
    </rPh>
    <rPh sb="2" eb="4">
      <t>バイヨウ</t>
    </rPh>
    <rPh sb="4" eb="6">
      <t>キグ</t>
    </rPh>
    <rPh sb="7" eb="8">
      <t>ホカ</t>
    </rPh>
    <phoneticPr fontId="15"/>
  </si>
  <si>
    <t>●●(既製品ソフトウェア)</t>
    <rPh sb="3" eb="6">
      <t>キセイヒン</t>
    </rPh>
    <phoneticPr fontId="16"/>
  </si>
  <si>
    <t>●●解析のため</t>
    <rPh sb="2" eb="4">
      <t>カイセキ</t>
    </rPh>
    <phoneticPr fontId="16"/>
  </si>
  <si>
    <t>式</t>
  </si>
  <si>
    <t>ヌードマウス</t>
    <phoneticPr fontId="16"/>
  </si>
  <si>
    <t>○○の評価実験に使用</t>
    <rPh sb="5" eb="7">
      <t>ジッケン</t>
    </rPh>
    <rPh sb="8" eb="10">
      <t>シヨウ</t>
    </rPh>
    <phoneticPr fontId="16"/>
  </si>
  <si>
    <t>匹</t>
    <rPh sb="0" eb="1">
      <t>ヒキ</t>
    </rPh>
    <phoneticPr fontId="16"/>
  </si>
  <si>
    <t>検査用消耗品（ピペット類）</t>
    <rPh sb="0" eb="2">
      <t>ケンサ</t>
    </rPh>
    <rPh sb="2" eb="3">
      <t>ヨウ</t>
    </rPh>
    <rPh sb="3" eb="6">
      <t>ショウモウヒン</t>
    </rPh>
    <phoneticPr fontId="16"/>
  </si>
  <si>
    <t>●●検査に必要な消耗品</t>
    <rPh sb="2" eb="4">
      <t>ケンサ</t>
    </rPh>
    <rPh sb="5" eb="7">
      <t>ヒツヨウ</t>
    </rPh>
    <rPh sb="8" eb="11">
      <t>ショウモウヒン</t>
    </rPh>
    <phoneticPr fontId="16"/>
  </si>
  <si>
    <t>検査用消耗品（実験器具類）</t>
    <rPh sb="0" eb="2">
      <t>ケンサ</t>
    </rPh>
    <rPh sb="2" eb="3">
      <t>ヨウ</t>
    </rPh>
    <rPh sb="3" eb="6">
      <t>ショウモウヒン</t>
    </rPh>
    <phoneticPr fontId="16"/>
  </si>
  <si>
    <t>△△検査に必要な消耗品</t>
    <rPh sb="2" eb="4">
      <t>ケンサ</t>
    </rPh>
    <rPh sb="5" eb="7">
      <t>ヒツヨウ</t>
    </rPh>
    <rPh sb="8" eb="11">
      <t>ショウモウヒン</t>
    </rPh>
    <phoneticPr fontId="16"/>
  </si>
  <si>
    <t>○○検査に必要な消耗品</t>
    <rPh sb="2" eb="4">
      <t>ケンサ</t>
    </rPh>
    <rPh sb="5" eb="7">
      <t>ヒツヨウ</t>
    </rPh>
    <rPh sb="8" eb="11">
      <t>ショウモウヒン</t>
    </rPh>
    <phoneticPr fontId="16"/>
  </si>
  <si>
    <t>●●装置(試作品)</t>
    <rPh sb="2" eb="4">
      <t>ソウチ</t>
    </rPh>
    <rPh sb="5" eb="7">
      <t>シサク</t>
    </rPh>
    <rPh sb="7" eb="8">
      <t>ヒン</t>
    </rPh>
    <phoneticPr fontId="16"/>
  </si>
  <si>
    <t>●●測定装置試作</t>
    <rPh sb="2" eb="4">
      <t>ソクテイ</t>
    </rPh>
    <rPh sb="4" eb="6">
      <t>ソウチ</t>
    </rPh>
    <rPh sb="6" eb="8">
      <t>シサク</t>
    </rPh>
    <phoneticPr fontId="16"/>
  </si>
  <si>
    <t>＜旅費＞</t>
    <rPh sb="1" eb="3">
      <t>リョヒ</t>
    </rPh>
    <phoneticPr fontId="16"/>
  </si>
  <si>
    <t>種別</t>
    <rPh sb="0" eb="2">
      <t>シュベツ</t>
    </rPh>
    <phoneticPr fontId="16"/>
  </si>
  <si>
    <t>出張者</t>
    <rPh sb="0" eb="3">
      <t>シュッチョウシャ</t>
    </rPh>
    <phoneticPr fontId="16"/>
  </si>
  <si>
    <t>出張先</t>
    <rPh sb="0" eb="2">
      <t>シュッチョウ</t>
    </rPh>
    <rPh sb="2" eb="3">
      <t>サキ</t>
    </rPh>
    <phoneticPr fontId="16"/>
  </si>
  <si>
    <t>日程</t>
    <rPh sb="0" eb="2">
      <t>ニッテイ</t>
    </rPh>
    <phoneticPr fontId="16"/>
  </si>
  <si>
    <t>用務・目的</t>
    <rPh sb="0" eb="2">
      <t>ヨウム</t>
    </rPh>
    <rPh sb="3" eb="4">
      <t>メ</t>
    </rPh>
    <rPh sb="4" eb="5">
      <t>マト</t>
    </rPh>
    <phoneticPr fontId="16"/>
  </si>
  <si>
    <t>単価（税込）</t>
    <rPh sb="0" eb="2">
      <t>タンカ</t>
    </rPh>
    <rPh sb="3" eb="4">
      <t>ゼイ</t>
    </rPh>
    <rPh sb="4" eb="5">
      <t>コミ</t>
    </rPh>
    <phoneticPr fontId="16"/>
  </si>
  <si>
    <t>回数</t>
    <rPh sb="0" eb="2">
      <t>カイスウ</t>
    </rPh>
    <phoneticPr fontId="16"/>
  </si>
  <si>
    <t>人数</t>
    <rPh sb="0" eb="2">
      <t>ニンズウ</t>
    </rPh>
    <phoneticPr fontId="16"/>
  </si>
  <si>
    <t>国内</t>
  </si>
  <si>
    <t>栄目戸　太郎</t>
    <rPh sb="0" eb="1">
      <t>エイ</t>
    </rPh>
    <rPh sb="1" eb="3">
      <t>メド</t>
    </rPh>
    <rPh sb="4" eb="6">
      <t>タロウ</t>
    </rPh>
    <phoneticPr fontId="13"/>
  </si>
  <si>
    <t>ABC大学</t>
    <rPh sb="3" eb="5">
      <t>ダイガク</t>
    </rPh>
    <phoneticPr fontId="13"/>
  </si>
  <si>
    <t>泊</t>
    <rPh sb="0" eb="1">
      <t>ハク</t>
    </rPh>
    <phoneticPr fontId="13"/>
  </si>
  <si>
    <t>日</t>
    <rPh sb="0" eb="1">
      <t>ヒ</t>
    </rPh>
    <phoneticPr fontId="13"/>
  </si>
  <si>
    <t>四半期報告会のため</t>
    <rPh sb="0" eb="3">
      <t>シハンキ</t>
    </rPh>
    <rPh sb="3" eb="6">
      <t>ホウコクカイ</t>
    </rPh>
    <phoneticPr fontId="13"/>
  </si>
  <si>
    <t>丸野　内子</t>
    <rPh sb="0" eb="1">
      <t>マル</t>
    </rPh>
    <rPh sb="1" eb="2">
      <t>ノ</t>
    </rPh>
    <rPh sb="3" eb="5">
      <t>ウチコ</t>
    </rPh>
    <phoneticPr fontId="13"/>
  </si>
  <si>
    <t>東京都内　会議室</t>
    <rPh sb="0" eb="2">
      <t>トウキョウ</t>
    </rPh>
    <rPh sb="2" eb="4">
      <t>トナイ</t>
    </rPh>
    <rPh sb="5" eb="8">
      <t>カイギシツ</t>
    </rPh>
    <phoneticPr fontId="13"/>
  </si>
  <si>
    <t>○○班　班会議出席</t>
    <rPh sb="2" eb="3">
      <t>ハン</t>
    </rPh>
    <rPh sb="4" eb="5">
      <t>ハン</t>
    </rPh>
    <rPh sb="5" eb="7">
      <t>カイギ</t>
    </rPh>
    <rPh sb="7" eb="9">
      <t>シュッセキ</t>
    </rPh>
    <phoneticPr fontId="13"/>
  </si>
  <si>
    <t>海外</t>
  </si>
  <si>
    <t>大手　町子</t>
    <rPh sb="0" eb="2">
      <t>オオテ</t>
    </rPh>
    <rPh sb="3" eb="4">
      <t>マチ</t>
    </rPh>
    <rPh sb="4" eb="5">
      <t>コ</t>
    </rPh>
    <phoneticPr fontId="13"/>
  </si>
  <si>
    <t>シカゴ・DF大学</t>
    <rPh sb="6" eb="8">
      <t>ダイガク</t>
    </rPh>
    <phoneticPr fontId="13"/>
  </si>
  <si>
    <t>ZZZZ学会　発表のため</t>
    <rPh sb="4" eb="6">
      <t>ガッカイ</t>
    </rPh>
    <rPh sb="7" eb="9">
      <t>ハッピョウ</t>
    </rPh>
    <phoneticPr fontId="13"/>
  </si>
  <si>
    <t>（人件費内訳）</t>
    <rPh sb="1" eb="4">
      <t>ジンケンヒ</t>
    </rPh>
    <rPh sb="4" eb="6">
      <t>ウチワケ</t>
    </rPh>
    <phoneticPr fontId="16"/>
  </si>
  <si>
    <t>＜人件費＞</t>
    <rPh sb="1" eb="2">
      <t>ヒト</t>
    </rPh>
    <rPh sb="2" eb="3">
      <t>ケン</t>
    </rPh>
    <rPh sb="3" eb="4">
      <t>ヒ</t>
    </rPh>
    <phoneticPr fontId="16"/>
  </si>
  <si>
    <t>種別
（各機関の雇用の名称）</t>
    <rPh sb="0" eb="2">
      <t>シュベツ</t>
    </rPh>
    <rPh sb="4" eb="5">
      <t>カク</t>
    </rPh>
    <rPh sb="5" eb="7">
      <t>キカン</t>
    </rPh>
    <rPh sb="8" eb="10">
      <t>コヨウ</t>
    </rPh>
    <rPh sb="11" eb="13">
      <t>メイショウ</t>
    </rPh>
    <phoneticPr fontId="16"/>
  </si>
  <si>
    <t>氏名</t>
    <rPh sb="0" eb="2">
      <t>シメイ</t>
    </rPh>
    <phoneticPr fontId="16"/>
  </si>
  <si>
    <t>雇用
区分</t>
    <rPh sb="0" eb="2">
      <t>コヨウ</t>
    </rPh>
    <rPh sb="3" eb="5">
      <t>クブン</t>
    </rPh>
    <phoneticPr fontId="16"/>
  </si>
  <si>
    <t>金額</t>
    <rPh sb="0" eb="2">
      <t>キンガク</t>
    </rPh>
    <phoneticPr fontId="16"/>
  </si>
  <si>
    <t>備考</t>
    <rPh sb="0" eb="2">
      <t>ビコウ</t>
    </rPh>
    <phoneticPr fontId="16"/>
  </si>
  <si>
    <t>月給
または
時給</t>
    <rPh sb="0" eb="2">
      <t>ゲッキュウ</t>
    </rPh>
    <rPh sb="7" eb="9">
      <t>ジキュウ</t>
    </rPh>
    <phoneticPr fontId="16"/>
  </si>
  <si>
    <t>支払月数
または
支払時間数</t>
    <rPh sb="0" eb="2">
      <t>シハライ</t>
    </rPh>
    <rPh sb="2" eb="4">
      <t>ツキスウ</t>
    </rPh>
    <rPh sb="9" eb="11">
      <t>シハラ</t>
    </rPh>
    <rPh sb="11" eb="14">
      <t>ジカンスウ</t>
    </rPh>
    <phoneticPr fontId="16"/>
  </si>
  <si>
    <t>年間定期代
（税込）</t>
    <rPh sb="0" eb="2">
      <t>ネンカン</t>
    </rPh>
    <rPh sb="2" eb="5">
      <t>テイキダイ</t>
    </rPh>
    <rPh sb="7" eb="9">
      <t>ゼイコミ</t>
    </rPh>
    <phoneticPr fontId="16"/>
  </si>
  <si>
    <t>賞与</t>
    <rPh sb="0" eb="2">
      <t>ショウヨ</t>
    </rPh>
    <phoneticPr fontId="16"/>
  </si>
  <si>
    <t>従事率</t>
    <rPh sb="0" eb="2">
      <t>ジュウジ</t>
    </rPh>
    <rPh sb="2" eb="3">
      <t>リツ</t>
    </rPh>
    <phoneticPr fontId="16"/>
  </si>
  <si>
    <t>特任研究員</t>
    <rPh sb="0" eb="2">
      <t>トクニン</t>
    </rPh>
    <rPh sb="2" eb="5">
      <t>ケンキュウイン</t>
    </rPh>
    <phoneticPr fontId="16"/>
  </si>
  <si>
    <t>栄目戸　太郎</t>
    <rPh sb="0" eb="1">
      <t>エイ</t>
    </rPh>
    <rPh sb="1" eb="3">
      <t>メド</t>
    </rPh>
    <rPh sb="4" eb="6">
      <t>タロウ</t>
    </rPh>
    <phoneticPr fontId="16"/>
  </si>
  <si>
    <t>直雇用</t>
  </si>
  <si>
    <t>丸野　内子</t>
    <rPh sb="0" eb="1">
      <t>マル</t>
    </rPh>
    <rPh sb="1" eb="2">
      <t>ノ</t>
    </rPh>
    <rPh sb="3" eb="5">
      <t>ウチコ</t>
    </rPh>
    <phoneticPr fontId="16"/>
  </si>
  <si>
    <t>研究補佐員</t>
    <rPh sb="0" eb="2">
      <t>ケンキュウ</t>
    </rPh>
    <rPh sb="2" eb="5">
      <t>ホサイン</t>
    </rPh>
    <phoneticPr fontId="16"/>
  </si>
  <si>
    <t>A</t>
    <phoneticPr fontId="16"/>
  </si>
  <si>
    <t>派遣</t>
  </si>
  <si>
    <t>B</t>
    <phoneticPr fontId="16"/>
  </si>
  <si>
    <t>C</t>
    <phoneticPr fontId="16"/>
  </si>
  <si>
    <t>D</t>
    <phoneticPr fontId="16"/>
  </si>
  <si>
    <t>合計</t>
    <rPh sb="0" eb="2">
      <t>ゴウケイ</t>
    </rPh>
    <phoneticPr fontId="16"/>
  </si>
  <si>
    <t>雇用区分</t>
    <rPh sb="0" eb="2">
      <t>コヨウ</t>
    </rPh>
    <rPh sb="2" eb="4">
      <t>クブン</t>
    </rPh>
    <phoneticPr fontId="16"/>
  </si>
  <si>
    <t>時間単価</t>
    <rPh sb="0" eb="2">
      <t>ジカン</t>
    </rPh>
    <rPh sb="2" eb="4">
      <t>タンカ</t>
    </rPh>
    <phoneticPr fontId="16"/>
  </si>
  <si>
    <t>従事時間</t>
    <rPh sb="0" eb="2">
      <t>ジュウジ</t>
    </rPh>
    <rPh sb="2" eb="4">
      <t>ジカン</t>
    </rPh>
    <phoneticPr fontId="16"/>
  </si>
  <si>
    <t>月額単価</t>
    <rPh sb="0" eb="2">
      <t>ゲツガク</t>
    </rPh>
    <rPh sb="2" eb="4">
      <t>タンカ</t>
    </rPh>
    <phoneticPr fontId="16"/>
  </si>
  <si>
    <t>従事月数</t>
    <rPh sb="0" eb="2">
      <t>ジュウジ</t>
    </rPh>
    <rPh sb="2" eb="4">
      <t>ゲッスウ</t>
    </rPh>
    <phoneticPr fontId="16"/>
  </si>
  <si>
    <t>研究員</t>
    <rPh sb="0" eb="3">
      <t>ケンキュウイン</t>
    </rPh>
    <phoneticPr fontId="16"/>
  </si>
  <si>
    <t>（人件費内訳）</t>
    <rPh sb="1" eb="4">
      <t>ジンケンヒ</t>
    </rPh>
    <phoneticPr fontId="16"/>
  </si>
  <si>
    <t>＜謝金＞</t>
    <rPh sb="1" eb="3">
      <t>シャキン</t>
    </rPh>
    <phoneticPr fontId="16"/>
  </si>
  <si>
    <t>用務・目的等</t>
    <rPh sb="0" eb="2">
      <t>ヨウム</t>
    </rPh>
    <rPh sb="3" eb="5">
      <t>モクテキ</t>
    </rPh>
    <rPh sb="5" eb="6">
      <t>ナド</t>
    </rPh>
    <phoneticPr fontId="16"/>
  </si>
  <si>
    <t>積算根拠</t>
    <rPh sb="2" eb="4">
      <t>コンキョ</t>
    </rPh>
    <phoneticPr fontId="16"/>
  </si>
  <si>
    <t>●●●●</t>
    <phoneticPr fontId="16"/>
  </si>
  <si>
    <t>○○○○についての専門家による指導（講師代）</t>
    <rPh sb="9" eb="12">
      <t>センモンカ</t>
    </rPh>
    <rPh sb="15" eb="17">
      <t>シドウ</t>
    </rPh>
    <rPh sb="18" eb="20">
      <t>コウシ</t>
    </rPh>
    <rPh sb="20" eb="21">
      <t>ダイ</t>
    </rPh>
    <phoneticPr fontId="16"/>
  </si>
  <si>
    <t>（その他内訳）</t>
    <rPh sb="3" eb="4">
      <t>タ</t>
    </rPh>
    <rPh sb="4" eb="6">
      <t>ウチワケ</t>
    </rPh>
    <phoneticPr fontId="16"/>
  </si>
  <si>
    <t>＜その他＞</t>
    <rPh sb="3" eb="4">
      <t>タ</t>
    </rPh>
    <phoneticPr fontId="16"/>
  </si>
  <si>
    <t>件名</t>
    <rPh sb="0" eb="2">
      <t>ケンメイ</t>
    </rPh>
    <phoneticPr fontId="16"/>
  </si>
  <si>
    <t>目的等</t>
    <rPh sb="0" eb="2">
      <t>モクテキ</t>
    </rPh>
    <rPh sb="2" eb="3">
      <t>ナド</t>
    </rPh>
    <phoneticPr fontId="16"/>
  </si>
  <si>
    <t>検査機器レンタル料</t>
    <rPh sb="0" eb="2">
      <t>ケンサ</t>
    </rPh>
    <rPh sb="2" eb="4">
      <t>キキ</t>
    </rPh>
    <rPh sb="8" eb="9">
      <t>リョウ</t>
    </rPh>
    <phoneticPr fontId="16"/>
  </si>
  <si>
    <t>限定された期間で検証データ取得のため。</t>
    <rPh sb="0" eb="2">
      <t>ゲンテイ</t>
    </rPh>
    <rPh sb="5" eb="7">
      <t>キカン</t>
    </rPh>
    <rPh sb="8" eb="10">
      <t>ケンショウ</t>
    </rPh>
    <rPh sb="13" eb="15">
      <t>シュトク</t>
    </rPh>
    <phoneticPr fontId="16"/>
  </si>
  <si>
    <t>ヶ月</t>
  </si>
  <si>
    <t>DNA合成</t>
    <rPh sb="3" eb="5">
      <t>ゴウセイ</t>
    </rPh>
    <phoneticPr fontId="16"/>
  </si>
  <si>
    <t>PARG阻害剤のバイオマーカー研究</t>
    <phoneticPr fontId="16"/>
  </si>
  <si>
    <t>●●解析費用</t>
    <rPh sb="2" eb="4">
      <t>カイセキ</t>
    </rPh>
    <phoneticPr fontId="18"/>
  </si>
  <si>
    <t>病理学的解析に使用するため</t>
  </si>
  <si>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</si>
  <si>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3"/>
  </si>
  <si>
    <t>件</t>
    <rPh sb="0" eb="1">
      <t>ケン</t>
    </rPh>
    <phoneticPr fontId="13"/>
  </si>
  <si>
    <t>＜委託費＞</t>
    <rPh sb="1" eb="3">
      <t>イタク</t>
    </rPh>
    <rPh sb="3" eb="4">
      <t>ヒ</t>
    </rPh>
    <phoneticPr fontId="16"/>
  </si>
  <si>
    <t>間接経費/一般管理費</t>
    <rPh sb="0" eb="2">
      <t>カンセツ</t>
    </rPh>
    <rPh sb="2" eb="4">
      <t>ケイヒ</t>
    </rPh>
    <rPh sb="5" eb="7">
      <t>イッパン</t>
    </rPh>
    <rPh sb="7" eb="10">
      <t>カンリヒ</t>
    </rPh>
    <phoneticPr fontId="16"/>
  </si>
  <si>
    <t>交付決定日：</t>
    <rPh sb="0" eb="2">
      <t>コウフ</t>
    </rPh>
    <rPh sb="2" eb="4">
      <t>ケッテイ</t>
    </rPh>
    <rPh sb="4" eb="5">
      <t>ビ</t>
    </rPh>
    <phoneticPr fontId="16"/>
  </si>
  <si>
    <t>●●研究の委託</t>
    <rPh sb="2" eb="4">
      <t>ケンキュウ</t>
    </rPh>
    <rPh sb="5" eb="7">
      <t>イタク</t>
    </rPh>
    <phoneticPr fontId="23"/>
  </si>
  <si>
    <t>●●研究を■■に委託するため</t>
    <rPh sb="2" eb="4">
      <t>ケンキュウ</t>
    </rPh>
    <rPh sb="8" eb="10">
      <t>イタク</t>
    </rPh>
    <phoneticPr fontId="23"/>
  </si>
  <si>
    <t>大項目</t>
    <rPh sb="0" eb="3">
      <t>ダイコウモク</t>
    </rPh>
    <phoneticPr fontId="16"/>
  </si>
  <si>
    <t>中項目</t>
    <rPh sb="0" eb="1">
      <t>チュウ</t>
    </rPh>
    <phoneticPr fontId="16"/>
  </si>
  <si>
    <t>中項目計</t>
    <rPh sb="0" eb="1">
      <t>チュウ</t>
    </rPh>
    <phoneticPr fontId="16"/>
  </si>
  <si>
    <t>事業名：</t>
    <rPh sb="0" eb="2">
      <t>ジギョウ</t>
    </rPh>
    <rPh sb="2" eb="3">
      <t>メイ</t>
    </rPh>
    <phoneticPr fontId="16"/>
  </si>
  <si>
    <t>研究機関名：</t>
    <rPh sb="0" eb="2">
      <t>ケ</t>
    </rPh>
    <rPh sb="2" eb="4">
      <t>キカン</t>
    </rPh>
    <rPh sb="4" eb="5">
      <t>メイ</t>
    </rPh>
    <phoneticPr fontId="16"/>
  </si>
  <si>
    <t>研究機関の代表者　住所：</t>
    <rPh sb="0" eb="2">
      <t>ケ</t>
    </rPh>
    <rPh sb="2" eb="4">
      <t>キカン</t>
    </rPh>
    <rPh sb="5" eb="8">
      <t>ダイヒョウシャ</t>
    </rPh>
    <rPh sb="9" eb="11">
      <t>ジュウショ</t>
    </rPh>
    <phoneticPr fontId="16"/>
  </si>
  <si>
    <t>研究機関の代表者　肩書：</t>
    <rPh sb="0" eb="2">
      <t>ケ</t>
    </rPh>
    <rPh sb="2" eb="4">
      <t>キカン</t>
    </rPh>
    <rPh sb="5" eb="8">
      <t>ダイヒョウシャ</t>
    </rPh>
    <rPh sb="9" eb="11">
      <t>カタガ</t>
    </rPh>
    <phoneticPr fontId="16"/>
  </si>
  <si>
    <t>研究機関の代表者　氏名：</t>
    <rPh sb="0" eb="2">
      <t>ケ</t>
    </rPh>
    <rPh sb="2" eb="4">
      <t>キカン</t>
    </rPh>
    <rPh sb="5" eb="8">
      <t>ダイヒョウシャ</t>
    </rPh>
    <rPh sb="9" eb="11">
      <t>シメイ</t>
    </rPh>
    <phoneticPr fontId="16"/>
  </si>
  <si>
    <t>研究開発課題名：</t>
    <rPh sb="0" eb="2">
      <t>ケンキュウ</t>
    </rPh>
    <rPh sb="2" eb="4">
      <t>カイハツ</t>
    </rPh>
    <rPh sb="4" eb="5">
      <t>カ</t>
    </rPh>
    <rPh sb="5" eb="6">
      <t>ダイ</t>
    </rPh>
    <rPh sb="6" eb="7">
      <t>ナ</t>
    </rPh>
    <phoneticPr fontId="16"/>
  </si>
  <si>
    <t>全研究開発期間：</t>
    <rPh sb="0" eb="1">
      <t>ゼン</t>
    </rPh>
    <rPh sb="5" eb="7">
      <t>キカン</t>
    </rPh>
    <phoneticPr fontId="16"/>
  </si>
  <si>
    <t>当年度研究開発期間：</t>
    <rPh sb="0" eb="3">
      <t>トウネンド</t>
    </rPh>
    <rPh sb="7" eb="9">
      <t>キカン</t>
    </rPh>
    <phoneticPr fontId="16"/>
  </si>
  <si>
    <t>研究開発担当者所属・役職：</t>
    <rPh sb="0" eb="2">
      <t>ケンキュウ</t>
    </rPh>
    <rPh sb="2" eb="4">
      <t>カイハツ</t>
    </rPh>
    <rPh sb="4" eb="7">
      <t>タントウシャ</t>
    </rPh>
    <rPh sb="7" eb="9">
      <t>ショゾク</t>
    </rPh>
    <rPh sb="10" eb="12">
      <t>ヤクショク</t>
    </rPh>
    <phoneticPr fontId="16"/>
  </si>
  <si>
    <t>研究開発担当者氏名：</t>
    <rPh sb="0" eb="2">
      <t>ケンキュウ</t>
    </rPh>
    <rPh sb="2" eb="4">
      <t>カイハツ</t>
    </rPh>
    <rPh sb="4" eb="7">
      <t>タントウシャ</t>
    </rPh>
    <rPh sb="7" eb="9">
      <t>シメイ</t>
    </rPh>
    <phoneticPr fontId="16"/>
  </si>
  <si>
    <t>研究開発担当者E-mailアドレス：</t>
    <rPh sb="0" eb="2">
      <t>ケンキュウ</t>
    </rPh>
    <rPh sb="2" eb="4">
      <t>カイハツ</t>
    </rPh>
    <rPh sb="4" eb="7">
      <t>タントウシャ</t>
    </rPh>
    <phoneticPr fontId="16"/>
  </si>
  <si>
    <t>研究開発担当者 e-Rad研究者番号:</t>
    <rPh sb="0" eb="2">
      <t>ケンキュウ</t>
    </rPh>
    <rPh sb="2" eb="4">
      <t>カイハツ</t>
    </rPh>
    <rPh sb="4" eb="7">
      <t>タントウシャ</t>
    </rPh>
    <rPh sb="13" eb="15">
      <t>ケンキュウ</t>
    </rPh>
    <rPh sb="15" eb="16">
      <t>シャ</t>
    </rPh>
    <rPh sb="16" eb="18">
      <t>バンゴウ</t>
    </rPh>
    <phoneticPr fontId="16"/>
  </si>
  <si>
    <t>研究開発担当事務連絡担当者E-mailアドレス：</t>
    <phoneticPr fontId="16"/>
  </si>
  <si>
    <t>研究開発担当事務連絡担当者氏名：</t>
    <rPh sb="6" eb="8">
      <t>ジム</t>
    </rPh>
    <rPh sb="8" eb="10">
      <t>レンラク</t>
    </rPh>
    <rPh sb="10" eb="12">
      <t>タントウ</t>
    </rPh>
    <rPh sb="12" eb="13">
      <t>シャ</t>
    </rPh>
    <rPh sb="13" eb="15">
      <t>シメイ</t>
    </rPh>
    <phoneticPr fontId="16"/>
  </si>
  <si>
    <t>中項目</t>
    <rPh sb="0" eb="1">
      <t>ナカ</t>
    </rPh>
    <rPh sb="1" eb="2">
      <t>コウ</t>
    </rPh>
    <rPh sb="2" eb="3">
      <t>メ</t>
    </rPh>
    <phoneticPr fontId="16"/>
  </si>
  <si>
    <t>中項目計</t>
    <rPh sb="0" eb="1">
      <t>ナカ</t>
    </rPh>
    <rPh sb="1" eb="3">
      <t>コウモク</t>
    </rPh>
    <rPh sb="3" eb="4">
      <t>ケイ</t>
    </rPh>
    <phoneticPr fontId="16"/>
  </si>
  <si>
    <t>契約担当者　お問い合わせする際のご担当者様を記入してください。</t>
    <rPh sb="0" eb="2">
      <t>ケイヤク</t>
    </rPh>
    <rPh sb="2" eb="5">
      <t>タントウシャ</t>
    </rPh>
    <rPh sb="7" eb="8">
      <t>ト</t>
    </rPh>
    <rPh sb="9" eb="10">
      <t>ア</t>
    </rPh>
    <rPh sb="14" eb="15">
      <t>サイ</t>
    </rPh>
    <rPh sb="17" eb="20">
      <t>タントウシャ</t>
    </rPh>
    <rPh sb="20" eb="21">
      <t>サマ</t>
    </rPh>
    <rPh sb="22" eb="24">
      <t>キニュウ</t>
    </rPh>
    <phoneticPr fontId="16"/>
  </si>
  <si>
    <t>事業名</t>
    <rPh sb="0" eb="2">
      <t>ジギョウ</t>
    </rPh>
    <rPh sb="2" eb="3">
      <t>メイ</t>
    </rPh>
    <phoneticPr fontId="27"/>
  </si>
  <si>
    <t>研究機関名</t>
    <rPh sb="0" eb="2">
      <t>ケンキュウ</t>
    </rPh>
    <rPh sb="2" eb="5">
      <t>キカンメイ</t>
    </rPh>
    <phoneticPr fontId="27"/>
  </si>
  <si>
    <t>研究開発課題名</t>
    <rPh sb="0" eb="2">
      <t>ケンキュウ</t>
    </rPh>
    <rPh sb="2" eb="4">
      <t>カイハツ</t>
    </rPh>
    <rPh sb="4" eb="6">
      <t>カダイ</t>
    </rPh>
    <rPh sb="6" eb="7">
      <t>メイ</t>
    </rPh>
    <phoneticPr fontId="27"/>
  </si>
  <si>
    <t>研究開発担当者
氏名</t>
    <rPh sb="0" eb="2">
      <t>ケンキュウ</t>
    </rPh>
    <rPh sb="2" eb="4">
      <t>カイハツ</t>
    </rPh>
    <rPh sb="4" eb="6">
      <t>タントウ</t>
    </rPh>
    <rPh sb="8" eb="10">
      <t>シメイ</t>
    </rPh>
    <phoneticPr fontId="27"/>
  </si>
  <si>
    <t>研究開発担当者 e-Rad研究者番号</t>
    <rPh sb="0" eb="2">
      <t>ケンキュウ</t>
    </rPh>
    <rPh sb="2" eb="4">
      <t>カイハツ</t>
    </rPh>
    <rPh sb="13" eb="18">
      <t>ケンキュウシャバンゴウ</t>
    </rPh>
    <phoneticPr fontId="27"/>
  </si>
  <si>
    <t>研究開発担当者
所属・役職</t>
    <rPh sb="8" eb="10">
      <t>ショゾク</t>
    </rPh>
    <rPh sb="11" eb="13">
      <t>ヤクショク</t>
    </rPh>
    <phoneticPr fontId="27"/>
  </si>
  <si>
    <t>研究開発担当者
E-mail</t>
    <rPh sb="0" eb="2">
      <t>ケンキュウ</t>
    </rPh>
    <rPh sb="2" eb="4">
      <t>カイハツ</t>
    </rPh>
    <phoneticPr fontId="27"/>
  </si>
  <si>
    <t>研究開発担当事務連絡担当者氏名</t>
    <rPh sb="0" eb="2">
      <t>ケンキュウ</t>
    </rPh>
    <rPh sb="2" eb="4">
      <t>カイハツ</t>
    </rPh>
    <rPh sb="4" eb="6">
      <t>タントウ</t>
    </rPh>
    <phoneticPr fontId="16"/>
  </si>
  <si>
    <t>研究開発担当事務連絡担当者E-mailアドレス</t>
    <rPh sb="0" eb="2">
      <t>ケンキュウ</t>
    </rPh>
    <rPh sb="2" eb="4">
      <t>カイハツ</t>
    </rPh>
    <rPh sb="4" eb="6">
      <t>タントウ</t>
    </rPh>
    <phoneticPr fontId="16"/>
  </si>
  <si>
    <t>全研究開発期間
開始日</t>
    <rPh sb="0" eb="1">
      <t>ゼン</t>
    </rPh>
    <rPh sb="1" eb="3">
      <t>ケンキュウ</t>
    </rPh>
    <rPh sb="3" eb="5">
      <t>カイハツ</t>
    </rPh>
    <rPh sb="5" eb="7">
      <t>キカン</t>
    </rPh>
    <rPh sb="8" eb="11">
      <t>カイシビ</t>
    </rPh>
    <phoneticPr fontId="27"/>
  </si>
  <si>
    <t>当年度研究開発期間開始日</t>
    <rPh sb="0" eb="3">
      <t>トウネンド</t>
    </rPh>
    <rPh sb="3" eb="5">
      <t>ケンキュウ</t>
    </rPh>
    <rPh sb="5" eb="7">
      <t>カイハツ</t>
    </rPh>
    <rPh sb="7" eb="9">
      <t>キカン</t>
    </rPh>
    <rPh sb="9" eb="12">
      <t>カイシビ</t>
    </rPh>
    <phoneticPr fontId="27"/>
  </si>
  <si>
    <t>当年度研究開発期間終了日</t>
    <rPh sb="0" eb="3">
      <t>トウネンド</t>
    </rPh>
    <rPh sb="3" eb="5">
      <t>ケンキュウ</t>
    </rPh>
    <rPh sb="5" eb="7">
      <t>カイハツ</t>
    </rPh>
    <rPh sb="7" eb="9">
      <t>キカン</t>
    </rPh>
    <rPh sb="9" eb="11">
      <t>シュウリョウ</t>
    </rPh>
    <rPh sb="11" eb="12">
      <t>ヒ</t>
    </rPh>
    <phoneticPr fontId="27"/>
  </si>
  <si>
    <t>全研究開発期間
終了予定日</t>
    <rPh sb="0" eb="1">
      <t>ゼン</t>
    </rPh>
    <rPh sb="1" eb="3">
      <t>ケンキュウ</t>
    </rPh>
    <rPh sb="3" eb="5">
      <t>カイハツ</t>
    </rPh>
    <rPh sb="5" eb="7">
      <t>キカン</t>
    </rPh>
    <rPh sb="8" eb="10">
      <t>シュウリョウ</t>
    </rPh>
    <rPh sb="10" eb="13">
      <t>ヨテイビ</t>
    </rPh>
    <phoneticPr fontId="27"/>
  </si>
  <si>
    <t>研究機関の代表者住所</t>
    <rPh sb="8" eb="10">
      <t>ジュウショ</t>
    </rPh>
    <phoneticPr fontId="16"/>
  </si>
  <si>
    <t>研究機関の代表者肩書</t>
    <rPh sb="8" eb="10">
      <t>カタガ</t>
    </rPh>
    <phoneticPr fontId="27"/>
  </si>
  <si>
    <t>研究機関の代表者氏名</t>
    <rPh sb="8" eb="10">
      <t>シメイ</t>
    </rPh>
    <phoneticPr fontId="27"/>
  </si>
  <si>
    <t>契約担当窓口
郵便番号</t>
    <rPh sb="0" eb="2">
      <t>ケイヤク</t>
    </rPh>
    <rPh sb="2" eb="4">
      <t>タントウ</t>
    </rPh>
    <rPh sb="4" eb="6">
      <t>マドグチ</t>
    </rPh>
    <rPh sb="7" eb="9">
      <t>ユウビン</t>
    </rPh>
    <rPh sb="9" eb="11">
      <t>バンゴウ</t>
    </rPh>
    <phoneticPr fontId="27"/>
  </si>
  <si>
    <t>契約担当窓口
住　所</t>
    <rPh sb="0" eb="2">
      <t>ケイヤク</t>
    </rPh>
    <rPh sb="2" eb="4">
      <t>タントウ</t>
    </rPh>
    <rPh sb="4" eb="6">
      <t>マドグチ</t>
    </rPh>
    <rPh sb="7" eb="8">
      <t>ジュウ</t>
    </rPh>
    <rPh sb="9" eb="10">
      <t>ショ</t>
    </rPh>
    <phoneticPr fontId="27"/>
  </si>
  <si>
    <t>契約担当者
所属部署・役職</t>
    <rPh sb="0" eb="2">
      <t>ケイヤク</t>
    </rPh>
    <rPh sb="2" eb="4">
      <t>タントウ</t>
    </rPh>
    <rPh sb="4" eb="5">
      <t>シャ</t>
    </rPh>
    <rPh sb="6" eb="8">
      <t>ショゾク</t>
    </rPh>
    <rPh sb="8" eb="10">
      <t>ブショ</t>
    </rPh>
    <rPh sb="11" eb="13">
      <t>ヤクショク</t>
    </rPh>
    <phoneticPr fontId="27"/>
  </si>
  <si>
    <t>契約担当者氏名</t>
    <rPh sb="0" eb="2">
      <t>ケイヤク</t>
    </rPh>
    <rPh sb="2" eb="5">
      <t>タントウシャ</t>
    </rPh>
    <rPh sb="5" eb="7">
      <t>シメイ</t>
    </rPh>
    <phoneticPr fontId="27"/>
  </si>
  <si>
    <t>契約担当者E-mail</t>
    <rPh sb="0" eb="2">
      <t>ケイヤク</t>
    </rPh>
    <rPh sb="2" eb="5">
      <t>タントウシャ</t>
    </rPh>
    <phoneticPr fontId="27"/>
  </si>
  <si>
    <t>補助対象経費</t>
    <rPh sb="0" eb="2">
      <t>ホジョ</t>
    </rPh>
    <rPh sb="2" eb="4">
      <t>タイショウ</t>
    </rPh>
    <rPh sb="4" eb="6">
      <t>ケイヒ</t>
    </rPh>
    <phoneticPr fontId="16"/>
  </si>
  <si>
    <r>
      <rPr>
        <sz val="12"/>
        <color theme="1"/>
        <rFont val="ＭＳ 明朝"/>
        <family val="1"/>
        <charset val="128"/>
      </rPr>
      <t>補助金額</t>
    </r>
    <r>
      <rPr>
        <sz val="10"/>
        <color theme="1"/>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16"/>
  </si>
  <si>
    <r>
      <t xml:space="preserve">補助金額
</t>
    </r>
    <r>
      <rPr>
        <sz val="9"/>
        <color theme="1"/>
        <rFont val="ＭＳ 明朝"/>
        <family val="1"/>
        <charset val="128"/>
      </rPr>
      <t>(補助対象経費×補助率)</t>
    </r>
    <rPh sb="0" eb="3">
      <t>ホジョキン</t>
    </rPh>
    <rPh sb="3" eb="4">
      <t>ガク</t>
    </rPh>
    <rPh sb="13" eb="16">
      <t>ホジョリツ</t>
    </rPh>
    <phoneticPr fontId="16"/>
  </si>
  <si>
    <t>直接経費計</t>
    <rPh sb="0" eb="2">
      <t>チョクセツ</t>
    </rPh>
    <rPh sb="2" eb="4">
      <t>ケイヒ</t>
    </rPh>
    <rPh sb="4" eb="5">
      <t>ケイ</t>
    </rPh>
    <phoneticPr fontId="16"/>
  </si>
  <si>
    <r>
      <t>研究倫理教育責任者　</t>
    </r>
    <r>
      <rPr>
        <b/>
        <sz val="12"/>
        <color rgb="FFFF0000"/>
        <rFont val="ＭＳ 明朝"/>
        <family val="1"/>
        <charset val="128"/>
      </rPr>
      <t>【変更の場合は研究公正・業務推進部 研究公正課にメールでご連絡ください。】</t>
    </r>
    <rPh sb="0" eb="2">
      <t>ケンキュウ</t>
    </rPh>
    <rPh sb="2" eb="4">
      <t>リンリ</t>
    </rPh>
    <rPh sb="4" eb="6">
      <t>キョウイク</t>
    </rPh>
    <rPh sb="6" eb="9">
      <t>セキニンシャ</t>
    </rPh>
    <phoneticPr fontId="16"/>
  </si>
  <si>
    <r>
      <t>コンプライアンス推進責任者　</t>
    </r>
    <r>
      <rPr>
        <b/>
        <sz val="12"/>
        <color rgb="FFFF0000"/>
        <rFont val="ＭＳ 明朝"/>
        <family val="1"/>
        <charset val="128"/>
      </rPr>
      <t>【変更の場合は研究公正・業務推進部 研究公正課にメールでご連絡</t>
    </r>
    <rPh sb="8" eb="10">
      <t>スイシン</t>
    </rPh>
    <rPh sb="10" eb="13">
      <t>セキニンシャ</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</si>
</sst>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b/>
      <u/>
      <sz val="12"/>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9"/>
      <name val="ＭＳ 明朝"/>
      <family val="1"/>
      <charset val="128"/>
    </font>
    <font>
      <u/>
      <sz val="11"/>
      <name val="ＭＳ 明朝"/>
      <family val="1"/>
      <charset val="128"/>
    </font>
    <font>
      <sz val="11"/>
      <name val="ＭＳ Ｐゴシック"/>
      <family val="3"/>
      <charset val="128"/>
      <scheme val="minor"/>
    </font>
    <font>
      <b/>
      <sz val="10"/>
      <name val="ＭＳ 明朝"/>
      <family val="1"/>
      <charset val="128"/>
    </font>
    <font>
      <sz val="9"/>
      <color indexed="81"/>
      <name val="ＭＳ Ｐゴシック"/>
      <family val="3"/>
      <charset val="128"/>
    </font>
    <font>
      <sz val="9"/>
      <name val="ＭＳ Ｐゴシック"/>
      <family val="3"/>
      <charset val="128"/>
      <scheme val="minor"/>
    </font>
    <font>
      <b/>
      <sz val="12"/>
      <color rgb="FFFF0000"/>
      <name val="ＭＳ 明朝"/>
      <family val="1"/>
      <charset val="128"/>
    </font>
    <font>
      <sz val="10"/>
      <name val="ＭＳ Ｐゴシック"/>
      <family val="3"/>
      <charset val="128"/>
    </font>
    <font>
      <sz val="12"/>
      <color theme="0" tint="-0.249977111117893"/>
      <name val="ＭＳ 明朝"/>
      <family val="1"/>
      <charset val="128"/>
    </font>
    <font>
      <u/>
      <sz val="11"/>
      <color theme="10"/>
      <name val="ＭＳ Ｐゴシック"/>
      <family val="3"/>
      <charset val="128"/>
    </font>
    <font>
      <b/>
      <sz val="12"/>
      <name val="ＭＳ Ｐゴシック"/>
      <family val="3"/>
      <charset val="128"/>
    </font>
    <font>
      <b/>
      <sz val="12"/>
      <color theme="10"/>
      <name val="ＭＳ Ｐゴシック"/>
      <family val="3"/>
      <charset val="128"/>
    </font>
    <font>
      <sz val="11"/>
      <color theme="1"/>
      <name val="ＭＳ 明朝"/>
      <family val="1"/>
      <charset val="128"/>
    </font>
    <font>
      <sz val="9"/>
      <color theme="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thin">
        <color indexed="64"/>
      </bottom>
      <diagonal/>
    </border>
  </borders>
  <cellStyleXfs count="27">
    <xf numFmtId="0" fontId="0" fillId="0" borderId="0"/>
    <xf numFmtId="178"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0" fontId="20" fillId="0" borderId="0"/>
    <xf numFmtId="0" fontId="21" fillId="0" borderId="0"/>
    <xf numFmtId="0" fontId="14" fillId="0" borderId="0">
      <alignment vertical="center"/>
    </xf>
    <xf numFmtId="0" fontId="13" fillId="0" borderId="0">
      <alignment vertical="center"/>
    </xf>
    <xf numFmtId="38" fontId="13" fillId="0" borderId="0" applyFont="0" applyFill="0" applyBorder="0" applyAlignment="0" applyProtection="0">
      <alignment vertical="center"/>
    </xf>
    <xf numFmtId="38" fontId="15"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35" fillId="0" borderId="0"/>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1" fillId="0" borderId="0" applyNumberFormat="0" applyFill="0" applyBorder="0" applyAlignment="0" applyProtection="0"/>
  </cellStyleXfs>
  <cellXfs count="446">
    <xf numFmtId="0" fontId="0" fillId="0" borderId="0" xfId="0"/>
    <xf numFmtId="0" fontId="22" fillId="0" borderId="0" xfId="0" applyFont="1" applyAlignment="1">
      <alignment vertical="center"/>
    </xf>
    <xf numFmtId="177" fontId="22" fillId="0" borderId="0" xfId="0" applyNumberFormat="1" applyFont="1" applyAlignment="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4" fillId="0" borderId="0" xfId="0" applyFont="1" applyAlignment="1">
      <alignment vertical="center"/>
    </xf>
    <xf numFmtId="0" fontId="22" fillId="2" borderId="0" xfId="0" applyFont="1" applyFill="1" applyAlignment="1">
      <alignment vertical="center"/>
    </xf>
    <xf numFmtId="0" fontId="26" fillId="0" borderId="0" xfId="0" applyFont="1" applyAlignment="1">
      <alignment vertical="center"/>
    </xf>
    <xf numFmtId="177" fontId="26" fillId="0" borderId="0" xfId="0" applyNumberFormat="1" applyFont="1" applyAlignment="1">
      <alignment vertical="center"/>
    </xf>
    <xf numFmtId="0" fontId="26" fillId="0" borderId="0" xfId="0" applyFont="1" applyAlignment="1">
      <alignment horizontal="center" vertical="center"/>
    </xf>
    <xf numFmtId="179" fontId="26" fillId="0" borderId="0" xfId="0" applyNumberFormat="1" applyFont="1" applyAlignment="1">
      <alignment vertical="center"/>
    </xf>
    <xf numFmtId="0" fontId="22" fillId="0" borderId="0" xfId="0" applyFont="1" applyAlignment="1">
      <alignment horizontal="left" vertical="center"/>
    </xf>
    <xf numFmtId="0" fontId="26" fillId="0" borderId="0" xfId="0" applyFont="1" applyAlignment="1">
      <alignment horizontal="left" vertical="center"/>
    </xf>
    <xf numFmtId="176" fontId="22" fillId="0" borderId="0" xfId="0" applyNumberFormat="1" applyFont="1" applyAlignment="1">
      <alignment horizontal="left" vertical="center"/>
    </xf>
    <xf numFmtId="0" fontId="13" fillId="0" borderId="0" xfId="8">
      <alignment vertical="center"/>
    </xf>
    <xf numFmtId="177" fontId="25" fillId="0" borderId="0" xfId="0" applyNumberFormat="1" applyFont="1" applyAlignment="1">
      <alignment vertical="center"/>
    </xf>
    <xf numFmtId="38" fontId="22" fillId="0" borderId="62" xfId="0" applyNumberFormat="1" applyFont="1" applyBorder="1" applyAlignment="1">
      <alignment horizontal="center" vertical="center"/>
    </xf>
    <xf numFmtId="38" fontId="22" fillId="0" borderId="62" xfId="0" applyNumberFormat="1" applyFont="1" applyBorder="1" applyAlignment="1">
      <alignment horizontal="center" vertical="center" wrapText="1"/>
    </xf>
    <xf numFmtId="38" fontId="22" fillId="0" borderId="0" xfId="0" applyNumberFormat="1" applyFont="1" applyAlignment="1">
      <alignment horizontal="center" vertical="center"/>
    </xf>
    <xf numFmtId="177" fontId="25" fillId="0" borderId="63" xfId="0" applyNumberFormat="1" applyFont="1" applyBorder="1" applyAlignme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177" fontId="22" fillId="0" borderId="0" xfId="0" applyNumberFormat="1" applyFont="1" applyAlignment="1">
      <alignment horizontal="center" vertical="center"/>
    </xf>
    <xf numFmtId="0" fontId="22" fillId="0" borderId="0" xfId="0" applyFont="1" applyAlignment="1">
      <alignment vertical="center" shrinkToFit="1"/>
    </xf>
    <xf numFmtId="0" fontId="26" fillId="0" borderId="0" xfId="0" applyFont="1" applyAlignment="1">
      <alignment vertical="center" shrinkToFit="1"/>
    </xf>
    <xf numFmtId="38" fontId="22" fillId="0" borderId="62" xfId="0" applyNumberFormat="1" applyFont="1" applyBorder="1" applyAlignment="1">
      <alignment horizontal="center" vertical="center" shrinkToFit="1"/>
    </xf>
    <xf numFmtId="38" fontId="26" fillId="3" borderId="11"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vertical="center"/>
      <protection locked="0"/>
    </xf>
    <xf numFmtId="38" fontId="26" fillId="3" borderId="16" xfId="0" applyNumberFormat="1" applyFont="1" applyFill="1" applyBorder="1" applyAlignment="1" applyProtection="1">
      <alignment horizontal="center" vertical="center"/>
      <protection locked="0"/>
    </xf>
    <xf numFmtId="38" fontId="26" fillId="3" borderId="16" xfId="10" applyFont="1" applyFill="1" applyBorder="1" applyAlignment="1" applyProtection="1">
      <alignment vertical="center"/>
      <protection locked="0"/>
    </xf>
    <xf numFmtId="176" fontId="26" fillId="3" borderId="3" xfId="0" applyNumberFormat="1" applyFont="1" applyFill="1" applyBorder="1" applyAlignment="1" applyProtection="1">
      <alignment vertical="center"/>
      <protection locked="0"/>
    </xf>
    <xf numFmtId="176" fontId="26" fillId="3" borderId="3" xfId="0" applyNumberFormat="1" applyFont="1" applyFill="1" applyBorder="1" applyAlignment="1" applyProtection="1">
      <alignment horizontal="center" vertical="center"/>
      <protection locked="0"/>
    </xf>
    <xf numFmtId="38" fontId="26" fillId="3" borderId="14" xfId="10" applyFont="1" applyFill="1" applyBorder="1" applyAlignment="1" applyProtection="1">
      <alignment vertical="center"/>
      <protection locked="0"/>
    </xf>
    <xf numFmtId="38" fontId="22" fillId="3" borderId="13" xfId="0" applyNumberFormat="1" applyFont="1" applyFill="1" applyBorder="1" applyAlignment="1" applyProtection="1">
      <alignment vertical="center"/>
      <protection locked="0"/>
    </xf>
    <xf numFmtId="38" fontId="22" fillId="3" borderId="12" xfId="0" applyNumberFormat="1" applyFont="1" applyFill="1" applyBorder="1" applyAlignment="1" applyProtection="1">
      <alignment vertical="center"/>
      <protection locked="0"/>
    </xf>
    <xf numFmtId="38" fontId="22" fillId="3" borderId="14" xfId="10" applyFont="1" applyFill="1" applyBorder="1" applyAlignment="1" applyProtection="1">
      <alignment vertical="center"/>
      <protection locked="0"/>
    </xf>
    <xf numFmtId="176" fontId="22" fillId="3" borderId="3" xfId="0" applyNumberFormat="1" applyFont="1" applyFill="1" applyBorder="1" applyAlignment="1" applyProtection="1">
      <alignment vertical="center"/>
      <protection locked="0"/>
    </xf>
    <xf numFmtId="176" fontId="22" fillId="3" borderId="3" xfId="0" applyNumberFormat="1" applyFont="1" applyFill="1" applyBorder="1" applyAlignment="1" applyProtection="1">
      <alignment horizontal="center" vertical="center"/>
      <protection locked="0"/>
    </xf>
    <xf numFmtId="38" fontId="22" fillId="3" borderId="2" xfId="0" applyNumberFormat="1" applyFont="1" applyFill="1" applyBorder="1" applyAlignment="1" applyProtection="1">
      <alignment vertical="center"/>
      <protection locked="0"/>
    </xf>
    <xf numFmtId="38" fontId="22" fillId="3" borderId="18" xfId="0" applyNumberFormat="1" applyFont="1" applyFill="1" applyBorder="1" applyAlignment="1" applyProtection="1">
      <alignment vertical="center"/>
      <protection locked="0"/>
    </xf>
    <xf numFmtId="38" fontId="22" fillId="3" borderId="28" xfId="0" applyNumberFormat="1" applyFont="1" applyFill="1" applyBorder="1" applyAlignment="1" applyProtection="1">
      <alignment vertical="center"/>
      <protection locked="0"/>
    </xf>
    <xf numFmtId="38" fontId="26" fillId="3" borderId="11"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right" vertical="center"/>
      <protection locked="0"/>
    </xf>
    <xf numFmtId="38" fontId="26" fillId="3" borderId="10" xfId="0" applyNumberFormat="1" applyFont="1" applyFill="1" applyBorder="1" applyAlignment="1" applyProtection="1">
      <alignment vertical="center"/>
      <protection locked="0"/>
    </xf>
    <xf numFmtId="38" fontId="26"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shrinkToFit="1"/>
      <protection locked="0"/>
    </xf>
    <xf numFmtId="38" fontId="26" fillId="3" borderId="3" xfId="0" applyNumberFormat="1" applyFont="1" applyFill="1" applyBorder="1" applyAlignment="1" applyProtection="1">
      <alignment horizontal="left" vertical="center" shrinkToFit="1"/>
      <protection locked="0"/>
    </xf>
    <xf numFmtId="38" fontId="30" fillId="3" borderId="11" xfId="0" applyNumberFormat="1" applyFont="1" applyFill="1" applyBorder="1" applyAlignment="1" applyProtection="1">
      <alignment horizontal="left" vertical="center" shrinkToFit="1"/>
      <protection locked="0"/>
    </xf>
    <xf numFmtId="38" fontId="30" fillId="3" borderId="10" xfId="0" applyNumberFormat="1" applyFont="1" applyFill="1" applyBorder="1" applyAlignment="1" applyProtection="1">
      <alignment horizontal="left" vertical="center" shrinkToFit="1"/>
      <protection locked="0"/>
    </xf>
    <xf numFmtId="38" fontId="30" fillId="3" borderId="10" xfId="0" applyNumberFormat="1" applyFont="1" applyFill="1" applyBorder="1" applyAlignment="1" applyProtection="1">
      <alignment horizontal="right" vertical="center"/>
      <protection locked="0"/>
    </xf>
    <xf numFmtId="38" fontId="30" fillId="3" borderId="10" xfId="0" applyNumberFormat="1" applyFont="1" applyFill="1" applyBorder="1" applyAlignment="1" applyProtection="1">
      <alignment vertical="center"/>
      <protection locked="0"/>
    </xf>
    <xf numFmtId="0" fontId="30" fillId="3" borderId="13" xfId="0" applyFont="1" applyFill="1" applyBorder="1" applyAlignment="1" applyProtection="1">
      <alignment horizontal="left" vertical="center" shrinkToFit="1"/>
      <protection locked="0"/>
    </xf>
    <xf numFmtId="38" fontId="30" fillId="3" borderId="3" xfId="0" applyNumberFormat="1" applyFont="1" applyFill="1" applyBorder="1" applyAlignment="1" applyProtection="1">
      <alignment horizontal="left" vertical="center" shrinkToFit="1"/>
      <protection locked="0"/>
    </xf>
    <xf numFmtId="38" fontId="30"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vertical="center"/>
      <protection locked="0"/>
    </xf>
    <xf numFmtId="38" fontId="30" fillId="3" borderId="13" xfId="0" applyNumberFormat="1" applyFont="1" applyFill="1" applyBorder="1" applyAlignment="1" applyProtection="1">
      <alignment horizontal="left" vertical="center" shrinkToFit="1"/>
      <protection locked="0"/>
    </xf>
    <xf numFmtId="38" fontId="26" fillId="3" borderId="11" xfId="0" applyNumberFormat="1" applyFont="1" applyFill="1" applyBorder="1" applyAlignment="1" applyProtection="1">
      <alignment horizontal="left" vertical="center"/>
      <protection locked="0"/>
    </xf>
    <xf numFmtId="38" fontId="26" fillId="3" borderId="39" xfId="0" applyNumberFormat="1" applyFont="1" applyFill="1" applyBorder="1" applyAlignment="1" applyProtection="1">
      <alignment horizontal="left" vertical="center"/>
      <protection locked="0"/>
    </xf>
    <xf numFmtId="38" fontId="26" fillId="3" borderId="12" xfId="0" applyNumberFormat="1" applyFont="1" applyFill="1" applyBorder="1" applyAlignment="1" applyProtection="1">
      <alignment horizontal="left" vertical="center" wrapText="1"/>
      <protection locked="0"/>
    </xf>
    <xf numFmtId="38" fontId="29" fillId="3" borderId="12" xfId="0" applyNumberFormat="1" applyFont="1" applyFill="1" applyBorder="1" applyAlignment="1" applyProtection="1">
      <alignment horizontal="center" vertical="center"/>
      <protection locked="0"/>
    </xf>
    <xf numFmtId="38" fontId="26" fillId="3" borderId="12" xfId="0" applyNumberFormat="1" applyFont="1" applyFill="1" applyBorder="1" applyAlignment="1" applyProtection="1">
      <alignment horizontal="center" vertical="center"/>
      <protection locked="0"/>
    </xf>
    <xf numFmtId="38" fontId="29" fillId="3" borderId="39" xfId="0" applyNumberFormat="1" applyFont="1" applyFill="1" applyBorder="1" applyAlignment="1" applyProtection="1">
      <alignment horizontal="center" vertical="center"/>
      <protection locked="0"/>
    </xf>
    <xf numFmtId="38" fontId="26" fillId="3" borderId="16" xfId="0" applyNumberFormat="1" applyFont="1" applyFill="1" applyBorder="1" applyAlignment="1" applyProtection="1">
      <alignment horizontal="left" vertical="center" wrapText="1"/>
      <protection locked="0"/>
    </xf>
    <xf numFmtId="38" fontId="26" fillId="3" borderId="16" xfId="0" applyNumberFormat="1" applyFont="1" applyFill="1" applyBorder="1" applyAlignment="1" applyProtection="1">
      <alignment vertical="center"/>
      <protection locked="0"/>
    </xf>
    <xf numFmtId="38" fontId="26" fillId="3" borderId="16" xfId="0" applyNumberFormat="1" applyFont="1" applyFill="1" applyBorder="1" applyAlignment="1" applyProtection="1">
      <alignment horizontal="right" vertical="center"/>
      <protection locked="0"/>
    </xf>
    <xf numFmtId="38" fontId="26" fillId="3" borderId="7" xfId="0" applyNumberFormat="1" applyFont="1" applyFill="1" applyBorder="1" applyAlignment="1" applyProtection="1">
      <alignment horizontal="right" vertical="center"/>
      <protection locked="0"/>
    </xf>
    <xf numFmtId="38" fontId="26" fillId="3" borderId="13" xfId="0" applyNumberFormat="1" applyFont="1" applyFill="1" applyBorder="1" applyAlignment="1" applyProtection="1">
      <alignment horizontal="left" vertical="center"/>
      <protection locked="0"/>
    </xf>
    <xf numFmtId="38" fontId="26" fillId="3" borderId="21" xfId="0" applyNumberFormat="1" applyFont="1" applyFill="1" applyBorder="1" applyAlignment="1" applyProtection="1">
      <alignment horizontal="left" vertical="center"/>
      <protection locked="0"/>
    </xf>
    <xf numFmtId="38" fontId="26" fillId="3" borderId="21" xfId="0" applyNumberFormat="1" applyFont="1" applyFill="1" applyBorder="1" applyAlignment="1" applyProtection="1">
      <alignment horizontal="left" vertical="center" wrapText="1"/>
      <protection locked="0"/>
    </xf>
    <xf numFmtId="38" fontId="26" fillId="3" borderId="14"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26" fillId="3" borderId="2" xfId="0" applyNumberFormat="1" applyFont="1" applyFill="1" applyBorder="1" applyAlignment="1" applyProtection="1">
      <alignment horizontal="center" vertical="center"/>
      <protection locked="0"/>
    </xf>
    <xf numFmtId="38" fontId="29" fillId="3" borderId="21"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horizontal="left" vertical="center" wrapText="1"/>
      <protection locked="0"/>
    </xf>
    <xf numFmtId="38" fontId="26" fillId="3" borderId="14" xfId="0" applyNumberFormat="1" applyFont="1" applyFill="1" applyBorder="1" applyAlignment="1" applyProtection="1">
      <alignment horizontal="right" vertical="center"/>
      <protection locked="0"/>
    </xf>
    <xf numFmtId="38" fontId="26" fillId="3" borderId="3" xfId="0" applyNumberFormat="1" applyFont="1" applyFill="1" applyBorder="1" applyAlignment="1" applyProtection="1">
      <alignment horizontal="right" vertical="center"/>
      <protection locked="0"/>
    </xf>
    <xf numFmtId="38" fontId="30" fillId="3" borderId="13" xfId="0" applyNumberFormat="1" applyFont="1" applyFill="1" applyBorder="1" applyAlignment="1" applyProtection="1">
      <alignment horizontal="left" vertical="center"/>
      <protection locked="0"/>
    </xf>
    <xf numFmtId="38" fontId="30" fillId="3" borderId="21" xfId="0" applyNumberFormat="1" applyFont="1" applyFill="1" applyBorder="1" applyAlignment="1" applyProtection="1">
      <alignment horizontal="left" vertical="center"/>
      <protection locked="0"/>
    </xf>
    <xf numFmtId="38" fontId="30" fillId="3" borderId="21" xfId="0" applyNumberFormat="1" applyFont="1" applyFill="1" applyBorder="1" applyAlignment="1" applyProtection="1">
      <alignment horizontal="left" vertical="center" wrapText="1"/>
      <protection locked="0"/>
    </xf>
    <xf numFmtId="38" fontId="30" fillId="3" borderId="14" xfId="0" applyNumberFormat="1" applyFont="1" applyFill="1" applyBorder="1" applyAlignment="1" applyProtection="1">
      <alignment horizontal="center" vertical="center"/>
      <protection locked="0"/>
    </xf>
    <xf numFmtId="38" fontId="31" fillId="3" borderId="2" xfId="0" applyNumberFormat="1" applyFont="1" applyFill="1" applyBorder="1" applyAlignment="1" applyProtection="1">
      <alignment horizontal="center" vertical="center"/>
      <protection locked="0"/>
    </xf>
    <xf numFmtId="38" fontId="30" fillId="3" borderId="2" xfId="0" applyNumberFormat="1" applyFont="1" applyFill="1" applyBorder="1" applyAlignment="1" applyProtection="1">
      <alignment horizontal="center" vertical="center"/>
      <protection locked="0"/>
    </xf>
    <xf numFmtId="38" fontId="31" fillId="3" borderId="21" xfId="0" applyNumberFormat="1" applyFont="1" applyFill="1" applyBorder="1" applyAlignment="1" applyProtection="1">
      <alignment horizontal="center" vertical="center"/>
      <protection locked="0"/>
    </xf>
    <xf numFmtId="38" fontId="30" fillId="3" borderId="14" xfId="0" applyNumberFormat="1" applyFont="1" applyFill="1" applyBorder="1" applyAlignment="1" applyProtection="1">
      <alignment horizontal="left" vertical="center" wrapText="1"/>
      <protection locked="0"/>
    </xf>
    <xf numFmtId="38" fontId="30" fillId="3" borderId="14" xfId="0" applyNumberFormat="1" applyFont="1" applyFill="1" applyBorder="1" applyAlignment="1" applyProtection="1">
      <alignment horizontal="right" vertical="center"/>
      <protection locked="0"/>
    </xf>
    <xf numFmtId="38" fontId="32"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wrapText="1"/>
      <protection locked="0"/>
    </xf>
    <xf numFmtId="38" fontId="32" fillId="3" borderId="3" xfId="0" applyNumberFormat="1" applyFont="1" applyFill="1" applyBorder="1" applyAlignment="1" applyProtection="1">
      <alignment horizontal="center" vertical="center"/>
      <protection locked="0"/>
    </xf>
    <xf numFmtId="38" fontId="22" fillId="3" borderId="13" xfId="0" applyNumberFormat="1" applyFont="1" applyFill="1" applyBorder="1" applyAlignment="1" applyProtection="1">
      <alignment horizontal="left" vertical="center"/>
      <protection locked="0"/>
    </xf>
    <xf numFmtId="38" fontId="22" fillId="3" borderId="3" xfId="0" applyNumberFormat="1" applyFont="1" applyFill="1" applyBorder="1" applyAlignment="1" applyProtection="1">
      <alignment horizontal="left" vertical="center"/>
      <protection locked="0"/>
    </xf>
    <xf numFmtId="38" fontId="23" fillId="3" borderId="3" xfId="0" applyNumberFormat="1" applyFont="1" applyFill="1" applyBorder="1" applyAlignment="1" applyProtection="1">
      <alignment horizontal="center" vertical="center"/>
      <protection locked="0"/>
    </xf>
    <xf numFmtId="38" fontId="22" fillId="3" borderId="18" xfId="0" applyNumberFormat="1" applyFont="1" applyFill="1" applyBorder="1" applyAlignment="1" applyProtection="1">
      <alignment horizontal="left" vertical="center"/>
      <protection locked="0"/>
    </xf>
    <xf numFmtId="38" fontId="22" fillId="3" borderId="5" xfId="0" applyNumberFormat="1" applyFont="1" applyFill="1" applyBorder="1" applyAlignment="1" applyProtection="1">
      <alignment horizontal="left" vertical="center"/>
      <protection locked="0"/>
    </xf>
    <xf numFmtId="38" fontId="23" fillId="3" borderId="5"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vertical="center"/>
      <protection locked="0"/>
    </xf>
    <xf numFmtId="38" fontId="22" fillId="3" borderId="3" xfId="0" applyNumberFormat="1" applyFont="1" applyFill="1" applyBorder="1" applyAlignment="1" applyProtection="1">
      <alignment vertical="center"/>
      <protection locked="0"/>
    </xf>
    <xf numFmtId="38" fontId="26" fillId="3" borderId="14" xfId="0" applyNumberFormat="1" applyFont="1" applyFill="1" applyBorder="1" applyAlignment="1" applyProtection="1">
      <alignment horizontal="left" vertical="center"/>
      <protection locked="0"/>
    </xf>
    <xf numFmtId="38" fontId="26" fillId="3" borderId="12" xfId="0" applyNumberFormat="1" applyFont="1" applyFill="1" applyBorder="1" applyAlignment="1" applyProtection="1">
      <alignment horizontal="right" vertical="center"/>
      <protection locked="0"/>
    </xf>
    <xf numFmtId="176" fontId="22" fillId="3" borderId="3" xfId="0" applyNumberFormat="1" applyFont="1" applyFill="1" applyBorder="1" applyAlignment="1" applyProtection="1">
      <alignment horizontal="left" vertical="center"/>
      <protection locked="0"/>
    </xf>
    <xf numFmtId="38" fontId="22" fillId="3" borderId="14"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horizontal="left" vertical="center"/>
      <protection locked="0"/>
    </xf>
    <xf numFmtId="176" fontId="26" fillId="3" borderId="10"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vertical="center"/>
      <protection locked="0"/>
    </xf>
    <xf numFmtId="38" fontId="22" fillId="3" borderId="14" xfId="0" applyNumberFormat="1" applyFont="1" applyFill="1" applyBorder="1" applyAlignment="1" applyProtection="1">
      <alignment horizontal="left" vertical="center"/>
      <protection locked="0"/>
    </xf>
    <xf numFmtId="38" fontId="26" fillId="3" borderId="3" xfId="0" applyNumberFormat="1" applyFont="1" applyFill="1" applyBorder="1" applyAlignment="1" applyProtection="1">
      <alignment vertical="center"/>
      <protection locked="0"/>
    </xf>
    <xf numFmtId="0" fontId="34" fillId="4" borderId="46" xfId="8" applyFont="1" applyFill="1" applyBorder="1" applyAlignment="1">
      <alignment horizontal="center" vertical="center"/>
    </xf>
    <xf numFmtId="0" fontId="34" fillId="0" borderId="2" xfId="8" applyFont="1" applyBorder="1" applyAlignment="1">
      <alignment horizontal="center" vertical="center"/>
    </xf>
    <xf numFmtId="0" fontId="34" fillId="4" borderId="47" xfId="8" applyFont="1" applyFill="1" applyBorder="1" applyAlignment="1">
      <alignment horizontal="center" vertical="center"/>
    </xf>
    <xf numFmtId="0" fontId="34" fillId="4" borderId="48" xfId="8" applyFont="1" applyFill="1" applyBorder="1" applyAlignment="1">
      <alignment horizontal="center" vertical="center"/>
    </xf>
    <xf numFmtId="0" fontId="34" fillId="5" borderId="49" xfId="8" applyFont="1" applyFill="1" applyBorder="1" applyAlignment="1">
      <alignment horizontal="center" vertical="center"/>
    </xf>
    <xf numFmtId="0" fontId="34" fillId="5" borderId="48" xfId="8" applyFont="1" applyFill="1" applyBorder="1" applyAlignment="1">
      <alignment horizontal="center" vertical="center" wrapText="1"/>
    </xf>
    <xf numFmtId="0" fontId="34" fillId="5" borderId="49" xfId="8" applyFont="1" applyFill="1" applyBorder="1" applyAlignment="1">
      <alignment horizontal="center" vertical="center" wrapText="1"/>
    </xf>
    <xf numFmtId="0" fontId="34" fillId="0" borderId="49" xfId="8" applyFont="1" applyBorder="1" applyAlignment="1">
      <alignment horizontal="center" vertical="center" wrapText="1"/>
    </xf>
    <xf numFmtId="0" fontId="34" fillId="5" borderId="48" xfId="8" applyFont="1" applyFill="1" applyBorder="1" applyAlignment="1">
      <alignment horizontal="center" vertical="center"/>
    </xf>
    <xf numFmtId="0" fontId="34" fillId="0" borderId="48" xfId="8" applyFont="1" applyBorder="1" applyAlignment="1">
      <alignment horizontal="center" vertical="center" wrapText="1"/>
    </xf>
    <xf numFmtId="0" fontId="34" fillId="6" borderId="50" xfId="8" applyFont="1" applyFill="1" applyBorder="1" applyAlignment="1">
      <alignment horizontal="center" vertical="center" wrapText="1"/>
    </xf>
    <xf numFmtId="0" fontId="34" fillId="6" borderId="51" xfId="8" applyFont="1" applyFill="1" applyBorder="1" applyAlignment="1">
      <alignment horizontal="center" vertical="center" wrapText="1"/>
    </xf>
    <xf numFmtId="0" fontId="34" fillId="6" borderId="51" xfId="8" applyFont="1" applyFill="1" applyBorder="1" applyAlignment="1">
      <alignment horizontal="center" vertical="center"/>
    </xf>
    <xf numFmtId="0" fontId="34" fillId="7" borderId="52" xfId="8" applyFont="1" applyFill="1" applyBorder="1" applyAlignment="1">
      <alignment horizontal="center" vertical="center" wrapText="1"/>
    </xf>
    <xf numFmtId="0" fontId="34" fillId="7" borderId="53" xfId="8" applyFont="1" applyFill="1" applyBorder="1" applyAlignment="1">
      <alignment horizontal="center" vertical="center" wrapText="1"/>
    </xf>
    <xf numFmtId="0" fontId="34" fillId="7" borderId="53" xfId="8" applyFont="1" applyFill="1" applyBorder="1" applyAlignment="1">
      <alignment horizontal="center" vertical="center"/>
    </xf>
    <xf numFmtId="0" fontId="34" fillId="8" borderId="3" xfId="8" applyFont="1" applyFill="1" applyBorder="1" applyAlignment="1">
      <alignment horizontal="center" vertical="center"/>
    </xf>
    <xf numFmtId="0" fontId="34" fillId="11" borderId="53" xfId="8" applyFont="1" applyFill="1" applyBorder="1" applyAlignment="1">
      <alignment horizontal="center" vertical="center" wrapText="1"/>
    </xf>
    <xf numFmtId="0" fontId="34" fillId="11" borderId="53" xfId="8" applyFont="1" applyFill="1" applyBorder="1" applyAlignment="1">
      <alignment horizontal="center" vertical="center"/>
    </xf>
    <xf numFmtId="0" fontId="34" fillId="12" borderId="3" xfId="8" applyFont="1" applyFill="1" applyBorder="1" applyAlignment="1">
      <alignment horizontal="center" vertical="center" wrapText="1"/>
    </xf>
    <xf numFmtId="0" fontId="34" fillId="12" borderId="3" xfId="8" applyFont="1" applyFill="1" applyBorder="1" applyAlignment="1">
      <alignment horizontal="center" vertical="center"/>
    </xf>
    <xf numFmtId="0" fontId="34" fillId="9" borderId="3" xfId="8" applyFont="1" applyFill="1" applyBorder="1" applyAlignment="1">
      <alignment horizontal="center" vertical="center"/>
    </xf>
    <xf numFmtId="0" fontId="34" fillId="0" borderId="0" xfId="8" applyFont="1">
      <alignment vertical="center"/>
    </xf>
    <xf numFmtId="0" fontId="34" fillId="8" borderId="3" xfId="8" applyFont="1" applyFill="1" applyBorder="1" applyAlignment="1">
      <alignment horizontal="center" vertical="center" wrapText="1"/>
    </xf>
    <xf numFmtId="0" fontId="13" fillId="0" borderId="14" xfId="8" applyBorder="1" applyAlignment="1">
      <alignment horizontal="center" vertical="center" wrapText="1"/>
    </xf>
    <xf numFmtId="0" fontId="13" fillId="0" borderId="54" xfId="8" applyBorder="1" applyAlignment="1" applyProtection="1">
      <alignment vertical="center" wrapText="1"/>
      <protection locked="0"/>
    </xf>
    <xf numFmtId="0" fontId="13" fillId="0" borderId="21" xfId="8" applyBorder="1" applyAlignment="1">
      <alignment horizontal="left" vertical="center" wrapText="1"/>
    </xf>
    <xf numFmtId="0" fontId="13" fillId="0" borderId="3" xfId="8" applyBorder="1" applyAlignment="1">
      <alignment horizontal="left" vertical="center" wrapText="1"/>
    </xf>
    <xf numFmtId="0" fontId="13" fillId="0" borderId="56" xfId="8" applyBorder="1" applyAlignment="1">
      <alignment horizontal="left" vertical="center" wrapText="1"/>
    </xf>
    <xf numFmtId="38" fontId="0" fillId="0" borderId="3" xfId="9" applyFont="1" applyBorder="1" applyAlignment="1">
      <alignment vertical="center" wrapText="1"/>
    </xf>
    <xf numFmtId="0" fontId="13" fillId="0" borderId="3" xfId="8" applyBorder="1" applyAlignment="1">
      <alignment vertical="center" wrapText="1"/>
    </xf>
    <xf numFmtId="180" fontId="0" fillId="0" borderId="3" xfId="9" applyNumberFormat="1" applyFont="1" applyBorder="1" applyAlignment="1">
      <alignment vertical="center" wrapText="1"/>
    </xf>
    <xf numFmtId="0" fontId="13" fillId="0" borderId="50" xfId="8" applyBorder="1" applyAlignment="1">
      <alignment horizontal="left" vertical="center" wrapText="1"/>
    </xf>
    <xf numFmtId="0" fontId="13" fillId="0" borderId="51" xfId="8" applyBorder="1" applyAlignment="1">
      <alignment horizontal="left" vertical="center" wrapText="1"/>
    </xf>
    <xf numFmtId="0" fontId="13" fillId="0" borderId="3" xfId="8" applyBorder="1" applyAlignment="1" applyProtection="1">
      <alignment vertical="center" wrapText="1"/>
      <protection locked="0"/>
    </xf>
    <xf numFmtId="0" fontId="13" fillId="0" borderId="0" xfId="8" applyAlignment="1">
      <alignment vertical="center" wrapText="1"/>
    </xf>
    <xf numFmtId="0" fontId="35" fillId="0" borderId="0" xfId="13"/>
    <xf numFmtId="181" fontId="36" fillId="0" borderId="0" xfId="13" applyNumberFormat="1" applyFont="1" applyAlignment="1">
      <alignment vertical="center"/>
    </xf>
    <xf numFmtId="176" fontId="22" fillId="0" borderId="0" xfId="13" applyNumberFormat="1" applyFont="1" applyAlignment="1">
      <alignment vertical="center" wrapText="1"/>
    </xf>
    <xf numFmtId="9" fontId="23" fillId="0" borderId="0" xfId="13" applyNumberFormat="1" applyFont="1" applyAlignment="1">
      <alignment horizontal="right" vertical="center"/>
    </xf>
    <xf numFmtId="38" fontId="28" fillId="0" borderId="69" xfId="0" applyNumberFormat="1" applyFont="1" applyBorder="1" applyAlignment="1">
      <alignment horizontal="center" vertical="center"/>
    </xf>
    <xf numFmtId="38" fontId="28" fillId="0" borderId="66" xfId="0" applyNumberFormat="1" applyFont="1" applyBorder="1" applyAlignment="1">
      <alignment horizontal="center" vertical="center"/>
    </xf>
    <xf numFmtId="38" fontId="38" fillId="0" borderId="62" xfId="0" applyNumberFormat="1" applyFont="1" applyBorder="1" applyAlignment="1">
      <alignment horizontal="center" vertical="center"/>
    </xf>
    <xf numFmtId="38" fontId="26" fillId="3" borderId="70" xfId="0" applyNumberFormat="1" applyFont="1" applyFill="1" applyBorder="1" applyAlignment="1" applyProtection="1">
      <alignment horizontal="right" vertical="center"/>
      <protection locked="0"/>
    </xf>
    <xf numFmtId="38" fontId="26" fillId="3" borderId="39" xfId="0" applyNumberFormat="1" applyFont="1" applyFill="1" applyBorder="1" applyAlignment="1" applyProtection="1">
      <alignment horizontal="right" vertical="center"/>
      <protection locked="0"/>
    </xf>
    <xf numFmtId="38" fontId="26" fillId="3" borderId="72" xfId="0" applyNumberFormat="1" applyFont="1" applyFill="1" applyBorder="1" applyAlignment="1" applyProtection="1">
      <alignment horizontal="right" vertical="center"/>
      <protection locked="0"/>
    </xf>
    <xf numFmtId="38" fontId="26" fillId="3" borderId="21" xfId="0" applyNumberFormat="1" applyFont="1" applyFill="1" applyBorder="1" applyAlignment="1" applyProtection="1">
      <alignment horizontal="right" vertical="center"/>
      <protection locked="0"/>
    </xf>
    <xf numFmtId="38" fontId="22" fillId="3" borderId="72" xfId="0" applyNumberFormat="1" applyFont="1" applyFill="1" applyBorder="1" applyAlignment="1" applyProtection="1">
      <alignment horizontal="right" vertical="center"/>
      <protection locked="0"/>
    </xf>
    <xf numFmtId="38" fontId="22" fillId="3" borderId="21" xfId="0" applyNumberFormat="1" applyFont="1" applyFill="1" applyBorder="1" applyAlignment="1" applyProtection="1">
      <alignment horizontal="right" vertical="center"/>
      <protection locked="0"/>
    </xf>
    <xf numFmtId="38" fontId="22" fillId="3" borderId="69" xfId="0" applyNumberFormat="1" applyFont="1" applyFill="1" applyBorder="1" applyAlignment="1" applyProtection="1">
      <alignment horizontal="right" vertical="center"/>
      <protection locked="0"/>
    </xf>
    <xf numFmtId="38" fontId="22" fillId="3" borderId="23" xfId="0" applyNumberFormat="1" applyFont="1" applyFill="1" applyBorder="1" applyAlignment="1" applyProtection="1">
      <alignment horizontal="right" vertical="center"/>
      <protection locked="0"/>
    </xf>
    <xf numFmtId="38" fontId="22" fillId="0" borderId="0" xfId="0" applyNumberFormat="1" applyFont="1" applyAlignment="1">
      <alignment horizontal="left" vertical="center"/>
    </xf>
    <xf numFmtId="177" fontId="39" fillId="0" borderId="0" xfId="0" applyNumberFormat="1" applyFont="1" applyAlignment="1">
      <alignment vertical="center" wrapText="1"/>
    </xf>
    <xf numFmtId="0" fontId="23" fillId="0" borderId="3" xfId="13" applyFont="1" applyBorder="1" applyAlignment="1">
      <alignment horizontal="justify" vertical="center"/>
    </xf>
    <xf numFmtId="176" fontId="23" fillId="0" borderId="3" xfId="13" applyNumberFormat="1" applyFont="1" applyBorder="1" applyAlignment="1">
      <alignment horizontal="right" vertical="center"/>
    </xf>
    <xf numFmtId="0" fontId="23" fillId="0" borderId="3" xfId="13" applyFont="1" applyBorder="1" applyAlignment="1">
      <alignment horizontal="left" vertical="center"/>
    </xf>
    <xf numFmtId="0" fontId="23" fillId="0" borderId="3" xfId="13" applyFont="1" applyBorder="1" applyAlignment="1">
      <alignment horizontal="justify" vertical="center" wrapText="1"/>
    </xf>
    <xf numFmtId="176" fontId="23" fillId="0" borderId="22" xfId="13" applyNumberFormat="1" applyFont="1" applyBorder="1" applyAlignment="1">
      <alignment horizontal="right" vertical="top"/>
    </xf>
    <xf numFmtId="176" fontId="23" fillId="0" borderId="5" xfId="13" applyNumberFormat="1" applyFont="1" applyBorder="1" applyAlignment="1">
      <alignment horizontal="right" vertical="top"/>
    </xf>
    <xf numFmtId="176" fontId="15" fillId="0" borderId="16" xfId="0" applyNumberFormat="1" applyFont="1" applyBorder="1" applyAlignment="1">
      <alignment horizontal="right" vertical="top"/>
    </xf>
    <xf numFmtId="176" fontId="15" fillId="0" borderId="10" xfId="0" applyNumberFormat="1" applyFont="1" applyBorder="1" applyAlignment="1">
      <alignment horizontal="right" vertical="top"/>
    </xf>
    <xf numFmtId="176" fontId="23" fillId="0" borderId="15" xfId="13" applyNumberFormat="1" applyFont="1" applyBorder="1" applyAlignment="1">
      <alignment horizontal="right" vertical="center"/>
    </xf>
    <xf numFmtId="176" fontId="23" fillId="0" borderId="17" xfId="13" applyNumberFormat="1" applyFont="1" applyBorder="1" applyAlignment="1">
      <alignment horizontal="right" vertical="center"/>
    </xf>
    <xf numFmtId="176" fontId="23" fillId="0" borderId="15" xfId="13" applyNumberFormat="1" applyFont="1" applyBorder="1" applyAlignment="1">
      <alignment horizontal="right" vertical="top"/>
    </xf>
    <xf numFmtId="176" fontId="23" fillId="0" borderId="17" xfId="13" applyNumberFormat="1" applyFont="1" applyBorder="1" applyAlignment="1">
      <alignment horizontal="right" vertical="top"/>
    </xf>
    <xf numFmtId="176" fontId="23" fillId="0" borderId="14" xfId="13" applyNumberFormat="1" applyFont="1" applyBorder="1" applyAlignment="1">
      <alignment horizontal="right" vertical="center"/>
    </xf>
    <xf numFmtId="38" fontId="26" fillId="3" borderId="71" xfId="0" applyNumberFormat="1" applyFont="1" applyFill="1" applyBorder="1" applyAlignment="1" applyProtection="1">
      <alignment horizontal="right" vertical="center"/>
      <protection locked="0"/>
    </xf>
    <xf numFmtId="38" fontId="26" fillId="3" borderId="42" xfId="0" applyNumberFormat="1" applyFont="1" applyFill="1" applyBorder="1" applyAlignment="1" applyProtection="1">
      <alignment horizontal="right" vertical="center"/>
      <protection locked="0"/>
    </xf>
    <xf numFmtId="38" fontId="26" fillId="0" borderId="7" xfId="0" applyNumberFormat="1" applyFont="1" applyBorder="1" applyAlignment="1" applyProtection="1">
      <alignment horizontal="right" vertical="center"/>
      <protection locked="0"/>
    </xf>
    <xf numFmtId="38" fontId="26" fillId="0" borderId="3" xfId="0" applyNumberFormat="1" applyFont="1" applyBorder="1" applyAlignment="1" applyProtection="1">
      <alignment horizontal="right" vertical="center"/>
      <protection locked="0"/>
    </xf>
    <xf numFmtId="38" fontId="22" fillId="0" borderId="3" xfId="0" applyNumberFormat="1" applyFont="1" applyBorder="1" applyAlignment="1" applyProtection="1">
      <alignment horizontal="right" vertical="center"/>
      <protection locked="0"/>
    </xf>
    <xf numFmtId="38" fontId="22" fillId="3" borderId="66" xfId="0" applyNumberFormat="1" applyFont="1" applyFill="1" applyBorder="1" applyAlignment="1" applyProtection="1">
      <alignment horizontal="right" vertical="center"/>
      <protection locked="0"/>
    </xf>
    <xf numFmtId="38" fontId="22" fillId="0" borderId="62" xfId="0" applyNumberFormat="1" applyFont="1" applyBorder="1" applyAlignment="1" applyProtection="1">
      <alignment horizontal="right" vertical="center"/>
      <protection locked="0"/>
    </xf>
    <xf numFmtId="38" fontId="26" fillId="3" borderId="73" xfId="0" applyNumberFormat="1" applyFont="1" applyFill="1" applyBorder="1" applyAlignment="1" applyProtection="1">
      <alignment horizontal="right" vertical="center"/>
      <protection locked="0"/>
    </xf>
    <xf numFmtId="38" fontId="26" fillId="3" borderId="23" xfId="0" applyNumberFormat="1" applyFont="1" applyFill="1" applyBorder="1" applyAlignment="1" applyProtection="1">
      <alignment horizontal="right" vertical="center"/>
      <protection locked="0"/>
    </xf>
    <xf numFmtId="0" fontId="43" fillId="0" borderId="0" xfId="13" applyFont="1" applyAlignment="1">
      <alignment horizontal="left" vertical="center"/>
    </xf>
    <xf numFmtId="38" fontId="38" fillId="0" borderId="62" xfId="0" applyNumberFormat="1" applyFont="1" applyBorder="1" applyAlignment="1">
      <alignment horizontal="center" vertical="center" wrapText="1"/>
    </xf>
    <xf numFmtId="182" fontId="13" fillId="0" borderId="3" xfId="8" applyNumberFormat="1" applyBorder="1" applyAlignment="1">
      <alignment vertical="center" wrapText="1"/>
    </xf>
    <xf numFmtId="38" fontId="28" fillId="0" borderId="62" xfId="0" applyNumberFormat="1" applyFont="1" applyBorder="1" applyAlignment="1">
      <alignment horizontal="center" vertical="center" wrapText="1" shrinkToFit="1"/>
    </xf>
    <xf numFmtId="0" fontId="47" fillId="0" borderId="3" xfId="0" applyFont="1" applyBorder="1" applyAlignment="1">
      <alignment horizontal="center" vertical="center" wrapText="1"/>
    </xf>
    <xf numFmtId="0" fontId="44" fillId="0" borderId="3" xfId="0" applyFont="1" applyBorder="1" applyAlignment="1">
      <alignment horizontal="center" vertical="center" wrapText="1"/>
    </xf>
    <xf numFmtId="38" fontId="26" fillId="3" borderId="10" xfId="0" applyNumberFormat="1" applyFont="1" applyFill="1" applyBorder="1" applyAlignment="1" applyProtection="1">
      <alignment horizontal="right" vertical="center" shrinkToFit="1"/>
      <protection locked="0"/>
    </xf>
    <xf numFmtId="38" fontId="32" fillId="3" borderId="10" xfId="0" applyNumberFormat="1" applyFont="1" applyFill="1" applyBorder="1" applyAlignment="1" applyProtection="1">
      <alignment horizontal="center" vertical="center" shrinkToFit="1"/>
      <protection locked="0"/>
    </xf>
    <xf numFmtId="38" fontId="26" fillId="3" borderId="3" xfId="0" applyNumberFormat="1" applyFont="1" applyFill="1" applyBorder="1" applyAlignment="1" applyProtection="1">
      <alignment horizontal="right" vertical="center" shrinkToFit="1"/>
      <protection locked="0"/>
    </xf>
    <xf numFmtId="38" fontId="32" fillId="3" borderId="3" xfId="0" applyNumberFormat="1" applyFont="1" applyFill="1" applyBorder="1" applyAlignment="1" applyProtection="1">
      <alignment horizontal="center" vertical="center" shrinkToFit="1"/>
      <protection locked="0"/>
    </xf>
    <xf numFmtId="38" fontId="42" fillId="0" borderId="62" xfId="0" applyNumberFormat="1" applyFont="1" applyBorder="1" applyAlignment="1">
      <alignment horizontal="center" vertical="center"/>
    </xf>
    <xf numFmtId="38" fontId="22" fillId="3" borderId="3" xfId="0" applyNumberFormat="1" applyFont="1" applyFill="1" applyBorder="1" applyAlignment="1" applyProtection="1">
      <alignment horizontal="right" vertical="center" shrinkToFit="1"/>
      <protection locked="0"/>
    </xf>
    <xf numFmtId="38" fontId="23" fillId="3" borderId="3" xfId="0" applyNumberFormat="1" applyFont="1" applyFill="1" applyBorder="1" applyAlignment="1" applyProtection="1">
      <alignment horizontal="center" vertical="center" shrinkToFit="1"/>
      <protection locked="0"/>
    </xf>
    <xf numFmtId="38" fontId="22" fillId="3" borderId="5" xfId="0" applyNumberFormat="1" applyFont="1" applyFill="1" applyBorder="1" applyAlignment="1" applyProtection="1">
      <alignment horizontal="right" vertical="center" shrinkToFit="1"/>
      <protection locked="0"/>
    </xf>
    <xf numFmtId="38" fontId="23" fillId="3" borderId="5" xfId="0" applyNumberFormat="1" applyFont="1" applyFill="1" applyBorder="1" applyAlignment="1" applyProtection="1">
      <alignment horizontal="center" vertical="center" shrinkToFit="1"/>
      <protection locked="0"/>
    </xf>
    <xf numFmtId="0" fontId="23" fillId="0" borderId="3" xfId="13" applyFont="1" applyBorder="1" applyAlignment="1">
      <alignment vertical="center" wrapText="1"/>
    </xf>
    <xf numFmtId="0" fontId="0" fillId="0" borderId="3" xfId="0" applyBorder="1" applyAlignment="1">
      <alignment vertical="center"/>
    </xf>
    <xf numFmtId="3" fontId="23" fillId="0" borderId="3" xfId="0" applyNumberFormat="1" applyFont="1" applyBorder="1" applyAlignment="1">
      <alignment vertical="center"/>
    </xf>
    <xf numFmtId="38" fontId="22" fillId="0" borderId="40" xfId="0" applyNumberFormat="1" applyFont="1" applyBorder="1" applyAlignment="1">
      <alignment horizontal="center" vertical="center"/>
    </xf>
    <xf numFmtId="176" fontId="26" fillId="3" borderId="10" xfId="0" applyNumberFormat="1" applyFont="1" applyFill="1" applyBorder="1" applyAlignment="1" applyProtection="1">
      <alignment vertical="center"/>
      <protection locked="0"/>
    </xf>
    <xf numFmtId="38" fontId="22" fillId="3" borderId="88" xfId="0" applyNumberFormat="1" applyFont="1" applyFill="1" applyBorder="1" applyAlignment="1" applyProtection="1">
      <alignment vertical="center"/>
      <protection locked="0"/>
    </xf>
    <xf numFmtId="38" fontId="22" fillId="3" borderId="45" xfId="0" applyNumberFormat="1" applyFont="1" applyFill="1" applyBorder="1" applyAlignment="1" applyProtection="1">
      <alignment vertical="center"/>
      <protection locked="0"/>
    </xf>
    <xf numFmtId="38" fontId="26" fillId="3" borderId="89" xfId="0" applyNumberFormat="1" applyFont="1" applyFill="1" applyBorder="1" applyAlignment="1" applyProtection="1">
      <alignment horizontal="center" vertical="center"/>
      <protection locked="0"/>
    </xf>
    <xf numFmtId="38" fontId="22" fillId="3" borderId="89" xfId="10" applyFont="1" applyFill="1" applyBorder="1" applyAlignment="1" applyProtection="1">
      <alignment vertical="center"/>
      <protection locked="0"/>
    </xf>
    <xf numFmtId="176" fontId="22" fillId="3" borderId="90" xfId="0" applyNumberFormat="1" applyFont="1" applyFill="1" applyBorder="1" applyAlignment="1" applyProtection="1">
      <alignment vertical="center"/>
      <protection locked="0"/>
    </xf>
    <xf numFmtId="176" fontId="22" fillId="3" borderId="90" xfId="0" applyNumberFormat="1" applyFont="1" applyFill="1" applyBorder="1" applyAlignment="1" applyProtection="1">
      <alignment horizontal="center" vertical="center"/>
      <protection locked="0"/>
    </xf>
    <xf numFmtId="177" fontId="25" fillId="0" borderId="74" xfId="0" applyNumberFormat="1" applyFont="1" applyBorder="1" applyAlignment="1">
      <alignment vertical="center"/>
    </xf>
    <xf numFmtId="177" fontId="25" fillId="0" borderId="31" xfId="0" applyNumberFormat="1" applyFont="1" applyBorder="1" applyAlignment="1">
      <alignment vertical="center"/>
    </xf>
    <xf numFmtId="0" fontId="30" fillId="3" borderId="88" xfId="0" applyFont="1" applyFill="1" applyBorder="1" applyAlignment="1" applyProtection="1">
      <alignment horizontal="justify" vertical="center" shrinkToFit="1"/>
      <protection locked="0"/>
    </xf>
    <xf numFmtId="38" fontId="30" fillId="3" borderId="90" xfId="0" applyNumberFormat="1" applyFont="1" applyFill="1" applyBorder="1" applyAlignment="1" applyProtection="1">
      <alignment vertical="center" shrinkToFit="1"/>
      <protection locked="0"/>
    </xf>
    <xf numFmtId="38" fontId="30" fillId="3" borderId="90" xfId="0" applyNumberFormat="1" applyFont="1" applyFill="1" applyBorder="1" applyAlignment="1" applyProtection="1">
      <alignment horizontal="right" vertical="center"/>
      <protection locked="0"/>
    </xf>
    <xf numFmtId="38" fontId="30" fillId="3" borderId="90" xfId="0" applyNumberFormat="1" applyFont="1" applyFill="1" applyBorder="1" applyAlignment="1" applyProtection="1">
      <alignment horizontal="center" vertical="center"/>
      <protection locked="0"/>
    </xf>
    <xf numFmtId="38" fontId="26" fillId="3" borderId="90" xfId="0" applyNumberFormat="1" applyFont="1" applyFill="1" applyBorder="1" applyAlignment="1" applyProtection="1">
      <alignment horizontal="center" vertical="center"/>
      <protection locked="0"/>
    </xf>
    <xf numFmtId="38" fontId="30" fillId="3" borderId="88" xfId="0" applyNumberFormat="1" applyFont="1" applyFill="1" applyBorder="1" applyAlignment="1" applyProtection="1">
      <alignment horizontal="left" vertical="center"/>
      <protection locked="0"/>
    </xf>
    <xf numFmtId="38" fontId="30" fillId="3" borderId="92" xfId="0" applyNumberFormat="1" applyFont="1" applyFill="1" applyBorder="1" applyAlignment="1" applyProtection="1">
      <alignment horizontal="left" vertical="center"/>
      <protection locked="0"/>
    </xf>
    <xf numFmtId="38" fontId="30" fillId="3" borderId="92" xfId="0" applyNumberFormat="1" applyFont="1" applyFill="1" applyBorder="1" applyAlignment="1" applyProtection="1">
      <alignment horizontal="left" vertical="center" wrapText="1"/>
      <protection locked="0"/>
    </xf>
    <xf numFmtId="38" fontId="30" fillId="3" borderId="89" xfId="0" applyNumberFormat="1" applyFont="1" applyFill="1" applyBorder="1" applyAlignment="1" applyProtection="1">
      <alignment horizontal="center" vertical="center"/>
      <protection locked="0"/>
    </xf>
    <xf numFmtId="38" fontId="31" fillId="3" borderId="45" xfId="0" applyNumberFormat="1" applyFont="1" applyFill="1" applyBorder="1" applyAlignment="1" applyProtection="1">
      <alignment horizontal="center" vertical="center"/>
      <protection locked="0"/>
    </xf>
    <xf numFmtId="38" fontId="30" fillId="3" borderId="45" xfId="0" applyNumberFormat="1" applyFont="1" applyFill="1" applyBorder="1" applyAlignment="1" applyProtection="1">
      <alignment horizontal="center" vertical="center"/>
      <protection locked="0"/>
    </xf>
    <xf numFmtId="38" fontId="31" fillId="3" borderId="92" xfId="0" applyNumberFormat="1" applyFont="1" applyFill="1" applyBorder="1" applyAlignment="1" applyProtection="1">
      <alignment horizontal="center" vertical="center"/>
      <protection locked="0"/>
    </xf>
    <xf numFmtId="38" fontId="30" fillId="3" borderId="89" xfId="0" applyNumberFormat="1" applyFont="1" applyFill="1" applyBorder="1" applyAlignment="1" applyProtection="1">
      <alignment horizontal="left" vertical="center" wrapText="1"/>
      <protection locked="0"/>
    </xf>
    <xf numFmtId="38" fontId="30" fillId="3" borderId="89" xfId="0" applyNumberFormat="1" applyFont="1" applyFill="1" applyBorder="1" applyAlignment="1" applyProtection="1">
      <alignment horizontal="right" vertical="center"/>
      <protection locked="0"/>
    </xf>
    <xf numFmtId="38" fontId="25" fillId="0" borderId="74" xfId="0" applyNumberFormat="1" applyFont="1" applyBorder="1" applyAlignment="1">
      <alignment vertical="center"/>
    </xf>
    <xf numFmtId="177" fontId="25" fillId="0" borderId="95" xfId="0" applyNumberFormat="1" applyFont="1" applyBorder="1" applyAlignment="1">
      <alignment vertical="center"/>
    </xf>
    <xf numFmtId="38" fontId="22" fillId="3" borderId="90" xfId="0" applyNumberFormat="1" applyFont="1" applyFill="1" applyBorder="1" applyAlignment="1" applyProtection="1">
      <alignment vertical="center"/>
      <protection locked="0"/>
    </xf>
    <xf numFmtId="177" fontId="25" fillId="0" borderId="31" xfId="0" applyNumberFormat="1" applyFont="1" applyBorder="1" applyAlignment="1">
      <alignment horizontal="right" vertical="center"/>
    </xf>
    <xf numFmtId="38" fontId="22" fillId="3" borderId="88" xfId="0" applyNumberFormat="1" applyFont="1" applyFill="1" applyBorder="1" applyAlignment="1" applyProtection="1">
      <alignment horizontal="left" vertical="center"/>
      <protection locked="0"/>
    </xf>
    <xf numFmtId="38" fontId="22" fillId="3" borderId="89" xfId="0" applyNumberFormat="1" applyFont="1" applyFill="1" applyBorder="1" applyAlignment="1" applyProtection="1">
      <alignment horizontal="left" vertical="center"/>
      <protection locked="0"/>
    </xf>
    <xf numFmtId="38" fontId="22" fillId="3" borderId="89" xfId="0" applyNumberFormat="1" applyFont="1" applyFill="1" applyBorder="1" applyAlignment="1" applyProtection="1">
      <alignment vertical="center"/>
      <protection locked="0"/>
    </xf>
    <xf numFmtId="38" fontId="26" fillId="3" borderId="90" xfId="0" applyNumberFormat="1" applyFont="1" applyFill="1" applyBorder="1" applyAlignment="1" applyProtection="1">
      <alignment horizontal="right" vertical="center"/>
      <protection locked="0"/>
    </xf>
    <xf numFmtId="38" fontId="26" fillId="3" borderId="45" xfId="0" applyNumberFormat="1" applyFont="1" applyFill="1" applyBorder="1" applyAlignment="1" applyProtection="1">
      <alignment horizontal="right" vertical="center"/>
      <protection locked="0"/>
    </xf>
    <xf numFmtId="176" fontId="22" fillId="3" borderId="90" xfId="0" applyNumberFormat="1" applyFont="1" applyFill="1" applyBorder="1" applyAlignment="1" applyProtection="1">
      <alignment horizontal="left" vertical="center"/>
      <protection locked="0"/>
    </xf>
    <xf numFmtId="176" fontId="22" fillId="0" borderId="0" xfId="0" applyNumberFormat="1" applyFont="1" applyAlignment="1">
      <alignment horizontal="right" vertical="center"/>
    </xf>
    <xf numFmtId="176" fontId="22" fillId="0" borderId="0" xfId="0" applyNumberFormat="1" applyFont="1" applyAlignment="1">
      <alignment vertical="center"/>
    </xf>
    <xf numFmtId="176" fontId="26" fillId="0" borderId="0" xfId="0" applyNumberFormat="1" applyFont="1" applyAlignment="1">
      <alignment vertical="center"/>
    </xf>
    <xf numFmtId="176" fontId="25" fillId="0" borderId="0" xfId="0" applyNumberFormat="1" applyFont="1" applyAlignment="1">
      <alignment vertical="center"/>
    </xf>
    <xf numFmtId="49" fontId="25" fillId="0" borderId="0" xfId="0" applyNumberFormat="1" applyFont="1" applyAlignment="1">
      <alignment horizontal="left" vertical="center" wrapText="1"/>
    </xf>
    <xf numFmtId="182" fontId="40" fillId="0" borderId="2" xfId="0" applyNumberFormat="1" applyFont="1" applyBorder="1" applyAlignment="1">
      <alignment horizontal="left" vertical="center" wrapText="1"/>
    </xf>
    <xf numFmtId="182" fontId="40" fillId="0" borderId="12" xfId="0" applyNumberFormat="1" applyFont="1" applyBorder="1" applyAlignment="1">
      <alignment horizontal="left" vertical="center" wrapText="1"/>
    </xf>
    <xf numFmtId="182" fontId="40" fillId="10" borderId="12" xfId="0" applyNumberFormat="1" applyFont="1" applyFill="1" applyBorder="1" applyAlignment="1">
      <alignment horizontal="left" vertical="center"/>
    </xf>
    <xf numFmtId="176" fontId="25" fillId="0" borderId="0" xfId="0" applyNumberFormat="1" applyFont="1" applyAlignment="1">
      <alignment horizontal="left" vertical="center"/>
    </xf>
    <xf numFmtId="49" fontId="25" fillId="0" borderId="0" xfId="0" applyNumberFormat="1" applyFont="1" applyAlignment="1">
      <alignment horizontal="left" vertical="center"/>
    </xf>
    <xf numFmtId="49" fontId="25" fillId="0" borderId="0" xfId="0" applyNumberFormat="1" applyFont="1" applyAlignment="1">
      <alignment vertical="center"/>
    </xf>
    <xf numFmtId="176" fontId="22" fillId="0" borderId="0" xfId="0" applyNumberFormat="1" applyFont="1" applyAlignment="1">
      <alignment horizontal="center" vertical="center" wrapText="1"/>
    </xf>
    <xf numFmtId="176" fontId="25" fillId="0" borderId="0" xfId="0" applyNumberFormat="1" applyFont="1" applyAlignment="1">
      <alignment horizontal="left" vertical="center" wrapText="1"/>
    </xf>
    <xf numFmtId="176" fontId="41" fillId="0" borderId="0" xfId="0" applyNumberFormat="1" applyFont="1" applyAlignment="1">
      <alignment vertical="center"/>
    </xf>
    <xf numFmtId="176" fontId="22" fillId="0" borderId="0" xfId="0" applyNumberFormat="1" applyFont="1" applyAlignment="1">
      <alignment horizontal="center" vertical="center"/>
    </xf>
    <xf numFmtId="176" fontId="25" fillId="0" borderId="29" xfId="0" applyNumberFormat="1" applyFont="1" applyBorder="1" applyAlignment="1">
      <alignment vertical="center"/>
    </xf>
    <xf numFmtId="176" fontId="25" fillId="0" borderId="16" xfId="0" applyNumberFormat="1" applyFont="1" applyBorder="1" applyAlignment="1">
      <alignment vertical="center"/>
    </xf>
    <xf numFmtId="176" fontId="25" fillId="0" borderId="32" xfId="0" applyNumberFormat="1" applyFont="1" applyBorder="1" applyAlignment="1">
      <alignment vertical="center"/>
    </xf>
    <xf numFmtId="176" fontId="25" fillId="0" borderId="11" xfId="0" applyNumberFormat="1" applyFont="1" applyBorder="1" applyAlignment="1">
      <alignment vertical="center"/>
    </xf>
    <xf numFmtId="176" fontId="25" fillId="0" borderId="14" xfId="0" applyNumberFormat="1" applyFont="1" applyBorder="1" applyAlignment="1">
      <alignment vertical="center"/>
    </xf>
    <xf numFmtId="176" fontId="25" fillId="0" borderId="20" xfId="0" applyNumberFormat="1" applyFont="1" applyBorder="1" applyAlignment="1">
      <alignment vertical="center"/>
    </xf>
    <xf numFmtId="176" fontId="25" fillId="0" borderId="13" xfId="0" applyNumberFormat="1" applyFont="1" applyBorder="1" applyAlignment="1">
      <alignment vertical="center"/>
    </xf>
    <xf numFmtId="176" fontId="25" fillId="0" borderId="8" xfId="0" applyNumberFormat="1" applyFont="1" applyBorder="1" applyAlignment="1">
      <alignment vertical="center"/>
    </xf>
    <xf numFmtId="176" fontId="25" fillId="0" borderId="18" xfId="0" applyNumberFormat="1" applyFont="1" applyBorder="1" applyAlignment="1">
      <alignment vertical="center"/>
    </xf>
    <xf numFmtId="176" fontId="25" fillId="0" borderId="14" xfId="0" applyNumberFormat="1" applyFont="1" applyBorder="1" applyAlignment="1">
      <alignment horizontal="right" vertical="center"/>
    </xf>
    <xf numFmtId="176" fontId="25" fillId="0" borderId="24" xfId="0" applyNumberFormat="1" applyFont="1" applyBorder="1" applyAlignment="1">
      <alignment vertical="center"/>
    </xf>
    <xf numFmtId="176" fontId="25" fillId="0" borderId="15" xfId="0" applyNumberFormat="1" applyFont="1" applyBorder="1" applyAlignment="1">
      <alignment vertical="center"/>
    </xf>
    <xf numFmtId="176" fontId="22" fillId="0" borderId="22" xfId="0" applyNumberFormat="1" applyFont="1" applyBorder="1" applyAlignment="1">
      <alignment horizontal="right" vertical="center"/>
    </xf>
    <xf numFmtId="9" fontId="22" fillId="0" borderId="28" xfId="0" applyNumberFormat="1" applyFont="1" applyBorder="1" applyAlignment="1">
      <alignment horizontal="left" vertical="center"/>
    </xf>
    <xf numFmtId="176" fontId="25" fillId="0" borderId="28" xfId="0" applyNumberFormat="1" applyFont="1" applyBorder="1" applyAlignment="1">
      <alignment horizontal="right" vertical="center"/>
    </xf>
    <xf numFmtId="176" fontId="25" fillId="0" borderId="75" xfId="0" applyNumberFormat="1" applyFont="1" applyBorder="1" applyAlignment="1">
      <alignment vertical="center"/>
    </xf>
    <xf numFmtId="176" fontId="25" fillId="0" borderId="40" xfId="0" applyNumberFormat="1" applyFont="1" applyBorder="1" applyAlignment="1">
      <alignment horizontal="center" vertical="center"/>
    </xf>
    <xf numFmtId="176" fontId="25" fillId="0" borderId="40" xfId="0" applyNumberFormat="1" applyFont="1" applyBorder="1" applyAlignment="1">
      <alignment horizontal="right" vertical="center"/>
    </xf>
    <xf numFmtId="176" fontId="25" fillId="0" borderId="31" xfId="0" applyNumberFormat="1" applyFont="1" applyBorder="1" applyAlignment="1">
      <alignment horizontal="right" vertical="center"/>
    </xf>
    <xf numFmtId="176" fontId="25" fillId="0" borderId="64" xfId="0" applyNumberFormat="1" applyFont="1" applyBorder="1" applyAlignment="1">
      <alignment horizontal="right" vertical="center"/>
    </xf>
    <xf numFmtId="176" fontId="25" fillId="0" borderId="0" xfId="0" applyNumberFormat="1" applyFont="1" applyAlignment="1">
      <alignment horizontal="center" vertical="center"/>
    </xf>
    <xf numFmtId="176" fontId="40" fillId="0" borderId="0" xfId="0" applyNumberFormat="1" applyFont="1" applyAlignment="1">
      <alignment horizontal="right" vertical="center"/>
    </xf>
    <xf numFmtId="183" fontId="25" fillId="0" borderId="0" xfId="0" applyNumberFormat="1" applyFont="1" applyAlignment="1">
      <alignment horizontal="right" vertical="center"/>
    </xf>
    <xf numFmtId="9" fontId="37" fillId="10" borderId="57" xfId="0" applyNumberFormat="1" applyFont="1" applyFill="1" applyBorder="1" applyAlignment="1">
      <alignment horizontal="right" vertical="center"/>
    </xf>
    <xf numFmtId="176" fontId="22" fillId="0" borderId="14" xfId="0" applyNumberFormat="1" applyFont="1" applyBorder="1" applyAlignment="1">
      <alignment horizontal="center" vertical="center"/>
    </xf>
    <xf numFmtId="176" fontId="22" fillId="0" borderId="3" xfId="0" applyNumberFormat="1" applyFont="1" applyBorder="1" applyAlignment="1">
      <alignment horizontal="center" vertical="center"/>
    </xf>
    <xf numFmtId="176" fontId="22" fillId="10" borderId="3" xfId="0" applyNumberFormat="1" applyFont="1" applyFill="1" applyBorder="1" applyAlignment="1">
      <alignment horizontal="center" vertical="center"/>
    </xf>
    <xf numFmtId="176" fontId="22" fillId="0" borderId="15" xfId="0" applyNumberFormat="1" applyFont="1" applyBorder="1" applyAlignment="1">
      <alignment horizontal="center" vertical="center"/>
    </xf>
    <xf numFmtId="176" fontId="25" fillId="0" borderId="16" xfId="0" applyNumberFormat="1" applyFont="1" applyBorder="1" applyAlignment="1">
      <alignment horizontal="left" vertical="center"/>
    </xf>
    <xf numFmtId="176" fontId="26" fillId="3" borderId="0" xfId="0" applyNumberFormat="1" applyFont="1" applyFill="1" applyAlignment="1" applyProtection="1">
      <alignment vertical="center"/>
      <protection locked="0"/>
    </xf>
    <xf numFmtId="176" fontId="26" fillId="3" borderId="0" xfId="0" applyNumberFormat="1" applyFont="1" applyFill="1" applyAlignment="1" applyProtection="1">
      <alignment horizontal="left" vertical="center"/>
      <protection locked="0"/>
    </xf>
    <xf numFmtId="0" fontId="26" fillId="3" borderId="28" xfId="0" applyFont="1" applyFill="1" applyBorder="1" applyAlignment="1" applyProtection="1">
      <alignment horizontal="center" vertical="center"/>
      <protection locked="0"/>
    </xf>
    <xf numFmtId="177" fontId="26" fillId="0" borderId="83" xfId="0" applyNumberFormat="1" applyFont="1" applyBorder="1" applyAlignment="1" applyProtection="1">
      <alignment horizontal="right" vertical="center"/>
      <protection locked="0"/>
    </xf>
    <xf numFmtId="177" fontId="26" fillId="0" borderId="84" xfId="0" applyNumberFormat="1" applyFont="1" applyBorder="1" applyAlignment="1" applyProtection="1">
      <alignment horizontal="right" vertical="center"/>
      <protection locked="0"/>
    </xf>
    <xf numFmtId="177" fontId="26" fillId="0" borderId="85" xfId="0" applyNumberFormat="1" applyFont="1" applyBorder="1" applyAlignment="1" applyProtection="1">
      <alignment horizontal="right" vertical="center"/>
      <protection locked="0"/>
    </xf>
    <xf numFmtId="177" fontId="25" fillId="0" borderId="86" xfId="0" applyNumberFormat="1" applyFont="1" applyBorder="1" applyAlignment="1" applyProtection="1">
      <alignment vertical="center"/>
      <protection locked="0"/>
    </xf>
    <xf numFmtId="0" fontId="22" fillId="0" borderId="31" xfId="0" applyFont="1" applyBorder="1" applyAlignment="1" applyProtection="1">
      <alignment vertical="center"/>
      <protection locked="0"/>
    </xf>
    <xf numFmtId="176" fontId="26" fillId="0" borderId="0" xfId="0" applyNumberFormat="1" applyFont="1" applyAlignment="1" applyProtection="1">
      <alignment vertical="center"/>
      <protection locked="0"/>
    </xf>
    <xf numFmtId="176" fontId="25" fillId="0" borderId="0" xfId="0" applyNumberFormat="1" applyFont="1" applyAlignment="1">
      <alignment horizontal="right" vertical="center"/>
    </xf>
    <xf numFmtId="176" fontId="22" fillId="0" borderId="15" xfId="0" applyNumberFormat="1" applyFont="1" applyBorder="1" applyAlignment="1" applyProtection="1">
      <alignment vertical="center"/>
      <protection locked="0"/>
    </xf>
    <xf numFmtId="176" fontId="48" fillId="0" borderId="15" xfId="0" applyNumberFormat="1" applyFont="1" applyBorder="1" applyAlignment="1" applyProtection="1">
      <alignment vertical="center"/>
      <protection locked="0"/>
    </xf>
    <xf numFmtId="176" fontId="25" fillId="0" borderId="76" xfId="0" applyNumberFormat="1" applyFont="1" applyBorder="1" applyAlignment="1">
      <alignment vertical="center"/>
    </xf>
    <xf numFmtId="176" fontId="22" fillId="0" borderId="77" xfId="0" applyNumberFormat="1" applyFont="1" applyBorder="1" applyAlignment="1">
      <alignment horizontal="right" vertical="center"/>
    </xf>
    <xf numFmtId="0" fontId="26" fillId="0" borderId="78" xfId="0" applyFont="1" applyBorder="1" applyAlignment="1">
      <alignment horizontal="center" vertical="center"/>
    </xf>
    <xf numFmtId="9" fontId="22" fillId="0" borderId="79" xfId="0" applyNumberFormat="1" applyFont="1" applyBorder="1" applyAlignment="1">
      <alignment horizontal="left" vertical="center"/>
    </xf>
    <xf numFmtId="176" fontId="25" fillId="0" borderId="78" xfId="0" applyNumberFormat="1" applyFont="1" applyBorder="1" applyAlignment="1">
      <alignment horizontal="right" vertical="center"/>
    </xf>
    <xf numFmtId="176" fontId="25" fillId="0" borderId="80" xfId="0" applyNumberFormat="1" applyFont="1" applyBorder="1" applyAlignment="1">
      <alignment vertical="center"/>
    </xf>
    <xf numFmtId="176" fontId="25" fillId="0" borderId="81" xfId="0" applyNumberFormat="1" applyFont="1" applyBorder="1" applyAlignment="1">
      <alignment vertical="center"/>
    </xf>
    <xf numFmtId="38" fontId="42" fillId="0" borderId="62" xfId="0" applyNumberFormat="1" applyFont="1" applyBorder="1" applyAlignment="1">
      <alignment horizontal="center" vertical="center" wrapText="1"/>
    </xf>
    <xf numFmtId="0" fontId="22" fillId="0" borderId="20"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1" xfId="0" applyFont="1" applyBorder="1" applyAlignment="1" applyProtection="1">
      <alignment horizontal="center" vertical="center"/>
      <protection locked="0"/>
    </xf>
    <xf numFmtId="177" fontId="22" fillId="0" borderId="20" xfId="0" applyNumberFormat="1" applyFont="1" applyBorder="1" applyAlignment="1">
      <alignment horizontal="right" vertical="center"/>
    </xf>
    <xf numFmtId="177" fontId="22" fillId="0" borderId="20" xfId="0" applyNumberFormat="1" applyFont="1" applyBorder="1" applyAlignment="1">
      <alignment vertical="center"/>
    </xf>
    <xf numFmtId="177" fontId="22" fillId="0" borderId="91" xfId="0" applyNumberFormat="1" applyFont="1" applyBorder="1" applyAlignment="1">
      <alignment horizontal="right" vertical="center"/>
    </xf>
    <xf numFmtId="177" fontId="22" fillId="0" borderId="16" xfId="0" applyNumberFormat="1" applyFont="1" applyBorder="1" applyAlignment="1">
      <alignment horizontal="right" vertical="center"/>
    </xf>
    <xf numFmtId="177" fontId="22" fillId="0" borderId="15" xfId="0" applyNumberFormat="1" applyFont="1" applyBorder="1" applyAlignment="1">
      <alignment horizontal="right" vertical="center"/>
    </xf>
    <xf numFmtId="38" fontId="22" fillId="0" borderId="65" xfId="0" applyNumberFormat="1" applyFont="1" applyBorder="1" applyAlignment="1">
      <alignment horizontal="right" vertical="center"/>
    </xf>
    <xf numFmtId="38" fontId="22" fillId="0" borderId="93" xfId="0" applyNumberFormat="1" applyFont="1" applyBorder="1" applyAlignment="1">
      <alignment horizontal="right" vertical="center"/>
    </xf>
    <xf numFmtId="177" fontId="22" fillId="0" borderId="91" xfId="0" applyNumberFormat="1" applyFont="1" applyBorder="1" applyAlignment="1">
      <alignment vertical="center"/>
    </xf>
    <xf numFmtId="0" fontId="1" fillId="0" borderId="3" xfId="8" applyFont="1" applyBorder="1" applyAlignment="1">
      <alignment horizontal="left" vertical="center" wrapText="1"/>
    </xf>
    <xf numFmtId="49" fontId="25" fillId="10" borderId="0" xfId="0" applyNumberFormat="1" applyFont="1" applyFill="1" applyAlignment="1">
      <alignment horizontal="left" vertical="center" wrapText="1"/>
    </xf>
    <xf numFmtId="176" fontId="50" fillId="0" borderId="0" xfId="0" applyNumberFormat="1" applyFont="1" applyAlignment="1">
      <alignment horizontal="right" vertical="center"/>
    </xf>
    <xf numFmtId="176" fontId="22" fillId="10" borderId="0" xfId="0" applyNumberFormat="1" applyFont="1" applyFill="1" applyAlignment="1">
      <alignment horizontal="right" vertical="center" shrinkToFit="1"/>
    </xf>
    <xf numFmtId="176" fontId="22" fillId="0" borderId="0" xfId="0" applyNumberFormat="1" applyFont="1" applyAlignment="1">
      <alignment horizontal="left" vertical="center" wrapText="1"/>
    </xf>
    <xf numFmtId="182" fontId="40" fillId="3" borderId="12" xfId="0" applyNumberFormat="1" applyFont="1" applyFill="1" applyBorder="1" applyAlignment="1" applyProtection="1">
      <alignment horizontal="left" vertical="center" shrinkToFit="1"/>
      <protection locked="0"/>
    </xf>
    <xf numFmtId="182" fontId="25" fillId="3" borderId="12" xfId="0" applyNumberFormat="1" applyFont="1" applyFill="1" applyBorder="1" applyAlignment="1" applyProtection="1">
      <alignment horizontal="left" vertical="center" shrinkToFit="1"/>
      <protection locked="0"/>
    </xf>
    <xf numFmtId="49" fontId="52" fillId="3" borderId="96" xfId="26" applyNumberFormat="1" applyFont="1" applyFill="1" applyBorder="1" applyAlignment="1" applyProtection="1">
      <alignment horizontal="left" vertical="center" shrinkToFit="1"/>
      <protection locked="0"/>
    </xf>
    <xf numFmtId="49" fontId="52" fillId="3" borderId="45" xfId="0" applyNumberFormat="1" applyFont="1" applyFill="1" applyBorder="1" applyAlignment="1" applyProtection="1">
      <alignment horizontal="left" vertical="center" shrinkToFit="1"/>
      <protection locked="0"/>
    </xf>
    <xf numFmtId="49" fontId="52" fillId="3" borderId="12" xfId="26" applyNumberFormat="1" applyFont="1" applyFill="1" applyBorder="1" applyAlignment="1" applyProtection="1">
      <alignment horizontal="left" vertical="center" shrinkToFit="1"/>
      <protection locked="0"/>
    </xf>
    <xf numFmtId="176" fontId="25" fillId="3" borderId="15" xfId="0" applyNumberFormat="1" applyFont="1" applyFill="1" applyBorder="1" applyAlignment="1" applyProtection="1">
      <alignment horizontal="left" vertical="center" shrinkToFit="1"/>
      <protection locked="0"/>
    </xf>
    <xf numFmtId="176" fontId="25" fillId="3" borderId="17" xfId="0" applyNumberFormat="1" applyFont="1" applyFill="1" applyBorder="1" applyAlignment="1" applyProtection="1">
      <alignment horizontal="left" vertical="center" shrinkToFit="1"/>
      <protection locked="0"/>
    </xf>
    <xf numFmtId="49" fontId="25" fillId="3" borderId="16" xfId="0" applyNumberFormat="1" applyFont="1" applyFill="1" applyBorder="1" applyAlignment="1" applyProtection="1">
      <alignment horizontal="left" vertical="center" shrinkToFit="1"/>
      <protection locked="0"/>
    </xf>
    <xf numFmtId="176" fontId="25" fillId="3" borderId="10" xfId="0" applyNumberFormat="1" applyFont="1" applyFill="1" applyBorder="1" applyAlignment="1" applyProtection="1">
      <alignment horizontal="left" vertical="center" shrinkToFit="1"/>
      <protection locked="0"/>
    </xf>
    <xf numFmtId="176" fontId="26" fillId="0" borderId="0" xfId="0" applyNumberFormat="1" applyFont="1" applyAlignment="1" applyProtection="1">
      <alignment vertical="center" shrinkToFit="1"/>
      <protection locked="0"/>
    </xf>
    <xf numFmtId="176" fontId="22" fillId="0" borderId="0" xfId="0" applyNumberFormat="1" applyFont="1" applyAlignment="1" applyProtection="1">
      <alignment horizontal="right" vertical="center" shrinkToFit="1"/>
      <protection locked="0"/>
    </xf>
    <xf numFmtId="0" fontId="1" fillId="0" borderId="14" xfId="8" applyFont="1" applyBorder="1" applyAlignment="1">
      <alignment horizontal="center" vertical="center"/>
    </xf>
    <xf numFmtId="0" fontId="1" fillId="0" borderId="2" xfId="8" applyFont="1" applyBorder="1" applyAlignment="1" applyProtection="1">
      <alignment vertical="center" wrapText="1"/>
      <protection locked="0"/>
    </xf>
    <xf numFmtId="0" fontId="1" fillId="0" borderId="55" xfId="8" applyFont="1" applyBorder="1" applyAlignment="1" applyProtection="1">
      <alignment vertical="center" wrapText="1"/>
      <protection locked="0"/>
    </xf>
    <xf numFmtId="0" fontId="1" fillId="0" borderId="3" xfId="8" applyFont="1" applyBorder="1" applyAlignment="1" applyProtection="1">
      <alignment vertical="center" wrapText="1"/>
      <protection locked="0"/>
    </xf>
    <xf numFmtId="182" fontId="1" fillId="0" borderId="3" xfId="8" applyNumberFormat="1" applyFont="1" applyBorder="1" applyAlignment="1">
      <alignment vertical="center" wrapText="1"/>
    </xf>
    <xf numFmtId="0" fontId="1" fillId="0" borderId="51" xfId="8" applyFont="1" applyBorder="1" applyAlignment="1">
      <alignment horizontal="left" vertical="center" wrapText="1"/>
    </xf>
    <xf numFmtId="0" fontId="1" fillId="0" borderId="56" xfId="8" applyFont="1" applyBorder="1" applyAlignment="1">
      <alignment horizontal="left" vertical="center" wrapText="1"/>
    </xf>
    <xf numFmtId="0" fontId="1" fillId="0" borderId="0" xfId="8" applyFont="1" applyAlignment="1">
      <alignment horizontal="center" vertical="center"/>
    </xf>
    <xf numFmtId="0" fontId="54" fillId="0" borderId="3" xfId="13" applyFont="1" applyBorder="1" applyAlignment="1">
      <alignment horizontal="center" vertical="center" wrapText="1"/>
    </xf>
    <xf numFmtId="0" fontId="54" fillId="0" borderId="3" xfId="13" applyFont="1" applyBorder="1" applyAlignment="1">
      <alignment horizontal="center" vertical="center"/>
    </xf>
    <xf numFmtId="0" fontId="54" fillId="0" borderId="22" xfId="13" applyFont="1" applyBorder="1" applyAlignment="1">
      <alignment horizontal="center" vertical="center" wrapText="1"/>
    </xf>
    <xf numFmtId="0" fontId="54" fillId="0" borderId="5" xfId="13" applyFont="1" applyBorder="1" applyAlignment="1">
      <alignment horizontal="center" vertical="center" wrapText="1"/>
    </xf>
    <xf numFmtId="176" fontId="30" fillId="0" borderId="0" xfId="0" applyNumberFormat="1" applyFont="1" applyAlignment="1">
      <alignment horizontal="right" vertical="center" shrinkToFit="1"/>
    </xf>
    <xf numFmtId="176" fontId="30" fillId="0" borderId="0" xfId="0" applyNumberFormat="1" applyFont="1" applyAlignment="1" applyProtection="1">
      <alignment horizontal="right" vertical="center" shrinkToFit="1"/>
      <protection locked="0"/>
    </xf>
    <xf numFmtId="176" fontId="31" fillId="0" borderId="0" xfId="0" applyNumberFormat="1" applyFont="1" applyAlignment="1">
      <alignment horizontal="right" vertical="center" shrinkToFit="1"/>
    </xf>
    <xf numFmtId="49" fontId="30" fillId="10" borderId="45" xfId="0" applyNumberFormat="1" applyFont="1" applyFill="1" applyBorder="1" applyAlignment="1" applyProtection="1">
      <alignment horizontal="right" vertical="center" shrinkToFit="1"/>
      <protection locked="0"/>
    </xf>
    <xf numFmtId="49" fontId="30" fillId="0" borderId="0" xfId="0" applyNumberFormat="1" applyFont="1" applyAlignment="1">
      <alignment horizontal="right" vertical="center" shrinkToFit="1"/>
    </xf>
    <xf numFmtId="176" fontId="30" fillId="0" borderId="4" xfId="0" applyNumberFormat="1" applyFont="1" applyBorder="1" applyAlignment="1">
      <alignment horizontal="center" vertical="center"/>
    </xf>
    <xf numFmtId="176" fontId="30" fillId="0" borderId="19" xfId="0" applyNumberFormat="1" applyFont="1" applyBorder="1" applyAlignment="1">
      <alignment horizontal="center" vertical="center"/>
    </xf>
    <xf numFmtId="176" fontId="30" fillId="0" borderId="9" xfId="0" applyNumberFormat="1" applyFont="1" applyBorder="1" applyAlignment="1">
      <alignment horizontal="center" vertical="center" wrapText="1"/>
    </xf>
    <xf numFmtId="176" fontId="31" fillId="0" borderId="9" xfId="0" applyNumberFormat="1" applyFont="1" applyBorder="1" applyAlignment="1">
      <alignment horizontal="center" vertical="center" wrapText="1" shrinkToFit="1"/>
    </xf>
    <xf numFmtId="0" fontId="23" fillId="0" borderId="3" xfId="13" applyFont="1" applyBorder="1" applyAlignment="1">
      <alignment vertical="center" wrapText="1"/>
    </xf>
    <xf numFmtId="0" fontId="0" fillId="0" borderId="3" xfId="0" applyBorder="1" applyAlignment="1">
      <alignment vertical="center"/>
    </xf>
    <xf numFmtId="0" fontId="23" fillId="0" borderId="3" xfId="13" applyFont="1" applyBorder="1" applyAlignment="1">
      <alignment horizontal="right" vertical="center"/>
    </xf>
    <xf numFmtId="0" fontId="0" fillId="0" borderId="3" xfId="0" applyBorder="1" applyAlignment="1">
      <alignment horizontal="right" vertical="center"/>
    </xf>
    <xf numFmtId="176" fontId="22" fillId="0" borderId="0" xfId="13" applyNumberFormat="1" applyFont="1" applyAlignment="1">
      <alignment vertical="center" wrapText="1"/>
    </xf>
    <xf numFmtId="0" fontId="23" fillId="0" borderId="3" xfId="13" applyFont="1" applyBorder="1" applyAlignment="1">
      <alignment horizontal="left" vertical="center"/>
    </xf>
    <xf numFmtId="0" fontId="0" fillId="0" borderId="3" xfId="0" applyBorder="1" applyAlignment="1">
      <alignment horizontal="left" vertical="center"/>
    </xf>
    <xf numFmtId="0" fontId="23" fillId="0" borderId="12" xfId="13" applyFont="1" applyBorder="1" applyAlignment="1">
      <alignment horizontal="left" vertical="center"/>
    </xf>
    <xf numFmtId="49" fontId="25" fillId="3" borderId="2" xfId="0" applyNumberFormat="1" applyFont="1" applyFill="1" applyBorder="1" applyAlignment="1" applyProtection="1">
      <alignment horizontal="left" vertical="center" wrapText="1"/>
      <protection locked="0"/>
    </xf>
    <xf numFmtId="182" fontId="25" fillId="3" borderId="2" xfId="0" applyNumberFormat="1" applyFont="1" applyFill="1" applyBorder="1" applyAlignment="1" applyProtection="1">
      <alignment horizontal="left" vertical="center" shrinkToFit="1"/>
      <protection locked="0"/>
    </xf>
    <xf numFmtId="49" fontId="25" fillId="3" borderId="12" xfId="0" applyNumberFormat="1" applyFont="1" applyFill="1" applyBorder="1" applyAlignment="1" applyProtection="1">
      <alignment horizontal="left" vertical="center" wrapText="1"/>
      <protection locked="0"/>
    </xf>
    <xf numFmtId="176" fontId="22" fillId="3" borderId="0" xfId="0" applyNumberFormat="1" applyFont="1" applyFill="1" applyAlignment="1" applyProtection="1">
      <alignment horizontal="center" vertical="center" shrinkToFit="1"/>
      <protection locked="0"/>
    </xf>
    <xf numFmtId="176" fontId="25" fillId="3" borderId="12" xfId="0" applyNumberFormat="1" applyFont="1" applyFill="1" applyBorder="1" applyAlignment="1" applyProtection="1">
      <alignment horizontal="left" vertical="center" wrapText="1"/>
      <protection locked="0"/>
    </xf>
    <xf numFmtId="0" fontId="0" fillId="0" borderId="12" xfId="0" applyBorder="1" applyAlignment="1" applyProtection="1">
      <alignment vertical="center" wrapText="1"/>
      <protection locked="0"/>
    </xf>
    <xf numFmtId="176" fontId="25" fillId="3"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vertical="center" wrapText="1"/>
      <protection locked="0"/>
    </xf>
    <xf numFmtId="176" fontId="24" fillId="0" borderId="0" xfId="0" applyNumberFormat="1" applyFont="1" applyAlignment="1">
      <alignment vertical="top" wrapText="1"/>
    </xf>
    <xf numFmtId="0" fontId="22" fillId="0" borderId="0" xfId="0" applyFont="1" applyAlignment="1">
      <alignment vertical="top"/>
    </xf>
    <xf numFmtId="176" fontId="30" fillId="0" borderId="19" xfId="0" applyNumberFormat="1" applyFont="1" applyBorder="1" applyAlignment="1">
      <alignment horizontal="center" vertical="center"/>
    </xf>
    <xf numFmtId="176" fontId="30" fillId="0" borderId="1" xfId="0" applyNumberFormat="1" applyFont="1" applyBorder="1" applyAlignment="1">
      <alignment horizontal="center" vertical="center"/>
    </xf>
    <xf numFmtId="176" fontId="30" fillId="0" borderId="25" xfId="0" applyNumberFormat="1" applyFont="1" applyBorder="1" applyAlignment="1">
      <alignment horizontal="center" vertical="center"/>
    </xf>
    <xf numFmtId="176" fontId="22" fillId="0" borderId="41" xfId="0" applyNumberFormat="1" applyFont="1" applyBorder="1" applyAlignment="1">
      <alignment horizontal="left" vertical="center"/>
    </xf>
    <xf numFmtId="176" fontId="22" fillId="0" borderId="44" xfId="0" applyNumberFormat="1" applyFont="1" applyBorder="1" applyAlignment="1">
      <alignment horizontal="left" vertical="center"/>
    </xf>
    <xf numFmtId="176" fontId="22" fillId="0" borderId="42" xfId="0" applyNumberFormat="1" applyFont="1" applyBorder="1" applyAlignment="1">
      <alignment horizontal="left" vertical="center"/>
    </xf>
    <xf numFmtId="176" fontId="22" fillId="0" borderId="14" xfId="0" applyNumberFormat="1" applyFont="1" applyBorder="1" applyAlignment="1">
      <alignment horizontal="left" vertical="center"/>
    </xf>
    <xf numFmtId="176" fontId="22" fillId="0" borderId="2" xfId="0" applyNumberFormat="1" applyFont="1" applyBorder="1" applyAlignment="1">
      <alignment horizontal="left" vertical="center"/>
    </xf>
    <xf numFmtId="176" fontId="22" fillId="0" borderId="21" xfId="0" applyNumberFormat="1" applyFont="1" applyBorder="1" applyAlignment="1">
      <alignment horizontal="left" vertical="center"/>
    </xf>
    <xf numFmtId="176" fontId="25" fillId="0" borderId="43"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1" xfId="0" applyNumberFormat="1" applyFont="1" applyBorder="1" applyAlignment="1">
      <alignment horizontal="left" vertical="center"/>
    </xf>
    <xf numFmtId="176" fontId="22" fillId="0" borderId="14" xfId="0" applyNumberFormat="1" applyFont="1" applyBorder="1" applyAlignment="1">
      <alignment horizontal="center" vertical="center"/>
    </xf>
    <xf numFmtId="176" fontId="22" fillId="0" borderId="2" xfId="0" applyNumberFormat="1" applyFont="1" applyBorder="1" applyAlignment="1">
      <alignment horizontal="center" vertical="center"/>
    </xf>
    <xf numFmtId="176" fontId="22" fillId="0" borderId="21" xfId="0" applyNumberFormat="1" applyFont="1" applyBorder="1" applyAlignment="1">
      <alignment horizontal="center" vertical="center"/>
    </xf>
    <xf numFmtId="0" fontId="30" fillId="0" borderId="0" xfId="0" applyFont="1" applyAlignment="1">
      <alignment horizontal="right" vertical="top" wrapText="1"/>
    </xf>
    <xf numFmtId="176" fontId="22" fillId="10" borderId="3" xfId="0" applyNumberFormat="1" applyFont="1" applyFill="1" applyBorder="1" applyAlignment="1">
      <alignment horizontal="center" vertical="center"/>
    </xf>
    <xf numFmtId="49" fontId="25" fillId="3" borderId="16" xfId="0" applyNumberFormat="1" applyFont="1" applyFill="1" applyBorder="1" applyAlignment="1" applyProtection="1">
      <alignment horizontal="left" vertical="center" shrinkToFit="1"/>
      <protection locked="0"/>
    </xf>
    <xf numFmtId="49" fontId="25" fillId="3" borderId="12" xfId="0" applyNumberFormat="1" applyFont="1" applyFill="1" applyBorder="1" applyAlignment="1" applyProtection="1">
      <alignment horizontal="left" vertical="center" shrinkToFit="1"/>
      <protection locked="0"/>
    </xf>
    <xf numFmtId="49" fontId="25" fillId="3" borderId="39" xfId="0" applyNumberFormat="1" applyFont="1" applyFill="1" applyBorder="1" applyAlignment="1" applyProtection="1">
      <alignment horizontal="left" vertical="center" shrinkToFit="1"/>
      <protection locked="0"/>
    </xf>
    <xf numFmtId="176" fontId="25" fillId="3" borderId="22" xfId="0" applyNumberFormat="1" applyFont="1" applyFill="1" applyBorder="1" applyAlignment="1" applyProtection="1">
      <alignment horizontal="left" vertical="center" wrapText="1"/>
      <protection locked="0"/>
    </xf>
    <xf numFmtId="176" fontId="25" fillId="3" borderId="28" xfId="0" applyNumberFormat="1" applyFont="1" applyFill="1" applyBorder="1" applyAlignment="1" applyProtection="1">
      <alignment horizontal="left" vertical="center" wrapText="1"/>
      <protection locked="0"/>
    </xf>
    <xf numFmtId="176" fontId="25" fillId="3" borderId="23" xfId="0" applyNumberFormat="1" applyFont="1" applyFill="1" applyBorder="1" applyAlignment="1" applyProtection="1">
      <alignment horizontal="left" vertical="center" wrapText="1"/>
      <protection locked="0"/>
    </xf>
    <xf numFmtId="49" fontId="53" fillId="3" borderId="12" xfId="26" applyNumberFormat="1" applyFont="1" applyFill="1" applyBorder="1" applyAlignment="1" applyProtection="1">
      <alignment horizontal="left" vertical="center" shrinkToFit="1"/>
      <protection locked="0"/>
    </xf>
    <xf numFmtId="176" fontId="25" fillId="3" borderId="5" xfId="0" applyNumberFormat="1" applyFont="1" applyFill="1" applyBorder="1" applyAlignment="1" applyProtection="1">
      <alignment horizontal="left" vertical="center" wrapText="1"/>
      <protection locked="0"/>
    </xf>
    <xf numFmtId="176" fontId="25" fillId="3" borderId="17" xfId="0" applyNumberFormat="1" applyFont="1" applyFill="1" applyBorder="1" applyAlignment="1" applyProtection="1">
      <alignment horizontal="left" vertical="center" wrapText="1"/>
      <protection locked="0"/>
    </xf>
    <xf numFmtId="176" fontId="25" fillId="3" borderId="10" xfId="0" applyNumberFormat="1" applyFont="1" applyFill="1" applyBorder="1" applyAlignment="1" applyProtection="1">
      <alignment horizontal="left" vertical="center" wrapText="1"/>
      <protection locked="0"/>
    </xf>
    <xf numFmtId="176" fontId="25" fillId="0" borderId="82" xfId="0" applyNumberFormat="1" applyFont="1" applyBorder="1" applyAlignment="1">
      <alignment horizontal="center" vertical="center"/>
    </xf>
    <xf numFmtId="176" fontId="25" fillId="0" borderId="40" xfId="0" applyNumberFormat="1" applyFont="1" applyBorder="1" applyAlignment="1">
      <alignment horizontal="center" vertical="center"/>
    </xf>
    <xf numFmtId="176" fontId="25" fillId="0" borderId="0" xfId="0" applyNumberFormat="1" applyFont="1" applyAlignment="1">
      <alignment horizontal="left" vertical="center" wrapText="1"/>
    </xf>
    <xf numFmtId="176" fontId="25" fillId="0" borderId="15" xfId="0" applyNumberFormat="1" applyFont="1" applyBorder="1" applyAlignment="1">
      <alignment horizontal="left" vertical="center" wrapText="1"/>
    </xf>
    <xf numFmtId="176" fontId="45" fillId="3" borderId="12" xfId="0" applyNumberFormat="1" applyFont="1" applyFill="1" applyBorder="1" applyAlignment="1" applyProtection="1">
      <alignment horizontal="left" vertical="center" wrapText="1"/>
      <protection locked="0"/>
    </xf>
    <xf numFmtId="49" fontId="25"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49" fontId="53" fillId="3" borderId="2" xfId="26" applyNumberFormat="1" applyFont="1" applyFill="1" applyBorder="1" applyAlignment="1" applyProtection="1">
      <alignment horizontal="left" vertical="center" shrinkToFit="1"/>
      <protection locked="0"/>
    </xf>
    <xf numFmtId="49" fontId="25" fillId="3" borderId="2" xfId="0" applyNumberFormat="1" applyFont="1" applyFill="1" applyBorder="1" applyAlignment="1" applyProtection="1">
      <alignment horizontal="left" vertical="center" shrinkToFit="1"/>
      <protection locked="0"/>
    </xf>
    <xf numFmtId="38" fontId="22" fillId="0" borderId="82" xfId="0" applyNumberFormat="1" applyFont="1" applyBorder="1" applyAlignment="1">
      <alignment horizontal="center" vertical="center"/>
    </xf>
    <xf numFmtId="38" fontId="22" fillId="0" borderId="40" xfId="0" applyNumberFormat="1" applyFont="1" applyBorder="1" applyAlignment="1">
      <alignment horizontal="center" vertical="center"/>
    </xf>
    <xf numFmtId="177" fontId="22" fillId="0" borderId="32" xfId="0" applyNumberFormat="1" applyFont="1" applyBorder="1" applyAlignment="1">
      <alignment horizontal="center" vertical="center"/>
    </xf>
    <xf numFmtId="177" fontId="22" fillId="0" borderId="31" xfId="0" applyNumberFormat="1" applyFont="1" applyBorder="1" applyAlignment="1">
      <alignment horizontal="center" vertical="center"/>
    </xf>
    <xf numFmtId="38" fontId="22" fillId="0" borderId="29" xfId="0" applyNumberFormat="1" applyFont="1" applyBorder="1" applyAlignment="1">
      <alignment horizontal="center" vertical="center"/>
    </xf>
    <xf numFmtId="38" fontId="22" fillId="0" borderId="35" xfId="0" applyNumberFormat="1" applyFont="1" applyBorder="1" applyAlignment="1">
      <alignment horizontal="center" vertical="center"/>
    </xf>
    <xf numFmtId="38" fontId="22" fillId="0" borderId="36" xfId="0" applyNumberFormat="1" applyFont="1" applyBorder="1" applyAlignment="1">
      <alignment horizontal="center" vertical="center"/>
    </xf>
    <xf numFmtId="38" fontId="22" fillId="0" borderId="37" xfId="0" applyNumberFormat="1" applyFont="1" applyBorder="1" applyAlignment="1">
      <alignment horizontal="center" vertical="center"/>
    </xf>
    <xf numFmtId="38" fontId="23" fillId="0" borderId="36" xfId="0" applyNumberFormat="1" applyFont="1" applyBorder="1" applyAlignment="1">
      <alignment horizontal="center" vertical="center" wrapText="1"/>
    </xf>
    <xf numFmtId="38" fontId="23" fillId="0" borderId="37" xfId="0" applyNumberFormat="1" applyFont="1" applyBorder="1" applyAlignment="1">
      <alignment horizontal="center" vertical="center" wrapText="1"/>
    </xf>
    <xf numFmtId="38" fontId="22" fillId="0" borderId="62" xfId="0" applyNumberFormat="1" applyFont="1" applyBorder="1" applyAlignment="1">
      <alignment horizontal="center" vertical="center" wrapText="1"/>
    </xf>
    <xf numFmtId="38" fontId="22" fillId="0" borderId="7" xfId="0" applyNumberFormat="1" applyFont="1" applyBorder="1" applyAlignment="1">
      <alignment horizontal="center" vertical="center" wrapText="1"/>
    </xf>
    <xf numFmtId="38" fontId="22" fillId="0" borderId="36" xfId="0" applyNumberFormat="1" applyFont="1" applyBorder="1" applyAlignment="1">
      <alignment horizontal="center" vertical="center" shrinkToFit="1"/>
    </xf>
    <xf numFmtId="38" fontId="22" fillId="0" borderId="37" xfId="0" applyNumberFormat="1" applyFont="1" applyBorder="1" applyAlignment="1">
      <alignment horizontal="center" vertical="center" shrinkToFit="1"/>
    </xf>
    <xf numFmtId="38" fontId="22" fillId="0" borderId="29" xfId="0" applyNumberFormat="1" applyFont="1" applyBorder="1" applyAlignment="1">
      <alignment horizontal="center" vertical="center" shrinkToFit="1"/>
    </xf>
    <xf numFmtId="38" fontId="22" fillId="0" borderId="35" xfId="0" applyNumberFormat="1" applyFont="1" applyBorder="1" applyAlignment="1">
      <alignment horizontal="center" vertical="center" shrinkToFit="1"/>
    </xf>
    <xf numFmtId="38" fontId="22" fillId="0" borderId="60" xfId="0" applyNumberFormat="1" applyFont="1" applyBorder="1" applyAlignment="1">
      <alignment horizontal="center" vertical="center" wrapText="1"/>
    </xf>
    <xf numFmtId="38" fontId="22" fillId="0" borderId="57" xfId="0" applyNumberFormat="1" applyFont="1" applyBorder="1" applyAlignment="1">
      <alignment horizontal="center" vertical="center" wrapText="1"/>
    </xf>
    <xf numFmtId="38" fontId="22" fillId="0" borderId="61" xfId="0" applyNumberFormat="1" applyFont="1" applyBorder="1" applyAlignment="1">
      <alignment horizontal="center" vertical="center" wrapText="1"/>
    </xf>
    <xf numFmtId="177" fontId="22" fillId="0" borderId="26" xfId="0" applyNumberFormat="1" applyFont="1" applyBorder="1" applyAlignment="1">
      <alignment horizontal="center" vertical="center"/>
    </xf>
    <xf numFmtId="177" fontId="22" fillId="0" borderId="59" xfId="0" applyNumberFormat="1" applyFont="1" applyBorder="1" applyAlignment="1">
      <alignment horizontal="center" vertical="center"/>
    </xf>
    <xf numFmtId="38" fontId="22" fillId="0" borderId="67" xfId="0" applyNumberFormat="1" applyFont="1" applyBorder="1" applyAlignment="1">
      <alignment horizontal="center" vertical="center" wrapText="1"/>
    </xf>
    <xf numFmtId="38" fontId="22" fillId="0" borderId="68" xfId="0" applyNumberFormat="1" applyFont="1" applyBorder="1" applyAlignment="1">
      <alignment horizontal="center" vertical="center" wrapText="1"/>
    </xf>
    <xf numFmtId="38" fontId="22" fillId="0" borderId="7" xfId="0" applyNumberFormat="1" applyFont="1" applyBorder="1" applyAlignment="1">
      <alignment horizontal="center" vertical="center"/>
    </xf>
    <xf numFmtId="38" fontId="22" fillId="0" borderId="62" xfId="0" applyNumberFormat="1" applyFont="1" applyBorder="1" applyAlignment="1">
      <alignment horizontal="center" vertical="center"/>
    </xf>
    <xf numFmtId="38" fontId="22" fillId="0" borderId="60" xfId="0" applyNumberFormat="1" applyFont="1" applyBorder="1" applyAlignment="1">
      <alignment horizontal="center" vertical="center"/>
    </xf>
    <xf numFmtId="38" fontId="22" fillId="0" borderId="57" xfId="0" applyNumberFormat="1" applyFont="1" applyBorder="1" applyAlignment="1">
      <alignment horizontal="center" vertical="center"/>
    </xf>
    <xf numFmtId="38" fontId="22" fillId="0" borderId="61" xfId="0" applyNumberFormat="1" applyFont="1" applyBorder="1" applyAlignment="1">
      <alignment horizontal="center" vertical="center"/>
    </xf>
    <xf numFmtId="38" fontId="22" fillId="0" borderId="30" xfId="0" applyNumberFormat="1" applyFont="1" applyBorder="1" applyAlignment="1">
      <alignment horizontal="center" vertical="center"/>
    </xf>
    <xf numFmtId="38" fontId="22" fillId="0" borderId="38" xfId="0" applyNumberFormat="1" applyFont="1" applyBorder="1" applyAlignment="1">
      <alignment horizontal="center" vertical="center"/>
    </xf>
    <xf numFmtId="0" fontId="28" fillId="0" borderId="26" xfId="0" applyFont="1" applyBorder="1" applyAlignment="1" applyProtection="1">
      <alignment horizontal="center" vertical="center" wrapText="1"/>
      <protection locked="0"/>
    </xf>
    <xf numFmtId="0" fontId="49" fillId="0" borderId="59" xfId="0" applyFont="1" applyBorder="1" applyAlignment="1" applyProtection="1">
      <alignment horizontal="center" vertical="center" wrapText="1"/>
      <protection locked="0"/>
    </xf>
    <xf numFmtId="38" fontId="22" fillId="0" borderId="33" xfId="0" applyNumberFormat="1" applyFont="1" applyBorder="1" applyAlignment="1">
      <alignment horizontal="center" vertical="center"/>
    </xf>
    <xf numFmtId="38" fontId="22" fillId="0" borderId="34" xfId="0" applyNumberFormat="1" applyFont="1" applyBorder="1" applyAlignment="1">
      <alignment horizontal="center" vertical="center"/>
    </xf>
    <xf numFmtId="38" fontId="22" fillId="0" borderId="6" xfId="0" applyNumberFormat="1" applyFont="1" applyBorder="1" applyAlignment="1">
      <alignment horizontal="center" vertical="center" wrapText="1"/>
    </xf>
    <xf numFmtId="38" fontId="22" fillId="0" borderId="58" xfId="0" applyNumberFormat="1" applyFont="1" applyBorder="1" applyAlignment="1">
      <alignment horizontal="center" vertical="center"/>
    </xf>
    <xf numFmtId="38" fontId="23" fillId="0" borderId="7" xfId="0" applyNumberFormat="1" applyFont="1" applyBorder="1" applyAlignment="1">
      <alignment horizontal="center" vertical="center" wrapText="1"/>
    </xf>
    <xf numFmtId="38" fontId="23" fillId="0" borderId="62" xfId="0" applyNumberFormat="1" applyFont="1" applyBorder="1" applyAlignment="1">
      <alignment horizontal="center" vertical="center"/>
    </xf>
    <xf numFmtId="177" fontId="22" fillId="0" borderId="41" xfId="0" applyNumberFormat="1" applyFont="1" applyBorder="1" applyAlignment="1">
      <alignment horizontal="center" vertical="center"/>
    </xf>
    <xf numFmtId="177" fontId="22" fillId="0" borderId="94" xfId="0" applyNumberFormat="1" applyFont="1" applyBorder="1" applyAlignment="1">
      <alignment horizontal="center" vertical="center"/>
    </xf>
    <xf numFmtId="38" fontId="22" fillId="0" borderId="6" xfId="0" applyNumberFormat="1" applyFont="1" applyBorder="1" applyAlignment="1">
      <alignment horizontal="center" vertical="center"/>
    </xf>
    <xf numFmtId="177" fontId="22" fillId="0" borderId="87" xfId="0" applyNumberFormat="1" applyFont="1" applyBorder="1" applyAlignment="1">
      <alignment horizontal="center" vertical="center"/>
    </xf>
    <xf numFmtId="0" fontId="0" fillId="0" borderId="86" xfId="0" applyBorder="1" applyAlignment="1">
      <alignment horizontal="center" vertical="center"/>
    </xf>
    <xf numFmtId="38" fontId="22" fillId="0" borderId="27" xfId="0" applyNumberFormat="1" applyFont="1" applyBorder="1" applyAlignment="1">
      <alignment horizontal="center" vertical="center"/>
    </xf>
    <xf numFmtId="38" fontId="22" fillId="0" borderId="1" xfId="0" applyNumberFormat="1" applyFont="1" applyBorder="1" applyAlignment="1">
      <alignment horizontal="center" vertical="center"/>
    </xf>
  </cellXfs>
  <cellStyles count="27">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ハイパーリンク" xfId="26" builtinId="8"/>
    <cellStyle name="桁区切り" xfId="10" builtinId="6"/>
    <cellStyle name="桁区切り 2" xfId="9" xr:uid="{00000000-0005-0000-0000-000006000000}"/>
    <cellStyle name="桁区切り 2 2" xfId="22" xr:uid="{75F6E9DB-E8C9-4D33-94F3-D7893B8CDDC8}"/>
    <cellStyle name="桁区切り 2 4" xfId="25" xr:uid="{1EAAD208-8E99-42D0-9E67-F6801FB35F85}"/>
    <cellStyle name="桁区切り 3" xfId="12" xr:uid="{00000000-0005-0000-0000-000007000000}"/>
    <cellStyle name="標準" xfId="0" builtinId="0"/>
    <cellStyle name="標準 2" xfId="7" xr:uid="{00000000-0005-0000-0000-000009000000}"/>
    <cellStyle name="標準 3" xfId="8" xr:uid="{00000000-0005-0000-0000-00000A000000}"/>
    <cellStyle name="標準 3 144" xfId="23" xr:uid="{15C14A17-CDAF-42DE-84DF-545EA366488F}"/>
    <cellStyle name="標準 3 2" xfId="21" xr:uid="{6E041F66-3317-41E5-83BE-30946497172C}"/>
    <cellStyle name="標準 3 4" xfId="24" xr:uid="{CBBBA61E-AD4A-40E7-AA17-52FDC114D493}"/>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3" xfId="16" xr:uid="{00000000-0005-0000-0000-00000F000000}"/>
    <cellStyle name="標準 5 3 2" xfId="18" xr:uid="{00000000-0005-0000-0000-000010000000}"/>
    <cellStyle name="標準 5 3 2 2" xfId="19" xr:uid="{00000000-0005-0000-0000-000011000000}"/>
    <cellStyle name="標準 5 3 2 4" xfId="20" xr:uid="{00000000-0005-0000-0000-000012000000}"/>
    <cellStyle name="標準 5 4" xfId="17" xr:uid="{00000000-0005-0000-0000-000013000000}"/>
    <cellStyle name="未定義" xfId="6" xr:uid="{00000000-0005-0000-0000-000014000000}"/>
  </cellStyles>
  <dxfs count="0"/>
  <tableStyles count="0" defaultTableStyle="TableStyleMedium2" defaultPivotStyle="PivotStyleLight16"/>
  <colors>
    <mruColors>
      <color rgb="FFCCFFFF"/>
      <color rgb="FFDAEEEC"/>
      <color rgb="FF3333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84406</xdr:colOff>
      <xdr:row>0</xdr:row>
      <xdr:rowOff>95543</xdr:rowOff>
    </xdr:from>
    <xdr:ext cx="393421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0306" y="95543"/>
          <a:ext cx="393421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solidFill>
                <a:schemeClr val="tx1"/>
              </a:solidFill>
            </a:rPr>
            <a:t>●本シートの注意事項</a:t>
          </a:r>
          <a:endParaRPr kumimoji="1" lang="en-US" altLang="ja-JP" sz="1100">
            <a:solidFill>
              <a:schemeClr val="tx1"/>
            </a:solidFill>
          </a:endParaRPr>
        </a:p>
        <a:p>
          <a:r>
            <a:rPr kumimoji="1" lang="ja-JP" altLang="en-US" sz="1100">
              <a:solidFill>
                <a:schemeClr val="tx1"/>
              </a:solidFill>
            </a:rPr>
            <a:t>・経費等内訳書の各シートを入力することで、本シートに研究開発計画書「</a:t>
          </a:r>
          <a:r>
            <a:rPr kumimoji="1" lang="en-US" altLang="ja-JP" sz="1100">
              <a:solidFill>
                <a:schemeClr val="tx1"/>
              </a:solidFill>
            </a:rPr>
            <a:t>Ⅲ</a:t>
          </a:r>
          <a:r>
            <a:rPr kumimoji="1" lang="ja-JP" altLang="en-US" sz="1100">
              <a:solidFill>
                <a:schemeClr val="tx1"/>
              </a:solidFill>
            </a:rPr>
            <a:t>．所要経費（補助対象経費）」の表が完成します。　</a:t>
          </a:r>
          <a:endParaRPr kumimoji="1" lang="en-US" altLang="ja-JP" sz="1100">
            <a:solidFill>
              <a:schemeClr val="tx1"/>
            </a:solidFill>
          </a:endParaRPr>
        </a:p>
        <a:p>
          <a:r>
            <a:rPr kumimoji="1" lang="ja-JP" altLang="en-US" sz="1100">
              <a:solidFill>
                <a:schemeClr val="tx1"/>
              </a:solidFill>
            </a:rPr>
            <a:t>・転記された数値が正しいものであるかを確認し、研究開発計画書</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．所要経費（補助対象経費）」の表</a:t>
          </a:r>
          <a:r>
            <a:rPr kumimoji="1" lang="ja-JP" altLang="en-US" sz="1100">
              <a:solidFill>
                <a:schemeClr val="tx1"/>
              </a:solidFill>
            </a:rPr>
            <a:t>にコピー＆ペースト（テキストのみ保持で貼り付け）してください。</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E</a:t>
          </a:r>
          <a:r>
            <a:rPr kumimoji="1" lang="ja-JP" altLang="en-US" sz="1100">
              <a:solidFill>
                <a:schemeClr val="tx1"/>
              </a:solidFill>
            </a:rPr>
            <a:t>列は補助率に基づき交付額が決定される事業のみ用います。</a:t>
          </a:r>
        </a:p>
      </xdr:txBody>
    </xdr:sp>
    <xdr:clientData/>
  </xdr:oneCellAnchor>
  <xdr:twoCellAnchor>
    <xdr:from>
      <xdr:col>0</xdr:col>
      <xdr:colOff>47624</xdr:colOff>
      <xdr:row>0</xdr:row>
      <xdr:rowOff>47625</xdr:rowOff>
    </xdr:from>
    <xdr:to>
      <xdr:col>1</xdr:col>
      <xdr:colOff>277977</xdr:colOff>
      <xdr:row>0</xdr:row>
      <xdr:rowOff>381000</xdr:rowOff>
    </xdr:to>
    <xdr:sp macro="" textlink="">
      <xdr:nvSpPr>
        <xdr:cNvPr id="3" name="四角形: 角を丸くする 2">
          <a:extLst>
            <a:ext uri="{FF2B5EF4-FFF2-40B4-BE49-F238E27FC236}">
              <a16:creationId xmlns:a16="http://schemas.microsoft.com/office/drawing/2014/main" id="{02E82194-3EAD-4044-923A-EABE20694C6B}"/>
            </a:ext>
          </a:extLst>
        </xdr:cNvPr>
        <xdr:cNvSpPr/>
      </xdr:nvSpPr>
      <xdr:spPr>
        <a:xfrm>
          <a:off x="47624" y="47625"/>
          <a:ext cx="1510513" cy="33337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6</xdr:col>
      <xdr:colOff>101600</xdr:colOff>
      <xdr:row>3</xdr:row>
      <xdr:rowOff>38098</xdr:rowOff>
    </xdr:from>
    <xdr:ext cx="7277100" cy="2932021"/>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8437880" y="647698"/>
          <a:ext cx="7277100" cy="2932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bg1"/>
              </a:solidFill>
            </a:rPr>
            <a:t>委託の件名を記載してください。なお、役務等の外注等は「その他」のシートに記入してください。</a:t>
          </a: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955394</xdr:colOff>
      <xdr:row>0</xdr:row>
      <xdr:rowOff>24765</xdr:rowOff>
    </xdr:from>
    <xdr:to>
      <xdr:col>1</xdr:col>
      <xdr:colOff>66675</xdr:colOff>
      <xdr:row>1</xdr:row>
      <xdr:rowOff>187325</xdr:rowOff>
    </xdr:to>
    <xdr:sp macro="" textlink="">
      <xdr:nvSpPr>
        <xdr:cNvPr id="3" name="四角形: 角を丸くする 2">
          <a:extLst>
            <a:ext uri="{FF2B5EF4-FFF2-40B4-BE49-F238E27FC236}">
              <a16:creationId xmlns:a16="http://schemas.microsoft.com/office/drawing/2014/main" id="{72B20E10-4A85-4A69-9490-798840A60E1B}"/>
            </a:ext>
          </a:extLst>
        </xdr:cNvPr>
        <xdr:cNvSpPr/>
      </xdr:nvSpPr>
      <xdr:spPr>
        <a:xfrm>
          <a:off x="955394" y="24765"/>
          <a:ext cx="1378231" cy="34353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151946</xdr:colOff>
      <xdr:row>0</xdr:row>
      <xdr:rowOff>64860</xdr:rowOff>
    </xdr:from>
    <xdr:ext cx="7087053" cy="13060948"/>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118146" y="64860"/>
          <a:ext cx="7087053" cy="1306094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solidFill>
                <a:schemeClr val="bg1"/>
              </a:solidFill>
              <a:effectLst/>
            </a:rPr>
            <a:t>こちらに記載した内容は</a:t>
          </a:r>
          <a:r>
            <a:rPr lang="ja-JP" altLang="en-US" sz="2400" u="sng">
              <a:solidFill>
                <a:schemeClr val="bg1"/>
              </a:solidFill>
              <a:effectLst/>
            </a:rPr>
            <a:t>自動的に補助項目シートへ転記されます</a:t>
          </a:r>
          <a:r>
            <a:rPr lang="ja-JP" altLang="en-US" sz="2400">
              <a:solidFill>
                <a:schemeClr val="bg1"/>
              </a:solidFill>
              <a:effectLst/>
            </a:rPr>
            <a:t>ので、間違いの無いよう、また空欄が無いように記載をお願いします。</a:t>
          </a:r>
          <a:endParaRPr lang="en-US" altLang="ja-JP" sz="2400">
            <a:solidFill>
              <a:schemeClr val="bg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2400">
              <a:solidFill>
                <a:schemeClr val="bg1"/>
              </a:solidFill>
              <a:effectLst/>
            </a:rPr>
            <a:t>※</a:t>
          </a:r>
          <a:r>
            <a:rPr lang="ja-JP" altLang="en-US" sz="2400">
              <a:solidFill>
                <a:schemeClr val="bg1"/>
              </a:solidFill>
              <a:effectLst/>
            </a:rPr>
            <a:t>水色セルはすべて記入が必要です。</a:t>
          </a:r>
          <a:br>
            <a:rPr lang="en-US" altLang="ja-JP" sz="2400">
              <a:solidFill>
                <a:schemeClr val="bg1"/>
              </a:solidFill>
              <a:effectLst/>
            </a:rPr>
          </a:br>
          <a:r>
            <a:rPr lang="ja-JP" altLang="en-US" sz="1800" u="none">
              <a:solidFill>
                <a:schemeClr val="bg1"/>
              </a:solidFill>
              <a:effectLst/>
              <a:latin typeface="+mn-lt"/>
              <a:ea typeface="+mn-ea"/>
              <a:cs typeface="+mn-cs"/>
            </a:rPr>
            <a:t>・</a:t>
          </a:r>
          <a:r>
            <a:rPr lang="ja-JP" altLang="en-US"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水色セル以外については変更等しないでください。</a:t>
          </a:r>
          <a:endParaRPr lang="en-US" altLang="ja-JP" sz="1200"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200" u="sng">
              <a:solidFill>
                <a:schemeClr val="bg1"/>
              </a:solidFill>
              <a:effectLst/>
              <a:latin typeface="+mn-lt"/>
              <a:ea typeface="+mn-ea"/>
              <a:cs typeface="+mn-cs"/>
            </a:rPr>
            <a:t>G</a:t>
          </a:r>
          <a:r>
            <a:rPr lang="ja-JP" altLang="en-US" sz="1200" u="sng">
              <a:solidFill>
                <a:schemeClr val="bg1"/>
              </a:solidFill>
              <a:effectLst/>
              <a:latin typeface="+mn-lt"/>
              <a:ea typeface="+mn-ea"/>
              <a:cs typeface="+mn-cs"/>
            </a:rPr>
            <a:t>列は補助率に基づき交付額が決定される事業のみ用います。（定額補助の事業は</a:t>
          </a:r>
          <a:r>
            <a:rPr lang="en-US" altLang="ja-JP" sz="1200" u="sng">
              <a:solidFill>
                <a:schemeClr val="bg1"/>
              </a:solidFill>
              <a:effectLst/>
              <a:latin typeface="+mn-lt"/>
              <a:ea typeface="+mn-ea"/>
              <a:cs typeface="+mn-cs"/>
            </a:rPr>
            <a:t>G</a:t>
          </a:r>
          <a:r>
            <a:rPr lang="ja-JP" altLang="en-US" sz="1200" u="sng">
              <a:solidFill>
                <a:schemeClr val="bg1"/>
              </a:solidFill>
              <a:effectLst/>
              <a:latin typeface="+mn-lt"/>
              <a:ea typeface="+mn-ea"/>
              <a:cs typeface="+mn-cs"/>
            </a:rPr>
            <a:t>列への記入・削除を行わないでください）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委託契約が認められた場合は本ファイルをコピーの上、委託先毎に別途作成してください。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rgbClr val="FFFF00"/>
              </a:solidFill>
              <a:effectLst/>
              <a:latin typeface="+mn-lt"/>
              <a:ea typeface="+mn-ea"/>
              <a:cs typeface="+mn-cs"/>
            </a:rPr>
            <a:t>「研究機関の代表者」は「申請者</a:t>
          </a:r>
          <a:r>
            <a:rPr lang="en-US" altLang="ja-JP" sz="1200">
              <a:solidFill>
                <a:srgbClr val="FFFF00"/>
              </a:solidFill>
              <a:effectLst/>
              <a:latin typeface="+mn-lt"/>
              <a:ea typeface="+mn-ea"/>
              <a:cs typeface="+mn-cs"/>
            </a:rPr>
            <a:t>(</a:t>
          </a:r>
          <a:r>
            <a:rPr lang="ja-JP" altLang="ja-JP" sz="1200">
              <a:solidFill>
                <a:srgbClr val="FFFF00"/>
              </a:solidFill>
              <a:effectLst/>
              <a:latin typeface="+mn-lt"/>
              <a:ea typeface="+mn-ea"/>
              <a:cs typeface="+mn-cs"/>
            </a:rPr>
            <a:t>機関の代表者</a:t>
          </a:r>
          <a:r>
            <a:rPr lang="en-US" altLang="ja-JP" sz="1200">
              <a:solidFill>
                <a:srgbClr val="FFFF00"/>
              </a:solidFill>
              <a:effectLst/>
              <a:latin typeface="+mn-lt"/>
              <a:ea typeface="+mn-ea"/>
              <a:cs typeface="+mn-cs"/>
            </a:rPr>
            <a:t>)</a:t>
          </a:r>
          <a:r>
            <a:rPr lang="ja-JP" altLang="ja-JP" sz="1200">
              <a:solidFill>
                <a:srgbClr val="FFFF00"/>
              </a:solidFill>
              <a:effectLst/>
              <a:latin typeface="+mn-lt"/>
              <a:ea typeface="+mn-ea"/>
              <a:cs typeface="+mn-cs"/>
            </a:rPr>
            <a:t>」の情報を記載してください</a:t>
          </a:r>
          <a:endParaRPr lang="en-US" altLang="ja-JP" sz="1200">
            <a:solidFill>
              <a:srgbClr val="FFFF00"/>
            </a:solidFill>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「研究機関名」：必ず正式名称で記入願います。</a:t>
          </a:r>
          <a:r>
            <a:rPr lang="ja-JP" altLang="en-US" sz="1200" b="0" i="0" u="sng" strike="noStrike" baseline="0">
              <a:solidFill>
                <a:schemeClr val="bg1"/>
              </a:solidFill>
              <a:latin typeface="+mn-lt"/>
              <a:ea typeface="+mn-ea"/>
              <a:cs typeface="+mn-cs"/>
            </a:rPr>
            <a:t>部署名は研究開発担当者所属・役職欄に記載してください。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研究機関の代表者　</a:t>
          </a:r>
          <a:r>
            <a:rPr lang="ja-JP" altLang="ja-JP" sz="1100">
              <a:solidFill>
                <a:schemeClr val="bg1"/>
              </a:solidFill>
              <a:effectLst/>
              <a:latin typeface="+mn-lt"/>
              <a:ea typeface="+mn-ea"/>
              <a:cs typeface="+mn-cs"/>
            </a:rPr>
            <a:t>住所」：申請機関の住所を記入してください。</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研究機関の代表者　</a:t>
          </a:r>
          <a:r>
            <a:rPr lang="ja-JP" altLang="ja-JP" sz="1100">
              <a:solidFill>
                <a:schemeClr val="bg1"/>
              </a:solidFill>
              <a:effectLst/>
              <a:latin typeface="+mn-lt"/>
              <a:ea typeface="+mn-ea"/>
              <a:cs typeface="+mn-cs"/>
            </a:rPr>
            <a:t>肩書」：申請機関の代表者（または、代表者から権限を委任された方。以下同じ）の肩書きを記入してください。</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研究機関の代表者　</a:t>
          </a:r>
          <a:r>
            <a:rPr lang="ja-JP" altLang="ja-JP" sz="1100">
              <a:solidFill>
                <a:schemeClr val="bg1"/>
              </a:solidFill>
              <a:effectLst/>
              <a:latin typeface="+mn-lt"/>
              <a:ea typeface="+mn-ea"/>
              <a:cs typeface="+mn-cs"/>
            </a:rPr>
            <a:t>氏名」：申請機関の代表者の氏名を記入してください。</a:t>
          </a:r>
          <a:r>
            <a:rPr lang="ja-JP" altLang="en-US" sz="1200">
              <a:solidFill>
                <a:schemeClr val="bg1"/>
              </a:solidFill>
              <a:effectLst/>
            </a:rPr>
            <a:t>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「全研究開発期間」「当年度研究開発期間」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「研究開発担当者所属・役職」：</a:t>
          </a:r>
          <a:r>
            <a:rPr kumimoji="1" lang="ja-JP" altLang="ja-JP" sz="1200">
              <a:solidFill>
                <a:schemeClr val="bg1"/>
              </a:solidFill>
              <a:effectLst/>
              <a:latin typeface="+mn-lt"/>
              <a:ea typeface="+mn-ea"/>
              <a:cs typeface="+mn-cs"/>
            </a:rPr>
            <a:t>大学の場合「○○学部、大学院△△研究科　教授等役職」まで</a:t>
          </a:r>
          <a:endParaRPr lang="ja-JP" altLang="ja-JP" sz="1200">
            <a:solidFill>
              <a:schemeClr val="bg1"/>
            </a:solidFill>
            <a:effectLst/>
          </a:endParaRPr>
        </a:p>
        <a:p>
          <a:r>
            <a:rPr kumimoji="1" lang="ja-JP" altLang="ja-JP" sz="1200">
              <a:solidFill>
                <a:schemeClr val="bg1"/>
              </a:solidFill>
              <a:effectLst/>
              <a:latin typeface="+mn-lt"/>
              <a:ea typeface="+mn-ea"/>
              <a:cs typeface="+mn-cs"/>
            </a:rPr>
            <a:t>　　　　　　　　　　　　　　　　　　　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a:t>
          </a:r>
          <a:r>
            <a:rPr lang="ja-JP" altLang="en-US" sz="1200" u="sng">
              <a:solidFill>
                <a:schemeClr val="bg1"/>
              </a:solidFill>
              <a:effectLst/>
              <a:latin typeface="+mn-lt"/>
              <a:ea typeface="+mn-ea"/>
              <a:cs typeface="+mn-cs"/>
            </a:rPr>
            <a:t>　　　　　　　　　　　　　　</a:t>
          </a:r>
          <a:endParaRPr lang="en-US" altLang="ja-JP" sz="1200" u="sng">
            <a:solidFill>
              <a:schemeClr val="bg1"/>
            </a:solidFill>
            <a:effectLst/>
            <a:latin typeface="+mn-lt"/>
            <a:ea typeface="+mn-ea"/>
            <a:cs typeface="+mn-cs"/>
          </a:endParaRPr>
        </a:p>
        <a:p>
          <a:r>
            <a:rPr lang="ja-JP" altLang="en-US"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ご留意ください。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「研究開発</a:t>
          </a:r>
          <a:r>
            <a:rPr lang="ja-JP" altLang="en-US" sz="1200">
              <a:solidFill>
                <a:schemeClr val="bg1"/>
              </a:solidFill>
              <a:effectLst/>
              <a:latin typeface="+mn-ea"/>
              <a:ea typeface="+mn-ea"/>
            </a:rPr>
            <a:t>担当</a:t>
          </a:r>
          <a:r>
            <a:rPr lang="ja-JP" altLang="en-US" sz="1200">
              <a:solidFill>
                <a:schemeClr val="bg1"/>
              </a:solidFill>
              <a:effectLst/>
            </a:rPr>
            <a:t>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b="0">
              <a:solidFill>
                <a:schemeClr val="bg1"/>
              </a:solidFill>
              <a:effectLst/>
              <a:latin typeface="+mn-ea"/>
              <a:ea typeface="+mn-ea"/>
              <a:cs typeface="+mn-cs"/>
            </a:rPr>
            <a:t>「</a:t>
          </a:r>
          <a:r>
            <a:rPr lang="ja-JP" altLang="en-US" sz="1200" b="0">
              <a:solidFill>
                <a:schemeClr val="bg1"/>
              </a:solidFill>
              <a:effectLst/>
              <a:latin typeface="+mn-ea"/>
              <a:ea typeface="+mn-ea"/>
              <a:cs typeface="+mn-cs"/>
            </a:rPr>
            <a:t>研究開発</a:t>
          </a:r>
          <a:r>
            <a:rPr lang="ja-JP" altLang="ja-JP" sz="1200" b="0">
              <a:solidFill>
                <a:schemeClr val="bg1"/>
              </a:solidFill>
              <a:effectLst/>
              <a:latin typeface="+mn-ea"/>
              <a:ea typeface="+mn-ea"/>
              <a:cs typeface="+mn-cs"/>
            </a:rPr>
            <a:t>担当者 </a:t>
          </a:r>
          <a:r>
            <a:rPr lang="en-US" altLang="ja-JP" sz="1200" b="0">
              <a:solidFill>
                <a:schemeClr val="bg1"/>
              </a:solidFill>
              <a:effectLst/>
              <a:latin typeface="+mn-ea"/>
              <a:ea typeface="+mn-ea"/>
              <a:cs typeface="+mn-cs"/>
            </a:rPr>
            <a:t>e-Rad</a:t>
          </a:r>
          <a:r>
            <a:rPr lang="ja-JP" altLang="ja-JP" sz="1200" b="0">
              <a:solidFill>
                <a:schemeClr val="bg1"/>
              </a:solidFill>
              <a:effectLst/>
              <a:latin typeface="+mn-ea"/>
              <a:ea typeface="+mn-ea"/>
              <a:cs typeface="+mn-cs"/>
            </a:rPr>
            <a:t>研究者番号」：</a:t>
          </a:r>
          <a:r>
            <a:rPr lang="ja-JP" altLang="en-US" sz="1200" b="0">
              <a:solidFill>
                <a:schemeClr val="bg1"/>
              </a:solidFill>
              <a:effectLst/>
              <a:latin typeface="+mn-ea"/>
              <a:ea typeface="+mn-ea"/>
              <a:cs typeface="+mn-cs"/>
            </a:rPr>
            <a:t>研究開発</a:t>
          </a:r>
          <a:r>
            <a:rPr lang="ja-JP" altLang="ja-JP" sz="1200" b="0">
              <a:solidFill>
                <a:schemeClr val="bg1"/>
              </a:solidFill>
              <a:effectLst/>
              <a:latin typeface="+mn-ea"/>
              <a:ea typeface="+mn-ea"/>
              <a:cs typeface="+mn-cs"/>
            </a:rPr>
            <a:t>担当者の </a:t>
          </a:r>
          <a:r>
            <a:rPr lang="en-US" altLang="ja-JP" sz="1200" b="0">
              <a:solidFill>
                <a:schemeClr val="bg1"/>
              </a:solidFill>
              <a:effectLst/>
              <a:latin typeface="+mn-ea"/>
              <a:ea typeface="+mn-ea"/>
              <a:cs typeface="+mn-cs"/>
            </a:rPr>
            <a:t>e-Rad</a:t>
          </a:r>
          <a:r>
            <a:rPr lang="ja-JP" altLang="ja-JP" sz="1200" b="0">
              <a:solidFill>
                <a:schemeClr val="bg1"/>
              </a:solidFill>
              <a:effectLst/>
              <a:latin typeface="+mn-ea"/>
              <a:ea typeface="+mn-ea"/>
              <a:cs typeface="+mn-cs"/>
            </a:rPr>
            <a:t>登録番号を記載して下さい。</a:t>
          </a:r>
          <a:endParaRPr lang="en-US" altLang="ja-JP" sz="1200" b="0">
            <a:solidFill>
              <a:schemeClr val="bg1"/>
            </a:solidFill>
            <a:effectLst/>
            <a:latin typeface="+mn-ea"/>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「研究開発担当者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アドレス」：研究開発担当者の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アドレスを記載して下さい。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「研究開発担当事務連絡担当者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アドレス」：ｃｃメールで送信すべき当該事業の事務連絡ご担当者がいらっしゃる場合にご入力ください。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「研究開発担当事務連絡担当者氏名」：上記にて記入頂いた場合に、差し支えなければご入力ください。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solidFill>
                <a:schemeClr val="bg1"/>
              </a:solidFill>
              <a:effectLst/>
            </a:rPr>
            <a:t>＜経費内訳＞：設備備品費～その他のシートから自動入力されますが、間接経費率（一般管理費率のみ入力してください。研究開発の場合は間接経費率（</a:t>
          </a:r>
          <a:r>
            <a:rPr lang="en-US" altLang="ja-JP" sz="1200">
              <a:solidFill>
                <a:schemeClr val="bg1"/>
              </a:solidFill>
              <a:effectLst/>
            </a:rPr>
            <a:t>/</a:t>
          </a:r>
          <a:r>
            <a:rPr lang="ja-JP" altLang="en-US" sz="1200">
              <a:solidFill>
                <a:schemeClr val="bg1"/>
              </a:solidFill>
              <a:effectLst/>
            </a:rPr>
            <a:t>一般管理費を削除）は上限</a:t>
          </a:r>
          <a:r>
            <a:rPr lang="en-US" altLang="ja-JP" sz="1200">
              <a:solidFill>
                <a:schemeClr val="bg1"/>
              </a:solidFill>
              <a:effectLst/>
            </a:rPr>
            <a:t>30</a:t>
          </a:r>
          <a:r>
            <a:rPr lang="ja-JP" altLang="en-US" sz="1200">
              <a:solidFill>
                <a:schemeClr val="bg1"/>
              </a:solidFill>
              <a:effectLst/>
            </a:rPr>
            <a:t>％、環境整備等の事業の場合は一般管理費率（間接経費</a:t>
          </a:r>
          <a:r>
            <a:rPr lang="en-US" altLang="ja-JP" sz="1200">
              <a:solidFill>
                <a:schemeClr val="bg1"/>
              </a:solidFill>
              <a:effectLst/>
            </a:rPr>
            <a:t>/</a:t>
          </a:r>
          <a:r>
            <a:rPr lang="ja-JP" altLang="en-US" sz="1200">
              <a:solidFill>
                <a:schemeClr val="bg1"/>
              </a:solidFill>
              <a:effectLst/>
            </a:rPr>
            <a:t>を削除</a:t>
          </a:r>
          <a:r>
            <a:rPr lang="en-US" altLang="ja-JP" sz="1200">
              <a:solidFill>
                <a:schemeClr val="bg1"/>
              </a:solidFill>
              <a:effectLst/>
            </a:rPr>
            <a:t>)</a:t>
          </a:r>
          <a:r>
            <a:rPr lang="ja-JP" altLang="en-US" sz="1200">
              <a:solidFill>
                <a:schemeClr val="bg1"/>
              </a:solidFill>
              <a:effectLst/>
            </a:rPr>
            <a:t>は上限</a:t>
          </a:r>
          <a:r>
            <a:rPr lang="en-US" altLang="ja-JP" sz="1200">
              <a:solidFill>
                <a:schemeClr val="bg1"/>
              </a:solidFill>
              <a:effectLst/>
            </a:rPr>
            <a:t>10</a:t>
          </a:r>
          <a:r>
            <a:rPr lang="ja-JP" altLang="en-US" sz="1200">
              <a:solidFill>
                <a:schemeClr val="bg1"/>
              </a:solidFill>
              <a:effectLst/>
            </a:rPr>
            <a:t>％としてください。いずれも整数値としてください。間接経費は小数点以下切り捨てとなっています。</a:t>
          </a:r>
          <a:endParaRPr lang="en-US" altLang="ja-JP" sz="1200">
            <a:solidFill>
              <a:schemeClr val="bg1"/>
            </a:solidFill>
            <a:effectLst/>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契約</a:t>
          </a:r>
          <a:r>
            <a:rPr kumimoji="1" lang="ja-JP" altLang="ja-JP" sz="1100">
              <a:solidFill>
                <a:schemeClr val="bg1"/>
              </a:solidFill>
              <a:effectLst/>
              <a:latin typeface="+mn-lt"/>
              <a:ea typeface="+mn-ea"/>
              <a:cs typeface="+mn-cs"/>
            </a:rPr>
            <a:t>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補助金交付申請等</a:t>
          </a:r>
          <a:r>
            <a:rPr kumimoji="1" lang="ja-JP" altLang="ja-JP" sz="1100">
              <a:solidFill>
                <a:schemeClr val="bg1"/>
              </a:solidFill>
              <a:effectLst/>
              <a:latin typeface="+mn-lt"/>
              <a:ea typeface="+mn-ea"/>
              <a:cs typeface="+mn-cs"/>
            </a:rPr>
            <a:t>に関するご担当窓口の情報をご入力ください（</a:t>
          </a:r>
          <a:r>
            <a:rPr kumimoji="1" lang="ja-JP" altLang="en-US" sz="1100">
              <a:solidFill>
                <a:schemeClr val="bg1"/>
              </a:solidFill>
              <a:effectLst/>
              <a:latin typeface="+mn-lt"/>
              <a:ea typeface="+mn-ea"/>
              <a:cs typeface="+mn-cs"/>
            </a:rPr>
            <a:t>交付決定通知</a:t>
          </a:r>
          <a:r>
            <a:rPr kumimoji="1" lang="ja-JP" altLang="ja-JP" sz="1100">
              <a:solidFill>
                <a:schemeClr val="bg1"/>
              </a:solidFill>
              <a:effectLst/>
              <a:latin typeface="+mn-lt"/>
              <a:ea typeface="+mn-ea"/>
              <a:cs typeface="+mn-cs"/>
            </a:rPr>
            <a:t>はご担当様宛に郵送されます）。</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0"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「経理担当者」：郵便番号、住所、所属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・・・経理、支払い等に関するご担当窓口の情報をご入力ください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知財担当者」：所属・役職、氏名、電話、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・・・知財に関してお問い合わせする際のご担当者様をご入力ください。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「研究倫理教育責任者」：所属・役職、氏名、電話、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・・・研究倫理教育責任者（</a:t>
          </a:r>
          <a:r>
            <a:rPr lang="ja-JP" altLang="ja-JP" sz="1100" b="0" i="0" baseline="0">
              <a:solidFill>
                <a:schemeClr val="bg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「コンプライアンス推進責任者</a:t>
          </a:r>
          <a:r>
            <a:rPr kumimoji="1" lang="ja-JP" altLang="ja-JP" sz="1100">
              <a:solidFill>
                <a:schemeClr val="bg1"/>
              </a:solidFill>
              <a:effectLst/>
              <a:latin typeface="+mn-lt"/>
              <a:ea typeface="+mn-ea"/>
              <a:cs typeface="+mn-cs"/>
            </a:rPr>
            <a:t>」：所属・役職、氏名、電話、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・・・コンプライアンス推進責任者（</a:t>
          </a:r>
          <a:r>
            <a:rPr lang="ja-JP" altLang="ja-JP" sz="1100" b="0" i="0" baseline="0">
              <a:solidFill>
                <a:schemeClr val="bg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lang="en-US" altLang="ja-JP">
            <a:solidFill>
              <a:schemeClr val="bg1"/>
            </a:solidFill>
            <a:effectLst/>
          </a:endParaRPr>
        </a:p>
        <a:p>
          <a:pPr rtl="0"/>
          <a:r>
            <a:rPr lang="ja-JP" altLang="ja-JP" sz="1100" b="0" i="0" baseline="0">
              <a:solidFill>
                <a:schemeClr val="bg1"/>
              </a:solidFill>
              <a:effectLst/>
              <a:latin typeface="+mn-lt"/>
              <a:ea typeface="+mn-ea"/>
              <a:cs typeface="+mn-cs"/>
            </a:rPr>
            <a:t>　　</a:t>
          </a:r>
          <a:r>
            <a:rPr lang="en-US" altLang="ja-JP" sz="1050" b="0" i="0" baseline="0">
              <a:solidFill>
                <a:schemeClr val="bg1"/>
              </a:solidFill>
              <a:effectLst/>
              <a:latin typeface="+mn-lt"/>
              <a:ea typeface="+mn-ea"/>
              <a:cs typeface="+mn-cs"/>
            </a:rPr>
            <a:t>※</a:t>
          </a:r>
          <a:r>
            <a:rPr lang="ja-JP" altLang="ja-JP" sz="1050" b="0" i="0" baseline="0">
              <a:solidFill>
                <a:schemeClr val="bg1"/>
              </a:solidFill>
              <a:effectLst/>
              <a:latin typeface="+mn-lt"/>
              <a:ea typeface="+mn-ea"/>
              <a:cs typeface="+mn-cs"/>
            </a:rPr>
            <a:t>「研究倫理教育責任者」「コンプライアンス推進責任者」に問い合わせをすることはございません。</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講演会やセミナーなどのご案内や、研究公正に関するメールマガジンなどをお送りする時に使用させていた　</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だく予定です。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記入にあたりましては、次の要領でお願いいたします。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･研究機関によりましては「研究倫理教育責任者」「コンプライアンス推進責任者」とは異なる名称の場合があ</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りますので、その場合は同様の職務を担っている方について記入してください。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・明確に「責任者」として定めていない場合は、同様の職務を担当している方について記入してください。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・各種のご案内を責任者に直接お送りすることに問題があるようでしたら、電話・</a:t>
          </a:r>
          <a:r>
            <a:rPr lang="en-US" altLang="ja-JP" sz="1050" b="0" i="0" baseline="0">
              <a:solidFill>
                <a:schemeClr val="bg1"/>
              </a:solidFill>
              <a:effectLst/>
              <a:latin typeface="+mn-lt"/>
              <a:ea typeface="+mn-ea"/>
              <a:cs typeface="+mn-cs"/>
            </a:rPr>
            <a:t>Fax</a:t>
          </a:r>
          <a:r>
            <a:rPr lang="ja-JP" altLang="ja-JP" sz="1050" b="0" i="0" baseline="0">
              <a:solidFill>
                <a:schemeClr val="bg1"/>
              </a:solidFill>
              <a:effectLst/>
              <a:latin typeface="+mn-lt"/>
              <a:ea typeface="+mn-ea"/>
              <a:cs typeface="+mn-cs"/>
            </a:rPr>
            <a:t>・</a:t>
          </a:r>
          <a:r>
            <a:rPr lang="en-US" altLang="ja-JP" sz="1050" b="0" i="0" baseline="0">
              <a:solidFill>
                <a:schemeClr val="bg1"/>
              </a:solidFill>
              <a:effectLst/>
              <a:latin typeface="+mn-lt"/>
              <a:ea typeface="+mn-ea"/>
              <a:cs typeface="+mn-cs"/>
            </a:rPr>
            <a:t>E-mail</a:t>
          </a:r>
          <a:r>
            <a:rPr lang="ja-JP" altLang="ja-JP" sz="1050" b="0" i="0" baseline="0">
              <a:solidFill>
                <a:schemeClr val="bg1"/>
              </a:solidFill>
              <a:effectLst/>
              <a:latin typeface="+mn-lt"/>
              <a:ea typeface="+mn-ea"/>
              <a:cs typeface="+mn-cs"/>
            </a:rPr>
            <a:t>欄は事務担当部</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署（または事務担当者）のものを記入されても結構です。この場合でも、責任者名の記入はお願いします。</a:t>
          </a:r>
          <a:endParaRPr lang="ja-JP" altLang="ja-JP" sz="1050">
            <a:solidFill>
              <a:schemeClr val="bg1"/>
            </a:solidFill>
            <a:effectLst/>
          </a:endParaRPr>
        </a:p>
        <a:p>
          <a:pPr marL="285750" indent="-285750" algn="l">
            <a:buFont typeface="Arial" panose="020B0604020202020204" pitchFamily="34" charset="0"/>
            <a:buChar char="•"/>
          </a:pPr>
          <a:endParaRPr lang="ja-JP" altLang="ja-JP" sz="1050">
            <a:solidFill>
              <a:schemeClr val="bg1"/>
            </a:solidFill>
            <a:effectLst/>
          </a:endParaRPr>
        </a:p>
        <a:p>
          <a:pPr algn="l"/>
          <a:endParaRPr lang="en-US" altLang="ja-JP">
            <a:solidFill>
              <a:schemeClr val="bg1"/>
            </a:solidFill>
          </a:endParaRPr>
        </a:p>
        <a:p>
          <a:pPr algn="l"/>
          <a:endParaRPr lang="ja-JP" altLang="ja-JP">
            <a:solidFill>
              <a:schemeClr val="bg1"/>
            </a:solidFill>
          </a:endParaRPr>
        </a:p>
      </xdr:txBody>
    </xdr:sp>
    <xdr:clientData/>
  </xdr:oneCellAnchor>
  <xdr:oneCellAnchor>
    <xdr:from>
      <xdr:col>0</xdr:col>
      <xdr:colOff>0</xdr:colOff>
      <xdr:row>6</xdr:row>
      <xdr:rowOff>0</xdr:rowOff>
    </xdr:from>
    <xdr:ext cx="1443280" cy="392415"/>
    <xdr:sp macro="" textlink="">
      <xdr:nvSpPr>
        <xdr:cNvPr id="3" name="テキスト ボックス 2">
          <a:extLst>
            <a:ext uri="{FF2B5EF4-FFF2-40B4-BE49-F238E27FC236}">
              <a16:creationId xmlns:a16="http://schemas.microsoft.com/office/drawing/2014/main" id="{D9B32FF0-859A-4075-8577-9FCFE370A881}"/>
            </a:ext>
          </a:extLst>
        </xdr:cNvPr>
        <xdr:cNvSpPr txBox="1"/>
      </xdr:nvSpPr>
      <xdr:spPr>
        <a:xfrm>
          <a:off x="0" y="1371600"/>
          <a:ext cx="144328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↑「研究機関の代表者」は</a:t>
          </a:r>
          <a:endParaRPr kumimoji="1" lang="en-US" altLang="ja-JP" sz="900">
            <a:solidFill>
              <a:srgbClr val="FF0000"/>
            </a:solidFill>
          </a:endParaRPr>
        </a:p>
        <a:p>
          <a:r>
            <a:rPr kumimoji="1" lang="ja-JP" altLang="en-US" sz="900" b="1">
              <a:solidFill>
                <a:srgbClr val="FF0000"/>
              </a:solidFill>
            </a:rPr>
            <a:t>　　「申請者」</a:t>
          </a:r>
          <a:r>
            <a:rPr kumimoji="1" lang="ja-JP" altLang="en-US" sz="900">
              <a:solidFill>
                <a:srgbClr val="FF0000"/>
              </a:solidFill>
            </a:rPr>
            <a:t>を記載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161924</xdr:colOff>
      <xdr:row>5</xdr:row>
      <xdr:rowOff>76199</xdr:rowOff>
    </xdr:from>
    <xdr:ext cx="7270750" cy="3454402"/>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963024" y="1095374"/>
          <a:ext cx="7277100" cy="35052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i="1">
            <a:latin typeface="+mj-ea"/>
            <a:ea typeface="+mj-ea"/>
          </a:endParaRPr>
        </a:p>
        <a:p>
          <a:r>
            <a:rPr lang="en-US" altLang="ja-JP" sz="1600" b="0" i="1">
              <a:solidFill>
                <a:schemeClr val="lt1"/>
              </a:solidFill>
              <a:effectLst/>
              <a:latin typeface="+mn-lt"/>
              <a:ea typeface="+mn-ea"/>
              <a:cs typeface="+mn-cs"/>
            </a:rPr>
            <a:t>※</a:t>
          </a:r>
          <a:r>
            <a:rPr lang="ja-JP" altLang="ja-JP" sz="1600" b="0" i="1">
              <a:solidFill>
                <a:schemeClr val="lt1"/>
              </a:solidFill>
              <a:effectLst/>
              <a:latin typeface="+mn-lt"/>
              <a:ea typeface="+mn-ea"/>
              <a:cs typeface="+mn-cs"/>
            </a:rPr>
            <a:t>提出の際は記載例を削除の上、黒字で記</a:t>
          </a:r>
          <a:r>
            <a:rPr lang="ja-JP" altLang="ja-JP" sz="1600" b="0" i="0">
              <a:solidFill>
                <a:schemeClr val="lt1"/>
              </a:solidFill>
              <a:effectLst/>
              <a:latin typeface="+mn-lt"/>
              <a:ea typeface="+mn-ea"/>
              <a:cs typeface="+mn-cs"/>
            </a:rPr>
            <a:t>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twoCellAnchor>
    <xdr:from>
      <xdr:col>0</xdr:col>
      <xdr:colOff>1209674</xdr:colOff>
      <xdr:row>0</xdr:row>
      <xdr:rowOff>19050</xdr:rowOff>
    </xdr:from>
    <xdr:to>
      <xdr:col>1</xdr:col>
      <xdr:colOff>863193</xdr:colOff>
      <xdr:row>1</xdr:row>
      <xdr:rowOff>177800</xdr:rowOff>
    </xdr:to>
    <xdr:sp macro="" textlink="">
      <xdr:nvSpPr>
        <xdr:cNvPr id="3" name="四角形: 角を丸くする 2">
          <a:extLst>
            <a:ext uri="{FF2B5EF4-FFF2-40B4-BE49-F238E27FC236}">
              <a16:creationId xmlns:a16="http://schemas.microsoft.com/office/drawing/2014/main" id="{D2C03B60-5BCC-401F-8642-16C88495BF28}"/>
            </a:ext>
          </a:extLst>
        </xdr:cNvPr>
        <xdr:cNvSpPr/>
      </xdr:nvSpPr>
      <xdr:spPr>
        <a:xfrm>
          <a:off x="1209674" y="19050"/>
          <a:ext cx="1518895" cy="34163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114300</xdr:colOff>
      <xdr:row>5</xdr:row>
      <xdr:rowOff>76199</xdr:rowOff>
    </xdr:from>
    <xdr:ext cx="7734300" cy="3956050"/>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553450" y="1133474"/>
          <a:ext cx="7734300" cy="395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1131569</xdr:colOff>
      <xdr:row>0</xdr:row>
      <xdr:rowOff>64770</xdr:rowOff>
    </xdr:from>
    <xdr:to>
      <xdr:col>1</xdr:col>
      <xdr:colOff>390525</xdr:colOff>
      <xdr:row>1</xdr:row>
      <xdr:rowOff>163830</xdr:rowOff>
    </xdr:to>
    <xdr:sp macro="" textlink="">
      <xdr:nvSpPr>
        <xdr:cNvPr id="2" name="四角形: 角を丸くする 1">
          <a:extLst>
            <a:ext uri="{FF2B5EF4-FFF2-40B4-BE49-F238E27FC236}">
              <a16:creationId xmlns:a16="http://schemas.microsoft.com/office/drawing/2014/main" id="{D8927EE5-B693-440E-B14B-922CA2BBCEEC}"/>
            </a:ext>
          </a:extLst>
        </xdr:cNvPr>
        <xdr:cNvSpPr/>
      </xdr:nvSpPr>
      <xdr:spPr>
        <a:xfrm>
          <a:off x="1131569" y="64770"/>
          <a:ext cx="1535431" cy="34671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endParaRPr kumimoji="1" lang="en-US" altLang="ja-JP" sz="14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101600</xdr:colOff>
      <xdr:row>4</xdr:row>
      <xdr:rowOff>12699</xdr:rowOff>
    </xdr:from>
    <xdr:ext cx="8553450" cy="4987926"/>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436225" y="917574"/>
          <a:ext cx="8553450" cy="49879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solidFill>
                <a:srgbClr val="FF0000"/>
              </a:solidFill>
              <a:effectLst/>
            </a:rPr>
            <a:t>研究開発</a:t>
          </a:r>
          <a:r>
            <a:rPr lang="ja-JP" altLang="en-US" sz="1600">
              <a:effectLst/>
            </a:rPr>
            <a:t>分担機関の研究参加者の旅費（有識者等の招聘旅費を除く）を</a:t>
          </a:r>
          <a:r>
            <a:rPr lang="ja-JP" altLang="en-US" sz="1600">
              <a:solidFill>
                <a:srgbClr val="FF0000"/>
              </a:solidFill>
              <a:effectLst/>
            </a:rPr>
            <a:t>研究開発</a:t>
          </a:r>
          <a:r>
            <a:rPr lang="ja-JP" altLang="en-US" sz="1600">
              <a:effectLst/>
            </a:rPr>
            <a:t>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1</xdr:col>
      <xdr:colOff>475</xdr:colOff>
      <xdr:row>0</xdr:row>
      <xdr:rowOff>49530</xdr:rowOff>
    </xdr:from>
    <xdr:to>
      <xdr:col>2</xdr:col>
      <xdr:colOff>6229</xdr:colOff>
      <xdr:row>0</xdr:row>
      <xdr:rowOff>392430</xdr:rowOff>
    </xdr:to>
    <xdr:sp macro="" textlink="">
      <xdr:nvSpPr>
        <xdr:cNvPr id="3" name="四角形: 角を丸くする 2">
          <a:extLst>
            <a:ext uri="{FF2B5EF4-FFF2-40B4-BE49-F238E27FC236}">
              <a16:creationId xmlns:a16="http://schemas.microsoft.com/office/drawing/2014/main" id="{6F744E6C-82AC-4E5F-848C-569681C77243}"/>
            </a:ext>
          </a:extLst>
        </xdr:cNvPr>
        <xdr:cNvSpPr/>
      </xdr:nvSpPr>
      <xdr:spPr>
        <a:xfrm>
          <a:off x="786288" y="49530"/>
          <a:ext cx="1339254" cy="34290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142876</xdr:colOff>
      <xdr:row>2</xdr:row>
      <xdr:rowOff>9525</xdr:rowOff>
    </xdr:from>
    <xdr:ext cx="10280650" cy="5413375"/>
    <xdr:sp macro="" textlink="">
      <xdr:nvSpPr>
        <xdr:cNvPr id="2" name="正方形/長方形 1">
          <a:extLst>
            <a:ext uri="{FF2B5EF4-FFF2-40B4-BE49-F238E27FC236}">
              <a16:creationId xmlns:a16="http://schemas.microsoft.com/office/drawing/2014/main" id="{C6478E42-FB78-45EC-AB03-2BD3557A390F}"/>
            </a:ext>
          </a:extLst>
        </xdr:cNvPr>
        <xdr:cNvSpPr/>
      </xdr:nvSpPr>
      <xdr:spPr>
        <a:xfrm>
          <a:off x="8686801" y="409575"/>
          <a:ext cx="10277475" cy="5410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rgbClr val="FF0000"/>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bg1"/>
              </a:solidFill>
              <a:effectLst/>
            </a:rPr>
            <a:t>従事率／</a:t>
          </a:r>
          <a:r>
            <a:rPr lang="ja-JP" altLang="en-US" b="1" i="1" u="sng">
              <a:solidFill>
                <a:schemeClr val="bg1"/>
              </a:solidFill>
              <a:effectLst/>
            </a:rPr>
            <a:t>人件費を計上する期間（支払月数）における</a:t>
          </a:r>
          <a:r>
            <a:rPr lang="ja-JP" altLang="en-US">
              <a:solidFill>
                <a:schemeClr val="bg1"/>
              </a:solidFill>
              <a:effectLst/>
            </a:rPr>
            <a:t>当事業への従事率を入力してください。専従の場合は１００と入力してください。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1</a:t>
          </a:r>
          <a:r>
            <a:rPr lang="ja-JP" altLang="en-US">
              <a:solidFill>
                <a:schemeClr val="bg1"/>
              </a:solidFill>
              <a:effectLst/>
            </a:rPr>
            <a:t>：４月～</a:t>
          </a:r>
          <a:r>
            <a:rPr lang="en-US" altLang="ja-JP">
              <a:solidFill>
                <a:schemeClr val="bg1"/>
              </a:solidFill>
              <a:effectLst/>
            </a:rPr>
            <a:t>12</a:t>
          </a:r>
          <a:r>
            <a:rPr lang="ja-JP" altLang="en-US">
              <a:solidFill>
                <a:schemeClr val="bg1"/>
              </a:solidFill>
              <a:effectLst/>
            </a:rPr>
            <a:t>月は当事業のみに従事するが、１月～</a:t>
          </a:r>
          <a:r>
            <a:rPr lang="en-US" altLang="ja-JP">
              <a:solidFill>
                <a:schemeClr val="bg1"/>
              </a:solidFill>
              <a:effectLst/>
            </a:rPr>
            <a:t>3</a:t>
          </a:r>
          <a:r>
            <a:rPr lang="ja-JP" altLang="en-US">
              <a:solidFill>
                <a:schemeClr val="bg1"/>
              </a:solidFill>
              <a:effectLst/>
            </a:rPr>
            <a:t>月は本事業には一切参加しない。</a:t>
          </a:r>
          <a:br>
            <a:rPr lang="ja-JP" altLang="en-US">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支払月数９、従事率１００</a:t>
          </a:r>
          <a:r>
            <a:rPr lang="en-US" altLang="ja-JP">
              <a:solidFill>
                <a:schemeClr val="bg1"/>
              </a:solidFill>
              <a:effectLst/>
            </a:rPr>
            <a:t>』</a:t>
          </a:r>
          <a:r>
            <a:rPr lang="ja-JP" altLang="en-US">
              <a:solidFill>
                <a:schemeClr val="bg1"/>
              </a:solidFill>
              <a:effectLst/>
            </a:rPr>
            <a:t>としてください。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2</a:t>
          </a:r>
          <a:r>
            <a:rPr lang="ja-JP" altLang="en-US">
              <a:solidFill>
                <a:schemeClr val="bg1"/>
              </a:solidFill>
              <a:effectLst/>
            </a:rPr>
            <a:t>：年間を通じて当事業に従事するが、その割合は</a:t>
          </a:r>
          <a:r>
            <a:rPr lang="en-US" altLang="ja-JP">
              <a:solidFill>
                <a:schemeClr val="bg1"/>
              </a:solidFill>
              <a:effectLst/>
            </a:rPr>
            <a:t>50</a:t>
          </a:r>
          <a:r>
            <a:rPr lang="ja-JP" altLang="en-US">
              <a:solidFill>
                <a:schemeClr val="bg1"/>
              </a:solidFill>
              <a:effectLst/>
            </a:rPr>
            <a:t>％である。</a:t>
          </a:r>
          <a:br>
            <a:rPr lang="en-US" altLang="ja-JP">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a:t>
          </a:r>
          <a:r>
            <a:rPr lang="en-US" altLang="ja-JP">
              <a:solidFill>
                <a:schemeClr val="bg1"/>
              </a:solidFill>
              <a:effectLst/>
            </a:rPr>
            <a:t>12</a:t>
          </a:r>
          <a:r>
            <a:rPr lang="ja-JP" altLang="en-US">
              <a:solidFill>
                <a:schemeClr val="bg1"/>
              </a:solidFill>
              <a:effectLst/>
            </a:rPr>
            <a:t>、従事率</a:t>
          </a:r>
          <a:r>
            <a:rPr lang="en-US" altLang="ja-JP">
              <a:solidFill>
                <a:schemeClr val="bg1"/>
              </a:solidFill>
              <a:effectLst/>
            </a:rPr>
            <a:t>50』</a:t>
          </a:r>
          <a:r>
            <a:rPr lang="ja-JP" altLang="en-US">
              <a:solidFill>
                <a:schemeClr val="bg1"/>
              </a:solidFill>
              <a:effectLst/>
            </a:rPr>
            <a:t>としてください。</a:t>
          </a:r>
          <a:endParaRPr lang="en-US"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a:t>
          </a:r>
          <a:r>
            <a:rPr lang="ja-JP" altLang="en-US" u="sng">
              <a:solidFill>
                <a:schemeClr val="bg1"/>
              </a:solidFill>
              <a:effectLst/>
            </a:rPr>
            <a:t>「</a:t>
          </a:r>
          <a:r>
            <a:rPr lang="ja-JP" altLang="en-US" u="sng">
              <a:effectLst/>
            </a:rPr>
            <a:t>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1131569</xdr:colOff>
      <xdr:row>0</xdr:row>
      <xdr:rowOff>15240</xdr:rowOff>
    </xdr:from>
    <xdr:to>
      <xdr:col>1</xdr:col>
      <xdr:colOff>1019175</xdr:colOff>
      <xdr:row>1</xdr:row>
      <xdr:rowOff>173990</xdr:rowOff>
    </xdr:to>
    <xdr:sp macro="" textlink="">
      <xdr:nvSpPr>
        <xdr:cNvPr id="3" name="四角形: 角を丸くする 2">
          <a:extLst>
            <a:ext uri="{FF2B5EF4-FFF2-40B4-BE49-F238E27FC236}">
              <a16:creationId xmlns:a16="http://schemas.microsoft.com/office/drawing/2014/main" id="{8090B830-5032-46AE-AA42-82ED1A3EAA49}"/>
            </a:ext>
          </a:extLst>
        </xdr:cNvPr>
        <xdr:cNvSpPr/>
      </xdr:nvSpPr>
      <xdr:spPr>
        <a:xfrm>
          <a:off x="1131569" y="15240"/>
          <a:ext cx="1621156" cy="33972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xdr:col>
      <xdr:colOff>104776</xdr:colOff>
      <xdr:row>4</xdr:row>
      <xdr:rowOff>28574</xdr:rowOff>
    </xdr:from>
    <xdr:ext cx="7435850" cy="3209789"/>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7400926" y="857249"/>
          <a:ext cx="7435850"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twoCellAnchor>
    <xdr:from>
      <xdr:col>0</xdr:col>
      <xdr:colOff>990596</xdr:colOff>
      <xdr:row>0</xdr:row>
      <xdr:rowOff>59055</xdr:rowOff>
    </xdr:from>
    <xdr:to>
      <xdr:col>1</xdr:col>
      <xdr:colOff>1373321</xdr:colOff>
      <xdr:row>1</xdr:row>
      <xdr:rowOff>172085</xdr:rowOff>
    </xdr:to>
    <xdr:sp macro="" textlink="">
      <xdr:nvSpPr>
        <xdr:cNvPr id="2" name="四角形: 角を丸くする 1">
          <a:extLst>
            <a:ext uri="{FF2B5EF4-FFF2-40B4-BE49-F238E27FC236}">
              <a16:creationId xmlns:a16="http://schemas.microsoft.com/office/drawing/2014/main" id="{05025411-BF4F-45CB-B51A-035EB9596E3F}"/>
            </a:ext>
          </a:extLst>
        </xdr:cNvPr>
        <xdr:cNvSpPr/>
      </xdr:nvSpPr>
      <xdr:spPr>
        <a:xfrm>
          <a:off x="990596" y="59055"/>
          <a:ext cx="1440000" cy="36068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10</xdr:col>
      <xdr:colOff>55880</xdr:colOff>
      <xdr:row>1</xdr:row>
      <xdr:rowOff>132081</xdr:rowOff>
    </xdr:from>
    <xdr:ext cx="8686800" cy="3743782"/>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776547" y="311998"/>
          <a:ext cx="8686800" cy="37437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bg1"/>
              </a:solidFill>
              <a:effectLst/>
              <a:latin typeface="+mn-lt"/>
              <a:ea typeface="+mn-ea"/>
              <a:cs typeface="+mn-cs"/>
            </a:rPr>
            <a:t>作成</a:t>
          </a:r>
          <a:r>
            <a:rPr kumimoji="1" lang="ja-JP" altLang="ja-JP" sz="2000" b="1">
              <a:solidFill>
                <a:schemeClr val="bg1"/>
              </a:solidFill>
              <a:effectLst/>
              <a:latin typeface="+mn-lt"/>
              <a:ea typeface="+mn-ea"/>
              <a:cs typeface="+mn-cs"/>
            </a:rPr>
            <a:t>上の注意</a:t>
          </a:r>
          <a:endParaRPr kumimoji="1" lang="en-US" altLang="ja-JP" sz="2000" b="1">
            <a:solidFill>
              <a:schemeClr val="bg1"/>
            </a:solidFill>
            <a:effectLst/>
            <a:latin typeface="+mn-lt"/>
            <a:ea typeface="+mn-ea"/>
            <a:cs typeface="+mn-cs"/>
          </a:endParaRPr>
        </a:p>
        <a:p>
          <a:r>
            <a:rPr kumimoji="1" lang="en-US" altLang="ja-JP" sz="1600" b="0">
              <a:solidFill>
                <a:schemeClr val="bg1"/>
              </a:solidFill>
              <a:effectLst/>
              <a:latin typeface="+mn-ea"/>
              <a:ea typeface="+mn-ea"/>
              <a:cs typeface="+mn-cs"/>
            </a:rPr>
            <a:t>※</a:t>
          </a:r>
          <a:r>
            <a:rPr kumimoji="1" lang="ja-JP" altLang="en-US" sz="1600" b="0">
              <a:solidFill>
                <a:schemeClr val="bg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bg1"/>
              </a:solidFill>
              <a:effectLst/>
              <a:latin typeface="+mn-lt"/>
              <a:ea typeface="+mn-ea"/>
              <a:cs typeface="+mn-cs"/>
            </a:rPr>
            <a:t>※</a:t>
          </a:r>
          <a:r>
            <a:rPr lang="ja-JP" altLang="ja-JP" sz="1600" b="0" i="0">
              <a:solidFill>
                <a:schemeClr val="bg1"/>
              </a:solidFill>
              <a:effectLst/>
              <a:latin typeface="+mn-lt"/>
              <a:ea typeface="+mn-ea"/>
              <a:cs typeface="+mn-cs"/>
            </a:rPr>
            <a:t>提出の際は記載例を削除の上、黒字で記入してください。</a:t>
          </a:r>
          <a:r>
            <a:rPr lang="ja-JP" altLang="ja-JP" sz="1600">
              <a:solidFill>
                <a:schemeClr val="bg1"/>
              </a:solidFill>
              <a:effectLst/>
              <a:latin typeface="+mn-lt"/>
              <a:ea typeface="+mn-ea"/>
              <a:cs typeface="+mn-cs"/>
            </a:rPr>
            <a:t> </a:t>
          </a:r>
          <a:endParaRPr lang="ja-JP" altLang="ja-JP" sz="1600">
            <a:solidFill>
              <a:schemeClr val="bg1"/>
            </a:solidFill>
            <a:effectLst/>
          </a:endParaRPr>
        </a:p>
        <a:p>
          <a:r>
            <a:rPr kumimoji="1" lang="en-US" altLang="ja-JP" sz="1600">
              <a:solidFill>
                <a:schemeClr val="bg1"/>
              </a:solidFill>
              <a:effectLst/>
              <a:latin typeface="+mn-lt"/>
              <a:ea typeface="+mn-ea"/>
              <a:cs typeface="+mn-cs"/>
            </a:rPr>
            <a:t>※</a:t>
          </a:r>
          <a:r>
            <a:rPr kumimoji="1" lang="ja-JP" altLang="ja-JP" sz="1600">
              <a:solidFill>
                <a:schemeClr val="bg1"/>
              </a:solidFill>
              <a:effectLst/>
              <a:latin typeface="+mn-lt"/>
              <a:ea typeface="+mn-ea"/>
              <a:cs typeface="+mn-cs"/>
            </a:rPr>
            <a:t>費目自体に該当する計上が無い場合は記載例は削除してください。</a:t>
          </a:r>
          <a:endParaRPr lang="ja-JP" altLang="ja-JP" sz="1600">
            <a:solidFill>
              <a:schemeClr val="bg1"/>
            </a:solidFill>
            <a:effectLst/>
          </a:endParaRPr>
        </a:p>
        <a:p>
          <a:pPr eaLnBrk="1" fontAlgn="auto" latinLnBrk="0" hangingPunct="1"/>
          <a:r>
            <a:rPr kumimoji="1" lang="en-US" altLang="ja-JP" sz="1600">
              <a:solidFill>
                <a:schemeClr val="bg1"/>
              </a:solidFill>
              <a:effectLst/>
              <a:latin typeface="+mn-lt"/>
              <a:ea typeface="+mn-ea"/>
              <a:cs typeface="+mn-cs"/>
            </a:rPr>
            <a:t>※</a:t>
          </a:r>
          <a:r>
            <a:rPr kumimoji="1" lang="ja-JP" altLang="ja-JP" sz="1600">
              <a:solidFill>
                <a:schemeClr val="bg1"/>
              </a:solidFill>
              <a:effectLst/>
              <a:latin typeface="+mn-lt"/>
              <a:ea typeface="+mn-ea"/>
              <a:cs typeface="+mn-cs"/>
            </a:rPr>
            <a:t>水色セル</a:t>
          </a:r>
          <a:r>
            <a:rPr kumimoji="1" lang="ja-JP" altLang="en-US" sz="1600">
              <a:solidFill>
                <a:schemeClr val="bg1"/>
              </a:solidFill>
              <a:effectLst/>
              <a:latin typeface="+mn-lt"/>
              <a:ea typeface="+mn-ea"/>
              <a:cs typeface="+mn-cs"/>
            </a:rPr>
            <a:t>に</a:t>
          </a:r>
          <a:r>
            <a:rPr kumimoji="1" lang="ja-JP" altLang="ja-JP" sz="1600">
              <a:solidFill>
                <a:schemeClr val="bg1"/>
              </a:solidFill>
              <a:effectLst/>
              <a:latin typeface="+mn-lt"/>
              <a:ea typeface="+mn-ea"/>
              <a:cs typeface="+mn-cs"/>
            </a:rPr>
            <a:t>記入してください。（</a:t>
          </a:r>
          <a:r>
            <a:rPr kumimoji="1" lang="ja-JP" altLang="ja-JP" sz="1600" u="sng">
              <a:solidFill>
                <a:schemeClr val="bg1"/>
              </a:solidFill>
              <a:effectLst/>
              <a:latin typeface="+mn-lt"/>
              <a:ea typeface="+mn-ea"/>
              <a:cs typeface="+mn-cs"/>
            </a:rPr>
            <a:t>水色セル以外については変更等しないでください。</a:t>
          </a:r>
          <a:r>
            <a:rPr kumimoji="1" lang="ja-JP" altLang="ja-JP" sz="1600">
              <a:solidFill>
                <a:schemeClr val="bg1"/>
              </a:solidFill>
              <a:effectLst/>
              <a:latin typeface="+mn-lt"/>
              <a:ea typeface="+mn-ea"/>
              <a:cs typeface="+mn-cs"/>
            </a:rPr>
            <a:t>）</a:t>
          </a:r>
          <a:endParaRPr lang="ja-JP" altLang="ja-JP" sz="1600">
            <a:solidFill>
              <a:schemeClr val="bg1"/>
            </a:solidFill>
            <a:effectLst/>
          </a:endParaRPr>
        </a:p>
        <a:p>
          <a:r>
            <a:rPr lang="en-US" altLang="ja-JP" sz="1600">
              <a:solidFill>
                <a:schemeClr val="bg1"/>
              </a:solidFill>
              <a:effectLst/>
            </a:rPr>
            <a:t>※</a:t>
          </a:r>
          <a:r>
            <a:rPr lang="ja-JP" altLang="en-US" sz="1600">
              <a:solidFill>
                <a:schemeClr val="bg1"/>
              </a:solidFill>
              <a:effectLst/>
            </a:rPr>
            <a:t>アルバイト、短期雇用者も計上してください。</a:t>
          </a:r>
          <a:endParaRPr lang="en-US" altLang="ja-JP" sz="1600">
            <a:solidFill>
              <a:schemeClr val="bg1"/>
            </a:solidFill>
            <a:effectLst/>
          </a:endParaRPr>
        </a:p>
        <a:p>
          <a:endParaRPr lang="ja-JP" altLang="ja-JP" sz="1600">
            <a:solidFill>
              <a:schemeClr val="bg1"/>
            </a:solidFill>
            <a:effectLst/>
          </a:endParaRPr>
        </a:p>
        <a:p>
          <a:pPr marL="171450" indent="-171450">
            <a:buFont typeface="Arial" panose="020B0604020202020204" pitchFamily="34" charset="0"/>
            <a:buChar char="•"/>
          </a:pPr>
          <a:r>
            <a:rPr kumimoji="1" lang="ja-JP" altLang="ja-JP" sz="1100">
              <a:solidFill>
                <a:schemeClr val="bg1"/>
              </a:solidFill>
              <a:effectLst/>
              <a:latin typeface="+mn-lt"/>
              <a:ea typeface="+mn-ea"/>
              <a:cs typeface="+mn-cs"/>
            </a:rPr>
            <a:t>種別／</a:t>
          </a:r>
          <a:r>
            <a:rPr kumimoji="1" lang="ja-JP" altLang="en-US" sz="1100">
              <a:solidFill>
                <a:schemeClr val="bg1"/>
              </a:solidFill>
              <a:effectLst/>
              <a:latin typeface="+mn-lt"/>
              <a:ea typeface="+mn-ea"/>
              <a:cs typeface="+mn-cs"/>
            </a:rPr>
            <a:t>各研究機関での雇用の名称を記載してください。</a:t>
          </a:r>
          <a:endParaRPr lang="ja-JP"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時間単価・月額単価</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健保等級時間単価、健保等級月額単価を入力してください。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従事時間・従事月数／人件費を計上する時間数、月数を入力してください</a:t>
          </a:r>
          <a:endParaRPr kumimoji="1" lang="en-US" altLang="ja-JP" sz="1100">
            <a:solidFill>
              <a:schemeClr val="bg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bg1"/>
              </a:solidFill>
              <a:effectLst/>
              <a:latin typeface="+mn-lt"/>
              <a:ea typeface="+mn-ea"/>
              <a:cs typeface="+mn-cs"/>
            </a:rPr>
            <a:t>計画時点で不明な項目は概算値で結構です。</a:t>
          </a:r>
          <a:endParaRPr lang="en-US" altLang="ja-JP">
            <a:solidFill>
              <a:schemeClr val="bg1"/>
            </a:solidFill>
            <a:effectLst/>
          </a:endParaRPr>
        </a:p>
        <a:p>
          <a:pPr marL="171450" indent="-171450">
            <a:buFont typeface="Arial" panose="020B0604020202020204" pitchFamily="34" charset="0"/>
            <a:buChar char="•"/>
          </a:pPr>
          <a:r>
            <a:rPr lang="ja-JP" altLang="ja-JP" sz="1100">
              <a:solidFill>
                <a:schemeClr val="bg1"/>
              </a:solidFill>
              <a:effectLst/>
              <a:latin typeface="+mn-lt"/>
              <a:ea typeface="+mn-ea"/>
              <a:cs typeface="+mn-cs"/>
            </a:rPr>
            <a:t>雇用区分／「直雇用」を選択してください。出向者についても、「直雇用」を選択してください</a:t>
          </a:r>
          <a:endParaRPr lang="en-US" altLang="ja-JP" sz="1100">
            <a:solidFill>
              <a:schemeClr val="bg1"/>
            </a:solidFill>
            <a:effectLst/>
            <a:latin typeface="+mn-lt"/>
            <a:ea typeface="+mn-ea"/>
            <a:cs typeface="+mn-cs"/>
          </a:endParaRPr>
        </a:p>
        <a:p>
          <a:pPr marL="171450" indent="-171450">
            <a:buFont typeface="Arial" panose="020B0604020202020204" pitchFamily="34" charset="0"/>
            <a:buChar char="•"/>
          </a:pPr>
          <a:r>
            <a:rPr lang="ja-JP" altLang="en-US" u="sng">
              <a:solidFill>
                <a:schemeClr val="bg1"/>
              </a:solidFill>
              <a:effectLst/>
            </a:rPr>
            <a:t>人件費を計上する場合は「参加者リスト」にも必ず記載してください。「参加者リスト」に記載が無い場合は計上できません。</a:t>
          </a:r>
          <a:endParaRPr kumimoji="1" lang="en-US" altLang="ja-JP" sz="1100" u="sng">
            <a:solidFill>
              <a:schemeClr val="bg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bg1"/>
              </a:solidFill>
              <a:effectLst/>
              <a:latin typeface="+mn-lt"/>
              <a:ea typeface="+mn-ea"/>
              <a:cs typeface="+mn-cs"/>
            </a:rPr>
            <a:t>行を挿入する場合は、セルのロック解除が必要となりますので、</a:t>
          </a:r>
          <a:r>
            <a:rPr kumimoji="1" lang="en-US" altLang="ja-JP" sz="1100">
              <a:solidFill>
                <a:schemeClr val="bg1"/>
              </a:solidFill>
              <a:effectLst/>
              <a:latin typeface="+mn-lt"/>
              <a:ea typeface="+mn-ea"/>
              <a:cs typeface="+mn-cs"/>
            </a:rPr>
            <a:t>AMED</a:t>
          </a:r>
          <a:r>
            <a:rPr kumimoji="1" lang="ja-JP" altLang="ja-JP" sz="1100">
              <a:solidFill>
                <a:schemeClr val="bg1"/>
              </a:solidFill>
              <a:effectLst/>
              <a:latin typeface="+mn-lt"/>
              <a:ea typeface="+mn-ea"/>
              <a:cs typeface="+mn-cs"/>
            </a:rPr>
            <a:t>担当者にご相談ください。</a:t>
          </a:r>
          <a:endParaRPr lang="ja-JP" altLang="ja-JP" sz="1100">
            <a:solidFill>
              <a:schemeClr val="bg1"/>
            </a:solidFill>
            <a:effectLst/>
          </a:endParaRPr>
        </a:p>
      </xdr:txBody>
    </xdr:sp>
    <xdr:clientData/>
  </xdr:oneCellAnchor>
  <xdr:twoCellAnchor>
    <xdr:from>
      <xdr:col>0</xdr:col>
      <xdr:colOff>1162049</xdr:colOff>
      <xdr:row>0</xdr:row>
      <xdr:rowOff>28575</xdr:rowOff>
    </xdr:from>
    <xdr:to>
      <xdr:col>1</xdr:col>
      <xdr:colOff>651052</xdr:colOff>
      <xdr:row>1</xdr:row>
      <xdr:rowOff>187325</xdr:rowOff>
    </xdr:to>
    <xdr:sp macro="" textlink="">
      <xdr:nvSpPr>
        <xdr:cNvPr id="3" name="四角形: 角を丸くする 2">
          <a:extLst>
            <a:ext uri="{FF2B5EF4-FFF2-40B4-BE49-F238E27FC236}">
              <a16:creationId xmlns:a16="http://schemas.microsoft.com/office/drawing/2014/main" id="{05080222-79F0-468A-AF7C-82F1A2C96B91}"/>
            </a:ext>
          </a:extLst>
        </xdr:cNvPr>
        <xdr:cNvSpPr/>
      </xdr:nvSpPr>
      <xdr:spPr>
        <a:xfrm>
          <a:off x="1162049" y="28575"/>
          <a:ext cx="1332433" cy="34163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6</xdr:col>
      <xdr:colOff>25402</xdr:colOff>
      <xdr:row>4</xdr:row>
      <xdr:rowOff>0</xdr:rowOff>
    </xdr:from>
    <xdr:ext cx="7448549" cy="3110275"/>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8636002" y="792480"/>
          <a:ext cx="7448549" cy="3110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u="none">
              <a:solidFill>
                <a:schemeClr val="lt1"/>
              </a:solidFill>
              <a:effectLst/>
              <a:latin typeface="+mn-lt"/>
              <a:ea typeface="+mn-ea"/>
              <a:cs typeface="+mn-cs"/>
            </a:rPr>
            <a:t>※</a:t>
          </a:r>
          <a:r>
            <a:rPr lang="ja-JP" altLang="ja-JP" sz="1600" u="none">
              <a:solidFill>
                <a:schemeClr val="lt1"/>
              </a:solidFill>
              <a:effectLst/>
              <a:latin typeface="+mn-lt"/>
              <a:ea typeface="+mn-ea"/>
              <a:cs typeface="+mn-cs"/>
            </a:rPr>
            <a:t>試作品や設備機器の作製を目的とする外注費については、第三者に実施させるために必要な費用等であっても物品費に計上してください。</a:t>
          </a:r>
          <a:endParaRPr lang="ja-JP" altLang="ja-JP" sz="1600" u="none">
            <a:effectLst/>
          </a:endParaRPr>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bg1"/>
              </a:solidFill>
              <a:effectLst/>
              <a:latin typeface="+mn-lt"/>
              <a:ea typeface="+mn-ea"/>
              <a:cs typeface="+mn-cs"/>
            </a:rPr>
            <a:t>なお、委託については「委託費」のシートに記入してください。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u="sng">
              <a:solidFill>
                <a:schemeClr val="lt1"/>
              </a:solidFill>
              <a:effectLst/>
              <a:latin typeface="+mn-lt"/>
              <a:ea typeface="+mn-ea"/>
              <a:cs typeface="+mn-cs"/>
            </a:rPr>
            <a:t>学会参加費を計上する場合は「参加者リスト」にも必ず記載してください。「参加者リスト」に記載が無い場合は計上できません。</a:t>
          </a:r>
          <a:endParaRPr lang="ja-JP" altLang="ja-JP" sz="1100">
            <a:effectLst/>
          </a:endParaRPr>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1200150</xdr:colOff>
      <xdr:row>0</xdr:row>
      <xdr:rowOff>20955</xdr:rowOff>
    </xdr:from>
    <xdr:to>
      <xdr:col>1</xdr:col>
      <xdr:colOff>220800</xdr:colOff>
      <xdr:row>1</xdr:row>
      <xdr:rowOff>187325</xdr:rowOff>
    </xdr:to>
    <xdr:sp macro="" textlink="">
      <xdr:nvSpPr>
        <xdr:cNvPr id="2" name="四角形: 角を丸くする 1">
          <a:extLst>
            <a:ext uri="{FF2B5EF4-FFF2-40B4-BE49-F238E27FC236}">
              <a16:creationId xmlns:a16="http://schemas.microsoft.com/office/drawing/2014/main" id="{7D0D54D9-D5B3-4885-9029-8043EF5E4C8A}"/>
            </a:ext>
          </a:extLst>
        </xdr:cNvPr>
        <xdr:cNvSpPr/>
      </xdr:nvSpPr>
      <xdr:spPr>
        <a:xfrm>
          <a:off x="1200150" y="20955"/>
          <a:ext cx="1440000" cy="34734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5"/>
  <sheetViews>
    <sheetView workbookViewId="0">
      <selection activeCell="A2" sqref="A2:C2"/>
    </sheetView>
  </sheetViews>
  <sheetFormatPr defaultColWidth="9" defaultRowHeight="13.2" x14ac:dyDescent="0.2"/>
  <cols>
    <col min="1" max="1" width="17.44140625" style="143" customWidth="1"/>
    <col min="2" max="2" width="12.77734375" style="143" customWidth="1"/>
    <col min="3" max="3" width="14.21875" style="143" customWidth="1"/>
    <col min="4" max="4" width="16.44140625" style="143" customWidth="1"/>
    <col min="5" max="5" width="17.77734375" style="143" customWidth="1"/>
    <col min="6" max="6" width="13.77734375" style="143" customWidth="1"/>
    <col min="7" max="16384" width="9" style="143"/>
  </cols>
  <sheetData>
    <row r="1" spans="1:6" ht="37.5" customHeight="1" x14ac:dyDescent="0.2">
      <c r="A1" s="350"/>
      <c r="B1" s="350"/>
      <c r="C1" s="350"/>
      <c r="D1" s="350"/>
      <c r="E1" s="145"/>
    </row>
    <row r="2" spans="1:6" ht="15" customHeight="1" x14ac:dyDescent="0.2">
      <c r="A2" s="353" t="s">
        <v>0</v>
      </c>
      <c r="B2" s="353"/>
      <c r="C2" s="353"/>
      <c r="D2" s="182" t="str">
        <f>"補助率："&amp;【鑑】経費等内訳書!C19&amp;"/"&amp;【鑑】経費等内訳書!E19</f>
        <v>補助率：2/3</v>
      </c>
      <c r="E2" s="146" t="s">
        <v>1</v>
      </c>
    </row>
    <row r="3" spans="1:6" ht="36.75" customHeight="1" x14ac:dyDescent="0.2">
      <c r="A3" s="333" t="s">
        <v>213</v>
      </c>
      <c r="B3" s="334" t="s">
        <v>214</v>
      </c>
      <c r="C3" s="333" t="s">
        <v>215</v>
      </c>
      <c r="D3" s="335" t="s">
        <v>254</v>
      </c>
      <c r="E3" s="336" t="s">
        <v>256</v>
      </c>
    </row>
    <row r="4" spans="1:6" x14ac:dyDescent="0.2">
      <c r="A4" s="351" t="s">
        <v>2</v>
      </c>
      <c r="B4" s="160" t="s">
        <v>3</v>
      </c>
      <c r="C4" s="161">
        <f>【鑑】経費等内訳書!E21</f>
        <v>1500000</v>
      </c>
      <c r="D4" s="164">
        <f>C4+C5</f>
        <v>3658806</v>
      </c>
      <c r="E4" s="165">
        <f>【鑑】経費等内訳書!G21</f>
        <v>2439204</v>
      </c>
    </row>
    <row r="5" spans="1:6" x14ac:dyDescent="0.2">
      <c r="A5" s="352"/>
      <c r="B5" s="160" t="s">
        <v>4</v>
      </c>
      <c r="C5" s="161">
        <f>【鑑】経費等内訳書!E22</f>
        <v>2158806</v>
      </c>
      <c r="D5" s="166"/>
      <c r="E5" s="167"/>
    </row>
    <row r="6" spans="1:6" x14ac:dyDescent="0.2">
      <c r="A6" s="162" t="s">
        <v>5</v>
      </c>
      <c r="B6" s="163" t="s">
        <v>6</v>
      </c>
      <c r="C6" s="161">
        <f>【鑑】経費等内訳書!E23</f>
        <v>410000</v>
      </c>
      <c r="D6" s="168">
        <f>C6</f>
        <v>410000</v>
      </c>
      <c r="E6" s="169">
        <f>【鑑】経費等内訳書!G23</f>
        <v>273333</v>
      </c>
    </row>
    <row r="7" spans="1:6" x14ac:dyDescent="0.2">
      <c r="A7" s="351" t="s">
        <v>7</v>
      </c>
      <c r="B7" s="160" t="s">
        <v>8</v>
      </c>
      <c r="C7" s="161">
        <f>【鑑】経費等内訳書!E24</f>
        <v>18821194</v>
      </c>
      <c r="D7" s="164">
        <f>C7+C8</f>
        <v>18833194</v>
      </c>
      <c r="E7" s="165">
        <f>【鑑】経費等内訳書!G24</f>
        <v>12555462</v>
      </c>
    </row>
    <row r="8" spans="1:6" x14ac:dyDescent="0.2">
      <c r="A8" s="352"/>
      <c r="B8" s="160" t="s">
        <v>9</v>
      </c>
      <c r="C8" s="161">
        <f>【鑑】経費等内訳書!E25</f>
        <v>12000</v>
      </c>
      <c r="D8" s="166"/>
      <c r="E8" s="167"/>
    </row>
    <row r="9" spans="1:6" x14ac:dyDescent="0.2">
      <c r="A9" s="162" t="s">
        <v>10</v>
      </c>
      <c r="B9" s="160" t="s">
        <v>11</v>
      </c>
      <c r="C9" s="161">
        <f>【鑑】経費等内訳書!E26</f>
        <v>1098000</v>
      </c>
      <c r="D9" s="170">
        <f>C9</f>
        <v>1098000</v>
      </c>
      <c r="E9" s="171">
        <f>【鑑】経費等内訳書!G26</f>
        <v>732000</v>
      </c>
    </row>
    <row r="10" spans="1:6" x14ac:dyDescent="0.2">
      <c r="A10" s="348" t="s">
        <v>12</v>
      </c>
      <c r="B10" s="348"/>
      <c r="C10" s="161">
        <f>SUM(C4:C9)</f>
        <v>24000000</v>
      </c>
      <c r="D10" s="172">
        <f>SUM(D4:D9)</f>
        <v>24000000</v>
      </c>
      <c r="E10" s="161">
        <f>【鑑】経費等内訳書!G27</f>
        <v>15999999</v>
      </c>
    </row>
    <row r="11" spans="1:6" x14ac:dyDescent="0.2">
      <c r="A11" s="346" t="str">
        <f>CONCATENATE("間接経費/一般管理費（小計の",【鑑】経費等内訳書!C28,"％）")</f>
        <v>間接経費/一般管理費（小計の30％）</v>
      </c>
      <c r="B11" s="347"/>
      <c r="C11" s="347"/>
      <c r="D11" s="172">
        <f>【鑑】経費等内訳書!F28</f>
        <v>7200000</v>
      </c>
      <c r="E11" s="161">
        <f>【鑑】経費等内訳書!G28</f>
        <v>4799999</v>
      </c>
    </row>
    <row r="12" spans="1:6" x14ac:dyDescent="0.2">
      <c r="A12" s="197" t="s">
        <v>13</v>
      </c>
      <c r="B12" s="198"/>
      <c r="C12" s="199">
        <f>【鑑】経費等内訳書!E29</f>
        <v>3000000</v>
      </c>
      <c r="D12" s="172">
        <f>【鑑】経費等内訳書!F29</f>
        <v>3000000</v>
      </c>
      <c r="E12" s="161">
        <f>【鑑】経費等内訳書!G29</f>
        <v>2000000</v>
      </c>
    </row>
    <row r="13" spans="1:6" x14ac:dyDescent="0.2">
      <c r="A13" s="348" t="s">
        <v>14</v>
      </c>
      <c r="B13" s="348"/>
      <c r="C13" s="349"/>
      <c r="D13" s="172">
        <f>SUM(D10:D12)</f>
        <v>34200000</v>
      </c>
      <c r="E13" s="161">
        <f>SUM(E10:E12)</f>
        <v>22799998</v>
      </c>
    </row>
    <row r="15" spans="1:6" ht="16.2" x14ac:dyDescent="0.2">
      <c r="F15" s="144"/>
    </row>
  </sheetData>
  <sheetProtection algorithmName="SHA-512" hashValue="5sSf3p4nlJEXiQDOfjIqts2lEUVdaWp/RM14ElTopo9yQa6sLFydax8l3ESh5rIQyyKSkOAJVMCiD5DvI4ZtcQ==" saltValue="/kxjFfNevbuib5qYO8Ld3g==" spinCount="100000" sheet="1" formatCells="0" formatColumns="0" formatRows="0"/>
  <mergeCells count="7">
    <mergeCell ref="A11:C11"/>
    <mergeCell ref="A13:C13"/>
    <mergeCell ref="A1:D1"/>
    <mergeCell ref="A4:A5"/>
    <mergeCell ref="A7:A8"/>
    <mergeCell ref="A10:B10"/>
    <mergeCell ref="A2:C2"/>
  </mergeCells>
  <phoneticPr fontId="16"/>
  <pageMargins left="0.70866141732283472" right="0.70866141732283472" top="0.74803149606299213" bottom="0.74803149606299213" header="0.31496062992125984" footer="0.31496062992125984"/>
  <pageSetup paperSize="9" scale="95" orientation="portrait" r:id="rId1"/>
  <headerFooter>
    <oddFooter>&amp;R&amp;K00-024Ver.20240401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workbookViewId="0">
      <selection activeCell="E5" sqref="E5"/>
    </sheetView>
  </sheetViews>
  <sheetFormatPr defaultColWidth="9" defaultRowHeight="14.4" x14ac:dyDescent="0.2"/>
  <cols>
    <col min="1" max="1" width="35.21875" style="1" customWidth="1"/>
    <col min="2" max="2" width="39.44140625" style="1" customWidth="1"/>
    <col min="3" max="3" width="17.77734375" style="1" customWidth="1"/>
    <col min="4" max="4" width="9.21875" style="1" customWidth="1"/>
    <col min="5" max="5" width="6.44140625" style="2" customWidth="1"/>
    <col min="6" max="6" width="17.44140625" style="2" customWidth="1"/>
    <col min="7" max="7" width="8.21875" style="1" bestFit="1" customWidth="1"/>
    <col min="8" max="16384" width="9" style="1"/>
  </cols>
  <sheetData>
    <row r="1" spans="1:7" x14ac:dyDescent="0.2">
      <c r="A1" s="1" t="s">
        <v>194</v>
      </c>
      <c r="E1" s="1"/>
      <c r="F1" s="1"/>
    </row>
    <row r="2" spans="1:7" ht="17.25" customHeight="1" thickBot="1" x14ac:dyDescent="0.25">
      <c r="A2" s="1" t="s">
        <v>195</v>
      </c>
      <c r="F2" s="3" t="s">
        <v>95</v>
      </c>
    </row>
    <row r="3" spans="1:7" ht="15.75" customHeight="1" x14ac:dyDescent="0.2">
      <c r="A3" s="405" t="s">
        <v>196</v>
      </c>
      <c r="B3" s="407" t="s">
        <v>197</v>
      </c>
      <c r="C3" s="417" t="s">
        <v>99</v>
      </c>
      <c r="D3" s="418"/>
      <c r="E3" s="419"/>
      <c r="F3" s="403" t="s">
        <v>100</v>
      </c>
    </row>
    <row r="4" spans="1:7" ht="15.75" customHeight="1" thickBot="1" x14ac:dyDescent="0.25">
      <c r="A4" s="406"/>
      <c r="B4" s="408"/>
      <c r="C4" s="16" t="s">
        <v>101</v>
      </c>
      <c r="D4" s="16" t="s">
        <v>102</v>
      </c>
      <c r="E4" s="17" t="s">
        <v>113</v>
      </c>
      <c r="F4" s="404"/>
    </row>
    <row r="5" spans="1:7" s="12" customFormat="1" ht="17.25" customHeight="1" x14ac:dyDescent="0.2">
      <c r="A5" s="58" t="s">
        <v>198</v>
      </c>
      <c r="B5" s="102" t="s">
        <v>199</v>
      </c>
      <c r="C5" s="45">
        <v>7000</v>
      </c>
      <c r="D5" s="28">
        <v>10</v>
      </c>
      <c r="E5" s="103" t="s">
        <v>200</v>
      </c>
      <c r="F5" s="301">
        <f>IF(A5="","",ROUNDDOWN(C5*D5,0))</f>
        <v>70000</v>
      </c>
      <c r="G5" s="13"/>
    </row>
    <row r="6" spans="1:7" s="11" customFormat="1" ht="17.25" customHeight="1" x14ac:dyDescent="0.2">
      <c r="A6" s="47" t="s">
        <v>201</v>
      </c>
      <c r="B6" s="48" t="s">
        <v>202</v>
      </c>
      <c r="C6" s="44">
        <v>7000</v>
      </c>
      <c r="D6" s="45">
        <v>2</v>
      </c>
      <c r="E6" s="32" t="s">
        <v>106</v>
      </c>
      <c r="F6" s="302">
        <f t="shared" ref="F6:F25" si="0">IF(A6="","",ROUNDDOWN(C6*D6,0))</f>
        <v>14000</v>
      </c>
    </row>
    <row r="7" spans="1:7" s="11" customFormat="1" ht="17.25" customHeight="1" x14ac:dyDescent="0.2">
      <c r="A7" s="68" t="s">
        <v>203</v>
      </c>
      <c r="B7" s="98" t="s">
        <v>204</v>
      </c>
      <c r="C7" s="104">
        <v>500000</v>
      </c>
      <c r="D7" s="104">
        <v>2</v>
      </c>
      <c r="E7" s="32" t="s">
        <v>106</v>
      </c>
      <c r="F7" s="301">
        <f t="shared" si="0"/>
        <v>1000000</v>
      </c>
    </row>
    <row r="8" spans="1:7" s="11" customFormat="1" ht="17.25" customHeight="1" x14ac:dyDescent="0.2">
      <c r="A8" s="68" t="s">
        <v>205</v>
      </c>
      <c r="B8" s="98" t="s">
        <v>206</v>
      </c>
      <c r="C8" s="104">
        <v>14000</v>
      </c>
      <c r="D8" s="104">
        <v>1</v>
      </c>
      <c r="E8" s="32" t="s">
        <v>207</v>
      </c>
      <c r="F8" s="301">
        <f t="shared" si="0"/>
        <v>14000</v>
      </c>
    </row>
    <row r="9" spans="1:7" s="11" customFormat="1" ht="17.25" customHeight="1" x14ac:dyDescent="0.2">
      <c r="A9" s="68"/>
      <c r="B9" s="98"/>
      <c r="C9" s="104"/>
      <c r="D9" s="104"/>
      <c r="E9" s="32"/>
      <c r="F9" s="301" t="str">
        <f t="shared" si="0"/>
        <v/>
      </c>
    </row>
    <row r="10" spans="1:7" s="11" customFormat="1" ht="17.25" customHeight="1" x14ac:dyDescent="0.2">
      <c r="A10" s="90"/>
      <c r="B10" s="105"/>
      <c r="C10" s="101"/>
      <c r="D10" s="101"/>
      <c r="E10" s="38"/>
      <c r="F10" s="301" t="str">
        <f t="shared" si="0"/>
        <v/>
      </c>
    </row>
    <row r="11" spans="1:7" s="11" customFormat="1" ht="17.25" customHeight="1" x14ac:dyDescent="0.2">
      <c r="A11" s="90"/>
      <c r="B11" s="105"/>
      <c r="C11" s="101"/>
      <c r="D11" s="101"/>
      <c r="E11" s="38"/>
      <c r="F11" s="301" t="str">
        <f t="shared" si="0"/>
        <v/>
      </c>
    </row>
    <row r="12" spans="1:7" s="11" customFormat="1" ht="17.25" customHeight="1" x14ac:dyDescent="0.2">
      <c r="A12" s="90"/>
      <c r="B12" s="105"/>
      <c r="C12" s="101"/>
      <c r="D12" s="101"/>
      <c r="E12" s="38"/>
      <c r="F12" s="301" t="str">
        <f t="shared" si="0"/>
        <v/>
      </c>
    </row>
    <row r="13" spans="1:7" s="11" customFormat="1" ht="17.25" customHeight="1" x14ac:dyDescent="0.2">
      <c r="A13" s="90"/>
      <c r="B13" s="105"/>
      <c r="C13" s="101"/>
      <c r="D13" s="101"/>
      <c r="E13" s="38"/>
      <c r="F13" s="301" t="str">
        <f t="shared" si="0"/>
        <v/>
      </c>
    </row>
    <row r="14" spans="1:7" s="11" customFormat="1" ht="17.25" customHeight="1" x14ac:dyDescent="0.2">
      <c r="A14" s="90"/>
      <c r="B14" s="105"/>
      <c r="C14" s="101"/>
      <c r="D14" s="101"/>
      <c r="E14" s="38"/>
      <c r="F14" s="301" t="str">
        <f t="shared" si="0"/>
        <v/>
      </c>
    </row>
    <row r="15" spans="1:7" s="11" customFormat="1" ht="17.25" customHeight="1" x14ac:dyDescent="0.2">
      <c r="A15" s="90"/>
      <c r="B15" s="105"/>
      <c r="C15" s="101"/>
      <c r="D15" s="101"/>
      <c r="E15" s="38"/>
      <c r="F15" s="301" t="str">
        <f t="shared" si="0"/>
        <v/>
      </c>
    </row>
    <row r="16" spans="1:7" s="11" customFormat="1" ht="17.25" customHeight="1" x14ac:dyDescent="0.2">
      <c r="A16" s="90"/>
      <c r="B16" s="105"/>
      <c r="C16" s="101"/>
      <c r="D16" s="101"/>
      <c r="E16" s="38"/>
      <c r="F16" s="301" t="str">
        <f t="shared" si="0"/>
        <v/>
      </c>
    </row>
    <row r="17" spans="1:6" s="11" customFormat="1" ht="17.25" customHeight="1" x14ac:dyDescent="0.2">
      <c r="A17" s="90"/>
      <c r="B17" s="105"/>
      <c r="C17" s="101"/>
      <c r="D17" s="101"/>
      <c r="E17" s="38"/>
      <c r="F17" s="301" t="str">
        <f t="shared" si="0"/>
        <v/>
      </c>
    </row>
    <row r="18" spans="1:6" s="11" customFormat="1" ht="17.25" customHeight="1" x14ac:dyDescent="0.2">
      <c r="A18" s="90"/>
      <c r="B18" s="105"/>
      <c r="C18" s="101"/>
      <c r="D18" s="101"/>
      <c r="E18" s="38"/>
      <c r="F18" s="301" t="str">
        <f t="shared" si="0"/>
        <v/>
      </c>
    </row>
    <row r="19" spans="1:6" s="11" customFormat="1" ht="17.25" customHeight="1" x14ac:dyDescent="0.2">
      <c r="A19" s="90"/>
      <c r="B19" s="105"/>
      <c r="C19" s="101"/>
      <c r="D19" s="101"/>
      <c r="E19" s="38"/>
      <c r="F19" s="301" t="str">
        <f t="shared" si="0"/>
        <v/>
      </c>
    </row>
    <row r="20" spans="1:6" s="11" customFormat="1" ht="17.25" customHeight="1" x14ac:dyDescent="0.2">
      <c r="A20" s="90"/>
      <c r="B20" s="105"/>
      <c r="C20" s="101"/>
      <c r="D20" s="101"/>
      <c r="E20" s="38"/>
      <c r="F20" s="301" t="str">
        <f t="shared" si="0"/>
        <v/>
      </c>
    </row>
    <row r="21" spans="1:6" s="11" customFormat="1" ht="17.25" customHeight="1" x14ac:dyDescent="0.2">
      <c r="A21" s="90"/>
      <c r="B21" s="105"/>
      <c r="C21" s="101"/>
      <c r="D21" s="101"/>
      <c r="E21" s="38"/>
      <c r="F21" s="301" t="str">
        <f t="shared" si="0"/>
        <v/>
      </c>
    </row>
    <row r="22" spans="1:6" s="11" customFormat="1" ht="17.25" customHeight="1" x14ac:dyDescent="0.2">
      <c r="A22" s="90"/>
      <c r="B22" s="105"/>
      <c r="C22" s="101"/>
      <c r="D22" s="101"/>
      <c r="E22" s="38"/>
      <c r="F22" s="301" t="str">
        <f t="shared" si="0"/>
        <v/>
      </c>
    </row>
    <row r="23" spans="1:6" s="11" customFormat="1" ht="17.25" customHeight="1" x14ac:dyDescent="0.2">
      <c r="A23" s="90"/>
      <c r="B23" s="105"/>
      <c r="C23" s="101"/>
      <c r="D23" s="101"/>
      <c r="E23" s="38"/>
      <c r="F23" s="301" t="str">
        <f t="shared" si="0"/>
        <v/>
      </c>
    </row>
    <row r="24" spans="1:6" s="11" customFormat="1" ht="17.25" customHeight="1" x14ac:dyDescent="0.2">
      <c r="A24" s="90"/>
      <c r="B24" s="105"/>
      <c r="C24" s="101"/>
      <c r="D24" s="101"/>
      <c r="E24" s="38"/>
      <c r="F24" s="301" t="str">
        <f t="shared" si="0"/>
        <v/>
      </c>
    </row>
    <row r="25" spans="1:6" s="11" customFormat="1" ht="17.25" customHeight="1" thickBot="1" x14ac:dyDescent="0.25">
      <c r="A25" s="228"/>
      <c r="B25" s="229"/>
      <c r="C25" s="230"/>
      <c r="D25" s="230"/>
      <c r="E25" s="207"/>
      <c r="F25" s="303" t="str">
        <f t="shared" si="0"/>
        <v/>
      </c>
    </row>
    <row r="26" spans="1:6" ht="17.25" customHeight="1" thickTop="1" thickBot="1" x14ac:dyDescent="0.25">
      <c r="A26" s="401" t="s">
        <v>108</v>
      </c>
      <c r="B26" s="402"/>
      <c r="C26" s="402"/>
      <c r="D26" s="402"/>
      <c r="E26" s="402"/>
      <c r="F26" s="227">
        <f>SUM(F5:F25)</f>
        <v>1098000</v>
      </c>
    </row>
    <row r="27" spans="1:6" ht="17.25" customHeight="1" x14ac:dyDescent="0.2">
      <c r="A27" s="7" t="s">
        <v>109</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MpZO1JFle3owx/tUqNn4pZF4oA81UcKeEJZOA5NeMasBfsXfv/DhByaPZIey7rrS02V+uuTEUgZMP5/plN7dTg==" saltValue="MEbuBUIobC13cs9DGeZ/Iw==" spinCount="100000" sheet="1" formatCells="0" formatColumns="0" formatRows="0"/>
  <protectedRanges>
    <protectedRange sqref="A6:D6" name="範囲1_1_1"/>
  </protectedRanges>
  <mergeCells count="5">
    <mergeCell ref="A26:E26"/>
    <mergeCell ref="C3:E3"/>
    <mergeCell ref="A3:A4"/>
    <mergeCell ref="B3:B4"/>
    <mergeCell ref="F3:F4"/>
  </mergeCells>
  <phoneticPr fontId="16"/>
  <dataValidations count="1">
    <dataValidation type="list" allowBlank="1" showInputMessage="1" showErrorMessage="1" sqref="E5:E25" xr:uid="{00000000-0002-0000-0A00-000000000000}">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2:G43"/>
  <sheetViews>
    <sheetView workbookViewId="0">
      <selection activeCell="G31" sqref="G31"/>
    </sheetView>
  </sheetViews>
  <sheetFormatPr defaultColWidth="9" defaultRowHeight="14.4" x14ac:dyDescent="0.2"/>
  <cols>
    <col min="1" max="1" width="33" style="1" customWidth="1"/>
    <col min="2" max="2" width="43.44140625" style="1" customWidth="1"/>
    <col min="3" max="3" width="15.44140625" style="1" customWidth="1"/>
    <col min="4" max="4" width="6.77734375" style="1" customWidth="1"/>
    <col min="5" max="5" width="5.44140625" style="23" customWidth="1"/>
    <col min="6" max="6" width="17.44140625" style="2" customWidth="1"/>
    <col min="7" max="7" width="8.21875" style="1" bestFit="1" customWidth="1"/>
    <col min="8" max="16384" width="9" style="1"/>
  </cols>
  <sheetData>
    <row r="2" spans="1:7" ht="17.25" customHeight="1" thickBot="1" x14ac:dyDescent="0.25">
      <c r="A2" s="1" t="s">
        <v>208</v>
      </c>
      <c r="F2" s="3" t="s">
        <v>95</v>
      </c>
    </row>
    <row r="3" spans="1:7" ht="17.25" customHeight="1" x14ac:dyDescent="0.2">
      <c r="A3" s="441" t="s">
        <v>196</v>
      </c>
      <c r="B3" s="424" t="s">
        <v>197</v>
      </c>
      <c r="C3" s="412" t="s">
        <v>99</v>
      </c>
      <c r="D3" s="412"/>
      <c r="E3" s="412"/>
      <c r="F3" s="420" t="s">
        <v>112</v>
      </c>
    </row>
    <row r="4" spans="1:7" s="7" customFormat="1" ht="17.25" customHeight="1" thickBot="1" x14ac:dyDescent="0.25">
      <c r="A4" s="436"/>
      <c r="B4" s="425"/>
      <c r="C4" s="16" t="s">
        <v>101</v>
      </c>
      <c r="D4" s="16" t="s">
        <v>102</v>
      </c>
      <c r="E4" s="17" t="s">
        <v>113</v>
      </c>
      <c r="F4" s="421"/>
      <c r="G4" s="13"/>
    </row>
    <row r="5" spans="1:7" ht="17.25" customHeight="1" x14ac:dyDescent="0.2">
      <c r="A5" s="27" t="s">
        <v>211</v>
      </c>
      <c r="B5" s="28" t="s">
        <v>212</v>
      </c>
      <c r="C5" s="44">
        <v>3000000</v>
      </c>
      <c r="D5" s="99">
        <v>1</v>
      </c>
      <c r="E5" s="32" t="s">
        <v>126</v>
      </c>
      <c r="F5" s="301">
        <f>IF(A5="","",ROUNDDOWN(C5*D5,0))</f>
        <v>3000000</v>
      </c>
    </row>
    <row r="6" spans="1:7" ht="17.25" customHeight="1" x14ac:dyDescent="0.2">
      <c r="A6" s="27"/>
      <c r="B6" s="28"/>
      <c r="C6" s="77"/>
      <c r="D6" s="99"/>
      <c r="E6" s="32"/>
      <c r="F6" s="301" t="str">
        <f t="shared" ref="F6:F24" si="0">IF(A6="","",ROUNDDOWN(C6*D6,0))</f>
        <v/>
      </c>
    </row>
    <row r="7" spans="1:7" ht="17.25" customHeight="1" x14ac:dyDescent="0.2">
      <c r="A7" s="27"/>
      <c r="B7" s="28"/>
      <c r="C7" s="77"/>
      <c r="D7" s="99"/>
      <c r="E7" s="100"/>
      <c r="F7" s="301" t="str">
        <f t="shared" si="0"/>
        <v/>
      </c>
    </row>
    <row r="8" spans="1:7" ht="17.25" customHeight="1" x14ac:dyDescent="0.2">
      <c r="A8" s="27"/>
      <c r="B8" s="28"/>
      <c r="C8" s="77"/>
      <c r="D8" s="99"/>
      <c r="E8" s="100"/>
      <c r="F8" s="301" t="str">
        <f t="shared" si="0"/>
        <v/>
      </c>
    </row>
    <row r="9" spans="1:7" ht="17.25" customHeight="1" x14ac:dyDescent="0.2">
      <c r="A9" s="27"/>
      <c r="B9" s="28"/>
      <c r="C9" s="77"/>
      <c r="D9" s="99"/>
      <c r="E9" s="100"/>
      <c r="F9" s="301" t="str">
        <f t="shared" si="0"/>
        <v/>
      </c>
    </row>
    <row r="10" spans="1:7" ht="17.25" customHeight="1" x14ac:dyDescent="0.2">
      <c r="A10" s="27"/>
      <c r="B10" s="28"/>
      <c r="C10" s="77"/>
      <c r="D10" s="99"/>
      <c r="E10" s="100"/>
      <c r="F10" s="301" t="str">
        <f t="shared" si="0"/>
        <v/>
      </c>
    </row>
    <row r="11" spans="1:7" ht="17.25" customHeight="1" x14ac:dyDescent="0.2">
      <c r="A11" s="34"/>
      <c r="B11" s="101"/>
      <c r="C11" s="77"/>
      <c r="D11" s="99"/>
      <c r="E11" s="100"/>
      <c r="F11" s="301" t="str">
        <f t="shared" si="0"/>
        <v/>
      </c>
    </row>
    <row r="12" spans="1:7" ht="17.25" customHeight="1" x14ac:dyDescent="0.2">
      <c r="A12" s="34"/>
      <c r="B12" s="101"/>
      <c r="C12" s="77"/>
      <c r="D12" s="99"/>
      <c r="E12" s="100"/>
      <c r="F12" s="301" t="str">
        <f t="shared" si="0"/>
        <v/>
      </c>
    </row>
    <row r="13" spans="1:7" ht="17.25" customHeight="1" x14ac:dyDescent="0.2">
      <c r="A13" s="34"/>
      <c r="B13" s="101"/>
      <c r="C13" s="77"/>
      <c r="D13" s="99"/>
      <c r="E13" s="100"/>
      <c r="F13" s="301" t="str">
        <f t="shared" si="0"/>
        <v/>
      </c>
    </row>
    <row r="14" spans="1:7" ht="17.25" customHeight="1" x14ac:dyDescent="0.2">
      <c r="A14" s="34"/>
      <c r="B14" s="101"/>
      <c r="C14" s="77"/>
      <c r="D14" s="99"/>
      <c r="E14" s="100"/>
      <c r="F14" s="301" t="str">
        <f t="shared" si="0"/>
        <v/>
      </c>
    </row>
    <row r="15" spans="1:7" ht="17.25" customHeight="1" x14ac:dyDescent="0.2">
      <c r="A15" s="27"/>
      <c r="B15" s="28"/>
      <c r="C15" s="77"/>
      <c r="D15" s="99"/>
      <c r="E15" s="100"/>
      <c r="F15" s="301" t="str">
        <f t="shared" si="0"/>
        <v/>
      </c>
    </row>
    <row r="16" spans="1:7" ht="17.25" customHeight="1" x14ac:dyDescent="0.2">
      <c r="A16" s="27"/>
      <c r="B16" s="28"/>
      <c r="C16" s="77"/>
      <c r="D16" s="99"/>
      <c r="E16" s="100"/>
      <c r="F16" s="301" t="str">
        <f t="shared" si="0"/>
        <v/>
      </c>
    </row>
    <row r="17" spans="1:6" ht="17.25" customHeight="1" x14ac:dyDescent="0.2">
      <c r="A17" s="27"/>
      <c r="B17" s="28"/>
      <c r="C17" s="77"/>
      <c r="D17" s="99"/>
      <c r="E17" s="100"/>
      <c r="F17" s="301" t="str">
        <f t="shared" si="0"/>
        <v/>
      </c>
    </row>
    <row r="18" spans="1:6" ht="17.25" customHeight="1" x14ac:dyDescent="0.2">
      <c r="A18" s="27"/>
      <c r="B18" s="28"/>
      <c r="C18" s="77"/>
      <c r="D18" s="99"/>
      <c r="E18" s="100"/>
      <c r="F18" s="301" t="str">
        <f t="shared" si="0"/>
        <v/>
      </c>
    </row>
    <row r="19" spans="1:6" ht="17.25" customHeight="1" x14ac:dyDescent="0.2">
      <c r="A19" s="27"/>
      <c r="B19" s="28"/>
      <c r="C19" s="77"/>
      <c r="D19" s="99"/>
      <c r="E19" s="100"/>
      <c r="F19" s="301" t="str">
        <f t="shared" si="0"/>
        <v/>
      </c>
    </row>
    <row r="20" spans="1:6" ht="17.25" customHeight="1" x14ac:dyDescent="0.2">
      <c r="A20" s="34"/>
      <c r="B20" s="101"/>
      <c r="C20" s="77"/>
      <c r="D20" s="99"/>
      <c r="E20" s="100"/>
      <c r="F20" s="301" t="str">
        <f t="shared" si="0"/>
        <v/>
      </c>
    </row>
    <row r="21" spans="1:6" ht="17.25" customHeight="1" x14ac:dyDescent="0.2">
      <c r="A21" s="34"/>
      <c r="B21" s="101"/>
      <c r="C21" s="77"/>
      <c r="D21" s="99"/>
      <c r="E21" s="100"/>
      <c r="F21" s="301" t="str">
        <f t="shared" si="0"/>
        <v/>
      </c>
    </row>
    <row r="22" spans="1:6" ht="17.25" customHeight="1" x14ac:dyDescent="0.2">
      <c r="A22" s="34"/>
      <c r="B22" s="101"/>
      <c r="C22" s="77"/>
      <c r="D22" s="99"/>
      <c r="E22" s="100"/>
      <c r="F22" s="301" t="str">
        <f t="shared" si="0"/>
        <v/>
      </c>
    </row>
    <row r="23" spans="1:6" ht="17.25" customHeight="1" x14ac:dyDescent="0.2">
      <c r="A23" s="34"/>
      <c r="B23" s="101"/>
      <c r="C23" s="77"/>
      <c r="D23" s="99"/>
      <c r="E23" s="100"/>
      <c r="F23" s="301" t="str">
        <f t="shared" si="0"/>
        <v/>
      </c>
    </row>
    <row r="24" spans="1:6" ht="17.25" customHeight="1" thickBot="1" x14ac:dyDescent="0.25">
      <c r="A24" s="202"/>
      <c r="B24" s="230"/>
      <c r="C24" s="231"/>
      <c r="D24" s="232"/>
      <c r="E24" s="233"/>
      <c r="F24" s="303" t="str">
        <f t="shared" si="0"/>
        <v/>
      </c>
    </row>
    <row r="25" spans="1:6" ht="17.25" customHeight="1" thickTop="1" thickBot="1" x14ac:dyDescent="0.25">
      <c r="A25" s="406" t="s">
        <v>108</v>
      </c>
      <c r="B25" s="408"/>
      <c r="C25" s="408"/>
      <c r="D25" s="408"/>
      <c r="E25" s="408"/>
      <c r="F25" s="227">
        <f>SUM(F4:F24)</f>
        <v>3000000</v>
      </c>
    </row>
    <row r="26" spans="1:6" ht="17.25" customHeight="1" x14ac:dyDescent="0.2">
      <c r="A26" s="18"/>
      <c r="B26" s="18"/>
      <c r="C26" s="18"/>
      <c r="D26" s="18"/>
      <c r="E26" s="18"/>
      <c r="F26" s="15"/>
    </row>
    <row r="27" spans="1:6" ht="17.25" customHeight="1" x14ac:dyDescent="0.2">
      <c r="A27" s="7" t="s">
        <v>109</v>
      </c>
      <c r="C27" s="7"/>
      <c r="D27" s="7"/>
      <c r="E27" s="9"/>
      <c r="F27" s="1"/>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qF91mPhJA5hxHVtSFeQ0O25RNFlTXnq8D4fChYigadL2ItFIEKOxUt7IyySBvULu1mA/IrossmmbzKjmE9R9Lg==" saltValue="C3ClGcMyrk3ZsAlXRPxlNw==" spinCount="100000" sheet="1" formatCells="0" formatColumns="0" formatRows="0"/>
  <mergeCells count="5">
    <mergeCell ref="A25:E25"/>
    <mergeCell ref="C3:E3"/>
    <mergeCell ref="A3:A4"/>
    <mergeCell ref="B3:B4"/>
    <mergeCell ref="F3:F4"/>
  </mergeCells>
  <phoneticPr fontId="16"/>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3"/>
  <sheetViews>
    <sheetView topLeftCell="AF1" zoomScaleNormal="100" workbookViewId="0">
      <selection activeCell="AI14" sqref="AI14"/>
    </sheetView>
  </sheetViews>
  <sheetFormatPr defaultColWidth="9" defaultRowHeight="13.2" x14ac:dyDescent="0.2"/>
  <cols>
    <col min="1" max="1" width="5.44140625" style="14" customWidth="1"/>
    <col min="2" max="4" width="9" style="14"/>
    <col min="5" max="5" width="9.21875" style="14" customWidth="1"/>
    <col min="6" max="6" width="20.21875" style="14" customWidth="1"/>
    <col min="7" max="7" width="15.21875" style="14" customWidth="1"/>
    <col min="8" max="8" width="13.21875" style="14" customWidth="1"/>
    <col min="9" max="10" width="15.77734375" style="14" customWidth="1"/>
    <col min="11" max="11" width="23" style="14" customWidth="1"/>
    <col min="12" max="14" width="42.77734375" style="14" customWidth="1"/>
    <col min="15" max="15" width="29.21875" style="14" customWidth="1"/>
    <col min="16" max="16" width="18.44140625" style="14" customWidth="1"/>
    <col min="17" max="17" width="22" style="14" customWidth="1"/>
    <col min="18" max="18" width="20.44140625" style="14" customWidth="1"/>
    <col min="19" max="19" width="25.44140625" style="14" customWidth="1"/>
    <col min="20" max="21" width="20.77734375" style="14" customWidth="1"/>
    <col min="22" max="23" width="22.21875" style="14" customWidth="1"/>
    <col min="24" max="24" width="17" style="14" customWidth="1"/>
    <col min="25" max="25" width="15.77734375" style="14" customWidth="1"/>
    <col min="26" max="27" width="16.44140625" style="14" customWidth="1"/>
    <col min="28" max="30" width="16.77734375" style="14" customWidth="1"/>
    <col min="31" max="32" width="15.44140625" style="14" customWidth="1"/>
    <col min="33" max="33" width="12.21875" style="14" customWidth="1"/>
    <col min="34" max="34" width="13.21875" style="14" customWidth="1"/>
    <col min="35" max="35" width="13" style="14" customWidth="1"/>
    <col min="36" max="37" width="12.21875" style="14" customWidth="1"/>
    <col min="38" max="38" width="9.44140625" style="14" customWidth="1"/>
    <col min="39" max="40" width="12.21875" style="14" customWidth="1"/>
    <col min="41" max="41" width="73.77734375" style="14" customWidth="1"/>
    <col min="42" max="42" width="15.44140625" style="14" customWidth="1"/>
    <col min="43" max="43" width="12.44140625" style="14" customWidth="1"/>
    <col min="44" max="44" width="36.44140625" style="14" customWidth="1"/>
    <col min="45" max="45" width="16.44140625" style="14" customWidth="1"/>
    <col min="46" max="46" width="17.21875" style="14" customWidth="1"/>
    <col min="47" max="47" width="17.44140625" style="14" customWidth="1"/>
    <col min="48" max="48" width="17.21875" style="14" customWidth="1"/>
    <col min="49" max="49" width="26.44140625" style="14" customWidth="1"/>
    <col min="50" max="50" width="14.21875" style="14" customWidth="1"/>
    <col min="51" max="51" width="33.44140625" style="14" customWidth="1"/>
    <col min="52" max="52" width="20.77734375" style="14" customWidth="1"/>
    <col min="53" max="53" width="21" style="14" customWidth="1"/>
    <col min="54" max="54" width="20.44140625" style="14" customWidth="1"/>
    <col min="55" max="55" width="16.21875" style="14" customWidth="1"/>
    <col min="56" max="56" width="23.21875" style="14" customWidth="1"/>
    <col min="57" max="57" width="28.44140625" style="14" customWidth="1"/>
    <col min="58" max="58" width="19.44140625" style="14" customWidth="1"/>
    <col min="59" max="59" width="17.21875" style="14" customWidth="1"/>
    <col min="60" max="60" width="16.44140625" style="14" customWidth="1"/>
    <col min="61" max="61" width="20.21875" style="14" customWidth="1"/>
    <col min="62" max="62" width="20.77734375" style="14" customWidth="1"/>
    <col min="63" max="63" width="21" style="14" customWidth="1"/>
    <col min="64" max="64" width="20.44140625" style="14" customWidth="1"/>
    <col min="65" max="65" width="16.21875" style="14" customWidth="1"/>
    <col min="66" max="66" width="23.21875" style="14" customWidth="1"/>
    <col min="67" max="67" width="28.44140625" style="14" customWidth="1"/>
    <col min="68" max="68" width="19.44140625" style="14" customWidth="1"/>
    <col min="69" max="69" width="17.21875" style="14" customWidth="1"/>
    <col min="70" max="70" width="16.44140625" style="14" customWidth="1"/>
    <col min="71" max="71" width="20.21875" style="14" customWidth="1"/>
    <col min="72" max="72" width="22.77734375" style="14" customWidth="1"/>
    <col min="73" max="73" width="3.77734375" style="14" customWidth="1"/>
    <col min="74" max="16384" width="9" style="14"/>
  </cols>
  <sheetData>
    <row r="1" spans="1:72" s="129" customFormat="1" ht="39" customHeight="1" thickTop="1" x14ac:dyDescent="0.2">
      <c r="A1" s="325" t="s">
        <v>15</v>
      </c>
      <c r="B1" s="186" t="s">
        <v>16</v>
      </c>
      <c r="C1" s="187" t="s">
        <v>17</v>
      </c>
      <c r="D1" s="187" t="s">
        <v>18</v>
      </c>
      <c r="E1" s="187" t="s">
        <v>18</v>
      </c>
      <c r="F1" s="107" t="s">
        <v>19</v>
      </c>
      <c r="G1" s="108" t="s">
        <v>20</v>
      </c>
      <c r="H1" s="109" t="s">
        <v>21</v>
      </c>
      <c r="I1" s="110" t="s">
        <v>22</v>
      </c>
      <c r="J1" s="114" t="s">
        <v>23</v>
      </c>
      <c r="K1" s="111" t="s">
        <v>234</v>
      </c>
      <c r="L1" s="112" t="s">
        <v>233</v>
      </c>
      <c r="M1" s="113" t="s">
        <v>24</v>
      </c>
      <c r="N1" s="114" t="s">
        <v>23</v>
      </c>
      <c r="O1" s="115" t="s">
        <v>235</v>
      </c>
      <c r="P1" s="115" t="s">
        <v>25</v>
      </c>
      <c r="Q1" s="112" t="s">
        <v>236</v>
      </c>
      <c r="R1" s="112" t="s">
        <v>237</v>
      </c>
      <c r="S1" s="112" t="s">
        <v>238</v>
      </c>
      <c r="T1" s="112" t="s">
        <v>239</v>
      </c>
      <c r="U1" s="112" t="s">
        <v>240</v>
      </c>
      <c r="V1" s="112" t="s">
        <v>241</v>
      </c>
      <c r="W1" s="115" t="s">
        <v>26</v>
      </c>
      <c r="X1" s="112" t="s">
        <v>242</v>
      </c>
      <c r="Y1" s="112" t="s">
        <v>243</v>
      </c>
      <c r="Z1" s="112" t="s">
        <v>244</v>
      </c>
      <c r="AA1" s="112" t="s">
        <v>245</v>
      </c>
      <c r="AB1" s="112" t="s">
        <v>246</v>
      </c>
      <c r="AC1" s="115" t="s">
        <v>247</v>
      </c>
      <c r="AD1" s="115" t="s">
        <v>248</v>
      </c>
      <c r="AE1" s="112" t="s">
        <v>27</v>
      </c>
      <c r="AF1" s="116" t="s">
        <v>23</v>
      </c>
      <c r="AG1" s="111" t="s">
        <v>28</v>
      </c>
      <c r="AH1" s="115" t="s">
        <v>29</v>
      </c>
      <c r="AI1" s="115" t="s">
        <v>30</v>
      </c>
      <c r="AJ1" s="115" t="s">
        <v>31</v>
      </c>
      <c r="AK1" s="115" t="s">
        <v>257</v>
      </c>
      <c r="AL1" s="112" t="s">
        <v>32</v>
      </c>
      <c r="AM1" s="112" t="s">
        <v>33</v>
      </c>
      <c r="AN1" s="112" t="s">
        <v>34</v>
      </c>
      <c r="AO1" s="112" t="s">
        <v>35</v>
      </c>
      <c r="AP1" s="116" t="s">
        <v>23</v>
      </c>
      <c r="AQ1" s="117" t="s">
        <v>249</v>
      </c>
      <c r="AR1" s="118" t="s">
        <v>250</v>
      </c>
      <c r="AS1" s="118" t="s">
        <v>251</v>
      </c>
      <c r="AT1" s="119" t="s">
        <v>252</v>
      </c>
      <c r="AU1" s="119" t="s">
        <v>36</v>
      </c>
      <c r="AV1" s="119" t="s">
        <v>37</v>
      </c>
      <c r="AW1" s="119" t="s">
        <v>253</v>
      </c>
      <c r="AX1" s="120" t="s">
        <v>38</v>
      </c>
      <c r="AY1" s="121" t="s">
        <v>39</v>
      </c>
      <c r="AZ1" s="121" t="s">
        <v>40</v>
      </c>
      <c r="BA1" s="122" t="s">
        <v>41</v>
      </c>
      <c r="BB1" s="122" t="s">
        <v>36</v>
      </c>
      <c r="BC1" s="122" t="s">
        <v>37</v>
      </c>
      <c r="BD1" s="122" t="s">
        <v>42</v>
      </c>
      <c r="BE1" s="130" t="s">
        <v>43</v>
      </c>
      <c r="BF1" s="123" t="s">
        <v>44</v>
      </c>
      <c r="BG1" s="123" t="s">
        <v>36</v>
      </c>
      <c r="BH1" s="123" t="s">
        <v>37</v>
      </c>
      <c r="BI1" s="123" t="s">
        <v>45</v>
      </c>
      <c r="BJ1" s="124" t="s">
        <v>46</v>
      </c>
      <c r="BK1" s="124" t="s">
        <v>47</v>
      </c>
      <c r="BL1" s="125" t="s">
        <v>36</v>
      </c>
      <c r="BM1" s="125" t="s">
        <v>37</v>
      </c>
      <c r="BN1" s="125" t="s">
        <v>48</v>
      </c>
      <c r="BO1" s="126" t="s">
        <v>49</v>
      </c>
      <c r="BP1" s="126" t="s">
        <v>50</v>
      </c>
      <c r="BQ1" s="127" t="s">
        <v>36</v>
      </c>
      <c r="BR1" s="127" t="s">
        <v>37</v>
      </c>
      <c r="BS1" s="126" t="s">
        <v>51</v>
      </c>
      <c r="BT1" s="128" t="s">
        <v>52</v>
      </c>
    </row>
    <row r="2" spans="1:72" s="142" customFormat="1" ht="17.25" customHeight="1" x14ac:dyDescent="0.2">
      <c r="A2" s="131">
        <v>1</v>
      </c>
      <c r="B2" s="186" t="s">
        <v>53</v>
      </c>
      <c r="C2" s="186" t="s">
        <v>53</v>
      </c>
      <c r="D2" s="186" t="s">
        <v>53</v>
      </c>
      <c r="E2" s="186" t="s">
        <v>53</v>
      </c>
      <c r="F2" s="132" t="str">
        <f>【鑑】経費等内訳書!F1</f>
        <v>AMED記入</v>
      </c>
      <c r="G2" s="326" t="s">
        <v>54</v>
      </c>
      <c r="H2" s="327" t="s">
        <v>54</v>
      </c>
      <c r="I2" s="328" t="s">
        <v>54</v>
      </c>
      <c r="J2" s="133"/>
      <c r="K2" s="133" t="str">
        <f>IF(【鑑】経費等内訳書!B3="","",【鑑】経費等内訳書!B3)</f>
        <v/>
      </c>
      <c r="L2" s="134" t="str">
        <f>IF(【鑑】経費等内訳書!B7="","",【鑑】経費等内訳書!B7)</f>
        <v/>
      </c>
      <c r="M2" s="133" t="str">
        <f>IF(【鑑】経費等内訳書!B8="","",【鑑】経費等内訳書!B8)</f>
        <v/>
      </c>
      <c r="N2" s="133"/>
      <c r="O2" s="134" t="str">
        <f>IF(【鑑】経費等内訳書!B9="","",【鑑】経費等内訳書!B9)</f>
        <v/>
      </c>
      <c r="P2" s="134" t="str">
        <f>IF(【鑑】経費等内訳書!B16="","",【鑑】経費等内訳書!B16)</f>
        <v/>
      </c>
      <c r="Q2" s="134" t="str">
        <f>IF(【鑑】経費等内訳書!B14="","",【鑑】経費等内訳書!B14)</f>
        <v/>
      </c>
      <c r="R2" s="309" t="str">
        <f>IF(【鑑】経費等内訳書!F14="","",【鑑】経費等内訳書!F14)</f>
        <v/>
      </c>
      <c r="S2" s="134" t="str">
        <f>IF(【鑑】経費等内訳書!B13="","",【鑑】経費等内訳書!B13)</f>
        <v/>
      </c>
      <c r="T2" s="135" t="str">
        <f>IF(【鑑】経費等内訳書!B15="","",【鑑】経費等内訳書!B15)</f>
        <v/>
      </c>
      <c r="U2" s="135" t="str">
        <f>IF(【鑑】経費等内訳書!F16="","",【鑑】経費等内訳書!F16)</f>
        <v/>
      </c>
      <c r="V2" s="135" t="str">
        <f>IF(【鑑】経費等内訳書!F15="","",【鑑】経費等内訳書!F15)</f>
        <v/>
      </c>
      <c r="W2" s="329" t="str">
        <f>IF(【鑑】経費等内訳書!B10="","",【鑑】経費等内訳書!B10)</f>
        <v/>
      </c>
      <c r="X2" s="184" t="str">
        <f>IF(【鑑】経費等内訳書!B11="","",【鑑】経費等内訳書!B11)</f>
        <v/>
      </c>
      <c r="Y2" s="184" t="str">
        <f>IF(【鑑】経費等内訳書!B12="","",【鑑】経費等内訳書!B12)</f>
        <v/>
      </c>
      <c r="Z2" s="184" t="str">
        <f>IF(【鑑】経費等内訳書!E12="","",【鑑】経費等内訳書!E12)</f>
        <v/>
      </c>
      <c r="AA2" s="184" t="str">
        <f>IF(【鑑】経費等内訳書!E11="","",【鑑】経費等内訳書!E11)</f>
        <v/>
      </c>
      <c r="AB2" s="136" t="str">
        <f>IF(【鑑】経費等内訳書!B4="","",【鑑】経費等内訳書!B4)</f>
        <v/>
      </c>
      <c r="AC2" s="137" t="str">
        <f>IF(【鑑】経費等内訳書!B5="","",【鑑】経費等内訳書!B5)</f>
        <v/>
      </c>
      <c r="AD2" s="137" t="str">
        <f>IF(【鑑】経費等内訳書!B6="","",【鑑】経費等内訳書!B6)</f>
        <v/>
      </c>
      <c r="AE2" s="136">
        <f>SUM(AG2:AJ2,AM2,AN2)</f>
        <v>22799998</v>
      </c>
      <c r="AF2" s="136"/>
      <c r="AG2" s="138">
        <f>IF(【鑑】経費等内訳書!G21="","",【鑑】経費等内訳書!G21)</f>
        <v>2439204</v>
      </c>
      <c r="AH2" s="138">
        <f>IF(【鑑】経費等内訳書!G23="","",【鑑】経費等内訳書!G23)</f>
        <v>273333</v>
      </c>
      <c r="AI2" s="138">
        <f>IF(【鑑】経費等内訳書!G24="","",【鑑】経費等内訳書!G24)</f>
        <v>12555462</v>
      </c>
      <c r="AJ2" s="138">
        <f>IF(【鑑】経費等内訳書!G26="","",【鑑】経費等内訳書!G26)</f>
        <v>732000</v>
      </c>
      <c r="AK2" s="138">
        <f>IF(【鑑】経費等内訳書!G27="","",【鑑】経費等内訳書!G27)</f>
        <v>15999999</v>
      </c>
      <c r="AL2" s="138">
        <f>IF(【鑑】経費等内訳書!C28="","",【鑑】経費等内訳書!C28)</f>
        <v>30</v>
      </c>
      <c r="AM2" s="136">
        <f>IF(【鑑】経費等内訳書!G28="","",【鑑】経費等内訳書!G28)</f>
        <v>4799999</v>
      </c>
      <c r="AN2" s="136">
        <f>IF(【鑑】経費等内訳書!G29="","",【鑑】経費等内訳書!G29)</f>
        <v>2000000</v>
      </c>
      <c r="AO2" s="136" t="str">
        <f>IF(【鑑】経費等内訳書!B17="","",【鑑】経費等内訳書!B17)</f>
        <v/>
      </c>
      <c r="AP2" s="136"/>
      <c r="AQ2" s="139" t="str">
        <f>IF(【鑑】経費等内訳書!E34="","",【鑑】経費等内訳書!E34)</f>
        <v/>
      </c>
      <c r="AR2" s="134" t="str">
        <f>IF(【鑑】経費等内訳書!F34="","",【鑑】経費等内訳書!F34)</f>
        <v/>
      </c>
      <c r="AS2" s="140" t="str">
        <f>IF(【鑑】経費等内訳書!B34="","",【鑑】経費等内訳書!B34)</f>
        <v/>
      </c>
      <c r="AT2" s="140" t="str">
        <f>IF(【鑑】経費等内訳書!A34="","",【鑑】経費等内訳書!A34)</f>
        <v/>
      </c>
      <c r="AU2" s="140" t="str">
        <f>IF(【鑑】経費等内訳書!A36="","",【鑑】経費等内訳書!A36)</f>
        <v/>
      </c>
      <c r="AV2" s="140" t="str">
        <f>IF(【鑑】経費等内訳書!B36="","",【鑑】経費等内訳書!B36)</f>
        <v/>
      </c>
      <c r="AW2" s="135" t="str">
        <f>IF(【鑑】経費等内訳書!E36="","",【鑑】経費等内訳書!E36)</f>
        <v/>
      </c>
      <c r="AX2" s="134" t="str">
        <f>IF(【鑑】経費等内訳書!E40="","",【鑑】経費等内訳書!E40)</f>
        <v/>
      </c>
      <c r="AY2" s="134" t="str">
        <f>IF(【鑑】経費等内訳書!F40="","",【鑑】経費等内訳書!F40)</f>
        <v/>
      </c>
      <c r="AZ2" s="140" t="str">
        <f>IF(【鑑】経費等内訳書!B40="","",【鑑】経費等内訳書!B40)</f>
        <v/>
      </c>
      <c r="BA2" s="140" t="str">
        <f>IF(【鑑】経費等内訳書!A40="","",【鑑】経費等内訳書!A40)</f>
        <v/>
      </c>
      <c r="BB2" s="140" t="str">
        <f>IF(【鑑】経費等内訳書!A42="","",【鑑】経費等内訳書!A42)</f>
        <v/>
      </c>
      <c r="BC2" s="135" t="str">
        <f>IF(【鑑】経費等内訳書!B42="","",【鑑】経費等内訳書!B42)</f>
        <v/>
      </c>
      <c r="BD2" s="134" t="str">
        <f>IF(【鑑】経費等内訳書!E42="","",【鑑】経費等内訳書!E42)</f>
        <v/>
      </c>
      <c r="BE2" s="140" t="str">
        <f>IF(【鑑】経費等内訳書!B46="","",【鑑】経費等内訳書!B46)</f>
        <v/>
      </c>
      <c r="BF2" s="140" t="str">
        <f>IF(【鑑】経費等内訳書!A46="","",【鑑】経費等内訳書!A46)</f>
        <v/>
      </c>
      <c r="BG2" s="140" t="str">
        <f>IF(【鑑】経費等内訳書!A48="","",【鑑】経費等内訳書!A48)</f>
        <v/>
      </c>
      <c r="BH2" s="140" t="str">
        <f>IF(【鑑】経費等内訳書!B48="","",【鑑】経費等内訳書!B48)</f>
        <v/>
      </c>
      <c r="BI2" s="134" t="str">
        <f>IF(【鑑】経費等内訳書!E48="","",【鑑】経費等内訳書!E48)</f>
        <v/>
      </c>
      <c r="BJ2" s="140" t="str">
        <f>IF(【鑑】経費等内訳書!B52="","",【鑑】経費等内訳書!B52)</f>
        <v/>
      </c>
      <c r="BK2" s="140" t="str">
        <f>IF(【鑑】経費等内訳書!A52="","",【鑑】経費等内訳書!A52)</f>
        <v/>
      </c>
      <c r="BL2" s="330" t="str">
        <f>IF(【鑑】経費等内訳書!A54="","",【鑑】経費等内訳書!A54)</f>
        <v/>
      </c>
      <c r="BM2" s="331" t="str">
        <f>IF(【鑑】経費等内訳書!B54="","",【鑑】経費等内訳書!B54)</f>
        <v/>
      </c>
      <c r="BN2" s="134" t="str">
        <f>IF(【鑑】経費等内訳書!E54="","",【鑑】経費等内訳書!E54)</f>
        <v/>
      </c>
      <c r="BO2" s="140" t="str">
        <f>IF(【鑑】経費等内訳書!B58="","",【鑑】経費等内訳書!B58)</f>
        <v/>
      </c>
      <c r="BP2" s="140" t="str">
        <f>IF(【鑑】経費等内訳書!A58="","",【鑑】経費等内訳書!A58)</f>
        <v/>
      </c>
      <c r="BQ2" s="330" t="str">
        <f>IF(【鑑】経費等内訳書!A60="","",【鑑】経費等内訳書!A60)</f>
        <v/>
      </c>
      <c r="BR2" s="140" t="str">
        <f>IF(【鑑】経費等内訳書!B60="","",【鑑】経費等内訳書!B60)</f>
        <v/>
      </c>
      <c r="BS2" s="134" t="str">
        <f>IF(【鑑】経費等内訳書!E60="","",【鑑】経費等内訳書!E60)</f>
        <v/>
      </c>
      <c r="BT2" s="141"/>
    </row>
    <row r="3" spans="1:72" ht="17.25" customHeight="1" x14ac:dyDescent="0.2">
      <c r="U3" s="332"/>
      <c r="V3" s="332"/>
      <c r="AE3" s="332"/>
      <c r="AF3" s="332"/>
      <c r="AP3" s="332"/>
    </row>
  </sheetData>
  <sheetProtection algorithmName="SHA-512" hashValue="CxQlif9O418khJaJSNubIXfmf8umogw6VIykDkMyO7ReBRpXYRZFOp+Gd5EpwImfSblFEjvy16DgZZkccWzvDg==" saltValue="1aD3a3vlj2xzTeDWl9mDGw==" spinCount="100000" sheet="1" objects="1" scenarios="1"/>
  <phoneticPr fontId="27"/>
  <pageMargins left="0.31496062992125984" right="0" top="0.74803149606299213" bottom="0.74803149606299213" header="0.31496062992125984" footer="0.31496062992125984"/>
  <pageSetup paperSize="8" scale="31" fitToWidth="2" fitToHeight="0" orientation="landscape" cellComments="asDisplayed" r:id="rId1"/>
  <headerFooter>
    <oddHeader>&amp;L【機密性○（取扱制限）】</oddHeader>
    <oddFooter>&amp;R&amp;K00-024Ver.20240401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H63"/>
  <sheetViews>
    <sheetView tabSelected="1" view="pageBreakPreview" zoomScaleNormal="100" zoomScaleSheetLayoutView="100" workbookViewId="0"/>
  </sheetViews>
  <sheetFormatPr defaultColWidth="9.44140625" defaultRowHeight="18" customHeight="1" x14ac:dyDescent="0.2"/>
  <cols>
    <col min="1" max="1" width="32.44140625" style="235" customWidth="1"/>
    <col min="2" max="2" width="17.21875" style="235" customWidth="1"/>
    <col min="3" max="3" width="6.44140625" style="235" customWidth="1"/>
    <col min="4" max="4" width="3.21875" style="235" customWidth="1"/>
    <col min="5" max="5" width="25.44140625" style="235" customWidth="1"/>
    <col min="6" max="6" width="26.44140625" style="235" customWidth="1"/>
    <col min="7" max="7" width="17.21875" style="235" customWidth="1"/>
    <col min="8" max="16" width="9.44140625" style="235"/>
    <col min="17" max="17" width="10.33203125" style="235" customWidth="1"/>
    <col min="18" max="18" width="9.44140625" style="235" customWidth="1"/>
    <col min="19" max="16384" width="9.44140625" style="235"/>
  </cols>
  <sheetData>
    <row r="1" spans="1:7" ht="18" customHeight="1" x14ac:dyDescent="0.2">
      <c r="A1" s="324" t="s">
        <v>55</v>
      </c>
      <c r="B1" s="314"/>
      <c r="E1" s="234" t="s">
        <v>56</v>
      </c>
      <c r="F1" s="286" t="s">
        <v>57</v>
      </c>
      <c r="G1" s="236"/>
    </row>
    <row r="2" spans="1:7" ht="18" customHeight="1" x14ac:dyDescent="0.2">
      <c r="A2" s="357" t="s">
        <v>58</v>
      </c>
      <c r="B2" s="357"/>
      <c r="E2" s="234" t="s">
        <v>59</v>
      </c>
      <c r="F2" s="323" t="s">
        <v>53</v>
      </c>
    </row>
    <row r="3" spans="1:7" ht="18" customHeight="1" x14ac:dyDescent="0.2">
      <c r="A3" s="337" t="s">
        <v>217</v>
      </c>
      <c r="B3" s="358"/>
      <c r="C3" s="358"/>
      <c r="D3" s="358"/>
      <c r="E3" s="358"/>
      <c r="F3" s="359"/>
      <c r="G3" s="237"/>
    </row>
    <row r="4" spans="1:7" ht="18" customHeight="1" x14ac:dyDescent="0.2">
      <c r="A4" s="338" t="s">
        <v>218</v>
      </c>
      <c r="B4" s="360"/>
      <c r="C4" s="361"/>
      <c r="D4" s="361"/>
      <c r="E4" s="361"/>
      <c r="F4" s="362"/>
      <c r="G4" s="237"/>
    </row>
    <row r="5" spans="1:7" ht="18" customHeight="1" x14ac:dyDescent="0.2">
      <c r="A5" s="338" t="s">
        <v>219</v>
      </c>
      <c r="B5" s="360"/>
      <c r="C5" s="361"/>
      <c r="D5" s="361"/>
      <c r="E5" s="361"/>
      <c r="F5" s="362"/>
      <c r="G5" s="238"/>
    </row>
    <row r="6" spans="1:7" ht="18" customHeight="1" x14ac:dyDescent="0.2">
      <c r="A6" s="338" t="s">
        <v>220</v>
      </c>
      <c r="B6" s="360"/>
      <c r="C6" s="361"/>
      <c r="D6" s="361"/>
      <c r="E6" s="361"/>
      <c r="F6" s="362"/>
      <c r="G6" s="238"/>
    </row>
    <row r="7" spans="1:7" ht="18" customHeight="1" x14ac:dyDescent="0.2">
      <c r="A7" s="337" t="s">
        <v>216</v>
      </c>
      <c r="B7" s="354"/>
      <c r="C7" s="354"/>
      <c r="D7" s="354"/>
      <c r="E7" s="354"/>
      <c r="F7" s="354"/>
      <c r="G7" s="238"/>
    </row>
    <row r="8" spans="1:7" ht="18" customHeight="1" x14ac:dyDescent="0.2">
      <c r="A8" s="337" t="s">
        <v>60</v>
      </c>
      <c r="B8" s="354"/>
      <c r="C8" s="354"/>
      <c r="D8" s="354"/>
      <c r="E8" s="354"/>
      <c r="F8" s="354"/>
      <c r="G8" s="238"/>
    </row>
    <row r="9" spans="1:7" ht="18" customHeight="1" x14ac:dyDescent="0.2">
      <c r="A9" s="337" t="s">
        <v>221</v>
      </c>
      <c r="B9" s="354"/>
      <c r="C9" s="354"/>
      <c r="D9" s="354"/>
      <c r="E9" s="354"/>
      <c r="F9" s="354"/>
      <c r="G9" s="238"/>
    </row>
    <row r="10" spans="1:7" ht="18" customHeight="1" x14ac:dyDescent="0.2">
      <c r="A10" s="337" t="s">
        <v>210</v>
      </c>
      <c r="B10" s="314"/>
      <c r="C10" s="239"/>
      <c r="D10" s="240"/>
      <c r="E10" s="240"/>
      <c r="F10" s="310"/>
      <c r="G10" s="238"/>
    </row>
    <row r="11" spans="1:7" ht="18" customHeight="1" x14ac:dyDescent="0.2">
      <c r="A11" s="337" t="s">
        <v>222</v>
      </c>
      <c r="B11" s="355"/>
      <c r="C11" s="355"/>
      <c r="D11" s="241" t="s">
        <v>61</v>
      </c>
      <c r="E11" s="315"/>
      <c r="F11" s="242"/>
      <c r="G11" s="242"/>
    </row>
    <row r="12" spans="1:7" ht="18" customHeight="1" x14ac:dyDescent="0.2">
      <c r="A12" s="337" t="s">
        <v>223</v>
      </c>
      <c r="B12" s="355"/>
      <c r="C12" s="355"/>
      <c r="D12" s="241" t="s">
        <v>61</v>
      </c>
      <c r="E12" s="315"/>
      <c r="F12" s="242"/>
      <c r="G12" s="242"/>
    </row>
    <row r="13" spans="1:7" ht="18" customHeight="1" x14ac:dyDescent="0.2">
      <c r="A13" s="337" t="s">
        <v>224</v>
      </c>
      <c r="B13" s="356"/>
      <c r="C13" s="356"/>
      <c r="D13" s="356"/>
      <c r="E13" s="356"/>
      <c r="F13" s="356"/>
      <c r="G13" s="243"/>
    </row>
    <row r="14" spans="1:7" ht="18" customHeight="1" thickBot="1" x14ac:dyDescent="0.25">
      <c r="A14" s="337" t="s">
        <v>225</v>
      </c>
      <c r="B14" s="397"/>
      <c r="C14" s="398"/>
      <c r="D14" s="398"/>
      <c r="E14" s="340" t="s">
        <v>227</v>
      </c>
      <c r="F14" s="317"/>
      <c r="G14" s="244"/>
    </row>
    <row r="15" spans="1:7" ht="18" customHeight="1" thickTop="1" x14ac:dyDescent="0.2">
      <c r="A15" s="339" t="s">
        <v>226</v>
      </c>
      <c r="B15" s="388"/>
      <c r="C15" s="383"/>
      <c r="D15" s="383"/>
      <c r="E15" s="341" t="s">
        <v>228</v>
      </c>
      <c r="F15" s="316"/>
      <c r="G15" s="243"/>
    </row>
    <row r="16" spans="1:7" ht="18" customHeight="1" x14ac:dyDescent="0.2">
      <c r="A16" s="312" t="s">
        <v>62</v>
      </c>
      <c r="B16" s="399"/>
      <c r="C16" s="400"/>
      <c r="D16" s="400"/>
      <c r="E16" s="341" t="s">
        <v>229</v>
      </c>
      <c r="F16" s="318"/>
      <c r="G16" s="243"/>
    </row>
    <row r="17" spans="1:8" ht="96" customHeight="1" x14ac:dyDescent="0.2">
      <c r="A17" s="245" t="s">
        <v>63</v>
      </c>
      <c r="B17" s="396"/>
      <c r="C17" s="396"/>
      <c r="D17" s="396"/>
      <c r="E17" s="396"/>
      <c r="F17" s="396"/>
      <c r="G17" s="313"/>
    </row>
    <row r="18" spans="1:8" ht="18" customHeight="1" x14ac:dyDescent="0.2">
      <c r="A18" s="235" t="s">
        <v>64</v>
      </c>
      <c r="B18" s="237"/>
      <c r="C18" s="237"/>
      <c r="D18" s="237"/>
      <c r="E18" s="287"/>
      <c r="F18" s="287"/>
      <c r="G18" s="234"/>
    </row>
    <row r="19" spans="1:8" ht="18" customHeight="1" thickBot="1" x14ac:dyDescent="0.25">
      <c r="B19" s="247" t="s">
        <v>65</v>
      </c>
      <c r="C19" s="278">
        <v>2</v>
      </c>
      <c r="D19" s="235" t="s">
        <v>66</v>
      </c>
      <c r="E19" s="279">
        <v>3</v>
      </c>
      <c r="F19" s="234"/>
      <c r="G19" s="234" t="s">
        <v>67</v>
      </c>
    </row>
    <row r="20" spans="1:8" s="248" customFormat="1" ht="39" customHeight="1" thickBot="1" x14ac:dyDescent="0.25">
      <c r="A20" s="342" t="s">
        <v>213</v>
      </c>
      <c r="B20" s="365" t="s">
        <v>230</v>
      </c>
      <c r="C20" s="366"/>
      <c r="D20" s="367"/>
      <c r="E20" s="343" t="s">
        <v>231</v>
      </c>
      <c r="F20" s="344" t="s">
        <v>254</v>
      </c>
      <c r="G20" s="345" t="s">
        <v>255</v>
      </c>
      <c r="H20" s="13"/>
    </row>
    <row r="21" spans="1:8" ht="18" customHeight="1" x14ac:dyDescent="0.2">
      <c r="A21" s="249" t="s">
        <v>68</v>
      </c>
      <c r="B21" s="368" t="s">
        <v>69</v>
      </c>
      <c r="C21" s="369"/>
      <c r="D21" s="370"/>
      <c r="E21" s="250">
        <f>設備備品費!G30</f>
        <v>1500000</v>
      </c>
      <c r="F21" s="251">
        <f>SUM(E21:E22)</f>
        <v>3658806</v>
      </c>
      <c r="G21" s="251">
        <f>ROUNDDOWN(SUM(F21:F22)*C19/E19,0)</f>
        <v>2439204</v>
      </c>
    </row>
    <row r="22" spans="1:8" ht="18" customHeight="1" x14ac:dyDescent="0.2">
      <c r="A22" s="252"/>
      <c r="B22" s="371" t="s">
        <v>70</v>
      </c>
      <c r="C22" s="372"/>
      <c r="D22" s="373"/>
      <c r="E22" s="253">
        <f>消耗品費!F40</f>
        <v>2158806</v>
      </c>
      <c r="F22" s="254"/>
      <c r="G22" s="254"/>
    </row>
    <row r="23" spans="1:8" ht="18" customHeight="1" x14ac:dyDescent="0.2">
      <c r="A23" s="255" t="s">
        <v>71</v>
      </c>
      <c r="B23" s="371" t="s">
        <v>72</v>
      </c>
      <c r="C23" s="372"/>
      <c r="D23" s="373"/>
      <c r="E23" s="253">
        <f>旅費!L22</f>
        <v>410000</v>
      </c>
      <c r="F23" s="256">
        <f>E23</f>
        <v>410000</v>
      </c>
      <c r="G23" s="256">
        <f>ROUNDDOWN(F23*C19/E19,0)</f>
        <v>273333</v>
      </c>
    </row>
    <row r="24" spans="1:8" ht="18" customHeight="1" x14ac:dyDescent="0.2">
      <c r="A24" s="257" t="s">
        <v>73</v>
      </c>
      <c r="B24" s="371" t="s">
        <v>74</v>
      </c>
      <c r="C24" s="372"/>
      <c r="D24" s="373"/>
      <c r="E24" s="258">
        <f>'人件費 (実績単価)'!I26+'人件費（健保等級）'!I26</f>
        <v>18821194</v>
      </c>
      <c r="F24" s="259">
        <f>SUM(E24:E25)</f>
        <v>18833194</v>
      </c>
      <c r="G24" s="259">
        <f>ROUNDDOWN(SUM(F24:F25)*C19/E19,0)</f>
        <v>12555462</v>
      </c>
    </row>
    <row r="25" spans="1:8" ht="18" customHeight="1" x14ac:dyDescent="0.2">
      <c r="A25" s="252"/>
      <c r="B25" s="371" t="s">
        <v>75</v>
      </c>
      <c r="C25" s="372"/>
      <c r="D25" s="373"/>
      <c r="E25" s="258">
        <f>謝金!E29</f>
        <v>12000</v>
      </c>
      <c r="F25" s="254"/>
      <c r="G25" s="254"/>
    </row>
    <row r="26" spans="1:8" ht="18" customHeight="1" x14ac:dyDescent="0.2">
      <c r="A26" s="257" t="s">
        <v>10</v>
      </c>
      <c r="B26" s="371" t="s">
        <v>10</v>
      </c>
      <c r="C26" s="372"/>
      <c r="D26" s="373"/>
      <c r="E26" s="253">
        <f>その他!F26</f>
        <v>1098000</v>
      </c>
      <c r="F26" s="259">
        <f>E26</f>
        <v>1098000</v>
      </c>
      <c r="G26" s="259">
        <f>ROUNDDOWN(F26*C19/E19,0)</f>
        <v>732000</v>
      </c>
    </row>
    <row r="27" spans="1:8" ht="18" customHeight="1" x14ac:dyDescent="0.2">
      <c r="A27" s="374" t="s">
        <v>76</v>
      </c>
      <c r="B27" s="375"/>
      <c r="C27" s="375"/>
      <c r="D27" s="376"/>
      <c r="E27" s="260">
        <f>SUM(E21:E26)</f>
        <v>24000000</v>
      </c>
      <c r="F27" s="256">
        <f>E27</f>
        <v>24000000</v>
      </c>
      <c r="G27" s="256">
        <f>G21+G23+G24+G26</f>
        <v>15999999</v>
      </c>
    </row>
    <row r="28" spans="1:8" ht="18" customHeight="1" thickBot="1" x14ac:dyDescent="0.25">
      <c r="A28" s="257" t="s">
        <v>209</v>
      </c>
      <c r="B28" s="261" t="s">
        <v>77</v>
      </c>
      <c r="C28" s="280">
        <v>30</v>
      </c>
      <c r="D28" s="262" t="s">
        <v>78</v>
      </c>
      <c r="E28" s="263"/>
      <c r="F28" s="264">
        <f>ROUNDDOWN(F27*C28/100,0)</f>
        <v>7200000</v>
      </c>
      <c r="G28" s="264">
        <f>ROUNDDOWN(G27*C28/100,0)</f>
        <v>4799999</v>
      </c>
    </row>
    <row r="29" spans="1:8" ht="18" customHeight="1" thickBot="1" x14ac:dyDescent="0.25">
      <c r="A29" s="290" t="s">
        <v>13</v>
      </c>
      <c r="B29" s="291"/>
      <c r="C29" s="292"/>
      <c r="D29" s="293"/>
      <c r="E29" s="294">
        <f>委託費!F25</f>
        <v>3000000</v>
      </c>
      <c r="F29" s="295">
        <f>E29</f>
        <v>3000000</v>
      </c>
      <c r="G29" s="296">
        <f>ROUNDDOWN(F29*C19/E19,0)</f>
        <v>2000000</v>
      </c>
    </row>
    <row r="30" spans="1:8" ht="18" customHeight="1" thickTop="1" thickBot="1" x14ac:dyDescent="0.25">
      <c r="A30" s="392" t="s">
        <v>79</v>
      </c>
      <c r="B30" s="393"/>
      <c r="C30" s="265"/>
      <c r="D30" s="265"/>
      <c r="E30" s="266"/>
      <c r="F30" s="267">
        <f>F27+F28+F29</f>
        <v>34200000</v>
      </c>
      <c r="G30" s="268">
        <f>G27+G28+G29</f>
        <v>22799998</v>
      </c>
    </row>
    <row r="31" spans="1:8" ht="18" customHeight="1" x14ac:dyDescent="0.2">
      <c r="A31" s="269"/>
      <c r="B31" s="269"/>
      <c r="C31" s="269"/>
      <c r="D31" s="269"/>
      <c r="E31" s="270" t="s">
        <v>80</v>
      </c>
      <c r="F31" s="271">
        <f>F28/F27</f>
        <v>0.3</v>
      </c>
      <c r="G31" s="272"/>
    </row>
    <row r="32" spans="1:8" ht="18" customHeight="1" x14ac:dyDescent="0.2">
      <c r="A32" s="242" t="s">
        <v>232</v>
      </c>
      <c r="B32" s="269"/>
      <c r="C32" s="269"/>
      <c r="D32" s="269"/>
      <c r="E32" s="237"/>
      <c r="F32" s="237"/>
      <c r="G32" s="237"/>
    </row>
    <row r="33" spans="1:7" ht="18" customHeight="1" x14ac:dyDescent="0.2">
      <c r="A33" s="273" t="s">
        <v>81</v>
      </c>
      <c r="B33" s="377" t="s">
        <v>82</v>
      </c>
      <c r="C33" s="378"/>
      <c r="D33" s="379"/>
      <c r="E33" s="274" t="s">
        <v>83</v>
      </c>
      <c r="F33" s="274" t="s">
        <v>84</v>
      </c>
      <c r="G33" s="248"/>
    </row>
    <row r="34" spans="1:7" ht="18" customHeight="1" x14ac:dyDescent="0.2">
      <c r="A34" s="319"/>
      <c r="B34" s="385"/>
      <c r="C34" s="386"/>
      <c r="D34" s="387"/>
      <c r="E34" s="320"/>
      <c r="F34" s="389"/>
      <c r="G34" s="246"/>
    </row>
    <row r="35" spans="1:7" ht="18" customHeight="1" x14ac:dyDescent="0.2">
      <c r="A35" s="275" t="s">
        <v>85</v>
      </c>
      <c r="B35" s="381" t="s">
        <v>86</v>
      </c>
      <c r="C35" s="381"/>
      <c r="D35" s="381"/>
      <c r="E35" s="275" t="s">
        <v>87</v>
      </c>
      <c r="F35" s="390"/>
      <c r="G35" s="246"/>
    </row>
    <row r="36" spans="1:7" ht="18" customHeight="1" x14ac:dyDescent="0.2">
      <c r="A36" s="321"/>
      <c r="B36" s="382"/>
      <c r="C36" s="383"/>
      <c r="D36" s="384"/>
      <c r="E36" s="322"/>
      <c r="F36" s="391"/>
      <c r="G36" s="246"/>
    </row>
    <row r="37" spans="1:7" ht="18" customHeight="1" x14ac:dyDescent="0.2">
      <c r="A37" s="269"/>
      <c r="B37" s="269"/>
      <c r="C37" s="269"/>
      <c r="D37" s="269"/>
      <c r="E37" s="237"/>
      <c r="F37" s="237"/>
      <c r="G37" s="237"/>
    </row>
    <row r="38" spans="1:7" ht="18" customHeight="1" x14ac:dyDescent="0.2">
      <c r="A38" s="242" t="s">
        <v>88</v>
      </c>
      <c r="B38" s="269"/>
      <c r="C38" s="269"/>
      <c r="D38" s="269"/>
      <c r="E38" s="237"/>
      <c r="F38" s="237"/>
      <c r="G38" s="237"/>
    </row>
    <row r="39" spans="1:7" ht="18" customHeight="1" x14ac:dyDescent="0.2">
      <c r="A39" s="273" t="s">
        <v>81</v>
      </c>
      <c r="B39" s="377" t="s">
        <v>82</v>
      </c>
      <c r="C39" s="378"/>
      <c r="D39" s="379"/>
      <c r="E39" s="274" t="s">
        <v>83</v>
      </c>
      <c r="F39" s="274" t="s">
        <v>84</v>
      </c>
      <c r="G39" s="248"/>
    </row>
    <row r="40" spans="1:7" ht="18" customHeight="1" x14ac:dyDescent="0.2">
      <c r="A40" s="319"/>
      <c r="B40" s="385"/>
      <c r="C40" s="386"/>
      <c r="D40" s="387"/>
      <c r="E40" s="320"/>
      <c r="F40" s="389"/>
      <c r="G40" s="246"/>
    </row>
    <row r="41" spans="1:7" ht="18" customHeight="1" x14ac:dyDescent="0.2">
      <c r="A41" s="275" t="s">
        <v>85</v>
      </c>
      <c r="B41" s="381" t="s">
        <v>86</v>
      </c>
      <c r="C41" s="381"/>
      <c r="D41" s="381"/>
      <c r="E41" s="275" t="s">
        <v>89</v>
      </c>
      <c r="F41" s="390"/>
      <c r="G41" s="246"/>
    </row>
    <row r="42" spans="1:7" ht="18" customHeight="1" x14ac:dyDescent="0.2">
      <c r="A42" s="321"/>
      <c r="B42" s="382"/>
      <c r="C42" s="383"/>
      <c r="D42" s="384"/>
      <c r="E42" s="322"/>
      <c r="F42" s="391"/>
      <c r="G42" s="246"/>
    </row>
    <row r="43" spans="1:7" ht="18" customHeight="1" x14ac:dyDescent="0.2">
      <c r="A43" s="269"/>
      <c r="B43" s="269"/>
      <c r="C43" s="269"/>
      <c r="D43" s="269"/>
      <c r="E43" s="237"/>
      <c r="F43" s="237"/>
      <c r="G43" s="237"/>
    </row>
    <row r="44" spans="1:7" ht="18" customHeight="1" x14ac:dyDescent="0.2">
      <c r="A44" s="242" t="s">
        <v>90</v>
      </c>
      <c r="B44" s="269"/>
      <c r="C44" s="269"/>
      <c r="D44" s="269"/>
      <c r="E44" s="237"/>
      <c r="F44" s="237"/>
      <c r="G44" s="237"/>
    </row>
    <row r="45" spans="1:7" ht="18" customHeight="1" x14ac:dyDescent="0.2">
      <c r="A45" s="273" t="s">
        <v>81</v>
      </c>
      <c r="B45" s="377" t="s">
        <v>82</v>
      </c>
      <c r="C45" s="378"/>
      <c r="D45" s="379"/>
      <c r="E45" s="276"/>
      <c r="F45" s="248"/>
      <c r="G45" s="248"/>
    </row>
    <row r="46" spans="1:7" ht="18" customHeight="1" x14ac:dyDescent="0.2">
      <c r="A46" s="319"/>
      <c r="B46" s="385"/>
      <c r="C46" s="386"/>
      <c r="D46" s="387"/>
      <c r="E46" s="277"/>
      <c r="F46" s="394"/>
      <c r="G46" s="246"/>
    </row>
    <row r="47" spans="1:7" ht="18" customHeight="1" x14ac:dyDescent="0.2">
      <c r="A47" s="275" t="s">
        <v>85</v>
      </c>
      <c r="B47" s="381" t="s">
        <v>86</v>
      </c>
      <c r="C47" s="381"/>
      <c r="D47" s="381"/>
      <c r="E47" s="275" t="s">
        <v>89</v>
      </c>
      <c r="F47" s="395"/>
      <c r="G47" s="246"/>
    </row>
    <row r="48" spans="1:7" ht="18" customHeight="1" x14ac:dyDescent="0.2">
      <c r="A48" s="321"/>
      <c r="B48" s="382"/>
      <c r="C48" s="383"/>
      <c r="D48" s="384"/>
      <c r="E48" s="322"/>
      <c r="F48" s="395"/>
      <c r="G48" s="246"/>
    </row>
    <row r="49" spans="1:7" ht="18" customHeight="1" x14ac:dyDescent="0.2">
      <c r="A49" s="269"/>
      <c r="B49" s="269"/>
      <c r="C49" s="269"/>
      <c r="D49" s="269"/>
      <c r="E49" s="237"/>
      <c r="F49" s="237"/>
      <c r="G49" s="237"/>
    </row>
    <row r="50" spans="1:7" ht="18" customHeight="1" x14ac:dyDescent="0.2">
      <c r="A50" s="242" t="s">
        <v>258</v>
      </c>
      <c r="B50" s="269"/>
      <c r="C50" s="269"/>
      <c r="D50" s="269"/>
      <c r="E50" s="237"/>
      <c r="F50" s="237"/>
      <c r="G50" s="237"/>
    </row>
    <row r="51" spans="1:7" ht="18" customHeight="1" x14ac:dyDescent="0.2">
      <c r="A51" s="273" t="s">
        <v>81</v>
      </c>
      <c r="B51" s="377" t="s">
        <v>82</v>
      </c>
      <c r="C51" s="378"/>
      <c r="D51" s="379"/>
      <c r="E51" s="288" t="s">
        <v>91</v>
      </c>
      <c r="F51" s="248"/>
      <c r="G51" s="248"/>
    </row>
    <row r="52" spans="1:7" ht="18" customHeight="1" x14ac:dyDescent="0.2">
      <c r="A52" s="319"/>
      <c r="B52" s="385"/>
      <c r="C52" s="386"/>
      <c r="D52" s="387"/>
      <c r="E52" s="277"/>
      <c r="F52" s="394"/>
      <c r="G52" s="246"/>
    </row>
    <row r="53" spans="1:7" ht="18" customHeight="1" x14ac:dyDescent="0.2">
      <c r="A53" s="275" t="s">
        <v>85</v>
      </c>
      <c r="B53" s="381" t="s">
        <v>86</v>
      </c>
      <c r="C53" s="381"/>
      <c r="D53" s="381"/>
      <c r="E53" s="275" t="s">
        <v>87</v>
      </c>
      <c r="F53" s="395"/>
      <c r="G53" s="246"/>
    </row>
    <row r="54" spans="1:7" ht="18" customHeight="1" x14ac:dyDescent="0.2">
      <c r="A54" s="321"/>
      <c r="B54" s="382"/>
      <c r="C54" s="383"/>
      <c r="D54" s="384"/>
      <c r="E54" s="322"/>
      <c r="F54" s="395"/>
      <c r="G54" s="246"/>
    </row>
    <row r="55" spans="1:7" ht="18" customHeight="1" x14ac:dyDescent="0.2">
      <c r="A55" s="269"/>
      <c r="B55" s="269"/>
      <c r="C55" s="269"/>
      <c r="D55" s="269"/>
      <c r="E55" s="237"/>
      <c r="F55" s="237"/>
      <c r="G55" s="237"/>
    </row>
    <row r="56" spans="1:7" ht="18" customHeight="1" x14ac:dyDescent="0.2">
      <c r="A56" s="242" t="s">
        <v>259</v>
      </c>
      <c r="B56" s="269"/>
      <c r="C56" s="269"/>
      <c r="D56" s="269"/>
      <c r="E56" s="237"/>
      <c r="F56" s="237"/>
      <c r="G56" s="237"/>
    </row>
    <row r="57" spans="1:7" ht="18" customHeight="1" x14ac:dyDescent="0.2">
      <c r="A57" s="273" t="s">
        <v>81</v>
      </c>
      <c r="B57" s="377" t="s">
        <v>82</v>
      </c>
      <c r="C57" s="378"/>
      <c r="D57" s="379"/>
      <c r="E57" s="289" t="s">
        <v>92</v>
      </c>
      <c r="F57" s="248"/>
      <c r="G57" s="248"/>
    </row>
    <row r="58" spans="1:7" ht="18" customHeight="1" x14ac:dyDescent="0.2">
      <c r="A58" s="319"/>
      <c r="B58" s="385"/>
      <c r="C58" s="386"/>
      <c r="D58" s="387"/>
      <c r="E58" s="277"/>
      <c r="F58" s="394"/>
      <c r="G58" s="246"/>
    </row>
    <row r="59" spans="1:7" ht="18" customHeight="1" x14ac:dyDescent="0.2">
      <c r="A59" s="275" t="s">
        <v>85</v>
      </c>
      <c r="B59" s="381" t="s">
        <v>86</v>
      </c>
      <c r="C59" s="381"/>
      <c r="D59" s="381"/>
      <c r="E59" s="275" t="s">
        <v>89</v>
      </c>
      <c r="F59" s="395"/>
      <c r="G59" s="246"/>
    </row>
    <row r="60" spans="1:7" ht="18" customHeight="1" x14ac:dyDescent="0.2">
      <c r="A60" s="321"/>
      <c r="B60" s="382"/>
      <c r="C60" s="383"/>
      <c r="D60" s="384"/>
      <c r="E60" s="322"/>
      <c r="F60" s="395"/>
      <c r="G60" s="246"/>
    </row>
    <row r="61" spans="1:7" ht="18" customHeight="1" x14ac:dyDescent="0.2">
      <c r="A61" s="269"/>
      <c r="B61" s="269"/>
      <c r="C61" s="269"/>
      <c r="D61" s="269"/>
      <c r="E61" s="237"/>
      <c r="F61" s="237"/>
      <c r="G61" s="311"/>
    </row>
    <row r="62" spans="1:7" ht="18" customHeight="1" x14ac:dyDescent="0.2">
      <c r="A62" s="380"/>
      <c r="B62" s="380"/>
      <c r="C62" s="380"/>
      <c r="D62" s="380"/>
      <c r="E62" s="380"/>
      <c r="F62" s="237"/>
      <c r="G62" s="237"/>
    </row>
    <row r="63" spans="1:7" ht="18" customHeight="1" x14ac:dyDescent="0.2">
      <c r="A63" s="363"/>
      <c r="B63" s="364"/>
      <c r="C63" s="364"/>
      <c r="D63" s="364"/>
      <c r="E63" s="364"/>
    </row>
  </sheetData>
  <sheetProtection algorithmName="SHA-512" hashValue="KiomktkGZOv0LqJePxZKeb3vHREOX0wEp0jBuqwhQO7XZfXM7ZN75/jxS1NhJjiRrHw4jxZALeAFTseIpUuRbw==" saltValue="pZKWUcknv0WI2M6MhH8Kgg==" spinCount="100000" sheet="1" formatCells="0" formatColumns="0" formatRows="0"/>
  <protectedRanges>
    <protectedRange sqref="C19:E19" name="範囲1"/>
    <protectedRange sqref="C28:C29" name="範囲2"/>
  </protectedRanges>
  <mergeCells count="51">
    <mergeCell ref="B51:D51"/>
    <mergeCell ref="F52:F54"/>
    <mergeCell ref="B57:D57"/>
    <mergeCell ref="F58:F60"/>
    <mergeCell ref="B58:D58"/>
    <mergeCell ref="B59:D59"/>
    <mergeCell ref="B60:D60"/>
    <mergeCell ref="B52:D52"/>
    <mergeCell ref="B53:D53"/>
    <mergeCell ref="B54:D54"/>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B14:D14"/>
    <mergeCell ref="B16:D16"/>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48:D48"/>
    <mergeCell ref="B36:D36"/>
    <mergeCell ref="B8:F8"/>
    <mergeCell ref="B11:C11"/>
    <mergeCell ref="B12:C12"/>
    <mergeCell ref="B13:F13"/>
    <mergeCell ref="A2:B2"/>
    <mergeCell ref="B3:F3"/>
    <mergeCell ref="B4:F4"/>
    <mergeCell ref="B5:F5"/>
    <mergeCell ref="B6:F6"/>
  </mergeCells>
  <phoneticPr fontId="16"/>
  <dataValidations count="2">
    <dataValidation type="list" allowBlank="1" showInputMessage="1" showErrorMessage="1" sqref="F2" xr:uid="{9DB4F24C-9D22-40BF-B53D-D0F0002AA8D5}">
      <formula1>"AMED記入,当初予算,調整費(春),調整費(秋),調整費(冬),一次補正,二次補正,三次補正"</formula1>
    </dataValidation>
    <dataValidation allowBlank="1" showInputMessage="1" showErrorMessage="1" prompt="※「研究機関の代表者」は「申請者(機関の代表者)」の情報を記載してください" sqref="B4:F6" xr:uid="{CCE9AC8F-2CF1-4098-A55F-14C9B9BF7510}"/>
  </dataValidations>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oddFooter>&amp;R&amp;12&amp;K00-024Ver.20240401</oddFooter>
  </headerFooter>
  <ignoredErrors>
    <ignoredError sqref="D12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H34"/>
  <sheetViews>
    <sheetView zoomScaleNormal="100" workbookViewId="0">
      <selection activeCell="B2" sqref="B2"/>
    </sheetView>
  </sheetViews>
  <sheetFormatPr defaultColWidth="9" defaultRowHeight="14.4" x14ac:dyDescent="0.2"/>
  <cols>
    <col min="1" max="1" width="25.44140625" style="1" customWidth="1"/>
    <col min="2" max="2" width="40.44140625" style="1" customWidth="1"/>
    <col min="3" max="3" width="16.44140625" style="4" customWidth="1"/>
    <col min="4" max="4" width="16.21875" style="1" customWidth="1"/>
    <col min="5" max="5" width="5.77734375" style="1" customWidth="1"/>
    <col min="6" max="6" width="5" style="1" customWidth="1"/>
    <col min="7" max="7" width="17.77734375" style="2" customWidth="1"/>
    <col min="8" max="8" width="9" style="1"/>
    <col min="9" max="10" width="14.77734375" style="1" customWidth="1"/>
    <col min="11" max="16384" width="9" style="1"/>
  </cols>
  <sheetData>
    <row r="1" spans="1:8" x14ac:dyDescent="0.2">
      <c r="A1" s="1" t="s">
        <v>93</v>
      </c>
    </row>
    <row r="2" spans="1:8" ht="17.25" customHeight="1" thickBot="1" x14ac:dyDescent="0.25">
      <c r="A2" s="1" t="s">
        <v>94</v>
      </c>
      <c r="G2" s="3" t="s">
        <v>95</v>
      </c>
    </row>
    <row r="3" spans="1:8" ht="16.8" customHeight="1" x14ac:dyDescent="0.2">
      <c r="A3" s="405" t="s">
        <v>96</v>
      </c>
      <c r="B3" s="407" t="s">
        <v>97</v>
      </c>
      <c r="C3" s="409" t="s">
        <v>98</v>
      </c>
      <c r="D3" s="412" t="s">
        <v>99</v>
      </c>
      <c r="E3" s="412"/>
      <c r="F3" s="412"/>
      <c r="G3" s="403" t="s">
        <v>100</v>
      </c>
    </row>
    <row r="4" spans="1:8" ht="16.8" customHeight="1" thickBot="1" x14ac:dyDescent="0.25">
      <c r="A4" s="406"/>
      <c r="B4" s="408"/>
      <c r="C4" s="410"/>
      <c r="D4" s="17" t="s">
        <v>101</v>
      </c>
      <c r="E4" s="411" t="s">
        <v>102</v>
      </c>
      <c r="F4" s="411"/>
      <c r="G4" s="404"/>
    </row>
    <row r="5" spans="1:8" s="7" customFormat="1" ht="17.25" customHeight="1" x14ac:dyDescent="0.2">
      <c r="A5" s="27" t="s">
        <v>103</v>
      </c>
      <c r="B5" s="28" t="s">
        <v>104</v>
      </c>
      <c r="C5" s="29" t="s">
        <v>105</v>
      </c>
      <c r="D5" s="30">
        <v>1500000</v>
      </c>
      <c r="E5" s="201">
        <v>1</v>
      </c>
      <c r="F5" s="103" t="s">
        <v>106</v>
      </c>
      <c r="G5" s="301">
        <f>IF(A5="","",ROUNDDOWN(D5*E5,0))</f>
        <v>1500000</v>
      </c>
      <c r="H5" s="13" t="s">
        <v>107</v>
      </c>
    </row>
    <row r="6" spans="1:8" ht="17.100000000000001" customHeight="1" x14ac:dyDescent="0.2">
      <c r="A6" s="27"/>
      <c r="B6" s="28"/>
      <c r="C6" s="29"/>
      <c r="D6" s="33"/>
      <c r="E6" s="31"/>
      <c r="F6" s="32"/>
      <c r="G6" s="301" t="str">
        <f>IF(A6="","",ROUNDDOWN(D6*E6,0))</f>
        <v/>
      </c>
    </row>
    <row r="7" spans="1:8" ht="17.25" customHeight="1" x14ac:dyDescent="0.2">
      <c r="A7" s="34"/>
      <c r="B7" s="35"/>
      <c r="C7" s="29"/>
      <c r="D7" s="36"/>
      <c r="E7" s="37"/>
      <c r="F7" s="38"/>
      <c r="G7" s="301" t="str">
        <f t="shared" ref="G7:G29" si="0">IF(A7="","",ROUNDDOWN(D7*E7,0))</f>
        <v/>
      </c>
    </row>
    <row r="8" spans="1:8" ht="17.25" customHeight="1" x14ac:dyDescent="0.2">
      <c r="A8" s="34"/>
      <c r="B8" s="35"/>
      <c r="C8" s="29"/>
      <c r="D8" s="36"/>
      <c r="E8" s="37"/>
      <c r="F8" s="38"/>
      <c r="G8" s="301" t="str">
        <f t="shared" si="0"/>
        <v/>
      </c>
    </row>
    <row r="9" spans="1:8" ht="17.25" customHeight="1" x14ac:dyDescent="0.2">
      <c r="A9" s="34"/>
      <c r="B9" s="35"/>
      <c r="C9" s="29"/>
      <c r="D9" s="36"/>
      <c r="E9" s="37"/>
      <c r="F9" s="38"/>
      <c r="G9" s="301" t="str">
        <f t="shared" si="0"/>
        <v/>
      </c>
    </row>
    <row r="10" spans="1:8" ht="17.25" customHeight="1" x14ac:dyDescent="0.2">
      <c r="A10" s="34"/>
      <c r="B10" s="35"/>
      <c r="C10" s="29"/>
      <c r="D10" s="36"/>
      <c r="E10" s="37"/>
      <c r="F10" s="38"/>
      <c r="G10" s="301" t="str">
        <f t="shared" si="0"/>
        <v/>
      </c>
    </row>
    <row r="11" spans="1:8" ht="17.25" customHeight="1" x14ac:dyDescent="0.2">
      <c r="A11" s="34"/>
      <c r="B11" s="35"/>
      <c r="C11" s="29"/>
      <c r="D11" s="36"/>
      <c r="E11" s="37"/>
      <c r="F11" s="38"/>
      <c r="G11" s="301" t="str">
        <f t="shared" si="0"/>
        <v/>
      </c>
    </row>
    <row r="12" spans="1:8" ht="17.25" customHeight="1" x14ac:dyDescent="0.2">
      <c r="A12" s="34"/>
      <c r="B12" s="35"/>
      <c r="C12" s="29"/>
      <c r="D12" s="36"/>
      <c r="E12" s="37"/>
      <c r="F12" s="38"/>
      <c r="G12" s="301" t="str">
        <f t="shared" si="0"/>
        <v/>
      </c>
    </row>
    <row r="13" spans="1:8" ht="17.25" customHeight="1" x14ac:dyDescent="0.2">
      <c r="A13" s="34"/>
      <c r="B13" s="35"/>
      <c r="C13" s="29"/>
      <c r="D13" s="36"/>
      <c r="E13" s="37"/>
      <c r="F13" s="38"/>
      <c r="G13" s="301" t="str">
        <f t="shared" si="0"/>
        <v/>
      </c>
    </row>
    <row r="14" spans="1:8" ht="17.25" customHeight="1" x14ac:dyDescent="0.2">
      <c r="A14" s="34"/>
      <c r="B14" s="35"/>
      <c r="C14" s="29"/>
      <c r="D14" s="36"/>
      <c r="E14" s="37"/>
      <c r="F14" s="38"/>
      <c r="G14" s="301" t="str">
        <f t="shared" si="0"/>
        <v/>
      </c>
    </row>
    <row r="15" spans="1:8" ht="17.25" customHeight="1" x14ac:dyDescent="0.2">
      <c r="A15" s="34"/>
      <c r="B15" s="35"/>
      <c r="C15" s="29"/>
      <c r="D15" s="36"/>
      <c r="E15" s="37"/>
      <c r="F15" s="38"/>
      <c r="G15" s="301" t="str">
        <f t="shared" si="0"/>
        <v/>
      </c>
    </row>
    <row r="16" spans="1:8" ht="17.25" customHeight="1" x14ac:dyDescent="0.2">
      <c r="A16" s="34"/>
      <c r="B16" s="35"/>
      <c r="C16" s="29"/>
      <c r="D16" s="36"/>
      <c r="E16" s="37"/>
      <c r="F16" s="38"/>
      <c r="G16" s="301" t="str">
        <f t="shared" si="0"/>
        <v/>
      </c>
    </row>
    <row r="17" spans="1:8" ht="17.25" customHeight="1" x14ac:dyDescent="0.2">
      <c r="A17" s="34"/>
      <c r="B17" s="35"/>
      <c r="C17" s="29"/>
      <c r="D17" s="36"/>
      <c r="E17" s="37"/>
      <c r="F17" s="38"/>
      <c r="G17" s="301" t="str">
        <f t="shared" si="0"/>
        <v/>
      </c>
    </row>
    <row r="18" spans="1:8" ht="17.25" customHeight="1" x14ac:dyDescent="0.2">
      <c r="A18" s="34"/>
      <c r="B18" s="35"/>
      <c r="C18" s="29"/>
      <c r="D18" s="36"/>
      <c r="E18" s="37"/>
      <c r="F18" s="38"/>
      <c r="G18" s="301" t="str">
        <f t="shared" si="0"/>
        <v/>
      </c>
    </row>
    <row r="19" spans="1:8" ht="17.25" customHeight="1" x14ac:dyDescent="0.2">
      <c r="A19" s="34"/>
      <c r="B19" s="35"/>
      <c r="C19" s="29"/>
      <c r="D19" s="36"/>
      <c r="E19" s="37"/>
      <c r="F19" s="38"/>
      <c r="G19" s="301" t="str">
        <f t="shared" si="0"/>
        <v/>
      </c>
    </row>
    <row r="20" spans="1:8" ht="17.25" customHeight="1" x14ac:dyDescent="0.2">
      <c r="A20" s="34"/>
      <c r="B20" s="35"/>
      <c r="C20" s="29"/>
      <c r="D20" s="36"/>
      <c r="E20" s="37"/>
      <c r="F20" s="38"/>
      <c r="G20" s="301" t="str">
        <f t="shared" si="0"/>
        <v/>
      </c>
    </row>
    <row r="21" spans="1:8" ht="17.25" customHeight="1" x14ac:dyDescent="0.2">
      <c r="A21" s="34"/>
      <c r="B21" s="35"/>
      <c r="C21" s="29"/>
      <c r="D21" s="36"/>
      <c r="E21" s="37"/>
      <c r="F21" s="38"/>
      <c r="G21" s="301" t="str">
        <f t="shared" si="0"/>
        <v/>
      </c>
    </row>
    <row r="22" spans="1:8" ht="17.25" customHeight="1" x14ac:dyDescent="0.2">
      <c r="A22" s="34"/>
      <c r="B22" s="35"/>
      <c r="C22" s="29"/>
      <c r="D22" s="36"/>
      <c r="E22" s="37"/>
      <c r="F22" s="38"/>
      <c r="G22" s="301" t="str">
        <f t="shared" si="0"/>
        <v/>
      </c>
    </row>
    <row r="23" spans="1:8" ht="17.25" customHeight="1" x14ac:dyDescent="0.2">
      <c r="A23" s="34"/>
      <c r="B23" s="35"/>
      <c r="C23" s="29"/>
      <c r="D23" s="36"/>
      <c r="E23" s="37"/>
      <c r="F23" s="38"/>
      <c r="G23" s="301" t="str">
        <f t="shared" si="0"/>
        <v/>
      </c>
    </row>
    <row r="24" spans="1:8" ht="17.25" customHeight="1" x14ac:dyDescent="0.2">
      <c r="A24" s="34"/>
      <c r="B24" s="35"/>
      <c r="C24" s="29"/>
      <c r="D24" s="36"/>
      <c r="E24" s="37"/>
      <c r="F24" s="38"/>
      <c r="G24" s="301" t="str">
        <f t="shared" si="0"/>
        <v/>
      </c>
    </row>
    <row r="25" spans="1:8" ht="17.25" customHeight="1" x14ac:dyDescent="0.2">
      <c r="A25" s="34"/>
      <c r="B25" s="35"/>
      <c r="C25" s="29"/>
      <c r="D25" s="36"/>
      <c r="E25" s="37"/>
      <c r="F25" s="38"/>
      <c r="G25" s="301" t="str">
        <f t="shared" si="0"/>
        <v/>
      </c>
    </row>
    <row r="26" spans="1:8" ht="17.25" customHeight="1" x14ac:dyDescent="0.2">
      <c r="A26" s="34"/>
      <c r="B26" s="35"/>
      <c r="C26" s="29"/>
      <c r="D26" s="36"/>
      <c r="E26" s="37"/>
      <c r="F26" s="38"/>
      <c r="G26" s="301" t="str">
        <f t="shared" si="0"/>
        <v/>
      </c>
    </row>
    <row r="27" spans="1:8" ht="17.25" customHeight="1" x14ac:dyDescent="0.2">
      <c r="A27" s="34"/>
      <c r="B27" s="39"/>
      <c r="C27" s="29"/>
      <c r="D27" s="36"/>
      <c r="E27" s="37"/>
      <c r="F27" s="38"/>
      <c r="G27" s="301" t="str">
        <f t="shared" si="0"/>
        <v/>
      </c>
    </row>
    <row r="28" spans="1:8" ht="17.25" customHeight="1" x14ac:dyDescent="0.2">
      <c r="A28" s="40"/>
      <c r="B28" s="41"/>
      <c r="C28" s="29"/>
      <c r="D28" s="36"/>
      <c r="E28" s="37"/>
      <c r="F28" s="38"/>
      <c r="G28" s="301" t="str">
        <f t="shared" si="0"/>
        <v/>
      </c>
    </row>
    <row r="29" spans="1:8" ht="17.25" customHeight="1" thickBot="1" x14ac:dyDescent="0.25">
      <c r="A29" s="202"/>
      <c r="B29" s="203"/>
      <c r="C29" s="204"/>
      <c r="D29" s="205"/>
      <c r="E29" s="206"/>
      <c r="F29" s="207"/>
      <c r="G29" s="301" t="str">
        <f t="shared" si="0"/>
        <v/>
      </c>
    </row>
    <row r="30" spans="1:8" ht="17.25" customHeight="1" thickTop="1" thickBot="1" x14ac:dyDescent="0.25">
      <c r="A30" s="401" t="s">
        <v>108</v>
      </c>
      <c r="B30" s="402"/>
      <c r="C30" s="402"/>
      <c r="D30" s="402"/>
      <c r="E30" s="402"/>
      <c r="F30" s="402"/>
      <c r="G30" s="208">
        <f>SUM(G5:G29)</f>
        <v>1500000</v>
      </c>
    </row>
    <row r="31" spans="1:8" s="7" customFormat="1" ht="17.25" customHeight="1" x14ac:dyDescent="0.2">
      <c r="A31" s="7" t="s">
        <v>109</v>
      </c>
      <c r="C31" s="9"/>
      <c r="E31" s="1"/>
      <c r="F31" s="1"/>
      <c r="G31" s="1"/>
      <c r="H31" s="1"/>
    </row>
    <row r="32" spans="1:8" ht="17.25" customHeight="1" x14ac:dyDescent="0.2">
      <c r="G32" s="1"/>
    </row>
    <row r="33" spans="7:7" ht="17.25" customHeight="1" x14ac:dyDescent="0.2">
      <c r="G33" s="1"/>
    </row>
    <row r="34" spans="7:7" ht="17.25" customHeight="1" x14ac:dyDescent="0.2">
      <c r="G34" s="1"/>
    </row>
  </sheetData>
  <sheetProtection algorithmName="SHA-512" hashValue="PtHY/M2r0d92dS6a90iqh5Xvdv6CoziBhtkSQx5hj+P+qSv66ZTvRnSlwICvwqfdxOhTteESb+ZjPoIrJ5/RDw==" saltValue="371z3GHk+uHGv1kAZBWpcw==" spinCount="100000" sheet="1" formatCells="0" formatColumns="0" formatRows="0"/>
  <mergeCells count="7">
    <mergeCell ref="A30:F30"/>
    <mergeCell ref="G3:G4"/>
    <mergeCell ref="A3:A4"/>
    <mergeCell ref="B3:B4"/>
    <mergeCell ref="C3:C4"/>
    <mergeCell ref="E4:F4"/>
    <mergeCell ref="D3:F3"/>
  </mergeCells>
  <phoneticPr fontId="16"/>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zoomScaleNormal="100" workbookViewId="0">
      <selection activeCell="B3" sqref="B3:B4"/>
    </sheetView>
  </sheetViews>
  <sheetFormatPr defaultColWidth="9" defaultRowHeight="19.5" customHeight="1" x14ac:dyDescent="0.2"/>
  <cols>
    <col min="1" max="1" width="33.21875" style="24" customWidth="1"/>
    <col min="2" max="2" width="40.77734375" style="24" customWidth="1"/>
    <col min="3" max="3" width="14.44140625" style="1" customWidth="1"/>
    <col min="4" max="4" width="7.77734375" style="1" customWidth="1"/>
    <col min="5" max="5" width="6.77734375" style="1" customWidth="1"/>
    <col min="6" max="6" width="17.44140625" style="2" customWidth="1"/>
    <col min="7" max="7" width="9" style="7"/>
    <col min="8" max="16384" width="9" style="1"/>
  </cols>
  <sheetData>
    <row r="1" spans="1:7" ht="19.5" customHeight="1" x14ac:dyDescent="0.2">
      <c r="A1" s="24" t="s">
        <v>110</v>
      </c>
    </row>
    <row r="2" spans="1:7" ht="19.5" customHeight="1" thickBot="1" x14ac:dyDescent="0.25">
      <c r="A2" s="24" t="s">
        <v>111</v>
      </c>
      <c r="D2" s="4"/>
      <c r="E2" s="4"/>
      <c r="F2" s="3" t="s">
        <v>95</v>
      </c>
    </row>
    <row r="3" spans="1:7" ht="13.5" customHeight="1" x14ac:dyDescent="0.2">
      <c r="A3" s="415" t="s">
        <v>96</v>
      </c>
      <c r="B3" s="413" t="s">
        <v>97</v>
      </c>
      <c r="C3" s="417" t="s">
        <v>99</v>
      </c>
      <c r="D3" s="418"/>
      <c r="E3" s="419"/>
      <c r="F3" s="403" t="s">
        <v>112</v>
      </c>
    </row>
    <row r="4" spans="1:7" ht="13.5" customHeight="1" thickBot="1" x14ac:dyDescent="0.25">
      <c r="A4" s="416"/>
      <c r="B4" s="414"/>
      <c r="C4" s="16" t="s">
        <v>101</v>
      </c>
      <c r="D4" s="17" t="s">
        <v>102</v>
      </c>
      <c r="E4" s="17" t="s">
        <v>113</v>
      </c>
      <c r="F4" s="404"/>
    </row>
    <row r="5" spans="1:7" s="7" customFormat="1" ht="17.25" customHeight="1" x14ac:dyDescent="0.2">
      <c r="A5" s="42" t="s">
        <v>114</v>
      </c>
      <c r="B5" s="43" t="s">
        <v>104</v>
      </c>
      <c r="C5" s="44">
        <v>25000</v>
      </c>
      <c r="D5" s="45">
        <v>5</v>
      </c>
      <c r="E5" s="46" t="s">
        <v>115</v>
      </c>
      <c r="F5" s="302">
        <f>IF(A5="","",ROUNDDOWN(C5*D5,0))</f>
        <v>125000</v>
      </c>
      <c r="G5" s="13" t="s">
        <v>107</v>
      </c>
    </row>
    <row r="6" spans="1:7" ht="17.25" customHeight="1" x14ac:dyDescent="0.2">
      <c r="A6" s="42" t="s">
        <v>116</v>
      </c>
      <c r="B6" s="43" t="s">
        <v>117</v>
      </c>
      <c r="C6" s="44">
        <v>25000</v>
      </c>
      <c r="D6" s="45">
        <v>5</v>
      </c>
      <c r="E6" s="46" t="s">
        <v>115</v>
      </c>
      <c r="F6" s="302">
        <f t="shared" ref="F6:F39" si="0">IF(A6="","",ROUNDDOWN(C6*D6,0))</f>
        <v>125000</v>
      </c>
    </row>
    <row r="7" spans="1:7" ht="17.25" customHeight="1" x14ac:dyDescent="0.2">
      <c r="A7" s="42" t="s">
        <v>118</v>
      </c>
      <c r="B7" s="43" t="s">
        <v>119</v>
      </c>
      <c r="C7" s="44">
        <v>60000</v>
      </c>
      <c r="D7" s="45">
        <v>1</v>
      </c>
      <c r="E7" s="46" t="s">
        <v>120</v>
      </c>
      <c r="F7" s="302">
        <f t="shared" si="0"/>
        <v>60000</v>
      </c>
    </row>
    <row r="8" spans="1:7" ht="17.25" customHeight="1" x14ac:dyDescent="0.2">
      <c r="A8" s="42" t="s">
        <v>121</v>
      </c>
      <c r="B8" s="43" t="s">
        <v>122</v>
      </c>
      <c r="C8" s="44">
        <v>70000</v>
      </c>
      <c r="D8" s="45">
        <v>1</v>
      </c>
      <c r="E8" s="46" t="s">
        <v>120</v>
      </c>
      <c r="F8" s="302">
        <f t="shared" si="0"/>
        <v>70000</v>
      </c>
    </row>
    <row r="9" spans="1:7" ht="17.25" customHeight="1" x14ac:dyDescent="0.2">
      <c r="A9" s="42" t="s">
        <v>123</v>
      </c>
      <c r="B9" s="43" t="s">
        <v>119</v>
      </c>
      <c r="C9" s="44">
        <v>80000</v>
      </c>
      <c r="D9" s="45">
        <v>1</v>
      </c>
      <c r="E9" s="46" t="s">
        <v>120</v>
      </c>
      <c r="F9" s="302">
        <f t="shared" si="0"/>
        <v>80000</v>
      </c>
    </row>
    <row r="10" spans="1:7" ht="17.25" customHeight="1" x14ac:dyDescent="0.2">
      <c r="A10" s="47" t="s">
        <v>124</v>
      </c>
      <c r="B10" s="48" t="s">
        <v>125</v>
      </c>
      <c r="C10" s="44">
        <v>14000</v>
      </c>
      <c r="D10" s="45">
        <v>1</v>
      </c>
      <c r="E10" s="46" t="s">
        <v>126</v>
      </c>
      <c r="F10" s="302">
        <f t="shared" si="0"/>
        <v>14000</v>
      </c>
    </row>
    <row r="11" spans="1:7" ht="17.25" customHeight="1" x14ac:dyDescent="0.2">
      <c r="A11" s="42" t="s">
        <v>127</v>
      </c>
      <c r="B11" s="43" t="s">
        <v>128</v>
      </c>
      <c r="C11" s="44">
        <v>5000</v>
      </c>
      <c r="D11" s="45">
        <v>100</v>
      </c>
      <c r="E11" s="46" t="s">
        <v>129</v>
      </c>
      <c r="F11" s="302">
        <f t="shared" si="0"/>
        <v>500000</v>
      </c>
    </row>
    <row r="12" spans="1:7" ht="17.25" customHeight="1" x14ac:dyDescent="0.2">
      <c r="A12" s="42" t="s">
        <v>130</v>
      </c>
      <c r="B12" s="43" t="s">
        <v>131</v>
      </c>
      <c r="C12" s="44">
        <v>150000</v>
      </c>
      <c r="D12" s="45">
        <v>1</v>
      </c>
      <c r="E12" s="46" t="s">
        <v>120</v>
      </c>
      <c r="F12" s="302">
        <f t="shared" si="0"/>
        <v>150000</v>
      </c>
    </row>
    <row r="13" spans="1:7" ht="17.25" customHeight="1" x14ac:dyDescent="0.2">
      <c r="A13" s="42" t="s">
        <v>132</v>
      </c>
      <c r="B13" s="43" t="s">
        <v>133</v>
      </c>
      <c r="C13" s="44">
        <v>150000</v>
      </c>
      <c r="D13" s="45">
        <v>1</v>
      </c>
      <c r="E13" s="46" t="s">
        <v>120</v>
      </c>
      <c r="F13" s="302">
        <f t="shared" si="0"/>
        <v>150000</v>
      </c>
    </row>
    <row r="14" spans="1:7" ht="17.25" customHeight="1" x14ac:dyDescent="0.2">
      <c r="A14" s="42" t="s">
        <v>132</v>
      </c>
      <c r="B14" s="43" t="s">
        <v>134</v>
      </c>
      <c r="C14" s="44">
        <v>134806</v>
      </c>
      <c r="D14" s="45">
        <v>1</v>
      </c>
      <c r="E14" s="46" t="s">
        <v>120</v>
      </c>
      <c r="F14" s="302">
        <f t="shared" si="0"/>
        <v>134806</v>
      </c>
    </row>
    <row r="15" spans="1:7" ht="17.25" customHeight="1" x14ac:dyDescent="0.2">
      <c r="A15" s="42" t="s">
        <v>135</v>
      </c>
      <c r="B15" s="43" t="s">
        <v>136</v>
      </c>
      <c r="C15" s="44">
        <v>750000</v>
      </c>
      <c r="D15" s="45">
        <v>1</v>
      </c>
      <c r="E15" s="46" t="s">
        <v>126</v>
      </c>
      <c r="F15" s="302">
        <f t="shared" si="0"/>
        <v>750000</v>
      </c>
    </row>
    <row r="16" spans="1:7" ht="17.25" customHeight="1" x14ac:dyDescent="0.2">
      <c r="A16" s="42"/>
      <c r="B16" s="43"/>
      <c r="C16" s="44"/>
      <c r="D16" s="45"/>
      <c r="E16" s="46"/>
      <c r="F16" s="302" t="str">
        <f t="shared" si="0"/>
        <v/>
      </c>
    </row>
    <row r="17" spans="1:6" ht="17.25" customHeight="1" x14ac:dyDescent="0.2">
      <c r="A17" s="42"/>
      <c r="B17" s="43"/>
      <c r="C17" s="44"/>
      <c r="D17" s="45"/>
      <c r="E17" s="46"/>
      <c r="F17" s="302" t="str">
        <f t="shared" si="0"/>
        <v/>
      </c>
    </row>
    <row r="18" spans="1:6" ht="17.25" customHeight="1" x14ac:dyDescent="0.2">
      <c r="A18" s="42"/>
      <c r="B18" s="43"/>
      <c r="C18" s="44"/>
      <c r="D18" s="45"/>
      <c r="E18" s="46"/>
      <c r="F18" s="302" t="str">
        <f t="shared" si="0"/>
        <v/>
      </c>
    </row>
    <row r="19" spans="1:6" ht="17.25" customHeight="1" x14ac:dyDescent="0.2">
      <c r="A19" s="42"/>
      <c r="B19" s="43"/>
      <c r="C19" s="44"/>
      <c r="D19" s="45"/>
      <c r="E19" s="46"/>
      <c r="F19" s="302" t="str">
        <f t="shared" si="0"/>
        <v/>
      </c>
    </row>
    <row r="20" spans="1:6" ht="17.25" customHeight="1" x14ac:dyDescent="0.2">
      <c r="A20" s="49"/>
      <c r="B20" s="50"/>
      <c r="C20" s="51"/>
      <c r="D20" s="52"/>
      <c r="E20" s="46"/>
      <c r="F20" s="302" t="str">
        <f t="shared" si="0"/>
        <v/>
      </c>
    </row>
    <row r="21" spans="1:6" ht="17.25" customHeight="1" x14ac:dyDescent="0.2">
      <c r="A21" s="49"/>
      <c r="B21" s="50"/>
      <c r="C21" s="51"/>
      <c r="D21" s="52"/>
      <c r="E21" s="46"/>
      <c r="F21" s="302" t="str">
        <f t="shared" si="0"/>
        <v/>
      </c>
    </row>
    <row r="22" spans="1:6" ht="17.25" customHeight="1" x14ac:dyDescent="0.2">
      <c r="A22" s="49"/>
      <c r="B22" s="50"/>
      <c r="C22" s="51"/>
      <c r="D22" s="52"/>
      <c r="E22" s="46"/>
      <c r="F22" s="302" t="str">
        <f t="shared" si="0"/>
        <v/>
      </c>
    </row>
    <row r="23" spans="1:6" ht="17.25" customHeight="1" x14ac:dyDescent="0.2">
      <c r="A23" s="49"/>
      <c r="B23" s="50"/>
      <c r="C23" s="51"/>
      <c r="D23" s="52"/>
      <c r="E23" s="46"/>
      <c r="F23" s="302" t="str">
        <f t="shared" si="0"/>
        <v/>
      </c>
    </row>
    <row r="24" spans="1:6" ht="17.25" customHeight="1" x14ac:dyDescent="0.2">
      <c r="A24" s="49"/>
      <c r="B24" s="50"/>
      <c r="C24" s="51"/>
      <c r="D24" s="52"/>
      <c r="E24" s="46"/>
      <c r="F24" s="302" t="str">
        <f t="shared" si="0"/>
        <v/>
      </c>
    </row>
    <row r="25" spans="1:6" ht="17.25" customHeight="1" x14ac:dyDescent="0.2">
      <c r="A25" s="49"/>
      <c r="B25" s="50"/>
      <c r="C25" s="51"/>
      <c r="D25" s="52"/>
      <c r="E25" s="46"/>
      <c r="F25" s="302" t="str">
        <f t="shared" si="0"/>
        <v/>
      </c>
    </row>
    <row r="26" spans="1:6" ht="17.25" customHeight="1" x14ac:dyDescent="0.2">
      <c r="A26" s="49"/>
      <c r="B26" s="50"/>
      <c r="C26" s="51"/>
      <c r="D26" s="52"/>
      <c r="E26" s="46"/>
      <c r="F26" s="302" t="str">
        <f t="shared" si="0"/>
        <v/>
      </c>
    </row>
    <row r="27" spans="1:6" ht="17.25" customHeight="1" x14ac:dyDescent="0.2">
      <c r="A27" s="49"/>
      <c r="B27" s="50"/>
      <c r="C27" s="51"/>
      <c r="D27" s="52"/>
      <c r="E27" s="46"/>
      <c r="F27" s="302" t="str">
        <f t="shared" si="0"/>
        <v/>
      </c>
    </row>
    <row r="28" spans="1:6" ht="17.25" customHeight="1" x14ac:dyDescent="0.2">
      <c r="A28" s="49"/>
      <c r="B28" s="50"/>
      <c r="C28" s="51"/>
      <c r="D28" s="52"/>
      <c r="E28" s="46"/>
      <c r="F28" s="302" t="str">
        <f t="shared" si="0"/>
        <v/>
      </c>
    </row>
    <row r="29" spans="1:6" ht="17.25" customHeight="1" x14ac:dyDescent="0.2">
      <c r="A29" s="49"/>
      <c r="B29" s="50"/>
      <c r="C29" s="51"/>
      <c r="D29" s="52"/>
      <c r="E29" s="46"/>
      <c r="F29" s="302" t="str">
        <f t="shared" si="0"/>
        <v/>
      </c>
    </row>
    <row r="30" spans="1:6" ht="17.25" customHeight="1" x14ac:dyDescent="0.2">
      <c r="A30" s="49"/>
      <c r="B30" s="50"/>
      <c r="C30" s="51"/>
      <c r="D30" s="52"/>
      <c r="E30" s="46"/>
      <c r="F30" s="302" t="str">
        <f t="shared" si="0"/>
        <v/>
      </c>
    </row>
    <row r="31" spans="1:6" ht="17.25" customHeight="1" x14ac:dyDescent="0.2">
      <c r="A31" s="49"/>
      <c r="B31" s="50"/>
      <c r="C31" s="51"/>
      <c r="D31" s="52"/>
      <c r="E31" s="46"/>
      <c r="F31" s="302" t="str">
        <f t="shared" si="0"/>
        <v/>
      </c>
    </row>
    <row r="32" spans="1:6" ht="17.25" customHeight="1" x14ac:dyDescent="0.2">
      <c r="A32" s="49"/>
      <c r="B32" s="50"/>
      <c r="C32" s="51"/>
      <c r="D32" s="52"/>
      <c r="E32" s="46"/>
      <c r="F32" s="302" t="str">
        <f t="shared" si="0"/>
        <v/>
      </c>
    </row>
    <row r="33" spans="1:7" ht="17.25" customHeight="1" x14ac:dyDescent="0.2">
      <c r="A33" s="49"/>
      <c r="B33" s="50"/>
      <c r="C33" s="51"/>
      <c r="D33" s="52"/>
      <c r="E33" s="46"/>
      <c r="F33" s="302" t="str">
        <f t="shared" si="0"/>
        <v/>
      </c>
    </row>
    <row r="34" spans="1:7" ht="17.25" customHeight="1" x14ac:dyDescent="0.2">
      <c r="A34" s="49"/>
      <c r="B34" s="50"/>
      <c r="C34" s="51"/>
      <c r="D34" s="52"/>
      <c r="E34" s="46"/>
      <c r="F34" s="302" t="str">
        <f t="shared" si="0"/>
        <v/>
      </c>
    </row>
    <row r="35" spans="1:7" ht="17.25" customHeight="1" x14ac:dyDescent="0.2">
      <c r="A35" s="49"/>
      <c r="B35" s="50"/>
      <c r="C35" s="51"/>
      <c r="D35" s="52"/>
      <c r="E35" s="46"/>
      <c r="F35" s="302" t="str">
        <f t="shared" si="0"/>
        <v/>
      </c>
    </row>
    <row r="36" spans="1:7" s="5" customFormat="1" ht="17.25" customHeight="1" x14ac:dyDescent="0.2">
      <c r="A36" s="53"/>
      <c r="B36" s="54"/>
      <c r="C36" s="55"/>
      <c r="D36" s="56"/>
      <c r="E36" s="46"/>
      <c r="F36" s="302" t="str">
        <f t="shared" si="0"/>
        <v/>
      </c>
      <c r="G36" s="7"/>
    </row>
    <row r="37" spans="1:7" s="5" customFormat="1" ht="17.25" customHeight="1" x14ac:dyDescent="0.2">
      <c r="A37" s="57"/>
      <c r="B37" s="54"/>
      <c r="C37" s="55"/>
      <c r="D37" s="56"/>
      <c r="E37" s="46"/>
      <c r="F37" s="302" t="str">
        <f t="shared" si="0"/>
        <v/>
      </c>
      <c r="G37" s="7"/>
    </row>
    <row r="38" spans="1:7" s="5" customFormat="1" ht="17.25" customHeight="1" x14ac:dyDescent="0.2">
      <c r="A38" s="57"/>
      <c r="B38" s="54"/>
      <c r="C38" s="55"/>
      <c r="D38" s="56"/>
      <c r="E38" s="46"/>
      <c r="F38" s="302" t="str">
        <f t="shared" si="0"/>
        <v/>
      </c>
      <c r="G38" s="7"/>
    </row>
    <row r="39" spans="1:7" s="5" customFormat="1" ht="17.25" customHeight="1" thickBot="1" x14ac:dyDescent="0.25">
      <c r="A39" s="210"/>
      <c r="B39" s="211"/>
      <c r="C39" s="212"/>
      <c r="D39" s="213"/>
      <c r="E39" s="214"/>
      <c r="F39" s="308" t="str">
        <f t="shared" si="0"/>
        <v/>
      </c>
      <c r="G39" s="7"/>
    </row>
    <row r="40" spans="1:7" ht="17.25" customHeight="1" thickTop="1" thickBot="1" x14ac:dyDescent="0.25">
      <c r="A40" s="401" t="s">
        <v>108</v>
      </c>
      <c r="B40" s="402"/>
      <c r="C40" s="402"/>
      <c r="D40" s="402"/>
      <c r="E40" s="200"/>
      <c r="F40" s="209">
        <f>SUM(F5:F39)</f>
        <v>2158806</v>
      </c>
    </row>
    <row r="41" spans="1:7" s="7" customFormat="1" ht="17.25" customHeight="1" x14ac:dyDescent="0.2">
      <c r="A41" s="7" t="s">
        <v>109</v>
      </c>
      <c r="B41" s="25"/>
      <c r="F41" s="10"/>
    </row>
    <row r="42" spans="1:7" s="7" customFormat="1" ht="17.25" customHeight="1" x14ac:dyDescent="0.2">
      <c r="A42" s="25"/>
      <c r="B42" s="25"/>
      <c r="F42" s="8"/>
    </row>
    <row r="43" spans="1:7" ht="17.25" customHeight="1" x14ac:dyDescent="0.2"/>
    <row r="44" spans="1:7" ht="17.25" customHeight="1" x14ac:dyDescent="0.2"/>
    <row r="45" spans="1:7" ht="17.25" customHeight="1" x14ac:dyDescent="0.2"/>
    <row r="46" spans="1:7" s="5" customFormat="1" ht="17.25" customHeight="1" x14ac:dyDescent="0.2">
      <c r="A46" s="24"/>
      <c r="B46" s="24"/>
      <c r="C46" s="1"/>
      <c r="D46" s="1"/>
      <c r="E46" s="1"/>
      <c r="F46" s="2"/>
      <c r="G46" s="7"/>
    </row>
    <row r="47" spans="1:7" s="5" customFormat="1" ht="17.25" customHeight="1" x14ac:dyDescent="0.2">
      <c r="A47" s="24"/>
      <c r="B47" s="24"/>
      <c r="C47" s="1"/>
      <c r="D47" s="1"/>
      <c r="E47" s="1"/>
      <c r="F47" s="2"/>
      <c r="G47" s="7"/>
    </row>
    <row r="48" spans="1:7" s="5" customFormat="1" ht="17.25" customHeight="1" x14ac:dyDescent="0.2">
      <c r="A48" s="24"/>
      <c r="B48" s="24"/>
      <c r="C48" s="1"/>
      <c r="D48" s="1"/>
      <c r="E48" s="1"/>
      <c r="F48" s="2"/>
      <c r="G48" s="7"/>
    </row>
    <row r="49" spans="1:7" s="5" customFormat="1" ht="17.25" customHeight="1" x14ac:dyDescent="0.2">
      <c r="A49" s="24"/>
      <c r="B49" s="24"/>
      <c r="C49" s="1"/>
      <c r="D49" s="1"/>
      <c r="E49" s="1"/>
      <c r="F49" s="2"/>
      <c r="G49" s="7"/>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2GsxNf+PI1+98RlyureGo34CO+2IwA21OLFNprMhyGiMpIU2NDq1y3xaTXxLw/vTZc4DLNYrhdV+SyaTZkbpUg==" saltValue="rWk+F0egjdFBLPLGlWKPjQ==" spinCount="100000" sheet="1" formatCells="0" formatColumns="0" formatRows="0"/>
  <protectedRanges>
    <protectedRange sqref="A5:E9 A11:E14" name="範囲1_1"/>
    <protectedRange sqref="A10:E10" name="範囲1_2_1"/>
  </protectedRanges>
  <mergeCells count="5">
    <mergeCell ref="A40:D40"/>
    <mergeCell ref="F3:F4"/>
    <mergeCell ref="B3:B4"/>
    <mergeCell ref="A3:A4"/>
    <mergeCell ref="C3:E3"/>
  </mergeCells>
  <phoneticPr fontId="16"/>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4" orientation="landscape" blackAndWhite="1" r:id="rId1"/>
  <headerFooter alignWithMargins="0">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zoomScaleNormal="100" workbookViewId="0">
      <selection activeCell="AO34" sqref="AO34"/>
    </sheetView>
  </sheetViews>
  <sheetFormatPr defaultColWidth="9" defaultRowHeight="14.4" x14ac:dyDescent="0.2"/>
  <cols>
    <col min="1" max="1" width="11.44140625" style="1" customWidth="1"/>
    <col min="2" max="2" width="19.44140625" style="1" customWidth="1"/>
    <col min="3" max="3" width="31.21875" style="1" customWidth="1"/>
    <col min="4" max="4" width="3.21875" style="4" customWidth="1"/>
    <col min="5" max="5" width="3.21875" style="20" customWidth="1"/>
    <col min="6" max="6" width="3.21875" style="4" customWidth="1"/>
    <col min="7" max="7" width="3.21875" style="20" customWidth="1"/>
    <col min="8" max="8" width="33.44140625" style="1" customWidth="1"/>
    <col min="9" max="9" width="10.21875" style="1" customWidth="1"/>
    <col min="10" max="10" width="4" style="1" customWidth="1"/>
    <col min="11" max="11" width="6.21875" style="1" customWidth="1"/>
    <col min="12" max="12" width="19.21875" style="1" customWidth="1"/>
    <col min="13" max="13" width="9" style="7"/>
    <col min="14" max="16384" width="9" style="1"/>
  </cols>
  <sheetData>
    <row r="1" spans="1:13" ht="36" customHeight="1" thickBot="1" x14ac:dyDescent="0.25">
      <c r="A1" s="1" t="s">
        <v>137</v>
      </c>
      <c r="L1" s="3" t="s">
        <v>95</v>
      </c>
    </row>
    <row r="2" spans="1:13" ht="16.8" customHeight="1" x14ac:dyDescent="0.2">
      <c r="A2" s="422" t="s">
        <v>138</v>
      </c>
      <c r="B2" s="412" t="s">
        <v>139</v>
      </c>
      <c r="C2" s="424" t="s">
        <v>140</v>
      </c>
      <c r="D2" s="426" t="s">
        <v>141</v>
      </c>
      <c r="E2" s="427"/>
      <c r="F2" s="427"/>
      <c r="G2" s="428"/>
      <c r="H2" s="424" t="s">
        <v>142</v>
      </c>
      <c r="I2" s="412" t="s">
        <v>99</v>
      </c>
      <c r="J2" s="412"/>
      <c r="K2" s="412"/>
      <c r="L2" s="420" t="s">
        <v>112</v>
      </c>
    </row>
    <row r="3" spans="1:13" ht="16.8" customHeight="1" thickBot="1" x14ac:dyDescent="0.25">
      <c r="A3" s="423"/>
      <c r="B3" s="411"/>
      <c r="C3" s="425"/>
      <c r="D3" s="429"/>
      <c r="E3" s="402"/>
      <c r="F3" s="402"/>
      <c r="G3" s="430"/>
      <c r="H3" s="425"/>
      <c r="I3" s="26" t="s">
        <v>143</v>
      </c>
      <c r="J3" s="16" t="s">
        <v>144</v>
      </c>
      <c r="K3" s="17" t="s">
        <v>145</v>
      </c>
      <c r="L3" s="421"/>
    </row>
    <row r="4" spans="1:13" s="12" customFormat="1" ht="21" customHeight="1" x14ac:dyDescent="0.2">
      <c r="A4" s="58" t="s">
        <v>146</v>
      </c>
      <c r="B4" s="59" t="s">
        <v>147</v>
      </c>
      <c r="C4" s="60" t="s">
        <v>148</v>
      </c>
      <c r="D4" s="29">
        <v>1</v>
      </c>
      <c r="E4" s="61" t="s">
        <v>149</v>
      </c>
      <c r="F4" s="62">
        <v>2</v>
      </c>
      <c r="G4" s="63" t="s">
        <v>150</v>
      </c>
      <c r="H4" s="64" t="s">
        <v>151</v>
      </c>
      <c r="I4" s="65">
        <v>5000</v>
      </c>
      <c r="J4" s="66">
        <v>2</v>
      </c>
      <c r="K4" s="67">
        <v>2</v>
      </c>
      <c r="L4" s="306">
        <f>IF(B4="","",ROUNDDOWN(I4*J4*K4,0))</f>
        <v>20000</v>
      </c>
      <c r="M4" s="13" t="s">
        <v>107</v>
      </c>
    </row>
    <row r="5" spans="1:13" s="11" customFormat="1" ht="21" customHeight="1" x14ac:dyDescent="0.2">
      <c r="A5" s="68" t="s">
        <v>146</v>
      </c>
      <c r="B5" s="69" t="s">
        <v>152</v>
      </c>
      <c r="C5" s="70" t="s">
        <v>153</v>
      </c>
      <c r="D5" s="71">
        <v>0</v>
      </c>
      <c r="E5" s="72" t="s">
        <v>149</v>
      </c>
      <c r="F5" s="73">
        <v>1</v>
      </c>
      <c r="G5" s="74" t="s">
        <v>150</v>
      </c>
      <c r="H5" s="75" t="s">
        <v>154</v>
      </c>
      <c r="I5" s="76">
        <v>30000</v>
      </c>
      <c r="J5" s="76">
        <v>4</v>
      </c>
      <c r="K5" s="77">
        <v>1</v>
      </c>
      <c r="L5" s="306">
        <f t="shared" ref="L5:L21" si="0">IF(B5="","",ROUNDDOWN(I5*J5*K5,0))</f>
        <v>120000</v>
      </c>
      <c r="M5" s="12"/>
    </row>
    <row r="6" spans="1:13" s="11" customFormat="1" ht="21" customHeight="1" x14ac:dyDescent="0.2">
      <c r="A6" s="68" t="s">
        <v>155</v>
      </c>
      <c r="B6" s="69" t="s">
        <v>156</v>
      </c>
      <c r="C6" s="70" t="s">
        <v>157</v>
      </c>
      <c r="D6" s="71">
        <v>4</v>
      </c>
      <c r="E6" s="72" t="s">
        <v>149</v>
      </c>
      <c r="F6" s="73">
        <v>5</v>
      </c>
      <c r="G6" s="74" t="s">
        <v>150</v>
      </c>
      <c r="H6" s="75" t="s">
        <v>158</v>
      </c>
      <c r="I6" s="76">
        <v>250000</v>
      </c>
      <c r="J6" s="76">
        <v>1</v>
      </c>
      <c r="K6" s="77">
        <v>1</v>
      </c>
      <c r="L6" s="306">
        <f t="shared" si="0"/>
        <v>250000</v>
      </c>
      <c r="M6" s="12"/>
    </row>
    <row r="7" spans="1:13" s="11" customFormat="1" ht="21" customHeight="1" x14ac:dyDescent="0.2">
      <c r="A7" s="68" t="s">
        <v>155</v>
      </c>
      <c r="B7" s="69" t="s">
        <v>156</v>
      </c>
      <c r="C7" s="70" t="s">
        <v>157</v>
      </c>
      <c r="D7" s="71">
        <v>4</v>
      </c>
      <c r="E7" s="72" t="s">
        <v>149</v>
      </c>
      <c r="F7" s="73">
        <v>5</v>
      </c>
      <c r="G7" s="74" t="s">
        <v>150</v>
      </c>
      <c r="H7" s="75" t="s">
        <v>158</v>
      </c>
      <c r="I7" s="76">
        <v>20000</v>
      </c>
      <c r="J7" s="76">
        <v>1</v>
      </c>
      <c r="K7" s="77">
        <v>1</v>
      </c>
      <c r="L7" s="306">
        <f t="shared" si="0"/>
        <v>20000</v>
      </c>
      <c r="M7" s="12"/>
    </row>
    <row r="8" spans="1:13" s="22" customFormat="1" ht="21" customHeight="1" x14ac:dyDescent="0.2">
      <c r="A8" s="78"/>
      <c r="B8" s="79"/>
      <c r="C8" s="80"/>
      <c r="D8" s="81"/>
      <c r="E8" s="82"/>
      <c r="F8" s="83"/>
      <c r="G8" s="84"/>
      <c r="H8" s="85"/>
      <c r="I8" s="86"/>
      <c r="J8" s="86"/>
      <c r="K8" s="55"/>
      <c r="L8" s="306" t="str">
        <f>IF(B8="","",ROUNDDOWN(I8*J8*K8,0))</f>
        <v/>
      </c>
    </row>
    <row r="9" spans="1:13" s="22" customFormat="1" ht="21" customHeight="1" x14ac:dyDescent="0.2">
      <c r="A9" s="78"/>
      <c r="B9" s="79"/>
      <c r="C9" s="80"/>
      <c r="D9" s="81"/>
      <c r="E9" s="82"/>
      <c r="F9" s="83"/>
      <c r="G9" s="84"/>
      <c r="H9" s="85"/>
      <c r="I9" s="86"/>
      <c r="J9" s="86"/>
      <c r="K9" s="55"/>
      <c r="L9" s="306" t="str">
        <f t="shared" si="0"/>
        <v/>
      </c>
    </row>
    <row r="10" spans="1:13" s="22" customFormat="1" ht="21" customHeight="1" x14ac:dyDescent="0.2">
      <c r="A10" s="78"/>
      <c r="B10" s="79"/>
      <c r="C10" s="80"/>
      <c r="D10" s="81"/>
      <c r="E10" s="82"/>
      <c r="F10" s="83"/>
      <c r="G10" s="84"/>
      <c r="H10" s="85"/>
      <c r="I10" s="86"/>
      <c r="J10" s="86"/>
      <c r="K10" s="55"/>
      <c r="L10" s="306" t="str">
        <f t="shared" si="0"/>
        <v/>
      </c>
    </row>
    <row r="11" spans="1:13" s="22" customFormat="1" ht="21" customHeight="1" x14ac:dyDescent="0.2">
      <c r="A11" s="78"/>
      <c r="B11" s="79"/>
      <c r="C11" s="80"/>
      <c r="D11" s="81"/>
      <c r="E11" s="82"/>
      <c r="F11" s="83"/>
      <c r="G11" s="84"/>
      <c r="H11" s="85"/>
      <c r="I11" s="86"/>
      <c r="J11" s="86"/>
      <c r="K11" s="55"/>
      <c r="L11" s="306" t="str">
        <f t="shared" si="0"/>
        <v/>
      </c>
    </row>
    <row r="12" spans="1:13" s="22" customFormat="1" ht="21" customHeight="1" x14ac:dyDescent="0.2">
      <c r="A12" s="78"/>
      <c r="B12" s="79"/>
      <c r="C12" s="80"/>
      <c r="D12" s="81"/>
      <c r="E12" s="82"/>
      <c r="F12" s="83"/>
      <c r="G12" s="84"/>
      <c r="H12" s="85"/>
      <c r="I12" s="86"/>
      <c r="J12" s="86"/>
      <c r="K12" s="55"/>
      <c r="L12" s="306" t="str">
        <f t="shared" si="0"/>
        <v/>
      </c>
    </row>
    <row r="13" spans="1:13" s="22" customFormat="1" ht="21" customHeight="1" x14ac:dyDescent="0.2">
      <c r="A13" s="78"/>
      <c r="B13" s="79"/>
      <c r="C13" s="80"/>
      <c r="D13" s="81"/>
      <c r="E13" s="82"/>
      <c r="F13" s="83"/>
      <c r="G13" s="84"/>
      <c r="H13" s="85"/>
      <c r="I13" s="86"/>
      <c r="J13" s="86"/>
      <c r="K13" s="55"/>
      <c r="L13" s="306" t="str">
        <f t="shared" si="0"/>
        <v/>
      </c>
    </row>
    <row r="14" spans="1:13" s="22" customFormat="1" ht="21" customHeight="1" x14ac:dyDescent="0.2">
      <c r="A14" s="78"/>
      <c r="B14" s="79"/>
      <c r="C14" s="80"/>
      <c r="D14" s="81"/>
      <c r="E14" s="82"/>
      <c r="F14" s="83"/>
      <c r="G14" s="84"/>
      <c r="H14" s="85"/>
      <c r="I14" s="86"/>
      <c r="J14" s="86"/>
      <c r="K14" s="55"/>
      <c r="L14" s="306" t="str">
        <f t="shared" si="0"/>
        <v/>
      </c>
    </row>
    <row r="15" spans="1:13" s="22" customFormat="1" ht="21" customHeight="1" x14ac:dyDescent="0.2">
      <c r="A15" s="78"/>
      <c r="B15" s="79"/>
      <c r="C15" s="80"/>
      <c r="D15" s="81"/>
      <c r="E15" s="82"/>
      <c r="F15" s="83"/>
      <c r="G15" s="84"/>
      <c r="H15" s="85"/>
      <c r="I15" s="86"/>
      <c r="J15" s="86"/>
      <c r="K15" s="55"/>
      <c r="L15" s="306" t="str">
        <f t="shared" si="0"/>
        <v/>
      </c>
    </row>
    <row r="16" spans="1:13" s="22" customFormat="1" ht="21" customHeight="1" x14ac:dyDescent="0.2">
      <c r="A16" s="78"/>
      <c r="B16" s="79"/>
      <c r="C16" s="80"/>
      <c r="D16" s="81"/>
      <c r="E16" s="82"/>
      <c r="F16" s="83"/>
      <c r="G16" s="84"/>
      <c r="H16" s="85"/>
      <c r="I16" s="86"/>
      <c r="J16" s="86"/>
      <c r="K16" s="55"/>
      <c r="L16" s="306" t="str">
        <f t="shared" si="0"/>
        <v/>
      </c>
    </row>
    <row r="17" spans="1:12" s="22" customFormat="1" ht="21" customHeight="1" x14ac:dyDescent="0.2">
      <c r="A17" s="78"/>
      <c r="B17" s="79"/>
      <c r="C17" s="80"/>
      <c r="D17" s="81"/>
      <c r="E17" s="82"/>
      <c r="F17" s="83"/>
      <c r="G17" s="84"/>
      <c r="H17" s="85"/>
      <c r="I17" s="86"/>
      <c r="J17" s="86"/>
      <c r="K17" s="55"/>
      <c r="L17" s="306" t="str">
        <f t="shared" si="0"/>
        <v/>
      </c>
    </row>
    <row r="18" spans="1:12" s="22" customFormat="1" ht="21" customHeight="1" x14ac:dyDescent="0.2">
      <c r="A18" s="78"/>
      <c r="B18" s="79"/>
      <c r="C18" s="80"/>
      <c r="D18" s="81"/>
      <c r="E18" s="82"/>
      <c r="F18" s="83"/>
      <c r="G18" s="84"/>
      <c r="H18" s="85"/>
      <c r="I18" s="86"/>
      <c r="J18" s="86"/>
      <c r="K18" s="55"/>
      <c r="L18" s="306" t="str">
        <f t="shared" si="0"/>
        <v/>
      </c>
    </row>
    <row r="19" spans="1:12" s="22" customFormat="1" ht="21" customHeight="1" x14ac:dyDescent="0.2">
      <c r="A19" s="78"/>
      <c r="B19" s="79"/>
      <c r="C19" s="80"/>
      <c r="D19" s="81"/>
      <c r="E19" s="82"/>
      <c r="F19" s="83"/>
      <c r="G19" s="84"/>
      <c r="H19" s="85"/>
      <c r="I19" s="86"/>
      <c r="J19" s="86"/>
      <c r="K19" s="55"/>
      <c r="L19" s="306" t="str">
        <f t="shared" si="0"/>
        <v/>
      </c>
    </row>
    <row r="20" spans="1:12" s="22" customFormat="1" ht="21" customHeight="1" x14ac:dyDescent="0.2">
      <c r="A20" s="78"/>
      <c r="B20" s="79"/>
      <c r="C20" s="80"/>
      <c r="D20" s="81"/>
      <c r="E20" s="82"/>
      <c r="F20" s="83"/>
      <c r="G20" s="84"/>
      <c r="H20" s="85"/>
      <c r="I20" s="86"/>
      <c r="J20" s="86"/>
      <c r="K20" s="55"/>
      <c r="L20" s="306" t="str">
        <f t="shared" si="0"/>
        <v/>
      </c>
    </row>
    <row r="21" spans="1:12" s="22" customFormat="1" ht="21" customHeight="1" thickBot="1" x14ac:dyDescent="0.25">
      <c r="A21" s="215"/>
      <c r="B21" s="216"/>
      <c r="C21" s="217"/>
      <c r="D21" s="218"/>
      <c r="E21" s="219"/>
      <c r="F21" s="220"/>
      <c r="G21" s="221"/>
      <c r="H21" s="222"/>
      <c r="I21" s="223"/>
      <c r="J21" s="223"/>
      <c r="K21" s="212"/>
      <c r="L21" s="307" t="str">
        <f t="shared" si="0"/>
        <v/>
      </c>
    </row>
    <row r="22" spans="1:12" ht="17.25" customHeight="1" thickTop="1" thickBot="1" x14ac:dyDescent="0.25">
      <c r="A22" s="401" t="s">
        <v>108</v>
      </c>
      <c r="B22" s="402"/>
      <c r="C22" s="402"/>
      <c r="D22" s="402"/>
      <c r="E22" s="402"/>
      <c r="F22" s="402"/>
      <c r="G22" s="402"/>
      <c r="H22" s="402"/>
      <c r="I22" s="402"/>
      <c r="J22" s="402"/>
      <c r="K22" s="402"/>
      <c r="L22" s="224">
        <f>SUM(L4:L21)</f>
        <v>410000</v>
      </c>
    </row>
    <row r="23" spans="1:12" s="7" customFormat="1" ht="17.25" customHeight="1" x14ac:dyDescent="0.2">
      <c r="A23" s="7" t="s">
        <v>109</v>
      </c>
      <c r="D23" s="9"/>
      <c r="E23" s="21"/>
      <c r="F23" s="9"/>
      <c r="G23" s="21"/>
    </row>
    <row r="24" spans="1:12" s="7" customFormat="1" ht="17.25" customHeight="1" x14ac:dyDescent="0.2">
      <c r="D24" s="9"/>
      <c r="E24" s="21"/>
      <c r="F24" s="9"/>
      <c r="G24" s="21"/>
    </row>
    <row r="25" spans="1:12" s="7" customFormat="1" x14ac:dyDescent="0.2">
      <c r="D25" s="9"/>
      <c r="E25" s="21"/>
      <c r="F25" s="9"/>
      <c r="G25" s="21"/>
    </row>
    <row r="26" spans="1:12" s="7" customFormat="1" ht="17.25" customHeight="1" x14ac:dyDescent="0.2">
      <c r="D26" s="9"/>
      <c r="E26" s="21"/>
      <c r="F26" s="9"/>
      <c r="G26" s="21"/>
    </row>
  </sheetData>
  <sheetProtection algorithmName="SHA-512" hashValue="1QClN6ExmsjwPX2aVVDcl03AtqqvoymZb3R22LxDiX6HQEV0G6WgsLnvzG8+h0+orgG34TperEt9++sGuDkLrQ==" saltValue="eRuxpHDfEo1RcZOxYrp06g==" spinCount="100000" sheet="1" formatCells="0" formatColumns="0" formatRows="0"/>
  <mergeCells count="8">
    <mergeCell ref="L2:L3"/>
    <mergeCell ref="A22:K22"/>
    <mergeCell ref="I2:K2"/>
    <mergeCell ref="A2:A3"/>
    <mergeCell ref="B2:B3"/>
    <mergeCell ref="C2:C3"/>
    <mergeCell ref="H2:H3"/>
    <mergeCell ref="D2:G3"/>
  </mergeCells>
  <phoneticPr fontId="16"/>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A3E1-8BBA-4543-B21D-1BBE4EBEAD39}">
  <sheetPr>
    <tabColor rgb="FF66FFFF"/>
    <pageSetUpPr fitToPage="1"/>
  </sheetPr>
  <dimension ref="A1:J37"/>
  <sheetViews>
    <sheetView topLeftCell="B1" zoomScaleNormal="100" workbookViewId="0">
      <selection activeCell="J18" sqref="J18"/>
    </sheetView>
  </sheetViews>
  <sheetFormatPr defaultColWidth="9" defaultRowHeight="14.4" x14ac:dyDescent="0.2"/>
  <cols>
    <col min="1" max="1" width="25.21875" style="1" customWidth="1"/>
    <col min="2" max="2" width="19.21875" style="1" customWidth="1"/>
    <col min="3" max="3" width="10.21875" style="1" customWidth="1"/>
    <col min="4" max="4" width="8.77734375" style="1" customWidth="1"/>
    <col min="5" max="6" width="10.21875" style="1" customWidth="1"/>
    <col min="7" max="7" width="6" style="1" customWidth="1"/>
    <col min="8" max="8" width="6" style="4" customWidth="1"/>
    <col min="9" max="9" width="14.33203125" style="2" customWidth="1"/>
    <col min="10" max="10" width="12.44140625" style="1" customWidth="1"/>
    <col min="11" max="16384" width="9" style="1"/>
  </cols>
  <sheetData>
    <row r="1" spans="1:10" x14ac:dyDescent="0.2">
      <c r="A1" s="1" t="s">
        <v>159</v>
      </c>
    </row>
    <row r="2" spans="1:10" ht="17.25" customHeight="1" thickBot="1" x14ac:dyDescent="0.25">
      <c r="A2" s="1" t="s">
        <v>160</v>
      </c>
      <c r="B2" s="4"/>
      <c r="C2" s="4"/>
      <c r="D2" s="4"/>
      <c r="E2" s="4"/>
      <c r="F2" s="4"/>
      <c r="G2" s="4"/>
      <c r="I2" s="3" t="s">
        <v>95</v>
      </c>
    </row>
    <row r="3" spans="1:10" ht="17.25" customHeight="1" x14ac:dyDescent="0.2">
      <c r="A3" s="435" t="s">
        <v>161</v>
      </c>
      <c r="B3" s="424" t="s">
        <v>162</v>
      </c>
      <c r="C3" s="412" t="s">
        <v>99</v>
      </c>
      <c r="D3" s="412"/>
      <c r="E3" s="412"/>
      <c r="F3" s="412"/>
      <c r="G3" s="412"/>
      <c r="H3" s="437" t="s">
        <v>163</v>
      </c>
      <c r="I3" s="439" t="s">
        <v>164</v>
      </c>
      <c r="J3" s="431" t="s">
        <v>165</v>
      </c>
    </row>
    <row r="4" spans="1:10" ht="35.25" customHeight="1" thickBot="1" x14ac:dyDescent="0.25">
      <c r="A4" s="436"/>
      <c r="B4" s="425"/>
      <c r="C4" s="297" t="s">
        <v>166</v>
      </c>
      <c r="D4" s="297" t="s">
        <v>167</v>
      </c>
      <c r="E4" s="185" t="s">
        <v>168</v>
      </c>
      <c r="F4" s="192" t="s">
        <v>169</v>
      </c>
      <c r="G4" s="183" t="s">
        <v>170</v>
      </c>
      <c r="H4" s="438"/>
      <c r="I4" s="440"/>
      <c r="J4" s="432"/>
    </row>
    <row r="5" spans="1:10" ht="17.25" customHeight="1" x14ac:dyDescent="0.2">
      <c r="A5" s="58" t="s">
        <v>171</v>
      </c>
      <c r="B5" s="59" t="s">
        <v>172</v>
      </c>
      <c r="C5" s="188">
        <v>310286</v>
      </c>
      <c r="D5" s="188">
        <v>9</v>
      </c>
      <c r="E5" s="188">
        <v>75000</v>
      </c>
      <c r="F5" s="188">
        <v>450000</v>
      </c>
      <c r="G5" s="188">
        <v>100</v>
      </c>
      <c r="H5" s="189" t="s">
        <v>173</v>
      </c>
      <c r="I5" s="304">
        <f>IF(B5="","",ROUNDDOWN((C5*D5+E5+F5)*G5%,0))</f>
        <v>3317574</v>
      </c>
      <c r="J5" s="298"/>
    </row>
    <row r="6" spans="1:10" s="12" customFormat="1" ht="17.25" customHeight="1" x14ac:dyDescent="0.2">
      <c r="A6" s="88" t="s">
        <v>171</v>
      </c>
      <c r="B6" s="69" t="s">
        <v>174</v>
      </c>
      <c r="C6" s="190">
        <v>295600</v>
      </c>
      <c r="D6" s="190">
        <v>12</v>
      </c>
      <c r="E6" s="190">
        <v>30000</v>
      </c>
      <c r="F6" s="190">
        <v>0</v>
      </c>
      <c r="G6" s="190">
        <v>50</v>
      </c>
      <c r="H6" s="191" t="s">
        <v>173</v>
      </c>
      <c r="I6" s="304">
        <f t="shared" ref="I6:I25" si="0">IF(B6="","",ROUNDDOWN((C6*D6+E6+F6)*G6%,0))</f>
        <v>1788600</v>
      </c>
      <c r="J6" s="299"/>
    </row>
    <row r="7" spans="1:10" s="11" customFormat="1" ht="17.25" customHeight="1" x14ac:dyDescent="0.2">
      <c r="A7" s="68" t="s">
        <v>175</v>
      </c>
      <c r="B7" s="69" t="s">
        <v>176</v>
      </c>
      <c r="C7" s="190">
        <v>250000</v>
      </c>
      <c r="D7" s="190">
        <v>12</v>
      </c>
      <c r="E7" s="190">
        <v>0</v>
      </c>
      <c r="F7" s="190">
        <v>0</v>
      </c>
      <c r="G7" s="190">
        <v>100</v>
      </c>
      <c r="H7" s="191" t="s">
        <v>177</v>
      </c>
      <c r="I7" s="304">
        <f t="shared" si="0"/>
        <v>3000000</v>
      </c>
      <c r="J7" s="299"/>
    </row>
    <row r="8" spans="1:10" s="11" customFormat="1" ht="17.25" customHeight="1" x14ac:dyDescent="0.2">
      <c r="A8" s="68" t="s">
        <v>175</v>
      </c>
      <c r="B8" s="69" t="s">
        <v>178</v>
      </c>
      <c r="C8" s="190">
        <v>150000</v>
      </c>
      <c r="D8" s="190">
        <v>12</v>
      </c>
      <c r="E8" s="190">
        <v>110000</v>
      </c>
      <c r="F8" s="190">
        <v>0</v>
      </c>
      <c r="G8" s="190">
        <v>30</v>
      </c>
      <c r="H8" s="191" t="s">
        <v>177</v>
      </c>
      <c r="I8" s="304">
        <f t="shared" si="0"/>
        <v>573000</v>
      </c>
      <c r="J8" s="299"/>
    </row>
    <row r="9" spans="1:10" s="11" customFormat="1" ht="17.25" customHeight="1" x14ac:dyDescent="0.2">
      <c r="A9" s="68" t="s">
        <v>175</v>
      </c>
      <c r="B9" s="69" t="s">
        <v>179</v>
      </c>
      <c r="C9" s="190">
        <v>1660</v>
      </c>
      <c r="D9" s="190">
        <v>1200</v>
      </c>
      <c r="E9" s="190">
        <v>0</v>
      </c>
      <c r="F9" s="190">
        <v>0</v>
      </c>
      <c r="G9" s="190">
        <v>100</v>
      </c>
      <c r="H9" s="191" t="s">
        <v>173</v>
      </c>
      <c r="I9" s="304">
        <f t="shared" si="0"/>
        <v>1992000</v>
      </c>
      <c r="J9" s="299"/>
    </row>
    <row r="10" spans="1:10" s="11" customFormat="1" ht="17.25" customHeight="1" x14ac:dyDescent="0.2">
      <c r="A10" s="68" t="s">
        <v>175</v>
      </c>
      <c r="B10" s="69" t="s">
        <v>180</v>
      </c>
      <c r="C10" s="190">
        <v>1430</v>
      </c>
      <c r="D10" s="190">
        <v>900</v>
      </c>
      <c r="E10" s="190">
        <v>0</v>
      </c>
      <c r="F10" s="190">
        <v>0</v>
      </c>
      <c r="G10" s="190">
        <v>100</v>
      </c>
      <c r="H10" s="191" t="s">
        <v>173</v>
      </c>
      <c r="I10" s="304">
        <f t="shared" si="0"/>
        <v>1287000</v>
      </c>
      <c r="J10" s="299"/>
    </row>
    <row r="11" spans="1:10" s="11" customFormat="1" ht="17.25" customHeight="1" x14ac:dyDescent="0.2">
      <c r="A11" s="68"/>
      <c r="B11" s="69"/>
      <c r="C11" s="190"/>
      <c r="D11" s="190"/>
      <c r="E11" s="190"/>
      <c r="F11" s="190"/>
      <c r="G11" s="190"/>
      <c r="H11" s="191"/>
      <c r="I11" s="304" t="str">
        <f t="shared" si="0"/>
        <v/>
      </c>
      <c r="J11" s="299"/>
    </row>
    <row r="12" spans="1:10" s="11" customFormat="1" ht="17.25" customHeight="1" x14ac:dyDescent="0.2">
      <c r="A12" s="68"/>
      <c r="B12" s="69"/>
      <c r="C12" s="190"/>
      <c r="D12" s="190"/>
      <c r="E12" s="190"/>
      <c r="F12" s="190"/>
      <c r="G12" s="190"/>
      <c r="H12" s="191"/>
      <c r="I12" s="304" t="str">
        <f t="shared" si="0"/>
        <v/>
      </c>
      <c r="J12" s="299"/>
    </row>
    <row r="13" spans="1:10" s="11" customFormat="1" ht="17.25" customHeight="1" x14ac:dyDescent="0.2">
      <c r="A13" s="90"/>
      <c r="B13" s="91"/>
      <c r="C13" s="193"/>
      <c r="D13" s="193"/>
      <c r="E13" s="193"/>
      <c r="F13" s="193"/>
      <c r="G13" s="193"/>
      <c r="H13" s="194"/>
      <c r="I13" s="304" t="str">
        <f>IF(B13="","",ROUNDDOWN((C13*D13+E13+F13)*G13%,0))</f>
        <v/>
      </c>
      <c r="J13" s="299"/>
    </row>
    <row r="14" spans="1:10" s="11" customFormat="1" ht="17.25" customHeight="1" x14ac:dyDescent="0.2">
      <c r="A14" s="90"/>
      <c r="B14" s="91"/>
      <c r="C14" s="193"/>
      <c r="D14" s="193"/>
      <c r="E14" s="193"/>
      <c r="F14" s="193"/>
      <c r="G14" s="193"/>
      <c r="H14" s="194"/>
      <c r="I14" s="304" t="str">
        <f t="shared" si="0"/>
        <v/>
      </c>
      <c r="J14" s="299"/>
    </row>
    <row r="15" spans="1:10" s="11" customFormat="1" ht="17.25" customHeight="1" x14ac:dyDescent="0.2">
      <c r="A15" s="90"/>
      <c r="B15" s="91"/>
      <c r="C15" s="193"/>
      <c r="D15" s="193"/>
      <c r="E15" s="193"/>
      <c r="F15" s="193"/>
      <c r="G15" s="193"/>
      <c r="H15" s="194"/>
      <c r="I15" s="304" t="str">
        <f t="shared" si="0"/>
        <v/>
      </c>
      <c r="J15" s="299"/>
    </row>
    <row r="16" spans="1:10" s="11" customFormat="1" ht="17.25" customHeight="1" x14ac:dyDescent="0.2">
      <c r="A16" s="68"/>
      <c r="B16" s="69"/>
      <c r="C16" s="190"/>
      <c r="D16" s="190"/>
      <c r="E16" s="190"/>
      <c r="F16" s="190"/>
      <c r="G16" s="190"/>
      <c r="H16" s="191"/>
      <c r="I16" s="304" t="str">
        <f t="shared" si="0"/>
        <v/>
      </c>
      <c r="J16" s="299"/>
    </row>
    <row r="17" spans="1:10" s="11" customFormat="1" ht="17.25" customHeight="1" x14ac:dyDescent="0.2">
      <c r="A17" s="68"/>
      <c r="B17" s="69"/>
      <c r="C17" s="190"/>
      <c r="D17" s="190"/>
      <c r="E17" s="190"/>
      <c r="F17" s="190"/>
      <c r="G17" s="190"/>
      <c r="H17" s="191"/>
      <c r="I17" s="304" t="str">
        <f t="shared" si="0"/>
        <v/>
      </c>
      <c r="J17" s="299"/>
    </row>
    <row r="18" spans="1:10" s="11" customFormat="1" ht="17.25" customHeight="1" x14ac:dyDescent="0.2">
      <c r="A18" s="68"/>
      <c r="B18" s="69"/>
      <c r="C18" s="190"/>
      <c r="D18" s="190"/>
      <c r="E18" s="190"/>
      <c r="F18" s="190"/>
      <c r="G18" s="190"/>
      <c r="H18" s="191"/>
      <c r="I18" s="304" t="str">
        <f t="shared" si="0"/>
        <v/>
      </c>
      <c r="J18" s="299"/>
    </row>
    <row r="19" spans="1:10" s="11" customFormat="1" ht="17.25" customHeight="1" x14ac:dyDescent="0.2">
      <c r="A19" s="68"/>
      <c r="B19" s="69"/>
      <c r="C19" s="190"/>
      <c r="D19" s="190"/>
      <c r="E19" s="190"/>
      <c r="F19" s="190"/>
      <c r="G19" s="190"/>
      <c r="H19" s="191"/>
      <c r="I19" s="304" t="str">
        <f t="shared" si="0"/>
        <v/>
      </c>
      <c r="J19" s="299"/>
    </row>
    <row r="20" spans="1:10" s="11" customFormat="1" ht="17.25" customHeight="1" x14ac:dyDescent="0.2">
      <c r="A20" s="68"/>
      <c r="B20" s="69"/>
      <c r="C20" s="190"/>
      <c r="D20" s="190"/>
      <c r="E20" s="190"/>
      <c r="F20" s="190"/>
      <c r="G20" s="190"/>
      <c r="H20" s="191"/>
      <c r="I20" s="304" t="str">
        <f t="shared" si="0"/>
        <v/>
      </c>
      <c r="J20" s="299"/>
    </row>
    <row r="21" spans="1:10" s="11" customFormat="1" ht="17.25" customHeight="1" x14ac:dyDescent="0.2">
      <c r="A21" s="68"/>
      <c r="B21" s="69"/>
      <c r="C21" s="190"/>
      <c r="D21" s="190"/>
      <c r="E21" s="190"/>
      <c r="F21" s="190"/>
      <c r="G21" s="190"/>
      <c r="H21" s="191"/>
      <c r="I21" s="304" t="str">
        <f t="shared" si="0"/>
        <v/>
      </c>
      <c r="J21" s="299"/>
    </row>
    <row r="22" spans="1:10" s="11" customFormat="1" ht="17.25" customHeight="1" x14ac:dyDescent="0.2">
      <c r="A22" s="90"/>
      <c r="B22" s="91"/>
      <c r="C22" s="193"/>
      <c r="D22" s="193"/>
      <c r="E22" s="193"/>
      <c r="F22" s="193"/>
      <c r="G22" s="193"/>
      <c r="H22" s="194"/>
      <c r="I22" s="304" t="str">
        <f t="shared" si="0"/>
        <v/>
      </c>
      <c r="J22" s="299"/>
    </row>
    <row r="23" spans="1:10" s="11" customFormat="1" ht="17.25" customHeight="1" x14ac:dyDescent="0.2">
      <c r="A23" s="90"/>
      <c r="B23" s="91"/>
      <c r="C23" s="193"/>
      <c r="D23" s="193"/>
      <c r="E23" s="193"/>
      <c r="F23" s="193"/>
      <c r="G23" s="193"/>
      <c r="H23" s="194"/>
      <c r="I23" s="304" t="str">
        <f t="shared" si="0"/>
        <v/>
      </c>
      <c r="J23" s="299"/>
    </row>
    <row r="24" spans="1:10" s="11" customFormat="1" ht="17.25" customHeight="1" x14ac:dyDescent="0.2">
      <c r="A24" s="90"/>
      <c r="B24" s="91"/>
      <c r="C24" s="193"/>
      <c r="D24" s="193"/>
      <c r="E24" s="193"/>
      <c r="F24" s="193"/>
      <c r="G24" s="193"/>
      <c r="H24" s="194"/>
      <c r="I24" s="304" t="str">
        <f t="shared" si="0"/>
        <v/>
      </c>
      <c r="J24" s="299"/>
    </row>
    <row r="25" spans="1:10" s="11" customFormat="1" ht="17.25" customHeight="1" thickBot="1" x14ac:dyDescent="0.25">
      <c r="A25" s="93"/>
      <c r="B25" s="94"/>
      <c r="C25" s="195"/>
      <c r="D25" s="195"/>
      <c r="E25" s="195"/>
      <c r="F25" s="195"/>
      <c r="G25" s="195"/>
      <c r="H25" s="196"/>
      <c r="I25" s="305" t="str">
        <f t="shared" si="0"/>
        <v/>
      </c>
      <c r="J25" s="300"/>
    </row>
    <row r="26" spans="1:10" ht="17.25" customHeight="1" thickTop="1" thickBot="1" x14ac:dyDescent="0.25">
      <c r="A26" s="433" t="s">
        <v>181</v>
      </c>
      <c r="B26" s="434"/>
      <c r="C26" s="434"/>
      <c r="D26" s="434"/>
      <c r="E26" s="434"/>
      <c r="F26" s="434"/>
      <c r="G26" s="434"/>
      <c r="H26" s="434"/>
      <c r="I26" s="225">
        <f>SUM(I5:I25)</f>
        <v>11958174</v>
      </c>
      <c r="J26" s="285"/>
    </row>
    <row r="27" spans="1:10" s="7" customFormat="1" ht="16.8" customHeight="1" x14ac:dyDescent="0.2">
      <c r="A27" s="7" t="s">
        <v>109</v>
      </c>
      <c r="H27" s="9"/>
      <c r="I27" s="8"/>
    </row>
    <row r="28" spans="1:10" s="7" customFormat="1" ht="16.8" customHeight="1" x14ac:dyDescent="0.2">
      <c r="H28" s="9"/>
      <c r="I28" s="8"/>
    </row>
    <row r="29" spans="1:10" s="7" customFormat="1" ht="17.25" customHeight="1" x14ac:dyDescent="0.2">
      <c r="H29" s="8"/>
    </row>
    <row r="30" spans="1:10" ht="16.8" customHeight="1" x14ac:dyDescent="0.2"/>
    <row r="31" spans="1:10" ht="16.8" customHeight="1" x14ac:dyDescent="0.2"/>
    <row r="32" spans="1:10" ht="16.8" customHeight="1" x14ac:dyDescent="0.2"/>
    <row r="33" spans="1:1" ht="16.8" customHeight="1" x14ac:dyDescent="0.2"/>
    <row r="34" spans="1:1" ht="16.8" customHeight="1" x14ac:dyDescent="0.2">
      <c r="A34" s="6"/>
    </row>
    <row r="35" spans="1:1" ht="16.8" customHeight="1" x14ac:dyDescent="0.2">
      <c r="A35" s="6"/>
    </row>
    <row r="36" spans="1:1" ht="16.8" customHeight="1" x14ac:dyDescent="0.2">
      <c r="A36" s="6"/>
    </row>
    <row r="37" spans="1:1" ht="16.8" customHeight="1" x14ac:dyDescent="0.2">
      <c r="A37" s="6"/>
    </row>
  </sheetData>
  <sheetProtection algorithmName="SHA-512" hashValue="7AUa8DGf4nsrLm/Eeai/kNi1pg6w0Lm+VVq4xYy/qJi9Om7Tc553REjGZrLk1Uw2YRcO34PI2Ndb1C+4I/iWzg==" saltValue="yJYtNknOq3a5ItG1+g7Lnw==" spinCount="100000" sheet="1" formatCells="0" formatColumns="0" formatRows="0"/>
  <protectedRanges>
    <protectedRange sqref="A5:H25" name="範囲1"/>
  </protectedRanges>
  <dataConsolidate/>
  <mergeCells count="7">
    <mergeCell ref="J3:J4"/>
    <mergeCell ref="A26:H26"/>
    <mergeCell ref="A3:A4"/>
    <mergeCell ref="B3:B4"/>
    <mergeCell ref="C3:G3"/>
    <mergeCell ref="H3:H4"/>
    <mergeCell ref="I3:I4"/>
  </mergeCells>
  <phoneticPr fontId="16"/>
  <dataValidations count="1">
    <dataValidation type="list" allowBlank="1" showInputMessage="1" showErrorMessage="1" sqref="H5:H25" xr:uid="{A69CAE38-356F-4BF2-8099-6FAE35FC9D39}">
      <formula1>"直雇用,派遣"</formula1>
    </dataValidation>
  </dataValidations>
  <pageMargins left="0.31496062992125984" right="0.31496062992125984" top="0.74803149606299213" bottom="0.74803149606299213" header="0.31496062992125984" footer="0.31496062992125984"/>
  <pageSetup paperSize="9" fitToHeight="0" orientation="landscape" blackAndWhite="1" r:id="rId1"/>
  <headerFooter alignWithMargins="0">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G37"/>
  <sheetViews>
    <sheetView workbookViewId="0">
      <selection activeCell="A29" sqref="A29:B29"/>
    </sheetView>
  </sheetViews>
  <sheetFormatPr defaultColWidth="9" defaultRowHeight="14.4" x14ac:dyDescent="0.2"/>
  <cols>
    <col min="1" max="1" width="15.44140625" style="1" customWidth="1"/>
    <col min="2" max="2" width="48.44140625" style="1" customWidth="1"/>
    <col min="3" max="3" width="14.44140625" style="1" customWidth="1"/>
    <col min="4" max="4" width="8.77734375" style="1" customWidth="1"/>
    <col min="5" max="5" width="17" style="2" customWidth="1"/>
    <col min="6" max="16384" width="9" style="1"/>
  </cols>
  <sheetData>
    <row r="1" spans="1:7" ht="19.5" customHeight="1" x14ac:dyDescent="0.2">
      <c r="A1" s="24" t="s">
        <v>188</v>
      </c>
      <c r="B1" s="24"/>
      <c r="E1" s="1"/>
      <c r="F1" s="2"/>
      <c r="G1" s="7"/>
    </row>
    <row r="2" spans="1:7" ht="17.25" customHeight="1" thickBot="1" x14ac:dyDescent="0.25">
      <c r="A2" s="1" t="s">
        <v>189</v>
      </c>
      <c r="E2" s="3" t="s">
        <v>95</v>
      </c>
    </row>
    <row r="3" spans="1:7" ht="14.25" customHeight="1" x14ac:dyDescent="0.2">
      <c r="A3" s="441" t="s">
        <v>162</v>
      </c>
      <c r="B3" s="424" t="s">
        <v>190</v>
      </c>
      <c r="C3" s="412" t="s">
        <v>191</v>
      </c>
      <c r="D3" s="412"/>
      <c r="E3" s="420" t="s">
        <v>112</v>
      </c>
    </row>
    <row r="4" spans="1:7" ht="14.25" customHeight="1" thickBot="1" x14ac:dyDescent="0.25">
      <c r="A4" s="436"/>
      <c r="B4" s="425"/>
      <c r="C4" s="16" t="s">
        <v>101</v>
      </c>
      <c r="D4" s="16" t="s">
        <v>144</v>
      </c>
      <c r="E4" s="421"/>
    </row>
    <row r="5" spans="1:7" s="7" customFormat="1" ht="17.25" customHeight="1" x14ac:dyDescent="0.2">
      <c r="A5" s="96" t="s">
        <v>192</v>
      </c>
      <c r="B5" s="106" t="s">
        <v>193</v>
      </c>
      <c r="C5" s="106">
        <v>12000</v>
      </c>
      <c r="D5" s="106">
        <v>1</v>
      </c>
      <c r="E5" s="301">
        <f>IF(B5="","",ROUNDDOWN(C5*D5,0))</f>
        <v>12000</v>
      </c>
      <c r="F5" s="13"/>
    </row>
    <row r="6" spans="1:7" ht="17.25" customHeight="1" x14ac:dyDescent="0.2">
      <c r="A6" s="96"/>
      <c r="B6" s="106"/>
      <c r="C6" s="106"/>
      <c r="D6" s="106"/>
      <c r="E6" s="301" t="str">
        <f t="shared" ref="E6:E28" si="0">IF(B6="","",ROUNDDOWN(C6*D6,0))</f>
        <v/>
      </c>
    </row>
    <row r="7" spans="1:7" ht="17.25" customHeight="1" x14ac:dyDescent="0.2">
      <c r="A7" s="34"/>
      <c r="B7" s="97"/>
      <c r="C7" s="97"/>
      <c r="D7" s="97"/>
      <c r="E7" s="301" t="str">
        <f t="shared" si="0"/>
        <v/>
      </c>
    </row>
    <row r="8" spans="1:7" ht="17.25" customHeight="1" x14ac:dyDescent="0.2">
      <c r="A8" s="34"/>
      <c r="B8" s="97"/>
      <c r="C8" s="97"/>
      <c r="D8" s="97"/>
      <c r="E8" s="301" t="str">
        <f t="shared" si="0"/>
        <v/>
      </c>
    </row>
    <row r="9" spans="1:7" ht="17.25" customHeight="1" x14ac:dyDescent="0.2">
      <c r="A9" s="34"/>
      <c r="B9" s="97"/>
      <c r="C9" s="97"/>
      <c r="D9" s="97"/>
      <c r="E9" s="301" t="str">
        <f t="shared" si="0"/>
        <v/>
      </c>
    </row>
    <row r="10" spans="1:7" ht="17.25" customHeight="1" x14ac:dyDescent="0.2">
      <c r="A10" s="34"/>
      <c r="B10" s="97"/>
      <c r="C10" s="97"/>
      <c r="D10" s="97"/>
      <c r="E10" s="301" t="str">
        <f t="shared" si="0"/>
        <v/>
      </c>
    </row>
    <row r="11" spans="1:7" ht="17.25" customHeight="1" x14ac:dyDescent="0.2">
      <c r="A11" s="34"/>
      <c r="B11" s="97"/>
      <c r="C11" s="97"/>
      <c r="D11" s="97"/>
      <c r="E11" s="301" t="str">
        <f t="shared" si="0"/>
        <v/>
      </c>
    </row>
    <row r="12" spans="1:7" ht="17.25" customHeight="1" x14ac:dyDescent="0.2">
      <c r="A12" s="34"/>
      <c r="B12" s="97"/>
      <c r="C12" s="97"/>
      <c r="D12" s="97"/>
      <c r="E12" s="301" t="str">
        <f t="shared" si="0"/>
        <v/>
      </c>
    </row>
    <row r="13" spans="1:7" ht="17.25" customHeight="1" x14ac:dyDescent="0.2">
      <c r="A13" s="34"/>
      <c r="B13" s="97"/>
      <c r="C13" s="97"/>
      <c r="D13" s="97"/>
      <c r="E13" s="301" t="str">
        <f t="shared" si="0"/>
        <v/>
      </c>
    </row>
    <row r="14" spans="1:7" ht="17.25" customHeight="1" x14ac:dyDescent="0.2">
      <c r="A14" s="34"/>
      <c r="B14" s="97"/>
      <c r="C14" s="97"/>
      <c r="D14" s="97"/>
      <c r="E14" s="301" t="str">
        <f t="shared" si="0"/>
        <v/>
      </c>
    </row>
    <row r="15" spans="1:7" ht="17.25" customHeight="1" x14ac:dyDescent="0.2">
      <c r="A15" s="34"/>
      <c r="B15" s="97"/>
      <c r="C15" s="97"/>
      <c r="D15" s="97"/>
      <c r="E15" s="301" t="str">
        <f t="shared" si="0"/>
        <v/>
      </c>
    </row>
    <row r="16" spans="1:7" ht="17.25" customHeight="1" x14ac:dyDescent="0.2">
      <c r="A16" s="34"/>
      <c r="B16" s="97"/>
      <c r="C16" s="97"/>
      <c r="D16" s="97"/>
      <c r="E16" s="301" t="str">
        <f t="shared" si="0"/>
        <v/>
      </c>
    </row>
    <row r="17" spans="1:5" ht="17.25" customHeight="1" x14ac:dyDescent="0.2">
      <c r="A17" s="34"/>
      <c r="B17" s="97"/>
      <c r="C17" s="97"/>
      <c r="D17" s="97"/>
      <c r="E17" s="301" t="str">
        <f t="shared" si="0"/>
        <v/>
      </c>
    </row>
    <row r="18" spans="1:5" ht="17.25" customHeight="1" x14ac:dyDescent="0.2">
      <c r="A18" s="34"/>
      <c r="B18" s="97"/>
      <c r="C18" s="97"/>
      <c r="D18" s="97"/>
      <c r="E18" s="301" t="str">
        <f t="shared" si="0"/>
        <v/>
      </c>
    </row>
    <row r="19" spans="1:5" ht="17.25" customHeight="1" x14ac:dyDescent="0.2">
      <c r="A19" s="34"/>
      <c r="B19" s="97"/>
      <c r="C19" s="97"/>
      <c r="D19" s="97"/>
      <c r="E19" s="301" t="str">
        <f t="shared" si="0"/>
        <v/>
      </c>
    </row>
    <row r="20" spans="1:5" ht="17.25" customHeight="1" x14ac:dyDescent="0.2">
      <c r="A20" s="34"/>
      <c r="B20" s="97"/>
      <c r="C20" s="97"/>
      <c r="D20" s="97"/>
      <c r="E20" s="301" t="str">
        <f t="shared" si="0"/>
        <v/>
      </c>
    </row>
    <row r="21" spans="1:5" ht="17.25" customHeight="1" x14ac:dyDescent="0.2">
      <c r="A21" s="34"/>
      <c r="B21" s="97"/>
      <c r="C21" s="97"/>
      <c r="D21" s="97"/>
      <c r="E21" s="301" t="str">
        <f t="shared" si="0"/>
        <v/>
      </c>
    </row>
    <row r="22" spans="1:5" ht="17.25" customHeight="1" x14ac:dyDescent="0.2">
      <c r="A22" s="34"/>
      <c r="B22" s="97"/>
      <c r="C22" s="97"/>
      <c r="D22" s="97"/>
      <c r="E22" s="301" t="str">
        <f t="shared" si="0"/>
        <v/>
      </c>
    </row>
    <row r="23" spans="1:5" ht="17.25" customHeight="1" x14ac:dyDescent="0.2">
      <c r="A23" s="34"/>
      <c r="B23" s="97"/>
      <c r="C23" s="97"/>
      <c r="D23" s="97"/>
      <c r="E23" s="301" t="str">
        <f t="shared" si="0"/>
        <v/>
      </c>
    </row>
    <row r="24" spans="1:5" ht="17.25" customHeight="1" x14ac:dyDescent="0.2">
      <c r="A24" s="34"/>
      <c r="B24" s="97"/>
      <c r="C24" s="97"/>
      <c r="D24" s="97"/>
      <c r="E24" s="301" t="str">
        <f t="shared" si="0"/>
        <v/>
      </c>
    </row>
    <row r="25" spans="1:5" ht="17.25" customHeight="1" x14ac:dyDescent="0.2">
      <c r="A25" s="34"/>
      <c r="B25" s="97"/>
      <c r="C25" s="97"/>
      <c r="D25" s="97"/>
      <c r="E25" s="301" t="str">
        <f t="shared" si="0"/>
        <v/>
      </c>
    </row>
    <row r="26" spans="1:5" ht="17.25" customHeight="1" x14ac:dyDescent="0.2">
      <c r="A26" s="34"/>
      <c r="B26" s="97"/>
      <c r="C26" s="97"/>
      <c r="D26" s="97"/>
      <c r="E26" s="301" t="str">
        <f t="shared" si="0"/>
        <v/>
      </c>
    </row>
    <row r="27" spans="1:5" ht="17.25" customHeight="1" x14ac:dyDescent="0.2">
      <c r="A27" s="34"/>
      <c r="B27" s="97"/>
      <c r="C27" s="97"/>
      <c r="D27" s="97"/>
      <c r="E27" s="301" t="str">
        <f t="shared" si="0"/>
        <v/>
      </c>
    </row>
    <row r="28" spans="1:5" ht="17.25" customHeight="1" thickBot="1" x14ac:dyDescent="0.25">
      <c r="A28" s="202"/>
      <c r="B28" s="226"/>
      <c r="C28" s="226"/>
      <c r="D28" s="226"/>
      <c r="E28" s="303" t="str">
        <f t="shared" si="0"/>
        <v/>
      </c>
    </row>
    <row r="29" spans="1:5" ht="17.25" customHeight="1" thickTop="1" thickBot="1" x14ac:dyDescent="0.25">
      <c r="A29" s="401" t="s">
        <v>108</v>
      </c>
      <c r="B29" s="402"/>
      <c r="C29" s="200"/>
      <c r="D29" s="200"/>
      <c r="E29" s="209">
        <f>SUM(E5:E28)</f>
        <v>12000</v>
      </c>
    </row>
    <row r="30" spans="1:5" s="7" customFormat="1" ht="17.25" customHeight="1" x14ac:dyDescent="0.2">
      <c r="A30" s="7" t="s">
        <v>109</v>
      </c>
      <c r="E30" s="8"/>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1jOba/AF2Gr995FmPSW/LxtK6ey8Hkjf7m5tF4dQRE/5DS6B2Ar1dZVj/eSd3Tw//BO+FzNMuPBr+WdQNdyiYg==" saltValue="isHwYJZDmPE+YKlRz56SUw==" spinCount="100000" sheet="1" formatCells="0" formatColumns="0" formatRows="0"/>
  <mergeCells count="5">
    <mergeCell ref="A29:B29"/>
    <mergeCell ref="C3:D3"/>
    <mergeCell ref="E3:E4"/>
    <mergeCell ref="A3:A4"/>
    <mergeCell ref="B3:B4"/>
  </mergeCells>
  <phoneticPr fontId="16"/>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L40"/>
  <sheetViews>
    <sheetView zoomScaleNormal="100" workbookViewId="0">
      <selection activeCell="J20" sqref="J20"/>
    </sheetView>
  </sheetViews>
  <sheetFormatPr defaultColWidth="9" defaultRowHeight="14.4" x14ac:dyDescent="0.2"/>
  <cols>
    <col min="1" max="1" width="25.21875" style="1" customWidth="1"/>
    <col min="2" max="2" width="19.21875" style="1" customWidth="1"/>
    <col min="3" max="6" width="10.21875" style="1" customWidth="1"/>
    <col min="7" max="7" width="10.21875" style="1" hidden="1" customWidth="1"/>
    <col min="8" max="8" width="8.77734375" style="4" customWidth="1"/>
    <col min="9" max="9" width="20" style="2" customWidth="1"/>
    <col min="10" max="10" width="12.44140625" style="2" customWidth="1"/>
    <col min="11" max="11" width="9" style="7"/>
    <col min="12" max="13" width="34" style="1" customWidth="1"/>
    <col min="14" max="16384" width="9" style="1"/>
  </cols>
  <sheetData>
    <row r="1" spans="1:11" x14ac:dyDescent="0.2">
      <c r="A1" s="1" t="s">
        <v>159</v>
      </c>
    </row>
    <row r="2" spans="1:11" ht="17.25" customHeight="1" thickBot="1" x14ac:dyDescent="0.25">
      <c r="A2" s="1" t="s">
        <v>160</v>
      </c>
      <c r="B2" s="4"/>
      <c r="C2" s="4"/>
      <c r="D2" s="4"/>
      <c r="E2" s="4"/>
      <c r="F2" s="4"/>
      <c r="G2" s="4"/>
      <c r="I2" s="3" t="s">
        <v>95</v>
      </c>
      <c r="J2" s="3"/>
    </row>
    <row r="3" spans="1:11" ht="17.25" customHeight="1" x14ac:dyDescent="0.2">
      <c r="A3" s="435" t="s">
        <v>161</v>
      </c>
      <c r="B3" s="424" t="s">
        <v>162</v>
      </c>
      <c r="C3" s="412" t="s">
        <v>99</v>
      </c>
      <c r="D3" s="412"/>
      <c r="E3" s="412"/>
      <c r="F3" s="412"/>
      <c r="G3" s="412"/>
      <c r="H3" s="437" t="s">
        <v>182</v>
      </c>
      <c r="I3" s="420" t="s">
        <v>164</v>
      </c>
      <c r="J3" s="442" t="s">
        <v>165</v>
      </c>
    </row>
    <row r="4" spans="1:11" ht="17.25" customHeight="1" thickBot="1" x14ac:dyDescent="0.25">
      <c r="A4" s="436"/>
      <c r="B4" s="425"/>
      <c r="C4" s="147" t="s">
        <v>183</v>
      </c>
      <c r="D4" s="148" t="s">
        <v>184</v>
      </c>
      <c r="E4" s="147" t="s">
        <v>185</v>
      </c>
      <c r="F4" s="148" t="s">
        <v>186</v>
      </c>
      <c r="G4" s="149"/>
      <c r="H4" s="438"/>
      <c r="I4" s="421"/>
      <c r="J4" s="443"/>
    </row>
    <row r="5" spans="1:11" ht="17.25" customHeight="1" x14ac:dyDescent="0.2">
      <c r="A5" s="58" t="s">
        <v>187</v>
      </c>
      <c r="B5" s="69" t="s">
        <v>172</v>
      </c>
      <c r="C5" s="150">
        <v>4300</v>
      </c>
      <c r="D5" s="151">
        <v>500</v>
      </c>
      <c r="E5" s="173"/>
      <c r="F5" s="174"/>
      <c r="G5" s="175"/>
      <c r="H5" s="87" t="s">
        <v>173</v>
      </c>
      <c r="I5" s="301">
        <f>IF(B5="","",ROUNDDOWN((C5*D5)+(E5*F5),0))</f>
        <v>2150000</v>
      </c>
      <c r="J5" s="281"/>
    </row>
    <row r="6" spans="1:11" s="12" customFormat="1" ht="17.25" customHeight="1" x14ac:dyDescent="0.2">
      <c r="A6" s="68" t="s">
        <v>175</v>
      </c>
      <c r="B6" s="69" t="s">
        <v>176</v>
      </c>
      <c r="C6" s="152">
        <v>1660</v>
      </c>
      <c r="D6" s="153">
        <v>200</v>
      </c>
      <c r="E6" s="152"/>
      <c r="F6" s="153"/>
      <c r="G6" s="176"/>
      <c r="H6" s="89" t="s">
        <v>173</v>
      </c>
      <c r="I6" s="301">
        <f t="shared" ref="I6:I25" si="0">IF(B6="","",ROUNDDOWN((C6*D6)+(E6*F6),0))</f>
        <v>332000</v>
      </c>
      <c r="J6" s="282"/>
      <c r="K6" s="13"/>
    </row>
    <row r="7" spans="1:11" s="11" customFormat="1" ht="17.25" customHeight="1" x14ac:dyDescent="0.2">
      <c r="A7" s="88" t="s">
        <v>187</v>
      </c>
      <c r="B7" s="69" t="s">
        <v>174</v>
      </c>
      <c r="C7" s="152"/>
      <c r="D7" s="153"/>
      <c r="E7" s="152">
        <v>301340</v>
      </c>
      <c r="F7" s="153">
        <v>12</v>
      </c>
      <c r="G7" s="176"/>
      <c r="H7" s="89" t="s">
        <v>173</v>
      </c>
      <c r="I7" s="301">
        <f t="shared" si="0"/>
        <v>3616080</v>
      </c>
      <c r="J7" s="282"/>
      <c r="K7" s="12"/>
    </row>
    <row r="8" spans="1:11" s="11" customFormat="1" ht="17.25" customHeight="1" x14ac:dyDescent="0.2">
      <c r="A8" s="68" t="s">
        <v>175</v>
      </c>
      <c r="B8" s="69" t="s">
        <v>178</v>
      </c>
      <c r="C8" s="152"/>
      <c r="D8" s="153"/>
      <c r="E8" s="180">
        <v>254980</v>
      </c>
      <c r="F8" s="181">
        <v>3</v>
      </c>
      <c r="G8" s="176"/>
      <c r="H8" s="89" t="s">
        <v>173</v>
      </c>
      <c r="I8" s="301">
        <f>IF(B8="","",ROUNDDOWN((C8*D8)+(E8*F8),0))</f>
        <v>764940</v>
      </c>
      <c r="J8" s="282"/>
      <c r="K8" s="12"/>
    </row>
    <row r="9" spans="1:11" s="11" customFormat="1" ht="17.25" customHeight="1" x14ac:dyDescent="0.2">
      <c r="A9" s="58"/>
      <c r="B9" s="69"/>
      <c r="C9" s="150"/>
      <c r="D9" s="151"/>
      <c r="E9" s="152"/>
      <c r="F9" s="153"/>
      <c r="G9" s="176"/>
      <c r="H9" s="87"/>
      <c r="I9" s="301" t="str">
        <f t="shared" si="0"/>
        <v/>
      </c>
      <c r="J9" s="282"/>
      <c r="K9" s="12"/>
    </row>
    <row r="10" spans="1:11" s="11" customFormat="1" ht="17.25" customHeight="1" x14ac:dyDescent="0.2">
      <c r="A10" s="68"/>
      <c r="B10" s="69"/>
      <c r="C10" s="152"/>
      <c r="D10" s="153"/>
      <c r="E10" s="152"/>
      <c r="F10" s="153"/>
      <c r="G10" s="176"/>
      <c r="H10" s="89"/>
      <c r="I10" s="301" t="str">
        <f t="shared" si="0"/>
        <v/>
      </c>
      <c r="J10" s="282"/>
      <c r="K10" s="12"/>
    </row>
    <row r="11" spans="1:11" s="11" customFormat="1" ht="17.25" customHeight="1" x14ac:dyDescent="0.2">
      <c r="A11" s="88"/>
      <c r="B11" s="69"/>
      <c r="C11" s="152"/>
      <c r="D11" s="153"/>
      <c r="E11" s="152"/>
      <c r="F11" s="153"/>
      <c r="G11" s="176"/>
      <c r="H11" s="89"/>
      <c r="I11" s="301" t="str">
        <f t="shared" si="0"/>
        <v/>
      </c>
      <c r="J11" s="282"/>
      <c r="K11" s="12"/>
    </row>
    <row r="12" spans="1:11" s="11" customFormat="1" ht="17.25" customHeight="1" x14ac:dyDescent="0.2">
      <c r="A12" s="68"/>
      <c r="B12" s="69"/>
      <c r="C12" s="152"/>
      <c r="D12" s="153"/>
      <c r="E12" s="152"/>
      <c r="F12" s="153"/>
      <c r="G12" s="176"/>
      <c r="H12" s="89"/>
      <c r="I12" s="301" t="str">
        <f t="shared" si="0"/>
        <v/>
      </c>
      <c r="J12" s="282"/>
      <c r="K12" s="12"/>
    </row>
    <row r="13" spans="1:11" s="11" customFormat="1" ht="17.25" customHeight="1" x14ac:dyDescent="0.2">
      <c r="A13" s="58"/>
      <c r="B13" s="69"/>
      <c r="C13" s="150"/>
      <c r="D13" s="151"/>
      <c r="E13" s="152"/>
      <c r="F13" s="153"/>
      <c r="G13" s="176"/>
      <c r="H13" s="87"/>
      <c r="I13" s="301" t="str">
        <f t="shared" si="0"/>
        <v/>
      </c>
      <c r="J13" s="282"/>
      <c r="K13" s="12"/>
    </row>
    <row r="14" spans="1:11" s="11" customFormat="1" ht="17.25" customHeight="1" x14ac:dyDescent="0.2">
      <c r="A14" s="68"/>
      <c r="B14" s="69"/>
      <c r="C14" s="152"/>
      <c r="D14" s="153"/>
      <c r="E14" s="152"/>
      <c r="F14" s="153"/>
      <c r="G14" s="176"/>
      <c r="H14" s="89"/>
      <c r="I14" s="301" t="str">
        <f t="shared" si="0"/>
        <v/>
      </c>
      <c r="J14" s="282"/>
      <c r="K14" s="12"/>
    </row>
    <row r="15" spans="1:11" s="11" customFormat="1" ht="17.25" customHeight="1" x14ac:dyDescent="0.2">
      <c r="A15" s="88"/>
      <c r="B15" s="69"/>
      <c r="C15" s="152"/>
      <c r="D15" s="153"/>
      <c r="E15" s="152"/>
      <c r="F15" s="153"/>
      <c r="G15" s="176"/>
      <c r="H15" s="89"/>
      <c r="I15" s="301" t="str">
        <f t="shared" si="0"/>
        <v/>
      </c>
      <c r="J15" s="282"/>
      <c r="K15" s="12"/>
    </row>
    <row r="16" spans="1:11" s="11" customFormat="1" ht="17.25" customHeight="1" x14ac:dyDescent="0.2">
      <c r="A16" s="68"/>
      <c r="B16" s="69"/>
      <c r="C16" s="152"/>
      <c r="D16" s="153"/>
      <c r="E16" s="152"/>
      <c r="F16" s="153"/>
      <c r="G16" s="176"/>
      <c r="H16" s="89"/>
      <c r="I16" s="301" t="str">
        <f t="shared" si="0"/>
        <v/>
      </c>
      <c r="J16" s="282"/>
      <c r="K16" s="12"/>
    </row>
    <row r="17" spans="1:12" s="11" customFormat="1" ht="17.25" customHeight="1" x14ac:dyDescent="0.2">
      <c r="A17" s="58"/>
      <c r="B17" s="69"/>
      <c r="C17" s="150"/>
      <c r="D17" s="151"/>
      <c r="E17" s="150"/>
      <c r="F17" s="151"/>
      <c r="G17" s="176"/>
      <c r="H17" s="87"/>
      <c r="I17" s="301" t="str">
        <f t="shared" si="0"/>
        <v/>
      </c>
      <c r="J17" s="282"/>
      <c r="K17" s="12"/>
    </row>
    <row r="18" spans="1:12" s="11" customFormat="1" ht="17.25" customHeight="1" x14ac:dyDescent="0.2">
      <c r="A18" s="68"/>
      <c r="B18" s="69"/>
      <c r="C18" s="152"/>
      <c r="D18" s="153"/>
      <c r="E18" s="152"/>
      <c r="F18" s="153"/>
      <c r="G18" s="176"/>
      <c r="H18" s="89"/>
      <c r="I18" s="301" t="str">
        <f t="shared" si="0"/>
        <v/>
      </c>
      <c r="J18" s="282"/>
      <c r="K18" s="12"/>
    </row>
    <row r="19" spans="1:12" s="11" customFormat="1" ht="17.25" customHeight="1" x14ac:dyDescent="0.2">
      <c r="A19" s="88"/>
      <c r="B19" s="69"/>
      <c r="C19" s="152"/>
      <c r="D19" s="153"/>
      <c r="E19" s="152"/>
      <c r="F19" s="153"/>
      <c r="G19" s="176"/>
      <c r="H19" s="89"/>
      <c r="I19" s="301" t="str">
        <f t="shared" si="0"/>
        <v/>
      </c>
      <c r="J19" s="282"/>
      <c r="K19" s="12"/>
    </row>
    <row r="20" spans="1:12" s="11" customFormat="1" ht="17.25" customHeight="1" x14ac:dyDescent="0.2">
      <c r="A20" s="68"/>
      <c r="B20" s="69"/>
      <c r="C20" s="152"/>
      <c r="D20" s="153"/>
      <c r="E20" s="152"/>
      <c r="F20" s="153"/>
      <c r="G20" s="176"/>
      <c r="H20" s="89"/>
      <c r="I20" s="301" t="str">
        <f t="shared" si="0"/>
        <v/>
      </c>
      <c r="J20" s="282"/>
      <c r="K20" s="12"/>
    </row>
    <row r="21" spans="1:12" s="11" customFormat="1" ht="17.25" customHeight="1" x14ac:dyDescent="0.2">
      <c r="A21" s="90"/>
      <c r="B21" s="91"/>
      <c r="C21" s="154"/>
      <c r="D21" s="155"/>
      <c r="E21" s="154"/>
      <c r="F21" s="155"/>
      <c r="G21" s="177"/>
      <c r="H21" s="92"/>
      <c r="I21" s="301" t="str">
        <f t="shared" si="0"/>
        <v/>
      </c>
      <c r="J21" s="282"/>
      <c r="K21" s="12"/>
    </row>
    <row r="22" spans="1:12" s="11" customFormat="1" ht="17.25" customHeight="1" x14ac:dyDescent="0.2">
      <c r="A22" s="90"/>
      <c r="B22" s="91"/>
      <c r="C22" s="154"/>
      <c r="D22" s="155"/>
      <c r="E22" s="154"/>
      <c r="F22" s="155"/>
      <c r="G22" s="177"/>
      <c r="H22" s="92"/>
      <c r="I22" s="301" t="str">
        <f t="shared" si="0"/>
        <v/>
      </c>
      <c r="J22" s="282"/>
      <c r="K22" s="12"/>
    </row>
    <row r="23" spans="1:12" s="11" customFormat="1" ht="17.25" customHeight="1" x14ac:dyDescent="0.2">
      <c r="A23" s="90"/>
      <c r="B23" s="91"/>
      <c r="C23" s="154"/>
      <c r="D23" s="155"/>
      <c r="E23" s="154"/>
      <c r="F23" s="155"/>
      <c r="G23" s="177"/>
      <c r="H23" s="92"/>
      <c r="I23" s="301" t="str">
        <f t="shared" si="0"/>
        <v/>
      </c>
      <c r="J23" s="282"/>
      <c r="K23" s="12"/>
    </row>
    <row r="24" spans="1:12" s="11" customFormat="1" ht="17.25" customHeight="1" x14ac:dyDescent="0.2">
      <c r="A24" s="90"/>
      <c r="B24" s="91"/>
      <c r="C24" s="154"/>
      <c r="D24" s="155"/>
      <c r="E24" s="154"/>
      <c r="F24" s="155"/>
      <c r="G24" s="177"/>
      <c r="H24" s="92"/>
      <c r="I24" s="301" t="str">
        <f t="shared" si="0"/>
        <v/>
      </c>
      <c r="J24" s="282"/>
      <c r="K24" s="12"/>
    </row>
    <row r="25" spans="1:12" s="11" customFormat="1" ht="17.25" customHeight="1" thickBot="1" x14ac:dyDescent="0.25">
      <c r="A25" s="93"/>
      <c r="B25" s="94"/>
      <c r="C25" s="156"/>
      <c r="D25" s="157"/>
      <c r="E25" s="156"/>
      <c r="F25" s="178"/>
      <c r="G25" s="179"/>
      <c r="H25" s="95"/>
      <c r="I25" s="301" t="str">
        <f t="shared" si="0"/>
        <v/>
      </c>
      <c r="J25" s="283"/>
      <c r="K25" s="12"/>
    </row>
    <row r="26" spans="1:12" ht="17.25" customHeight="1" thickBot="1" x14ac:dyDescent="0.25">
      <c r="A26" s="444" t="s">
        <v>108</v>
      </c>
      <c r="B26" s="445"/>
      <c r="C26" s="445"/>
      <c r="D26" s="445"/>
      <c r="E26" s="445"/>
      <c r="F26" s="445"/>
      <c r="G26" s="445"/>
      <c r="H26" s="445"/>
      <c r="I26" s="19">
        <f>SUM(I5:I25)</f>
        <v>6863020</v>
      </c>
      <c r="J26" s="284"/>
    </row>
    <row r="27" spans="1:12" s="7" customFormat="1" ht="16.8" customHeight="1" x14ac:dyDescent="0.2">
      <c r="A27" s="7" t="s">
        <v>109</v>
      </c>
      <c r="H27" s="9"/>
      <c r="I27" s="2"/>
      <c r="J27" s="2"/>
    </row>
    <row r="28" spans="1:12" s="7" customFormat="1" ht="16.8" customHeight="1" x14ac:dyDescent="0.2">
      <c r="F28" s="18"/>
      <c r="G28" s="158"/>
      <c r="H28" s="18"/>
      <c r="I28" s="159"/>
      <c r="J28" s="159"/>
    </row>
    <row r="29" spans="1:12" s="7" customFormat="1" ht="16.8" customHeight="1" x14ac:dyDescent="0.2">
      <c r="H29" s="9"/>
      <c r="I29" s="8"/>
      <c r="J29" s="8"/>
    </row>
    <row r="30" spans="1:12" s="7" customFormat="1" ht="16.8" customHeight="1" x14ac:dyDescent="0.2">
      <c r="H30" s="9"/>
      <c r="I30" s="8"/>
      <c r="J30" s="8"/>
    </row>
    <row r="31" spans="1:12" s="7" customFormat="1" ht="17.25" customHeight="1" x14ac:dyDescent="0.2">
      <c r="H31" s="8"/>
    </row>
    <row r="32" spans="1:12" s="2" customFormat="1" ht="16.8" customHeight="1" x14ac:dyDescent="0.2">
      <c r="A32" s="1"/>
      <c r="B32" s="1"/>
      <c r="C32" s="1"/>
      <c r="D32" s="1"/>
      <c r="E32" s="1"/>
      <c r="F32" s="1"/>
      <c r="G32" s="1"/>
      <c r="H32" s="4"/>
      <c r="K32" s="7"/>
      <c r="L32" s="1"/>
    </row>
    <row r="33" spans="1:12" s="2" customFormat="1" ht="16.8" customHeight="1" x14ac:dyDescent="0.2">
      <c r="A33" s="1"/>
      <c r="B33" s="1"/>
      <c r="C33" s="1"/>
      <c r="D33" s="1"/>
      <c r="E33" s="1"/>
      <c r="F33" s="1"/>
      <c r="G33" s="1"/>
      <c r="H33" s="4"/>
      <c r="K33" s="7"/>
      <c r="L33" s="1"/>
    </row>
    <row r="34" spans="1:12" s="2" customFormat="1" ht="16.8" customHeight="1" x14ac:dyDescent="0.2">
      <c r="A34" s="1"/>
      <c r="B34" s="1"/>
      <c r="C34" s="1"/>
      <c r="D34" s="1"/>
      <c r="E34" s="1"/>
      <c r="F34" s="1"/>
      <c r="G34" s="1"/>
      <c r="H34" s="4"/>
      <c r="K34" s="7"/>
      <c r="L34" s="1"/>
    </row>
    <row r="35" spans="1:12" s="2" customFormat="1" ht="16.8" customHeight="1" x14ac:dyDescent="0.2">
      <c r="A35" s="1"/>
      <c r="B35" s="1"/>
      <c r="C35" s="1"/>
      <c r="D35" s="1"/>
      <c r="E35" s="1"/>
      <c r="F35" s="1"/>
      <c r="G35" s="1"/>
      <c r="H35" s="4"/>
      <c r="K35" s="7"/>
      <c r="L35" s="1"/>
    </row>
    <row r="36" spans="1:12" s="2" customFormat="1" ht="16.8" customHeight="1" x14ac:dyDescent="0.2">
      <c r="A36" s="6"/>
      <c r="B36" s="1"/>
      <c r="C36" s="1"/>
      <c r="D36" s="1"/>
      <c r="E36" s="1"/>
      <c r="F36" s="1"/>
      <c r="G36" s="1"/>
      <c r="H36" s="4"/>
      <c r="K36" s="7"/>
      <c r="L36" s="1"/>
    </row>
    <row r="37" spans="1:12" s="2" customFormat="1" ht="16.8" customHeight="1" x14ac:dyDescent="0.2">
      <c r="A37" s="6"/>
      <c r="B37" s="1"/>
      <c r="C37" s="1"/>
      <c r="D37" s="1"/>
      <c r="E37" s="1"/>
      <c r="F37" s="1"/>
      <c r="G37" s="1"/>
      <c r="H37" s="4"/>
      <c r="K37" s="7"/>
      <c r="L37" s="1"/>
    </row>
    <row r="38" spans="1:12" s="2" customFormat="1" ht="16.8" customHeight="1" x14ac:dyDescent="0.2">
      <c r="A38" s="6"/>
      <c r="B38" s="1"/>
      <c r="C38" s="1"/>
      <c r="D38" s="1"/>
      <c r="E38" s="1"/>
      <c r="F38" s="1"/>
      <c r="G38" s="1"/>
      <c r="H38" s="4"/>
      <c r="K38" s="7"/>
      <c r="L38" s="1"/>
    </row>
    <row r="39" spans="1:12" s="2" customFormat="1" ht="16.8" customHeight="1" x14ac:dyDescent="0.2">
      <c r="A39" s="6"/>
      <c r="B39" s="1"/>
      <c r="C39" s="1"/>
      <c r="D39" s="1"/>
      <c r="E39" s="1"/>
      <c r="F39" s="1"/>
      <c r="G39" s="1"/>
      <c r="H39" s="4"/>
      <c r="K39" s="7"/>
      <c r="L39" s="1"/>
    </row>
    <row r="40" spans="1:12" s="2" customFormat="1" x14ac:dyDescent="0.2">
      <c r="A40" s="1"/>
      <c r="B40" s="1"/>
      <c r="C40" s="1"/>
      <c r="D40" s="1"/>
      <c r="E40" s="1"/>
      <c r="F40" s="1"/>
      <c r="G40" s="1"/>
      <c r="H40" s="4"/>
      <c r="K40" s="7"/>
      <c r="L40" s="1"/>
    </row>
  </sheetData>
  <sheetProtection algorithmName="SHA-512" hashValue="w8kkvt+qhS3U5QaGxOHtalM0wiz4qP/VTJoWoi74O0OKGZ/VUDlbLgA5wxjhmky1G898X0vQmkzobhrrtSVgyA==" saltValue="2hHCfDFlMCfjtElUCDQekw==" spinCount="100000" sheet="1"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16"/>
  <dataValidations count="1">
    <dataValidation type="list" allowBlank="1" showInputMessage="1" showErrorMessage="1" sqref="H5:H25" xr:uid="{00000000-0002-0000-07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5" ma:contentTypeDescription="新しいドキュメントを作成します。" ma:contentTypeScope="" ma:versionID="d25c86cab3f814259d98327ce1cc3559">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5ff3a56e796f56069536fc5088074cc4"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52999F-9B97-46E0-A434-5862EAB25FF9}">
  <ds:schemaRefs>
    <ds:schemaRef ds:uri="http://schemas.microsoft.com/sharepoint/v3/contenttype/forms"/>
  </ds:schemaRefs>
</ds:datastoreItem>
</file>

<file path=customXml/itemProps2.xml><?xml version="1.0" encoding="utf-8"?>
<ds:datastoreItem xmlns:ds="http://schemas.openxmlformats.org/officeDocument/2006/customXml" ds:itemID="{2EA5CFAC-FAC0-44AD-826E-CE70BA6285B7}">
  <ds:schemaRefs>
    <ds:schemaRef ds:uri="http://schemas.microsoft.com/office/2006/metadata/properties"/>
    <ds:schemaRef ds:uri="efab77f4-a3c7-4288-aa9b-60c5ca53344a"/>
    <ds:schemaRef ds:uri="http://purl.org/dc/terms/"/>
    <ds:schemaRef ds:uri="http://schemas.openxmlformats.org/package/2006/metadata/core-properties"/>
    <ds:schemaRef ds:uri="http://schemas.microsoft.com/office/2006/documentManagement/types"/>
    <ds:schemaRef ds:uri="44966a13-b6be-4e9c-b333-594869edaa6e"/>
    <ds:schemaRef ds:uri="http://schemas.microsoft.com/office/infopath/2007/PartnerControls"/>
    <ds:schemaRef ds:uri="http://purl.org/dc/elements/1.1/"/>
    <ds:schemaRef ds:uri="bc2291ba-d1ae-45bc-bc4e-2ad6273df05a"/>
    <ds:schemaRef ds:uri="http://www.w3.org/XML/1998/namespace"/>
    <ds:schemaRef ds:uri="http://purl.org/dc/dcmitype/"/>
  </ds:schemaRefs>
</ds:datastoreItem>
</file>

<file path=customXml/itemProps3.xml><?xml version="1.0" encoding="utf-8"?>
<ds:datastoreItem xmlns:ds="http://schemas.openxmlformats.org/officeDocument/2006/customXml" ds:itemID="{E2C12EA6-7371-4834-A435-E4FD28690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 </vt:lpstr>
      <vt:lpstr>【鑑】経費等内訳書</vt:lpstr>
      <vt:lpstr>設備備品費</vt:lpstr>
      <vt:lpstr>消耗品費</vt:lpstr>
      <vt:lpstr>旅費</vt:lpstr>
      <vt:lpstr>人件費 (実績単価)</vt:lpstr>
      <vt:lpstr>謝金</vt:lpstr>
      <vt:lpstr>人件費（健保等級）</vt:lpstr>
      <vt:lpstr>その他</vt:lpstr>
      <vt:lpstr>委託費</vt:lpstr>
      <vt:lpstr>【鑑】経費等内訳書!Print_Area</vt:lpstr>
      <vt:lpstr>その他!Print_Area</vt:lpstr>
      <vt:lpstr>委託費!Print_Area</vt:lpstr>
      <vt:lpstr>計画書経費欄【計画書貼り付け用】!Print_Area</vt:lpstr>
      <vt:lpstr>謝金!Print_Area</vt:lpstr>
      <vt:lpstr>消耗品費!Print_Area</vt:lpstr>
      <vt:lpstr>'人件費 (実績単価)'!Print_Area</vt:lpstr>
      <vt:lpstr>'人件費（健保等級）'!Print_Area</vt:lpstr>
      <vt:lpstr>設備備品費!Print_Area</vt:lpstr>
      <vt:lpstr>'補助金項目シート '!Print_Area</vt:lpstr>
      <vt:lpstr>旅費!Print_Area</vt:lpstr>
      <vt:lpstr>消費税区分</vt:lpstr>
      <vt:lpstr>消費税相当額の有無</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y fmtid="{D5CDD505-2E9C-101B-9397-08002B2CF9AE}" pid="3" name="MediaServiceImageTags">
    <vt:lpwstr/>
  </property>
</Properties>
</file>