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291F0EFC-A413-4995-B67D-2F43E7E8D03B}" xr6:coauthVersionLast="47" xr6:coauthVersionMax="47" xr10:uidLastSave="{00000000-0000-0000-0000-000000000000}"/>
  <bookViews>
    <workbookView xWindow="-120" yWindow="-120" windowWidth="29040" windowHeight="15720" tabRatio="922" activeTab="1" xr2:uid="{2AE06C7F-4B88-48BB-A491-FA7FA2EB10DC}"/>
  </bookViews>
  <sheets>
    <sheet name="【作成方法】" sheetId="14" r:id="rId1"/>
    <sheet name="全期間(SG毎)" sheetId="25" r:id="rId2"/>
    <sheet name="2023" sheetId="39" r:id="rId3"/>
    <sheet name="2023SG" sheetId="40" r:id="rId4"/>
    <sheet name="2024" sheetId="17" r:id="rId5"/>
    <sheet name="2024SG" sheetId="5" r:id="rId6"/>
    <sheet name="2025" sheetId="7" r:id="rId7"/>
    <sheet name="2025SG" sheetId="18" r:id="rId8"/>
    <sheet name="2026" sheetId="8" r:id="rId9"/>
    <sheet name="2026SG" sheetId="19" r:id="rId10"/>
    <sheet name="2027" sheetId="20" r:id="rId11"/>
    <sheet name="2027SG" sheetId="9" r:id="rId12"/>
    <sheet name="2028" sheetId="21" r:id="rId13"/>
    <sheet name="2028SG" sheetId="10" r:id="rId14"/>
    <sheet name="2029" sheetId="11" r:id="rId15"/>
    <sheet name="2029SG" sheetId="22" r:id="rId16"/>
    <sheet name="2030" sheetId="23" r:id="rId17"/>
    <sheet name="2030SG" sheetId="12" r:id="rId18"/>
    <sheet name="2031" sheetId="13" r:id="rId19"/>
    <sheet name="2031SG" sheetId="24" r:id="rId20"/>
    <sheet name="全期間(年度毎)" sheetId="1" r:id="rId21"/>
    <sheet name="全年度" sheetId="3" r:id="rId22"/>
    <sheet name="SG1(累計)" sheetId="28" r:id="rId23"/>
    <sheet name="SG2(累計)" sheetId="32" r:id="rId24"/>
    <sheet name="SG3(累計)" sheetId="33" r:id="rId25"/>
    <sheet name="SG4(累計)" sheetId="34" r:id="rId26"/>
    <sheet name="SG5(累計) " sheetId="35" r:id="rId27"/>
    <sheet name="全期間(SG毎) 補助金額" sheetId="36" r:id="rId28"/>
  </sheets>
  <externalReferences>
    <externalReference r:id="rId29"/>
  </externalReferences>
  <definedNames>
    <definedName name="_xlnm.Print_Area" localSheetId="4">'2024'!$A$1:$E$15</definedName>
    <definedName name="_xlnm.Print_Area" localSheetId="5">'2024SG'!$A$1:$E$15</definedName>
    <definedName name="_xlnm.Print_Area" localSheetId="6">'2025'!$A$1:$E$15</definedName>
    <definedName name="_xlnm.Print_Area" localSheetId="7">'2025SG'!$A$1:$E$15</definedName>
    <definedName name="_xlnm.Print_Area" localSheetId="8">'2026'!$A$1:$E$15</definedName>
    <definedName name="_xlnm.Print_Area" localSheetId="9">'2026SG'!$A$1:$E$15</definedName>
    <definedName name="_xlnm.Print_Area" localSheetId="10">'2027'!$A$1:$E$15</definedName>
    <definedName name="_xlnm.Print_Area" localSheetId="11">'2027SG'!$A$1:$E$15</definedName>
    <definedName name="_xlnm.Print_Area" localSheetId="12">'2028'!$A$1:$E$15</definedName>
    <definedName name="_xlnm.Print_Area" localSheetId="13">'2028SG'!$A$1:$E$15</definedName>
    <definedName name="_xlnm.Print_Area" localSheetId="14">'2029'!$A$1:$E$15</definedName>
    <definedName name="_xlnm.Print_Area" localSheetId="15">'2029SG'!$A$1:$E$15</definedName>
    <definedName name="_xlnm.Print_Area" localSheetId="16">'2030'!$A$1:$E$15</definedName>
    <definedName name="_xlnm.Print_Area" localSheetId="17">'2030SG'!$A$1:$E$15</definedName>
    <definedName name="_xlnm.Print_Area" localSheetId="18">'2031'!$A$1:$E$15</definedName>
    <definedName name="_xlnm.Print_Area" localSheetId="19">'2031SG'!$A$1:$E$15</definedName>
    <definedName name="_xlnm.Print_Area" localSheetId="22">'SG1(累計)'!$A$1:$E$15</definedName>
    <definedName name="_xlnm.Print_Area" localSheetId="23">'SG2(累計)'!$A$1:$E$15</definedName>
    <definedName name="_xlnm.Print_Area" localSheetId="24">'SG3(累計)'!$A$1:$E$15</definedName>
    <definedName name="_xlnm.Print_Area" localSheetId="25">'SG4(累計)'!$A$1:$E$15</definedName>
    <definedName name="_xlnm.Print_Area" localSheetId="26">'SG5(累計) '!$A$1:$E$15</definedName>
    <definedName name="_xlnm.Print_Area" localSheetId="1">'全期間(SG毎)'!$A$1:$AA$21</definedName>
    <definedName name="_xlnm.Print_Area" localSheetId="27">'全期間(SG毎) 補助金額'!$A$1:$AA$14</definedName>
    <definedName name="_xlnm.Print_Area" localSheetId="20">'全期間(年度毎)'!$A$1:$W$15</definedName>
    <definedName name="_xlnm.Print_Area" localSheetId="21">全年度!$A$1:$E$13</definedName>
    <definedName name="タグ">[1]プルダウン!$C$2:$C$3</definedName>
    <definedName name="開発フェーズ">[1]プルダウン!$D$2:$D$9</definedName>
    <definedName name="研究の性格">[1]プルダウン!$A$2:$A$10</definedName>
    <definedName name="疾患領域タグ">[1]プルダウン!$I$2:$I$4</definedName>
    <definedName name="承認上の分類">[1]プルダウン!$E$2:$E$6</definedName>
    <definedName name="選択してください">[1]設備備品費!#REF!</definedName>
    <definedName name="定価">#REF!</definedName>
    <definedName name="統合プロジェク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8" i="25" l="1"/>
  <c r="AA16" i="25"/>
  <c r="AA15" i="25"/>
  <c r="G9" i="36" l="1"/>
  <c r="C5" i="3"/>
  <c r="C6" i="3"/>
  <c r="C7" i="3"/>
  <c r="C8" i="3"/>
  <c r="C9" i="3"/>
  <c r="T6" i="25"/>
  <c r="T7" i="25"/>
  <c r="T8" i="25"/>
  <c r="T9" i="25"/>
  <c r="T10" i="25"/>
  <c r="T5" i="25"/>
  <c r="S6" i="25"/>
  <c r="S7" i="25"/>
  <c r="S8" i="25"/>
  <c r="S9" i="25"/>
  <c r="S10" i="25"/>
  <c r="S5" i="25"/>
  <c r="R6" i="25"/>
  <c r="R7" i="25"/>
  <c r="R8" i="25"/>
  <c r="R9" i="25"/>
  <c r="R10" i="25"/>
  <c r="R5" i="25"/>
  <c r="Q6" i="25"/>
  <c r="Q7" i="25"/>
  <c r="Q8" i="25"/>
  <c r="Q9" i="25"/>
  <c r="Q10" i="25"/>
  <c r="Q5" i="25"/>
  <c r="P6" i="25"/>
  <c r="P7" i="25"/>
  <c r="P8" i="25"/>
  <c r="P9" i="25"/>
  <c r="P10" i="25"/>
  <c r="P5" i="25"/>
  <c r="O6" i="25"/>
  <c r="O7" i="25"/>
  <c r="O8" i="25"/>
  <c r="O9" i="25"/>
  <c r="O10" i="25"/>
  <c r="O5" i="25"/>
  <c r="N6" i="25"/>
  <c r="N7" i="25"/>
  <c r="N8" i="25"/>
  <c r="N9" i="25"/>
  <c r="N10" i="25"/>
  <c r="N5" i="25"/>
  <c r="M6" i="25"/>
  <c r="M7" i="25"/>
  <c r="M8" i="25"/>
  <c r="M9" i="25"/>
  <c r="M10" i="25"/>
  <c r="M5" i="25"/>
  <c r="L6" i="25"/>
  <c r="L7" i="25"/>
  <c r="L8" i="25"/>
  <c r="L9" i="25"/>
  <c r="L10" i="25"/>
  <c r="L5" i="25"/>
  <c r="K6" i="25"/>
  <c r="K7" i="25"/>
  <c r="K8" i="25"/>
  <c r="K9" i="25"/>
  <c r="K10" i="25"/>
  <c r="K5" i="25"/>
  <c r="J6" i="25"/>
  <c r="J7" i="25"/>
  <c r="J8" i="25"/>
  <c r="J9" i="25"/>
  <c r="J10" i="25"/>
  <c r="J5" i="25"/>
  <c r="I6" i="25"/>
  <c r="I7" i="25"/>
  <c r="I8" i="25"/>
  <c r="I9" i="25"/>
  <c r="I10" i="25"/>
  <c r="I5" i="25"/>
  <c r="H6" i="25"/>
  <c r="H7" i="25"/>
  <c r="H8" i="25"/>
  <c r="H9" i="25"/>
  <c r="H10" i="25"/>
  <c r="H5" i="25"/>
  <c r="G6" i="25"/>
  <c r="G7" i="25"/>
  <c r="G8" i="25"/>
  <c r="G9" i="25"/>
  <c r="G10" i="25"/>
  <c r="G5" i="25"/>
  <c r="F6" i="25"/>
  <c r="F7" i="25"/>
  <c r="F8" i="25"/>
  <c r="F9" i="25"/>
  <c r="F10" i="25"/>
  <c r="F5" i="25"/>
  <c r="E6" i="25"/>
  <c r="E7" i="25"/>
  <c r="E8" i="25"/>
  <c r="E9" i="25"/>
  <c r="E10" i="25"/>
  <c r="E5" i="25"/>
  <c r="D6" i="25"/>
  <c r="D7" i="25"/>
  <c r="D8" i="25"/>
  <c r="D9" i="25"/>
  <c r="D10" i="25"/>
  <c r="D5" i="25"/>
  <c r="C6" i="25"/>
  <c r="C7" i="25"/>
  <c r="C8" i="25"/>
  <c r="C9" i="25"/>
  <c r="C10" i="25"/>
  <c r="C5" i="25"/>
  <c r="T14" i="1"/>
  <c r="U14" i="1"/>
  <c r="U11" i="1"/>
  <c r="U9" i="1"/>
  <c r="U8" i="1"/>
  <c r="T11" i="1"/>
  <c r="T10" i="1"/>
  <c r="T9" i="1"/>
  <c r="T8" i="1"/>
  <c r="T7" i="1"/>
  <c r="T6" i="1"/>
  <c r="S14" i="1"/>
  <c r="S11" i="1"/>
  <c r="S9" i="1"/>
  <c r="S8" i="1"/>
  <c r="R14" i="1"/>
  <c r="R11" i="1"/>
  <c r="R10" i="1"/>
  <c r="R9" i="1"/>
  <c r="R8" i="1"/>
  <c r="R7" i="1"/>
  <c r="R6" i="1"/>
  <c r="Q14" i="1"/>
  <c r="Q11" i="1"/>
  <c r="Q9" i="1"/>
  <c r="Q8" i="1"/>
  <c r="P14" i="1"/>
  <c r="P7" i="1"/>
  <c r="P8" i="1"/>
  <c r="P9" i="1"/>
  <c r="P10" i="1"/>
  <c r="P11" i="1"/>
  <c r="P6" i="1"/>
  <c r="N14" i="1"/>
  <c r="O14" i="1"/>
  <c r="O11" i="1"/>
  <c r="O9" i="1"/>
  <c r="O8" i="1"/>
  <c r="N11" i="1"/>
  <c r="N10" i="1"/>
  <c r="N9" i="1"/>
  <c r="N8" i="1"/>
  <c r="N7" i="1"/>
  <c r="N6" i="1"/>
  <c r="L11" i="1"/>
  <c r="L10" i="1"/>
  <c r="L9" i="1"/>
  <c r="L8" i="1"/>
  <c r="L7" i="1"/>
  <c r="L6" i="1"/>
  <c r="J11" i="1"/>
  <c r="J10" i="1"/>
  <c r="J9" i="1"/>
  <c r="J8" i="1"/>
  <c r="J7" i="1"/>
  <c r="J6" i="1"/>
  <c r="H11" i="1"/>
  <c r="H10" i="1"/>
  <c r="H9" i="1"/>
  <c r="H8" i="1"/>
  <c r="H7" i="1"/>
  <c r="H6" i="1"/>
  <c r="F7" i="1"/>
  <c r="F8" i="1"/>
  <c r="F9" i="1"/>
  <c r="F10" i="1"/>
  <c r="F11" i="1"/>
  <c r="F6" i="1"/>
  <c r="D7" i="1"/>
  <c r="D8" i="1"/>
  <c r="D9" i="1"/>
  <c r="D10" i="1"/>
  <c r="D11" i="1"/>
  <c r="D6" i="1"/>
  <c r="C4" i="3" l="1"/>
  <c r="V9" i="1"/>
  <c r="V8" i="1"/>
  <c r="V11" i="1" l="1"/>
  <c r="V6" i="1"/>
  <c r="D14" i="24" l="1"/>
  <c r="E14" i="24" s="1"/>
  <c r="D11" i="24"/>
  <c r="E11" i="24" s="1"/>
  <c r="D9" i="24"/>
  <c r="E9" i="24" s="1"/>
  <c r="D8" i="24"/>
  <c r="E8" i="24" s="1"/>
  <c r="D6" i="24"/>
  <c r="D12" i="24" s="1"/>
  <c r="D14" i="13"/>
  <c r="E14" i="13" s="1"/>
  <c r="D11" i="13"/>
  <c r="E11" i="13" s="1"/>
  <c r="D9" i="13"/>
  <c r="E9" i="13" s="1"/>
  <c r="D8" i="13"/>
  <c r="E8" i="13" s="1"/>
  <c r="D6" i="13"/>
  <c r="E14" i="12"/>
  <c r="D14" i="12"/>
  <c r="D11" i="12"/>
  <c r="E11" i="12" s="1"/>
  <c r="D9" i="12"/>
  <c r="E9" i="12" s="1"/>
  <c r="E8" i="12"/>
  <c r="D8" i="12"/>
  <c r="D6" i="12"/>
  <c r="E6" i="12" s="1"/>
  <c r="E12" i="12" s="1"/>
  <c r="D14" i="23"/>
  <c r="E14" i="23" s="1"/>
  <c r="D11" i="23"/>
  <c r="E11" i="23" s="1"/>
  <c r="D9" i="23"/>
  <c r="E9" i="23" s="1"/>
  <c r="D8" i="23"/>
  <c r="E8" i="23" s="1"/>
  <c r="D6" i="23"/>
  <c r="D14" i="22"/>
  <c r="E14" i="22" s="1"/>
  <c r="D11" i="22"/>
  <c r="E11" i="22" s="1"/>
  <c r="D9" i="22"/>
  <c r="D8" i="22"/>
  <c r="E8" i="22" s="1"/>
  <c r="D6" i="22"/>
  <c r="E6" i="22" s="1"/>
  <c r="D14" i="11"/>
  <c r="E14" i="11" s="1"/>
  <c r="D11" i="11"/>
  <c r="E11" i="11" s="1"/>
  <c r="D9" i="11"/>
  <c r="E9" i="11" s="1"/>
  <c r="D8" i="11"/>
  <c r="E8" i="11" s="1"/>
  <c r="D6" i="11"/>
  <c r="D14" i="10"/>
  <c r="E14" i="10" s="1"/>
  <c r="D11" i="10"/>
  <c r="E11" i="10" s="1"/>
  <c r="D9" i="10"/>
  <c r="E9" i="10" s="1"/>
  <c r="D8" i="10"/>
  <c r="E8" i="10" s="1"/>
  <c r="D6" i="10"/>
  <c r="E6" i="10" s="1"/>
  <c r="E12" i="10" s="1"/>
  <c r="D14" i="21"/>
  <c r="E14" i="21" s="1"/>
  <c r="D11" i="21"/>
  <c r="E11" i="21" s="1"/>
  <c r="D9" i="21"/>
  <c r="E9" i="21" s="1"/>
  <c r="D8" i="21"/>
  <c r="E8" i="21" s="1"/>
  <c r="D6" i="21"/>
  <c r="D14" i="9"/>
  <c r="D11" i="9"/>
  <c r="E11" i="9" s="1"/>
  <c r="M11" i="1" s="1"/>
  <c r="D9" i="9"/>
  <c r="E9" i="9" s="1"/>
  <c r="M9" i="1" s="1"/>
  <c r="D8" i="9"/>
  <c r="E8" i="9" s="1"/>
  <c r="M8" i="1" s="1"/>
  <c r="D6" i="9"/>
  <c r="E6" i="9" s="1"/>
  <c r="D14" i="20"/>
  <c r="E14" i="20" s="1"/>
  <c r="D11" i="20"/>
  <c r="E11" i="20" s="1"/>
  <c r="D9" i="20"/>
  <c r="E9" i="20" s="1"/>
  <c r="D8" i="20"/>
  <c r="E8" i="20" s="1"/>
  <c r="D6" i="20"/>
  <c r="D14" i="19"/>
  <c r="E14" i="19" s="1"/>
  <c r="D11" i="19"/>
  <c r="E11" i="19" s="1"/>
  <c r="D9" i="19"/>
  <c r="D8" i="19"/>
  <c r="E8" i="19" s="1"/>
  <c r="D6" i="19"/>
  <c r="E6" i="19" s="1"/>
  <c r="D14" i="8"/>
  <c r="D11" i="8"/>
  <c r="E11" i="8" s="1"/>
  <c r="K11" i="1" s="1"/>
  <c r="D9" i="8"/>
  <c r="E9" i="8" s="1"/>
  <c r="D8" i="8"/>
  <c r="E8" i="8" s="1"/>
  <c r="D6" i="8"/>
  <c r="D14" i="18"/>
  <c r="E14" i="18" s="1"/>
  <c r="D11" i="18"/>
  <c r="E11" i="18" s="1"/>
  <c r="D9" i="18"/>
  <c r="E9" i="18" s="1"/>
  <c r="D8" i="18"/>
  <c r="D6" i="18"/>
  <c r="E6" i="18" s="1"/>
  <c r="D14" i="7"/>
  <c r="D11" i="7"/>
  <c r="E11" i="7" s="1"/>
  <c r="I11" i="1" s="1"/>
  <c r="D9" i="7"/>
  <c r="E9" i="7" s="1"/>
  <c r="I9" i="1" s="1"/>
  <c r="D8" i="7"/>
  <c r="E8" i="7" s="1"/>
  <c r="D6" i="7"/>
  <c r="D14" i="5"/>
  <c r="E14" i="5" s="1"/>
  <c r="D11" i="5"/>
  <c r="E11" i="5" s="1"/>
  <c r="D9" i="5"/>
  <c r="E9" i="5" s="1"/>
  <c r="D8" i="5"/>
  <c r="D6" i="5"/>
  <c r="E6" i="5" s="1"/>
  <c r="D14" i="17"/>
  <c r="F14" i="1" s="1"/>
  <c r="D11" i="17"/>
  <c r="E11" i="17" s="1"/>
  <c r="G11" i="1" s="1"/>
  <c r="D9" i="17"/>
  <c r="D8" i="17"/>
  <c r="D6" i="17"/>
  <c r="D14" i="40"/>
  <c r="E14" i="40" s="1"/>
  <c r="D11" i="40"/>
  <c r="E11" i="40" s="1"/>
  <c r="D9" i="40"/>
  <c r="E9" i="40" s="1"/>
  <c r="D8" i="40"/>
  <c r="D6" i="40"/>
  <c r="E6" i="40" s="1"/>
  <c r="D14" i="39"/>
  <c r="D11" i="39"/>
  <c r="D9" i="39"/>
  <c r="D8" i="39"/>
  <c r="D6" i="39"/>
  <c r="A13" i="35"/>
  <c r="A13" i="34"/>
  <c r="A13" i="33"/>
  <c r="A13" i="32"/>
  <c r="A13" i="28"/>
  <c r="A11" i="3"/>
  <c r="D4" i="3" l="1"/>
  <c r="E12" i="9"/>
  <c r="E13" i="9" s="1"/>
  <c r="E15" i="9" s="1"/>
  <c r="E14" i="9"/>
  <c r="M14" i="1" s="1"/>
  <c r="L14" i="1"/>
  <c r="K8" i="1"/>
  <c r="E14" i="8"/>
  <c r="K14" i="1" s="1"/>
  <c r="J14" i="1"/>
  <c r="E14" i="7"/>
  <c r="I14" i="1" s="1"/>
  <c r="H14" i="1"/>
  <c r="D14" i="1"/>
  <c r="C12" i="3" s="1"/>
  <c r="D12" i="22"/>
  <c r="D13" i="22" s="1"/>
  <c r="D15" i="22" s="1"/>
  <c r="D12" i="19"/>
  <c r="D13" i="19" s="1"/>
  <c r="D15" i="19" s="1"/>
  <c r="D12" i="18"/>
  <c r="D13" i="18" s="1"/>
  <c r="D15" i="18" s="1"/>
  <c r="D12" i="5"/>
  <c r="D13" i="5" s="1"/>
  <c r="D15" i="5" s="1"/>
  <c r="D12" i="40"/>
  <c r="D13" i="40" s="1"/>
  <c r="D15" i="40" s="1"/>
  <c r="D12" i="13"/>
  <c r="D13" i="13" s="1"/>
  <c r="E6" i="23"/>
  <c r="S6" i="1" s="1"/>
  <c r="D12" i="11"/>
  <c r="D13" i="11" s="1"/>
  <c r="D12" i="21"/>
  <c r="D13" i="21" s="1"/>
  <c r="D12" i="20"/>
  <c r="D13" i="20" s="1"/>
  <c r="E6" i="8"/>
  <c r="E6" i="7"/>
  <c r="E14" i="17"/>
  <c r="G14" i="1" s="1"/>
  <c r="E8" i="17"/>
  <c r="G8" i="1" s="1"/>
  <c r="E9" i="17"/>
  <c r="G9" i="1" s="1"/>
  <c r="E6" i="17"/>
  <c r="G6" i="1" s="1"/>
  <c r="D13" i="24"/>
  <c r="D15" i="24" s="1"/>
  <c r="E6" i="24"/>
  <c r="E12" i="24" s="1"/>
  <c r="E6" i="13"/>
  <c r="E13" i="12"/>
  <c r="E15" i="12" s="1"/>
  <c r="D12" i="12"/>
  <c r="D12" i="23"/>
  <c r="E9" i="22"/>
  <c r="E12" i="22" s="1"/>
  <c r="E6" i="11"/>
  <c r="E13" i="10"/>
  <c r="E15" i="10" s="1"/>
  <c r="D12" i="10"/>
  <c r="E6" i="21"/>
  <c r="D12" i="9"/>
  <c r="E6" i="20"/>
  <c r="E9" i="19"/>
  <c r="E12" i="19" s="1"/>
  <c r="D12" i="8"/>
  <c r="E8" i="18"/>
  <c r="E12" i="18" s="1"/>
  <c r="D12" i="7"/>
  <c r="E12" i="5"/>
  <c r="E8" i="5"/>
  <c r="D12" i="17"/>
  <c r="E8" i="40"/>
  <c r="E12" i="40" s="1"/>
  <c r="A13" i="1"/>
  <c r="A13" i="11"/>
  <c r="A13" i="20"/>
  <c r="A13" i="24"/>
  <c r="A13" i="13"/>
  <c r="A13" i="12"/>
  <c r="A13" i="23"/>
  <c r="A13" i="22"/>
  <c r="A13" i="10"/>
  <c r="A13" i="21"/>
  <c r="A13" i="9"/>
  <c r="A13" i="19"/>
  <c r="A13" i="8"/>
  <c r="A13" i="18"/>
  <c r="A13" i="7"/>
  <c r="A13" i="5"/>
  <c r="A13" i="17"/>
  <c r="A13" i="40"/>
  <c r="E6" i="39"/>
  <c r="E6" i="1" s="1"/>
  <c r="A13" i="39"/>
  <c r="V14" i="1" l="1"/>
  <c r="K9" i="1"/>
  <c r="I8" i="1"/>
  <c r="D15" i="13"/>
  <c r="T15" i="1" s="1"/>
  <c r="T13" i="1"/>
  <c r="E12" i="13"/>
  <c r="U12" i="1" s="1"/>
  <c r="U6" i="1"/>
  <c r="E12" i="23"/>
  <c r="S12" i="1" s="1"/>
  <c r="D15" i="11"/>
  <c r="P15" i="1" s="1"/>
  <c r="P13" i="1"/>
  <c r="E12" i="11"/>
  <c r="Q12" i="1" s="1"/>
  <c r="Q6" i="1"/>
  <c r="D15" i="21"/>
  <c r="E12" i="21"/>
  <c r="O12" i="1" s="1"/>
  <c r="O6" i="1"/>
  <c r="D15" i="20"/>
  <c r="E12" i="20"/>
  <c r="M12" i="1" s="1"/>
  <c r="M6" i="1"/>
  <c r="E12" i="8"/>
  <c r="K6" i="1"/>
  <c r="E12" i="7"/>
  <c r="I6" i="1"/>
  <c r="E12" i="17"/>
  <c r="E13" i="24"/>
  <c r="E15" i="24" s="1"/>
  <c r="E13" i="13"/>
  <c r="D13" i="12"/>
  <c r="D15" i="12" s="1"/>
  <c r="D13" i="23"/>
  <c r="E13" i="22"/>
  <c r="E15" i="22" s="1"/>
  <c r="D13" i="10"/>
  <c r="D15" i="10" s="1"/>
  <c r="D13" i="9"/>
  <c r="L13" i="1" s="1"/>
  <c r="E13" i="20"/>
  <c r="E13" i="19"/>
  <c r="E15" i="19" s="1"/>
  <c r="D13" i="8"/>
  <c r="E13" i="18"/>
  <c r="E15" i="18" s="1"/>
  <c r="D13" i="7"/>
  <c r="E13" i="5"/>
  <c r="E15" i="5" s="1"/>
  <c r="D13" i="17"/>
  <c r="E13" i="40"/>
  <c r="E15" i="40" s="1"/>
  <c r="U18" i="25"/>
  <c r="U16" i="25"/>
  <c r="U15" i="25"/>
  <c r="D13" i="36"/>
  <c r="D10" i="36"/>
  <c r="D9" i="36"/>
  <c r="C9" i="36"/>
  <c r="D8" i="36"/>
  <c r="D7" i="36"/>
  <c r="D3" i="36"/>
  <c r="C3" i="36"/>
  <c r="D12" i="3"/>
  <c r="D9" i="3"/>
  <c r="D7" i="3"/>
  <c r="D6" i="3"/>
  <c r="D13" i="25"/>
  <c r="C13" i="25"/>
  <c r="D3" i="25"/>
  <c r="C3" i="25"/>
  <c r="C12" i="40"/>
  <c r="D11" i="25" s="1"/>
  <c r="D5" i="36"/>
  <c r="E14" i="39"/>
  <c r="C12" i="39"/>
  <c r="C11" i="25" s="1"/>
  <c r="E11" i="39"/>
  <c r="E9" i="3" s="1"/>
  <c r="E9" i="39"/>
  <c r="E9" i="1" s="1"/>
  <c r="W9" i="1" s="1"/>
  <c r="E8" i="39"/>
  <c r="D12" i="39"/>
  <c r="F3" i="25"/>
  <c r="E3" i="25"/>
  <c r="E13" i="11" l="1"/>
  <c r="E15" i="11" s="1"/>
  <c r="Q15" i="1" s="1"/>
  <c r="W6" i="1"/>
  <c r="E13" i="21"/>
  <c r="O13" i="1" s="1"/>
  <c r="E15" i="13"/>
  <c r="U15" i="1" s="1"/>
  <c r="U13" i="1"/>
  <c r="D15" i="23"/>
  <c r="R15" i="1" s="1"/>
  <c r="R13" i="1"/>
  <c r="E13" i="23"/>
  <c r="N13" i="1"/>
  <c r="N15" i="1"/>
  <c r="D15" i="9"/>
  <c r="L15" i="1" s="1"/>
  <c r="E15" i="20"/>
  <c r="M15" i="1" s="1"/>
  <c r="M13" i="1"/>
  <c r="D15" i="8"/>
  <c r="J15" i="1" s="1"/>
  <c r="J13" i="1"/>
  <c r="K12" i="1"/>
  <c r="E13" i="8"/>
  <c r="D15" i="7"/>
  <c r="H15" i="1" s="1"/>
  <c r="H13" i="1"/>
  <c r="I12" i="1"/>
  <c r="E13" i="7"/>
  <c r="D15" i="17"/>
  <c r="F15" i="1" s="1"/>
  <c r="F13" i="1"/>
  <c r="E13" i="17"/>
  <c r="G12" i="1"/>
  <c r="U10" i="25"/>
  <c r="E12" i="3"/>
  <c r="E14" i="1"/>
  <c r="W14" i="1" s="1"/>
  <c r="C10" i="36"/>
  <c r="E11" i="1"/>
  <c r="W11" i="1" s="1"/>
  <c r="E6" i="3"/>
  <c r="E8" i="1"/>
  <c r="W8" i="1" s="1"/>
  <c r="D12" i="1"/>
  <c r="C13" i="36"/>
  <c r="C7" i="36"/>
  <c r="C8" i="36"/>
  <c r="E7" i="3"/>
  <c r="D13" i="39"/>
  <c r="D13" i="1" s="1"/>
  <c r="Q13" i="1" l="1"/>
  <c r="E15" i="21"/>
  <c r="O15" i="1" s="1"/>
  <c r="E15" i="23"/>
  <c r="S15" i="1" s="1"/>
  <c r="S13" i="1"/>
  <c r="E15" i="8"/>
  <c r="K15" i="1" s="1"/>
  <c r="K13" i="1"/>
  <c r="V13" i="1"/>
  <c r="E15" i="7"/>
  <c r="I15" i="1" s="1"/>
  <c r="I13" i="1"/>
  <c r="E15" i="17"/>
  <c r="G15" i="1" s="1"/>
  <c r="G13" i="1"/>
  <c r="D12" i="25"/>
  <c r="D11" i="36"/>
  <c r="D12" i="36"/>
  <c r="C5" i="36"/>
  <c r="E12" i="39"/>
  <c r="E12" i="1" s="1"/>
  <c r="W12" i="1" s="1"/>
  <c r="D15" i="39"/>
  <c r="C12" i="25"/>
  <c r="D15" i="1" l="1"/>
  <c r="V15" i="1" s="1"/>
  <c r="D14" i="25"/>
  <c r="E13" i="39"/>
  <c r="E13" i="1" s="1"/>
  <c r="W13" i="1" s="1"/>
  <c r="C11" i="36"/>
  <c r="C14" i="25"/>
  <c r="Q19" i="25"/>
  <c r="M19" i="25"/>
  <c r="I19" i="25"/>
  <c r="J19" i="25"/>
  <c r="G19" i="25"/>
  <c r="C12" i="24"/>
  <c r="T11" i="25" s="1"/>
  <c r="C12" i="13"/>
  <c r="C12" i="12"/>
  <c r="R11" i="25" s="1"/>
  <c r="C12" i="23"/>
  <c r="Q11" i="25" s="1"/>
  <c r="C12" i="22"/>
  <c r="P11" i="25" s="1"/>
  <c r="C12" i="11"/>
  <c r="C12" i="10"/>
  <c r="N11" i="25" s="1"/>
  <c r="C12" i="21"/>
  <c r="C12" i="9"/>
  <c r="L11" i="25" s="1"/>
  <c r="C12" i="20"/>
  <c r="K11" i="25" s="1"/>
  <c r="C12" i="19"/>
  <c r="J11" i="25" s="1"/>
  <c r="C12" i="8"/>
  <c r="C12" i="18"/>
  <c r="H11" i="25" s="1"/>
  <c r="C12" i="7"/>
  <c r="C12" i="5"/>
  <c r="F11" i="25" s="1"/>
  <c r="T12" i="1" l="1"/>
  <c r="S11" i="25"/>
  <c r="P12" i="1"/>
  <c r="O11" i="25"/>
  <c r="N12" i="1"/>
  <c r="M11" i="25"/>
  <c r="J12" i="1"/>
  <c r="I11" i="25"/>
  <c r="H12" i="1"/>
  <c r="G11" i="25"/>
  <c r="R12" i="1"/>
  <c r="L12" i="1"/>
  <c r="E15" i="39"/>
  <c r="E4" i="3"/>
  <c r="D14" i="36"/>
  <c r="D19" i="25"/>
  <c r="D17" i="25" s="1"/>
  <c r="C12" i="36"/>
  <c r="L19" i="25"/>
  <c r="P19" i="25"/>
  <c r="T19" i="25"/>
  <c r="H19" i="25"/>
  <c r="K19" i="25"/>
  <c r="O19" i="25"/>
  <c r="R19" i="25"/>
  <c r="N19" i="25"/>
  <c r="S19" i="25"/>
  <c r="F19" i="25"/>
  <c r="C14" i="36" l="1"/>
  <c r="E15" i="1"/>
  <c r="W15" i="1" s="1"/>
  <c r="D10" i="3"/>
  <c r="C19" i="25"/>
  <c r="C17" i="25" s="1"/>
  <c r="E11" i="3"/>
  <c r="E10" i="3"/>
  <c r="C12" i="17"/>
  <c r="E11" i="25" s="1"/>
  <c r="F12" i="1" l="1"/>
  <c r="E19" i="25"/>
  <c r="U19" i="25" s="1"/>
  <c r="D13" i="3"/>
  <c r="D11" i="3"/>
  <c r="T14" i="36"/>
  <c r="S14" i="36"/>
  <c r="R14" i="36"/>
  <c r="Q14" i="36"/>
  <c r="P14" i="36"/>
  <c r="O14" i="36"/>
  <c r="N14" i="36"/>
  <c r="M14" i="36"/>
  <c r="L14" i="36"/>
  <c r="K14" i="36"/>
  <c r="J14" i="36"/>
  <c r="I14" i="36"/>
  <c r="H14" i="36"/>
  <c r="G14" i="36"/>
  <c r="F14" i="36"/>
  <c r="T13" i="36"/>
  <c r="S13" i="36"/>
  <c r="R13" i="36"/>
  <c r="Q13" i="36"/>
  <c r="P13" i="36"/>
  <c r="O13" i="36"/>
  <c r="N13" i="36"/>
  <c r="M13" i="36"/>
  <c r="L13" i="36"/>
  <c r="K13" i="36"/>
  <c r="J13" i="36"/>
  <c r="I13" i="36"/>
  <c r="H13" i="36"/>
  <c r="G13" i="36"/>
  <c r="F13" i="36"/>
  <c r="E13" i="36"/>
  <c r="T12" i="36"/>
  <c r="S12" i="36"/>
  <c r="R12" i="36"/>
  <c r="Q12" i="36"/>
  <c r="P12" i="36"/>
  <c r="O12" i="36"/>
  <c r="N12" i="36"/>
  <c r="M12" i="36"/>
  <c r="L12" i="36"/>
  <c r="K12" i="36"/>
  <c r="J12" i="36"/>
  <c r="I12" i="36"/>
  <c r="H12" i="36"/>
  <c r="G12" i="36"/>
  <c r="F12" i="36"/>
  <c r="E12" i="36"/>
  <c r="T11" i="36"/>
  <c r="S11" i="36"/>
  <c r="R11" i="36"/>
  <c r="Q11" i="36"/>
  <c r="P11" i="36"/>
  <c r="O11" i="36"/>
  <c r="N11" i="36"/>
  <c r="M11" i="36"/>
  <c r="L11" i="36"/>
  <c r="K11" i="36"/>
  <c r="J11" i="36"/>
  <c r="I11" i="36"/>
  <c r="H11" i="36"/>
  <c r="G11" i="36"/>
  <c r="F11" i="36"/>
  <c r="E11" i="36"/>
  <c r="T10" i="36"/>
  <c r="S10" i="36"/>
  <c r="R10" i="36"/>
  <c r="Q10" i="36"/>
  <c r="P10" i="36"/>
  <c r="O10" i="36"/>
  <c r="N10" i="36"/>
  <c r="M10" i="36"/>
  <c r="L10" i="36"/>
  <c r="K10" i="36"/>
  <c r="J10" i="36"/>
  <c r="I10" i="36"/>
  <c r="H10" i="36"/>
  <c r="G10" i="36"/>
  <c r="F10" i="36"/>
  <c r="E10" i="36"/>
  <c r="T9" i="36"/>
  <c r="S9" i="36"/>
  <c r="R9" i="36"/>
  <c r="Q9" i="36"/>
  <c r="P9" i="36"/>
  <c r="O9" i="36"/>
  <c r="N9" i="36"/>
  <c r="M9" i="36"/>
  <c r="L9" i="36"/>
  <c r="K9" i="36"/>
  <c r="J9" i="36"/>
  <c r="I9" i="36"/>
  <c r="H9" i="36"/>
  <c r="F9" i="36"/>
  <c r="E9" i="36"/>
  <c r="T8" i="36"/>
  <c r="S8" i="36"/>
  <c r="R8" i="36"/>
  <c r="Q8" i="36"/>
  <c r="P8" i="36"/>
  <c r="O8" i="36"/>
  <c r="N8" i="36"/>
  <c r="M8" i="36"/>
  <c r="L8" i="36"/>
  <c r="K8" i="36"/>
  <c r="J8" i="36"/>
  <c r="I8" i="36"/>
  <c r="H8" i="36"/>
  <c r="G8" i="36"/>
  <c r="F8" i="36"/>
  <c r="E8" i="36"/>
  <c r="T7" i="36"/>
  <c r="S7" i="36"/>
  <c r="R7" i="36"/>
  <c r="Q7" i="36"/>
  <c r="P7" i="36"/>
  <c r="O7" i="36"/>
  <c r="N7" i="36"/>
  <c r="M7" i="36"/>
  <c r="L7" i="36"/>
  <c r="K7" i="36"/>
  <c r="J7" i="36"/>
  <c r="I7" i="36"/>
  <c r="H7" i="36"/>
  <c r="G7" i="36"/>
  <c r="F7" i="36"/>
  <c r="E7" i="36"/>
  <c r="T5" i="36"/>
  <c r="S5" i="36"/>
  <c r="R5" i="36"/>
  <c r="Q5" i="36"/>
  <c r="P5" i="36"/>
  <c r="O5" i="36"/>
  <c r="N5" i="36"/>
  <c r="M5" i="36"/>
  <c r="L5" i="36"/>
  <c r="K5" i="36"/>
  <c r="J5" i="36"/>
  <c r="I5" i="36"/>
  <c r="H5" i="36"/>
  <c r="G5" i="36"/>
  <c r="F5" i="36"/>
  <c r="E5" i="36"/>
  <c r="T3" i="36"/>
  <c r="S3" i="36"/>
  <c r="R3" i="36"/>
  <c r="Q3" i="36"/>
  <c r="P3" i="36"/>
  <c r="O3" i="36"/>
  <c r="N3" i="36"/>
  <c r="M3" i="36"/>
  <c r="L3" i="36"/>
  <c r="K3" i="36"/>
  <c r="J3" i="36"/>
  <c r="I3" i="36"/>
  <c r="H3" i="36"/>
  <c r="G3" i="36"/>
  <c r="F3" i="36"/>
  <c r="E3" i="36"/>
  <c r="V12" i="1" l="1"/>
  <c r="C10" i="3"/>
  <c r="U13" i="36"/>
  <c r="U7" i="36"/>
  <c r="U8" i="36"/>
  <c r="U10" i="36"/>
  <c r="U9" i="36"/>
  <c r="X13" i="36"/>
  <c r="Y10" i="36"/>
  <c r="W13" i="36"/>
  <c r="X10" i="36"/>
  <c r="V8" i="36"/>
  <c r="V13" i="36"/>
  <c r="E14" i="28" s="1"/>
  <c r="W10" i="36"/>
  <c r="Z7" i="36"/>
  <c r="Z12" i="36"/>
  <c r="V10" i="36"/>
  <c r="E11" i="28" s="1"/>
  <c r="Y7" i="36"/>
  <c r="Y12" i="36"/>
  <c r="Z9" i="36"/>
  <c r="X7" i="36"/>
  <c r="X12" i="36"/>
  <c r="Y9" i="36"/>
  <c r="W7" i="36"/>
  <c r="Z14" i="36"/>
  <c r="Z19" i="25" s="1"/>
  <c r="W12" i="36"/>
  <c r="X9" i="36"/>
  <c r="V7" i="36"/>
  <c r="E8" i="28" s="1"/>
  <c r="Y14" i="36"/>
  <c r="Y19" i="25" s="1"/>
  <c r="Z11" i="36"/>
  <c r="W9" i="36"/>
  <c r="Z5" i="36"/>
  <c r="W8" i="36"/>
  <c r="X14" i="36"/>
  <c r="X19" i="25" s="1"/>
  <c r="Y11" i="36"/>
  <c r="V9" i="36"/>
  <c r="Y5" i="36"/>
  <c r="X11" i="36"/>
  <c r="Z8" i="36"/>
  <c r="X5" i="36"/>
  <c r="Z13" i="36"/>
  <c r="W11" i="36"/>
  <c r="Y8" i="36"/>
  <c r="W5" i="36"/>
  <c r="Y13" i="36"/>
  <c r="Z10" i="36"/>
  <c r="X8" i="36"/>
  <c r="V5" i="36"/>
  <c r="E6" i="28" s="1"/>
  <c r="V11" i="36"/>
  <c r="E12" i="28" s="1"/>
  <c r="V12" i="36"/>
  <c r="E13" i="28" s="1"/>
  <c r="E13" i="3"/>
  <c r="U5" i="36"/>
  <c r="U11" i="36"/>
  <c r="U12" i="36"/>
  <c r="E6" i="32" l="1"/>
  <c r="E6" i="33" s="1"/>
  <c r="E6" i="34" s="1"/>
  <c r="E6" i="35" s="1"/>
  <c r="E14" i="36"/>
  <c r="V14" i="36" s="1"/>
  <c r="E15" i="28" s="1"/>
  <c r="AA9" i="36"/>
  <c r="E8" i="32"/>
  <c r="E8" i="33" s="1"/>
  <c r="E8" i="34" s="1"/>
  <c r="E8" i="35" s="1"/>
  <c r="E12" i="32"/>
  <c r="E12" i="33" s="1"/>
  <c r="E12" i="34" s="1"/>
  <c r="E12" i="35" s="1"/>
  <c r="E14" i="32"/>
  <c r="E14" i="33" s="1"/>
  <c r="E14" i="34" s="1"/>
  <c r="E14" i="35" s="1"/>
  <c r="E9" i="28"/>
  <c r="E9" i="32" s="1"/>
  <c r="E9" i="33" s="1"/>
  <c r="E9" i="34" s="1"/>
  <c r="E9" i="35" s="1"/>
  <c r="E11" i="32"/>
  <c r="E11" i="33" s="1"/>
  <c r="E11" i="34" s="1"/>
  <c r="E11" i="35" s="1"/>
  <c r="E13" i="32"/>
  <c r="E13" i="33" s="1"/>
  <c r="E13" i="34" s="1"/>
  <c r="E13" i="35" s="1"/>
  <c r="AA10" i="36"/>
  <c r="AA8" i="36"/>
  <c r="AA11" i="36"/>
  <c r="AA7" i="36"/>
  <c r="AA5" i="36"/>
  <c r="AA13" i="36"/>
  <c r="AA12" i="36"/>
  <c r="V19" i="25" l="1"/>
  <c r="U14" i="36"/>
  <c r="W14" i="36"/>
  <c r="E15" i="32" s="1"/>
  <c r="E15" i="33" s="1"/>
  <c r="E15" i="34" s="1"/>
  <c r="E15" i="35" s="1"/>
  <c r="AA21" i="25"/>
  <c r="W19" i="25" l="1"/>
  <c r="AA19" i="25" s="1"/>
  <c r="AA14" i="36"/>
  <c r="E13" i="25"/>
  <c r="F13" i="25"/>
  <c r="G13" i="25"/>
  <c r="H13" i="25"/>
  <c r="I13" i="25"/>
  <c r="J13" i="25"/>
  <c r="K13" i="25"/>
  <c r="L13" i="25"/>
  <c r="M13" i="25"/>
  <c r="N13" i="25"/>
  <c r="O13" i="25"/>
  <c r="P13" i="25"/>
  <c r="Q13" i="25"/>
  <c r="R13" i="25"/>
  <c r="S13" i="25"/>
  <c r="T13" i="25"/>
  <c r="E14" i="25"/>
  <c r="F14" i="25"/>
  <c r="F17" i="25" s="1"/>
  <c r="G14" i="25"/>
  <c r="G17" i="25" s="1"/>
  <c r="H14" i="25"/>
  <c r="H17" i="25" s="1"/>
  <c r="I14" i="25"/>
  <c r="I17" i="25" s="1"/>
  <c r="J14" i="25"/>
  <c r="J17" i="25" s="1"/>
  <c r="K14" i="25"/>
  <c r="K17" i="25" s="1"/>
  <c r="L14" i="25"/>
  <c r="L17" i="25" s="1"/>
  <c r="M14" i="25"/>
  <c r="M17" i="25" s="1"/>
  <c r="N14" i="25"/>
  <c r="N17" i="25" s="1"/>
  <c r="O14" i="25"/>
  <c r="O17" i="25" s="1"/>
  <c r="P14" i="25"/>
  <c r="P17" i="25" s="1"/>
  <c r="Q14" i="25"/>
  <c r="Q17" i="25" s="1"/>
  <c r="R14" i="25"/>
  <c r="R17" i="25" s="1"/>
  <c r="S14" i="25"/>
  <c r="S17" i="25" s="1"/>
  <c r="T14" i="25"/>
  <c r="T17" i="25" s="1"/>
  <c r="T12" i="25"/>
  <c r="S12" i="25"/>
  <c r="R12" i="25"/>
  <c r="Q12" i="25"/>
  <c r="P12" i="25"/>
  <c r="O12" i="25"/>
  <c r="N12" i="25"/>
  <c r="M12" i="25"/>
  <c r="L12" i="25"/>
  <c r="K12" i="25"/>
  <c r="J12" i="25"/>
  <c r="I12" i="25"/>
  <c r="H12" i="25"/>
  <c r="G12" i="25"/>
  <c r="F12" i="25"/>
  <c r="E12" i="25"/>
  <c r="U6" i="25"/>
  <c r="U7" i="25"/>
  <c r="U8" i="25"/>
  <c r="U9" i="25"/>
  <c r="T3" i="25"/>
  <c r="S3" i="25"/>
  <c r="R3" i="25"/>
  <c r="Q3" i="25"/>
  <c r="P3" i="25"/>
  <c r="O3" i="25"/>
  <c r="N3" i="25"/>
  <c r="M3" i="25"/>
  <c r="L3" i="25"/>
  <c r="K3" i="25"/>
  <c r="J3" i="25"/>
  <c r="I3" i="25"/>
  <c r="H3" i="25"/>
  <c r="G3" i="25"/>
  <c r="Y5" i="25" l="1"/>
  <c r="Y14" i="25"/>
  <c r="Z8" i="25"/>
  <c r="Z14" i="25"/>
  <c r="Y6" i="25"/>
  <c r="Y17" i="25"/>
  <c r="Z9" i="25"/>
  <c r="Y7" i="25"/>
  <c r="Y10" i="25"/>
  <c r="Y13" i="25"/>
  <c r="Y8" i="25"/>
  <c r="Z5" i="25"/>
  <c r="Y9" i="25"/>
  <c r="Z17" i="25"/>
  <c r="Y11" i="25"/>
  <c r="Z11" i="25"/>
  <c r="Z6" i="25"/>
  <c r="Z12" i="25"/>
  <c r="Z7" i="25"/>
  <c r="Y12" i="25"/>
  <c r="Z10" i="25"/>
  <c r="Z13" i="25"/>
  <c r="X6" i="25"/>
  <c r="X7" i="25"/>
  <c r="X8" i="25"/>
  <c r="X9" i="25"/>
  <c r="X10" i="25"/>
  <c r="X11" i="25"/>
  <c r="X12" i="25"/>
  <c r="X13" i="25"/>
  <c r="X14" i="25"/>
  <c r="X17" i="25"/>
  <c r="X5" i="25"/>
  <c r="U13" i="25"/>
  <c r="W7" i="25"/>
  <c r="W12" i="25"/>
  <c r="V7" i="25"/>
  <c r="W9" i="25"/>
  <c r="V9" i="25"/>
  <c r="W14" i="25"/>
  <c r="W11" i="25"/>
  <c r="W6" i="25"/>
  <c r="V13" i="25"/>
  <c r="W8" i="25"/>
  <c r="W13" i="25"/>
  <c r="V8" i="25"/>
  <c r="W10" i="25"/>
  <c r="W5" i="25"/>
  <c r="V10" i="25"/>
  <c r="V6" i="25"/>
  <c r="V11" i="25"/>
  <c r="V5" i="25"/>
  <c r="V12" i="25"/>
  <c r="V14" i="25"/>
  <c r="U12" i="25"/>
  <c r="U5" i="25"/>
  <c r="U11" i="25"/>
  <c r="E17" i="25"/>
  <c r="U17" i="25" s="1"/>
  <c r="U14" i="25"/>
  <c r="AA14" i="25" l="1"/>
  <c r="C9" i="28"/>
  <c r="AA8" i="25"/>
  <c r="C13" i="28"/>
  <c r="D13" i="28" s="1"/>
  <c r="AA12" i="25"/>
  <c r="C14" i="28"/>
  <c r="C14" i="32" s="1"/>
  <c r="C14" i="33" s="1"/>
  <c r="AA13" i="25"/>
  <c r="AA11" i="25"/>
  <c r="AA5" i="25"/>
  <c r="C10" i="28"/>
  <c r="C10" i="32" s="1"/>
  <c r="C10" i="33" s="1"/>
  <c r="AA9" i="25"/>
  <c r="C7" i="28"/>
  <c r="C7" i="32" s="1"/>
  <c r="C7" i="33" s="1"/>
  <c r="AA6" i="25"/>
  <c r="C11" i="28"/>
  <c r="D11" i="28" s="1"/>
  <c r="AA10" i="25"/>
  <c r="C8" i="28"/>
  <c r="D8" i="28" s="1"/>
  <c r="AA7" i="25"/>
  <c r="V17" i="25"/>
  <c r="W17" i="25"/>
  <c r="C9" i="32"/>
  <c r="C9" i="33" s="1"/>
  <c r="C15" i="28"/>
  <c r="D14" i="28" l="1"/>
  <c r="C11" i="32"/>
  <c r="C11" i="33" s="1"/>
  <c r="C8" i="32"/>
  <c r="C8" i="33" s="1"/>
  <c r="D8" i="33" s="1"/>
  <c r="C13" i="32"/>
  <c r="C13" i="33" s="1"/>
  <c r="D13" i="33" s="1"/>
  <c r="D9" i="28"/>
  <c r="AA17" i="25"/>
  <c r="C11" i="34"/>
  <c r="C11" i="35" s="1"/>
  <c r="D11" i="35" s="1"/>
  <c r="C14" i="34"/>
  <c r="C14" i="35" s="1"/>
  <c r="D14" i="35" s="1"/>
  <c r="C10" i="34"/>
  <c r="C10" i="35" s="1"/>
  <c r="C7" i="34"/>
  <c r="C7" i="35" s="1"/>
  <c r="C9" i="34"/>
  <c r="D9" i="32"/>
  <c r="D14" i="33"/>
  <c r="D9" i="33"/>
  <c r="D14" i="32"/>
  <c r="D11" i="33"/>
  <c r="D15" i="28"/>
  <c r="C15" i="32"/>
  <c r="C12" i="28"/>
  <c r="C6" i="28"/>
  <c r="D11" i="32" l="1"/>
  <c r="C8" i="34"/>
  <c r="C8" i="35" s="1"/>
  <c r="D8" i="35" s="1"/>
  <c r="D8" i="32"/>
  <c r="D14" i="34"/>
  <c r="D9" i="34"/>
  <c r="C13" i="34"/>
  <c r="D13" i="34" s="1"/>
  <c r="D13" i="32"/>
  <c r="D11" i="34"/>
  <c r="C9" i="35"/>
  <c r="D9" i="35" s="1"/>
  <c r="D6" i="28"/>
  <c r="C6" i="32"/>
  <c r="D12" i="28"/>
  <c r="C12" i="32"/>
  <c r="C15" i="33"/>
  <c r="C15" i="34" s="1"/>
  <c r="D15" i="32"/>
  <c r="D8" i="34" l="1"/>
  <c r="C13" i="35"/>
  <c r="D13" i="35" s="1"/>
  <c r="C15" i="35"/>
  <c r="D15" i="33"/>
  <c r="C12" i="33"/>
  <c r="C12" i="34" s="1"/>
  <c r="D12" i="32"/>
  <c r="C6" i="33"/>
  <c r="D6" i="32"/>
  <c r="C6" i="34" l="1"/>
  <c r="C6" i="35" s="1"/>
  <c r="D6" i="33"/>
  <c r="C12" i="35"/>
  <c r="D12" i="33"/>
  <c r="D15" i="35"/>
  <c r="D15" i="34"/>
  <c r="D12" i="35" l="1"/>
  <c r="D12" i="34"/>
  <c r="D6" i="35"/>
  <c r="D6" i="34"/>
</calcChain>
</file>

<file path=xl/sharedStrings.xml><?xml version="1.0" encoding="utf-8"?>
<sst xmlns="http://schemas.openxmlformats.org/spreadsheetml/2006/main" count="735" uniqueCount="149">
  <si>
    <t>ステージ2</t>
    <phoneticPr fontId="3"/>
  </si>
  <si>
    <t>ステージ3</t>
    <phoneticPr fontId="3"/>
  </si>
  <si>
    <t>データ貼付シート⇒</t>
    <rPh sb="3" eb="4">
      <t>ハ</t>
    </rPh>
    <rPh sb="4" eb="5">
      <t>ツ</t>
    </rPh>
    <phoneticPr fontId="3"/>
  </si>
  <si>
    <t>2025SG</t>
    <phoneticPr fontId="3"/>
  </si>
  <si>
    <t>全補助事業期間　経費内訳書</t>
    <rPh sb="0" eb="1">
      <t>ゼン</t>
    </rPh>
    <rPh sb="1" eb="3">
      <t>ホジョ</t>
    </rPh>
    <rPh sb="3" eb="5">
      <t>ジギョウ</t>
    </rPh>
    <rPh sb="5" eb="7">
      <t>キカン</t>
    </rPh>
    <rPh sb="12" eb="13">
      <t>ショ</t>
    </rPh>
    <phoneticPr fontId="23"/>
  </si>
  <si>
    <t>（単位：円）</t>
    <rPh sb="1" eb="3">
      <t>タンイ</t>
    </rPh>
    <rPh sb="4" eb="5">
      <t>エン</t>
    </rPh>
    <phoneticPr fontId="3"/>
  </si>
  <si>
    <t>ステージ</t>
    <phoneticPr fontId="23"/>
  </si>
  <si>
    <t>合計</t>
    <rPh sb="0" eb="2">
      <t>ゴウケイ</t>
    </rPh>
    <phoneticPr fontId="3"/>
  </si>
  <si>
    <t>事業費</t>
  </si>
  <si>
    <t>2024SG</t>
  </si>
  <si>
    <t>2025SG</t>
  </si>
  <si>
    <t>2026SG</t>
  </si>
  <si>
    <t>2027SG</t>
  </si>
  <si>
    <t>2028SG</t>
  </si>
  <si>
    <t>2029SG</t>
  </si>
  <si>
    <t>2030SG</t>
  </si>
  <si>
    <t>2031SG</t>
  </si>
  <si>
    <t>20YY年M月
～20YY年M月</t>
    <rPh sb="4" eb="5">
      <t>ネン</t>
    </rPh>
    <rPh sb="6" eb="7">
      <t>ガツ</t>
    </rPh>
    <rPh sb="13" eb="14">
      <t>ネン</t>
    </rPh>
    <rPh sb="15" eb="16">
      <t>ガツ</t>
    </rPh>
    <phoneticPr fontId="3"/>
  </si>
  <si>
    <t>←青色セルは手入力して下さい（他は自動計算されます）。</t>
    <rPh sb="1" eb="3">
      <t>アオイロ</t>
    </rPh>
    <rPh sb="6" eb="7">
      <t>テ</t>
    </rPh>
    <rPh sb="7" eb="9">
      <t>ニュウリョク</t>
    </rPh>
    <rPh sb="11" eb="12">
      <t>クダ</t>
    </rPh>
    <rPh sb="15" eb="16">
      <t>ホカ</t>
    </rPh>
    <rPh sb="17" eb="19">
      <t>ジドウ</t>
    </rPh>
    <rPh sb="19" eb="21">
      <t>ケイサン</t>
    </rPh>
    <phoneticPr fontId="3"/>
  </si>
  <si>
    <t>　物品費</t>
    <phoneticPr fontId="3"/>
  </si>
  <si>
    <t>設備備品費</t>
  </si>
  <si>
    <t>消耗品費</t>
  </si>
  <si>
    <t>　旅費</t>
    <phoneticPr fontId="3"/>
  </si>
  <si>
    <t>旅費</t>
    <phoneticPr fontId="3"/>
  </si>
  <si>
    <t>　人件費・謝金</t>
    <rPh sb="5" eb="7">
      <t>シャキン</t>
    </rPh>
    <phoneticPr fontId="3"/>
  </si>
  <si>
    <t>人件費</t>
  </si>
  <si>
    <t>謝金</t>
    <phoneticPr fontId="3"/>
  </si>
  <si>
    <t>　その他</t>
    <phoneticPr fontId="3"/>
  </si>
  <si>
    <t>その他</t>
  </si>
  <si>
    <t>　小計</t>
    <phoneticPr fontId="3"/>
  </si>
  <si>
    <t>間接経費</t>
    <rPh sb="0" eb="2">
      <t>カンセツ</t>
    </rPh>
    <rPh sb="2" eb="4">
      <t>ケイヒ</t>
    </rPh>
    <phoneticPr fontId="20"/>
  </si>
  <si>
    <t>委託費</t>
  </si>
  <si>
    <r>
      <t>合計（補助対象経費）</t>
    </r>
    <r>
      <rPr>
        <sz val="10"/>
        <color rgb="FF0070C0"/>
        <rFont val="メイリオ"/>
        <family val="3"/>
        <charset val="128"/>
      </rPr>
      <t>※1</t>
    </r>
    <phoneticPr fontId="23"/>
  </si>
  <si>
    <t>B</t>
    <phoneticPr fontId="23"/>
  </si>
  <si>
    <t>(b)</t>
    <phoneticPr fontId="23"/>
  </si>
  <si>
    <r>
      <t>補助対象経費として計上する全認定VC出資額</t>
    </r>
    <r>
      <rPr>
        <sz val="10"/>
        <color rgb="FF0070C0"/>
        <rFont val="メイリオ"/>
        <family val="3"/>
        <charset val="128"/>
      </rPr>
      <t xml:space="preserve"> ※4</t>
    </r>
    <rPh sb="13" eb="14">
      <t>ゼン</t>
    </rPh>
    <rPh sb="14" eb="16">
      <t>ニンテイ</t>
    </rPh>
    <phoneticPr fontId="23"/>
  </si>
  <si>
    <r>
      <t xml:space="preserve">補助対象経費として計上するリード認定VC出資額 </t>
    </r>
    <r>
      <rPr>
        <sz val="9"/>
        <color rgb="FF0070C0"/>
        <rFont val="メイリオ"/>
        <family val="3"/>
        <charset val="128"/>
      </rPr>
      <t>※5</t>
    </r>
    <phoneticPr fontId="23"/>
  </si>
  <si>
    <t>(b’)</t>
    <phoneticPr fontId="23"/>
  </si>
  <si>
    <r>
      <t xml:space="preserve">AMED補助額 </t>
    </r>
    <r>
      <rPr>
        <sz val="10"/>
        <color rgb="FF0070C0"/>
        <rFont val="メイリオ"/>
        <family val="3"/>
        <charset val="128"/>
      </rPr>
      <t>※6</t>
    </r>
    <phoneticPr fontId="23"/>
  </si>
  <si>
    <t>ステージ：</t>
    <phoneticPr fontId="3"/>
  </si>
  <si>
    <t>←プルダウンで選択して下さい。</t>
    <rPh sb="7" eb="9">
      <t>センタク</t>
    </rPh>
    <rPh sb="11" eb="12">
      <t>クダ</t>
    </rPh>
    <phoneticPr fontId="3"/>
  </si>
  <si>
    <t>所要経費（補助対象経費）</t>
    <phoneticPr fontId="3"/>
  </si>
  <si>
    <t>補助率：2/3</t>
  </si>
  <si>
    <t>（単位：円）</t>
  </si>
  <si>
    <t>補助対象経費区分</t>
    <rPh sb="0" eb="2">
      <t>ホジョ</t>
    </rPh>
    <rPh sb="2" eb="4">
      <t>タイショウ</t>
    </rPh>
    <rPh sb="4" eb="6">
      <t>ケイヒ</t>
    </rPh>
    <rPh sb="6" eb="8">
      <t>クブン</t>
    </rPh>
    <phoneticPr fontId="3"/>
  </si>
  <si>
    <t>項目</t>
    <phoneticPr fontId="3"/>
  </si>
  <si>
    <t>項目計</t>
    <phoneticPr fontId="3"/>
  </si>
  <si>
    <t>補助対象経費</t>
    <rPh sb="0" eb="2">
      <t>ホジョ</t>
    </rPh>
    <rPh sb="2" eb="4">
      <t>タイショウ</t>
    </rPh>
    <rPh sb="4" eb="6">
      <t>ケイヒ</t>
    </rPh>
    <phoneticPr fontId="3"/>
  </si>
  <si>
    <r>
      <t xml:space="preserve">補助金額
</t>
    </r>
    <r>
      <rPr>
        <sz val="10"/>
        <rFont val="ＭＳ 明朝"/>
        <family val="1"/>
        <charset val="128"/>
      </rPr>
      <t>(補助対象経費×補助率)</t>
    </r>
    <rPh sb="0" eb="3">
      <t>ホジョキン</t>
    </rPh>
    <rPh sb="3" eb="4">
      <t>ガク</t>
    </rPh>
    <rPh sb="6" eb="8">
      <t>ホジョ</t>
    </rPh>
    <rPh sb="8" eb="10">
      <t>タイショウ</t>
    </rPh>
    <rPh sb="10" eb="12">
      <t>ケイヒ</t>
    </rPh>
    <rPh sb="13" eb="16">
      <t>ホジョリツ</t>
    </rPh>
    <phoneticPr fontId="3"/>
  </si>
  <si>
    <t>物品費</t>
    <rPh sb="0" eb="2">
      <t>ブッピン</t>
    </rPh>
    <rPh sb="2" eb="3">
      <t>ヒ</t>
    </rPh>
    <phoneticPr fontId="3"/>
  </si>
  <si>
    <t>旅費</t>
    <rPh sb="0" eb="2">
      <t>リョヒ</t>
    </rPh>
    <phoneticPr fontId="3"/>
  </si>
  <si>
    <t>旅費</t>
  </si>
  <si>
    <t>人件費・謝金</t>
    <rPh sb="0" eb="3">
      <t>ジンケンヒ</t>
    </rPh>
    <rPh sb="4" eb="6">
      <t>シャキン</t>
    </rPh>
    <phoneticPr fontId="3"/>
  </si>
  <si>
    <t>謝金</t>
  </si>
  <si>
    <t>その他</t>
    <rPh sb="2" eb="3">
      <t>タ</t>
    </rPh>
    <phoneticPr fontId="3"/>
  </si>
  <si>
    <t>その他</t>
    <phoneticPr fontId="3"/>
  </si>
  <si>
    <t>小計</t>
    <phoneticPr fontId="3"/>
  </si>
  <si>
    <t>委託費</t>
    <rPh sb="0" eb="2">
      <t>イタク</t>
    </rPh>
    <rPh sb="2" eb="3">
      <t>ヒ</t>
    </rPh>
    <phoneticPr fontId="3"/>
  </si>
  <si>
    <t>合計</t>
  </si>
  <si>
    <t>令和6(2024)年度</t>
    <rPh sb="0" eb="2">
      <t>レイワ</t>
    </rPh>
    <rPh sb="9" eb="11">
      <t>ネンド</t>
    </rPh>
    <phoneticPr fontId="3"/>
  </si>
  <si>
    <t>令和7(2025)年度</t>
    <rPh sb="0" eb="2">
      <t>レイワ</t>
    </rPh>
    <rPh sb="9" eb="11">
      <t>ネンド</t>
    </rPh>
    <phoneticPr fontId="3"/>
  </si>
  <si>
    <t>令和8(2026)年度</t>
    <rPh sb="0" eb="2">
      <t>レイワ</t>
    </rPh>
    <rPh sb="9" eb="11">
      <t>ネンド</t>
    </rPh>
    <phoneticPr fontId="3"/>
  </si>
  <si>
    <t>令和9(2027)年度</t>
    <rPh sb="0" eb="2">
      <t>レイワ</t>
    </rPh>
    <rPh sb="9" eb="11">
      <t>ネンド</t>
    </rPh>
    <phoneticPr fontId="3"/>
  </si>
  <si>
    <t>令和10(2028)年度</t>
    <rPh sb="0" eb="2">
      <t>レイワ</t>
    </rPh>
    <rPh sb="10" eb="12">
      <t>ネンド</t>
    </rPh>
    <phoneticPr fontId="3"/>
  </si>
  <si>
    <t>令和11(2029)年度</t>
    <rPh sb="0" eb="2">
      <t>レイワ</t>
    </rPh>
    <rPh sb="10" eb="12">
      <t>ネンド</t>
    </rPh>
    <phoneticPr fontId="3"/>
  </si>
  <si>
    <t>令和12(2030)年度</t>
    <rPh sb="0" eb="2">
      <t>レイワ</t>
    </rPh>
    <rPh sb="10" eb="12">
      <t>ネンド</t>
    </rPh>
    <phoneticPr fontId="3"/>
  </si>
  <si>
    <t>令和13(2031)年度</t>
    <rPh sb="0" eb="2">
      <t>レイワ</t>
    </rPh>
    <rPh sb="10" eb="12">
      <t>ネンド</t>
    </rPh>
    <phoneticPr fontId="3"/>
  </si>
  <si>
    <t>各年度別経費内訳(単位：円）　</t>
    <phoneticPr fontId="3"/>
  </si>
  <si>
    <t>補助率（分子／分母）：　　2／3　　　</t>
    <phoneticPr fontId="3"/>
  </si>
  <si>
    <t>事業費</t>
    <rPh sb="0" eb="3">
      <t>ジギョウヒ</t>
    </rPh>
    <phoneticPr fontId="3"/>
  </si>
  <si>
    <t>大項目</t>
    <rPh sb="0" eb="3">
      <t>ダイコウモク</t>
    </rPh>
    <phoneticPr fontId="3"/>
  </si>
  <si>
    <t>中項目</t>
    <rPh sb="0" eb="1">
      <t>チュウ</t>
    </rPh>
    <rPh sb="1" eb="3">
      <t>コウモク</t>
    </rPh>
    <phoneticPr fontId="3"/>
  </si>
  <si>
    <t>令和6(2024)年度</t>
  </si>
  <si>
    <t>令和7(2025)年度</t>
  </si>
  <si>
    <t>令和8(2026)年度</t>
  </si>
  <si>
    <t>令和9(2027)年度</t>
  </si>
  <si>
    <t>令和10(2028)年度</t>
  </si>
  <si>
    <t>令和11(2029)年度</t>
  </si>
  <si>
    <t>令和12(2030)年度</t>
  </si>
  <si>
    <t>令和13(2031)年度</t>
  </si>
  <si>
    <t>計</t>
    <rPh sb="0" eb="1">
      <t>ケイ</t>
    </rPh>
    <phoneticPr fontId="3"/>
  </si>
  <si>
    <t>補助対象経費</t>
  </si>
  <si>
    <r>
      <t xml:space="preserve">補助金額
</t>
    </r>
    <r>
      <rPr>
        <sz val="6"/>
        <color rgb="FF000000"/>
        <rFont val="Meiryo UI"/>
        <family val="3"/>
        <charset val="128"/>
      </rPr>
      <t>(補助対象経費×補助率)</t>
    </r>
    <phoneticPr fontId="3"/>
  </si>
  <si>
    <t>補助対象経費</t>
    <phoneticPr fontId="3"/>
  </si>
  <si>
    <t>１．物品費</t>
    <phoneticPr fontId="3"/>
  </si>
  <si>
    <t>設備備品費</t>
    <rPh sb="4" eb="5">
      <t>ヒ</t>
    </rPh>
    <phoneticPr fontId="3"/>
  </si>
  <si>
    <t>消耗品費</t>
    <phoneticPr fontId="3"/>
  </si>
  <si>
    <t>２．旅費</t>
    <phoneticPr fontId="3"/>
  </si>
  <si>
    <t>３．人件費
　　　・謝金</t>
    <phoneticPr fontId="3"/>
  </si>
  <si>
    <t>人件費</t>
    <rPh sb="0" eb="3">
      <t>ジンケンヒ</t>
    </rPh>
    <phoneticPr fontId="3"/>
  </si>
  <si>
    <t>謝金</t>
    <rPh sb="0" eb="2">
      <t>シャキン</t>
    </rPh>
    <phoneticPr fontId="3"/>
  </si>
  <si>
    <t>４．その他</t>
    <phoneticPr fontId="3"/>
  </si>
  <si>
    <t>委託費</t>
    <rPh sb="0" eb="3">
      <t>イタクヒ</t>
    </rPh>
    <phoneticPr fontId="3"/>
  </si>
  <si>
    <t>合計</t>
    <phoneticPr fontId="3"/>
  </si>
  <si>
    <t>※本シートは自動計算されます（入力不要）。</t>
    <phoneticPr fontId="3"/>
  </si>
  <si>
    <t>全補助事業期間</t>
    <rPh sb="0" eb="1">
      <t>ゼン</t>
    </rPh>
    <rPh sb="1" eb="3">
      <t>ホジョ</t>
    </rPh>
    <rPh sb="3" eb="5">
      <t>ジギョウ</t>
    </rPh>
    <rPh sb="5" eb="7">
      <t>キカン</t>
    </rPh>
    <phoneticPr fontId="3"/>
  </si>
  <si>
    <t>ステージ1</t>
    <phoneticPr fontId="23"/>
  </si>
  <si>
    <t>補助率：2/3</t>
    <phoneticPr fontId="3"/>
  </si>
  <si>
    <t>項目</t>
    <rPh sb="0" eb="2">
      <t>コウモク</t>
    </rPh>
    <phoneticPr fontId="3"/>
  </si>
  <si>
    <t>項目計</t>
    <rPh sb="0" eb="2">
      <t>コウモク</t>
    </rPh>
    <rPh sb="2" eb="3">
      <t>ケイ</t>
    </rPh>
    <phoneticPr fontId="3"/>
  </si>
  <si>
    <r>
      <t xml:space="preserve">補助金額
</t>
    </r>
    <r>
      <rPr>
        <sz val="11"/>
        <rFont val="ＭＳ 明朝"/>
        <family val="1"/>
        <charset val="128"/>
      </rPr>
      <t>(補助対象経費×補助率)</t>
    </r>
    <rPh sb="0" eb="3">
      <t>ホジョキン</t>
    </rPh>
    <rPh sb="3" eb="4">
      <t>ガク</t>
    </rPh>
    <rPh sb="6" eb="8">
      <t>ホジョ</t>
    </rPh>
    <rPh sb="8" eb="10">
      <t>タイショウ</t>
    </rPh>
    <rPh sb="10" eb="12">
      <t>ケイヒ</t>
    </rPh>
    <rPh sb="13" eb="16">
      <t>ホジョリツ</t>
    </rPh>
    <phoneticPr fontId="3"/>
  </si>
  <si>
    <t>合計</t>
    <phoneticPr fontId="23"/>
  </si>
  <si>
    <t>ステージ2</t>
    <phoneticPr fontId="23"/>
  </si>
  <si>
    <t>ステージ3</t>
    <phoneticPr fontId="23"/>
  </si>
  <si>
    <t>ステージ4</t>
    <phoneticPr fontId="23"/>
  </si>
  <si>
    <t>ステージ5</t>
    <phoneticPr fontId="23"/>
  </si>
  <si>
    <t>物品費</t>
    <rPh sb="0" eb="2">
      <t>ブッピン</t>
    </rPh>
    <rPh sb="2" eb="3">
      <t>ヒ</t>
    </rPh>
    <phoneticPr fontId="23"/>
  </si>
  <si>
    <t>旅費</t>
    <rPh sb="0" eb="2">
      <t>リョヒ</t>
    </rPh>
    <phoneticPr fontId="23"/>
  </si>
  <si>
    <t>人件費・謝金</t>
    <rPh sb="0" eb="3">
      <t>ジンケンヒ</t>
    </rPh>
    <rPh sb="4" eb="6">
      <t>シャキン</t>
    </rPh>
    <phoneticPr fontId="23"/>
  </si>
  <si>
    <t>その他</t>
    <rPh sb="2" eb="3">
      <t>タ</t>
    </rPh>
    <phoneticPr fontId="23"/>
  </si>
  <si>
    <t>小計</t>
  </si>
  <si>
    <t>委託費</t>
    <rPh sb="0" eb="2">
      <t>イタク</t>
    </rPh>
    <rPh sb="2" eb="3">
      <t>ヒ</t>
    </rPh>
    <phoneticPr fontId="23"/>
  </si>
  <si>
    <r>
      <t>全補助事業期間　経費内訳書</t>
    </r>
    <r>
      <rPr>
        <b/>
        <sz val="12"/>
        <color rgb="FFFF0000"/>
        <rFont val="メイリオ"/>
        <family val="3"/>
        <charset val="128"/>
      </rPr>
      <t>（AMED補助金額）</t>
    </r>
    <rPh sb="0" eb="1">
      <t>ゼン</t>
    </rPh>
    <rPh sb="1" eb="3">
      <t>ホジョ</t>
    </rPh>
    <rPh sb="3" eb="5">
      <t>ジギョウ</t>
    </rPh>
    <rPh sb="5" eb="7">
      <t>キカン</t>
    </rPh>
    <rPh sb="12" eb="13">
      <t>ショ</t>
    </rPh>
    <rPh sb="18" eb="21">
      <t>ホジョキン</t>
    </rPh>
    <rPh sb="21" eb="22">
      <t>ガク</t>
    </rPh>
    <phoneticPr fontId="23"/>
  </si>
  <si>
    <t>1+2</t>
    <phoneticPr fontId="3"/>
  </si>
  <si>
    <t>1+2+3</t>
    <phoneticPr fontId="3"/>
  </si>
  <si>
    <t>1+2+3+4</t>
    <phoneticPr fontId="3"/>
  </si>
  <si>
    <t>1+2+3+4+5</t>
    <phoneticPr fontId="3"/>
  </si>
  <si>
    <t>■ステージが年度を跨ぐ場合、年度途中から始まる次のステージのデータは、その年度の「20XXSG」のシートに貼り付けて下さい。</t>
    <rPh sb="14" eb="16">
      <t>ネンド</t>
    </rPh>
    <rPh sb="16" eb="18">
      <t>トチュウ</t>
    </rPh>
    <rPh sb="20" eb="21">
      <t>ハジ</t>
    </rPh>
    <rPh sb="37" eb="39">
      <t>ネンド</t>
    </rPh>
    <phoneticPr fontId="3"/>
  </si>
  <si>
    <t>ステージ1</t>
    <phoneticPr fontId="3"/>
  </si>
  <si>
    <t>　ステージ２以降は、各費目（C6～11、C14セル）について、手入力してください。各年度のシートを入力すると自動計算されます。</t>
    <phoneticPr fontId="3"/>
  </si>
  <si>
    <t>■ステージ１については【様式2】のシート「計画書経費欄（計画書貼り付け用）」のC4~C9、C12セルをコピーし、各シートのC6～11、C14セルに貼り付けてください。（テキストを貼り付け）。</t>
    <rPh sb="56" eb="57">
      <t>カク</t>
    </rPh>
    <phoneticPr fontId="3"/>
  </si>
  <si>
    <r>
      <t>全認定VC出資額</t>
    </r>
    <r>
      <rPr>
        <sz val="10"/>
        <color theme="8"/>
        <rFont val="メイリオ"/>
        <family val="3"/>
        <charset val="128"/>
      </rPr>
      <t xml:space="preserve"> </t>
    </r>
    <r>
      <rPr>
        <sz val="10"/>
        <color theme="8" tint="-0.249977111117893"/>
        <rFont val="メイリオ"/>
        <family val="3"/>
        <charset val="128"/>
      </rPr>
      <t>※2</t>
    </r>
    <rPh sb="0" eb="1">
      <t>ゼン</t>
    </rPh>
    <phoneticPr fontId="23"/>
  </si>
  <si>
    <r>
      <t>リード認定VC出資額</t>
    </r>
    <r>
      <rPr>
        <sz val="10"/>
        <color rgb="FF0070C0"/>
        <rFont val="メイリオ"/>
        <family val="3"/>
        <charset val="128"/>
      </rPr>
      <t xml:space="preserve"> 
※3</t>
    </r>
    <r>
      <rPr>
        <sz val="10"/>
        <color theme="8" tint="-0.249977111117893"/>
        <rFont val="メイリオ"/>
        <family val="3"/>
        <charset val="128"/>
      </rPr>
      <t>、※9</t>
    </r>
    <phoneticPr fontId="23"/>
  </si>
  <si>
    <t>（応募時）【作成方法】</t>
    <phoneticPr fontId="3"/>
  </si>
  <si>
    <t>（SG申請時）【作成方法】</t>
    <phoneticPr fontId="3"/>
  </si>
  <si>
    <t>■申請するステージについては【様式2】のシート「計画書経費欄（計画書貼り付け用）」のC4~C9、C12セルをコピーし、各シートのC6～11、C14セルに貼り付けてください。（テキストを貼り付け）。</t>
    <rPh sb="1" eb="3">
      <t>シンセイ</t>
    </rPh>
    <rPh sb="59" eb="60">
      <t>カク</t>
    </rPh>
    <phoneticPr fontId="3"/>
  </si>
  <si>
    <t>　それ以降のステージは、各費目（C6～11、C14セル）について、手入力してください。各年度のシートを入力すると自動計算されます。</t>
    <rPh sb="3" eb="5">
      <t>イコウ</t>
    </rPh>
    <phoneticPr fontId="3"/>
  </si>
  <si>
    <t>令和5(2023)年度</t>
    <rPh sb="0" eb="2">
      <t>レイワ</t>
    </rPh>
    <rPh sb="9" eb="11">
      <t>ネンド</t>
    </rPh>
    <phoneticPr fontId="3"/>
  </si>
  <si>
    <t>2023SG</t>
    <phoneticPr fontId="3"/>
  </si>
  <si>
    <t>令和5(2023)年度</t>
    <phoneticPr fontId="3"/>
  </si>
  <si>
    <t>2023SG</t>
    <phoneticPr fontId="3"/>
  </si>
  <si>
    <t>％</t>
    <phoneticPr fontId="3"/>
  </si>
  <si>
    <t>■「全期間（SG毎）」W1セルに、【様式2】の「【鑑】経費等内訳書シート」C28セルで設定した間接経費率（半角数字）を入力してください。</t>
    <rPh sb="2" eb="5">
      <t>ゼンキカン</t>
    </rPh>
    <rPh sb="8" eb="9">
      <t>ゴト</t>
    </rPh>
    <rPh sb="59" eb="61">
      <t>ニュウリョク</t>
    </rPh>
    <phoneticPr fontId="3"/>
  </si>
  <si>
    <t>（2025年10月～2028年3月）</t>
    <phoneticPr fontId="3"/>
  </si>
  <si>
    <t>（2028年4月～2030年3月）</t>
    <phoneticPr fontId="3"/>
  </si>
  <si>
    <r>
      <t>（例）2024年度採択、2025年度の途中、2028年度からステージが始まる場合</t>
    </r>
    <r>
      <rPr>
        <b/>
        <u/>
        <sz val="10"/>
        <rFont val="游ゴシック"/>
        <family val="3"/>
        <charset val="128"/>
        <scheme val="minor"/>
      </rPr>
      <t>（採択当初作成時）</t>
    </r>
    <rPh sb="16" eb="18">
      <t>ネンド</t>
    </rPh>
    <rPh sb="19" eb="21">
      <t>トチュウ</t>
    </rPh>
    <rPh sb="26" eb="28">
      <t>ネンド</t>
    </rPh>
    <rPh sb="35" eb="36">
      <t>ハジ</t>
    </rPh>
    <rPh sb="41" eb="43">
      <t>サイタク</t>
    </rPh>
    <rPh sb="43" eb="45">
      <t>トウショ</t>
    </rPh>
    <rPh sb="45" eb="48">
      <t>サクセイジ</t>
    </rPh>
    <phoneticPr fontId="3"/>
  </si>
  <si>
    <r>
      <t>（例）2024年度に採択され、ステージ１を通過し、2028年度からステージ3が始まる場合</t>
    </r>
    <r>
      <rPr>
        <b/>
        <u/>
        <sz val="10"/>
        <rFont val="游ゴシック"/>
        <family val="3"/>
        <charset val="128"/>
        <scheme val="minor"/>
      </rPr>
      <t>（ステージ1通過後作成時）</t>
    </r>
    <rPh sb="21" eb="23">
      <t>ツウカ</t>
    </rPh>
    <rPh sb="29" eb="31">
      <t>ネンド</t>
    </rPh>
    <rPh sb="39" eb="40">
      <t>ハジ</t>
    </rPh>
    <rPh sb="50" eb="52">
      <t>ツウカ</t>
    </rPh>
    <rPh sb="52" eb="53">
      <t>ゴ</t>
    </rPh>
    <rPh sb="53" eb="55">
      <t>サクセイ</t>
    </rPh>
    <rPh sb="55" eb="56">
      <t>ジ</t>
    </rPh>
    <phoneticPr fontId="3"/>
  </si>
  <si>
    <t>全期間　経費内訳書</t>
    <rPh sb="0" eb="1">
      <t>ゼン</t>
    </rPh>
    <rPh sb="1" eb="3">
      <t>キカン</t>
    </rPh>
    <rPh sb="8" eb="9">
      <t>ショ</t>
    </rPh>
    <phoneticPr fontId="23"/>
  </si>
  <si>
    <r>
      <t xml:space="preserve">間接経費率 </t>
    </r>
    <r>
      <rPr>
        <sz val="10"/>
        <color rgb="FF0070C0"/>
        <rFont val="メイリオ"/>
        <family val="3"/>
        <charset val="128"/>
      </rPr>
      <t>※10</t>
    </r>
    <r>
      <rPr>
        <b/>
        <sz val="10"/>
        <color theme="1"/>
        <rFont val="メイリオ"/>
        <family val="3"/>
        <charset val="128"/>
      </rPr>
      <t>：</t>
    </r>
    <rPh sb="0" eb="2">
      <t>カンセツ</t>
    </rPh>
    <rPh sb="2" eb="4">
      <t>ケイヒ</t>
    </rPh>
    <rPh sb="4" eb="5">
      <t>リツ</t>
    </rPh>
    <phoneticPr fontId="3"/>
  </si>
  <si>
    <t>【計画様式２別紙】全期間経費内訳書の作成方法</t>
    <rPh sb="1" eb="3">
      <t>ケイカク</t>
    </rPh>
    <rPh sb="3" eb="5">
      <t>ヨウシキ</t>
    </rPh>
    <rPh sb="6" eb="8">
      <t>ベッシ</t>
    </rPh>
    <rPh sb="9" eb="12">
      <t>ゼンキカン</t>
    </rPh>
    <rPh sb="12" eb="14">
      <t>ケイヒ</t>
    </rPh>
    <rPh sb="14" eb="17">
      <t>ウチワケショ</t>
    </rPh>
    <rPh sb="18" eb="22">
      <t>サクセイホウホウ</t>
    </rPh>
    <phoneticPr fontId="3"/>
  </si>
  <si>
    <t>■本Excelは、全研究開発期間及びステージ毎の金額を把握するためのファイルです。</t>
    <rPh sb="10" eb="12">
      <t>ケンキュウ</t>
    </rPh>
    <rPh sb="12" eb="14">
      <t>カイハツ</t>
    </rPh>
    <rPh sb="16" eb="17">
      <t>オヨ</t>
    </rPh>
    <rPh sb="22" eb="23">
      <t>ゴト</t>
    </rPh>
    <phoneticPr fontId="3"/>
  </si>
  <si>
    <t>ステージ</t>
    <phoneticPr fontId="3"/>
  </si>
  <si>
    <t xml:space="preserve">A
</t>
    <phoneticPr fontId="23"/>
  </si>
  <si>
    <t>← A=B' + C</t>
    <phoneticPr fontId="3"/>
  </si>
  <si>
    <r>
      <rPr>
        <sz val="10"/>
        <rFont val="メイリオ"/>
        <family val="3"/>
        <charset val="128"/>
      </rPr>
      <t>B’</t>
    </r>
    <r>
      <rPr>
        <sz val="10"/>
        <color rgb="FFC00000"/>
        <rFont val="メイリオ"/>
        <family val="3"/>
        <charset val="128"/>
      </rPr>
      <t xml:space="preserve">
</t>
    </r>
    <phoneticPr fontId="23"/>
  </si>
  <si>
    <t>← B'=A-C</t>
    <phoneticPr fontId="3"/>
  </si>
  <si>
    <t xml:space="preserve">C
</t>
    <phoneticPr fontId="23"/>
  </si>
  <si>
    <t>← C=（各年度の補助対象経費×2/3）の合計</t>
    <phoneticPr fontId="3"/>
  </si>
  <si>
    <t>20YY年M月
～20YY年M月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</si>
</sst>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 ;[Red]\-#,##0\ "/>
  </numFmts>
  <fonts count="51" x14ac:knownFonts="1">
    <font>
      <sz val="11"/>
      <name val="ＭＳ Ｐゴシック"/>
      <family val="3"/>
      <charset val="128"/>
    </font>
    <font>
      <sz val="11"/>
      <color theme="1"/>
      <name val="游ゴシック"/>
      <family val="2"/>
      <charset val="128"/>
      <scheme val="minor"/>
    </font>
    <font>
      <sz val="11"/>
      <name val="Meiryo UI"/>
      <family val="3"/>
      <charset val="128"/>
    </font>
    <font>
      <sz val="6"/>
      <name val="ＭＳ Ｐゴシック"/>
      <family val="3"/>
      <charset val="128"/>
    </font>
    <font>
      <sz val="11"/>
      <color theme="0" tint="-0.249977111117893"/>
      <name val="Meiryo UI"/>
      <family val="3"/>
      <charset val="128"/>
    </font>
    <font>
      <sz val="11"/>
      <color theme="0" tint="-0.249977111117893"/>
      <name val="ＭＳ 明朝"/>
      <family val="1"/>
      <charset val="128"/>
    </font>
    <font>
      <sz val="11"/>
      <name val="ＭＳ 明朝"/>
      <family val="1"/>
      <charset val="128"/>
    </font>
    <font>
      <sz val="11"/>
      <color indexed="8"/>
      <name val="Meiryo UI"/>
      <family val="3"/>
      <charset val="128"/>
    </font>
    <font>
      <sz val="11"/>
      <color indexed="10"/>
      <name val="ＭＳ 明朝"/>
      <family val="1"/>
      <charset val="128"/>
    </font>
    <font>
      <sz val="11"/>
      <color indexed="10"/>
      <name val="Meiryo UI"/>
      <family val="3"/>
      <charset val="128"/>
    </font>
    <font>
      <b/>
      <sz val="14"/>
      <name val="Meiryo UI"/>
      <family val="3"/>
      <charset val="128"/>
    </font>
    <font>
      <b/>
      <sz val="14"/>
      <color theme="0" tint="-0.249977111117893"/>
      <name val="ＭＳ 明朝"/>
      <family val="1"/>
      <charset val="128"/>
    </font>
    <font>
      <b/>
      <sz val="14"/>
      <name val="ＭＳ 明朝"/>
      <family val="1"/>
      <charset val="128"/>
    </font>
    <font>
      <b/>
      <sz val="11"/>
      <name val="ＭＳ 明朝"/>
      <family val="1"/>
      <charset val="128"/>
    </font>
    <font>
      <sz val="6"/>
      <color rgb="FF000000"/>
      <name val="Meiryo UI"/>
      <family val="3"/>
      <charset val="128"/>
    </font>
    <font>
      <sz val="11"/>
      <color theme="1"/>
      <name val="游ゴシック"/>
      <family val="2"/>
      <scheme val="minor"/>
    </font>
    <font>
      <sz val="12"/>
      <name val="ＭＳ 明朝"/>
      <family val="1"/>
      <charset val="128"/>
    </font>
    <font>
      <u/>
      <sz val="11"/>
      <name val="ＭＳ 明朝"/>
      <family val="1"/>
      <charset val="128"/>
    </font>
    <font>
      <sz val="10"/>
      <name val="ＭＳ 明朝"/>
      <family val="1"/>
      <charset val="128"/>
    </font>
    <font>
      <sz val="14"/>
      <name val="ＭＳ 明朝"/>
      <family val="1"/>
      <charset val="128"/>
    </font>
    <font>
      <b/>
      <sz val="12"/>
      <name val="ＭＳ 明朝"/>
      <family val="1"/>
      <charset val="128"/>
    </font>
    <font>
      <b/>
      <sz val="12"/>
      <color theme="1"/>
      <name val="ＭＳ 明朝"/>
      <family val="1"/>
      <charset val="128"/>
    </font>
    <font>
      <b/>
      <sz val="12"/>
      <color rgb="FF0070C0"/>
      <name val="ＭＳ 明朝"/>
      <family val="1"/>
      <charset val="128"/>
    </font>
    <font>
      <sz val="6"/>
      <name val="游ゴシック"/>
      <family val="2"/>
      <charset val="128"/>
      <scheme val="minor"/>
    </font>
    <font>
      <sz val="10"/>
      <color theme="1"/>
      <name val="メイリオ"/>
      <family val="3"/>
      <charset val="128"/>
    </font>
    <font>
      <b/>
      <sz val="10"/>
      <color theme="1"/>
      <name val="メイリオ"/>
      <family val="3"/>
      <charset val="128"/>
    </font>
    <font>
      <sz val="10"/>
      <name val="メイリオ"/>
      <family val="3"/>
      <charset val="128"/>
    </font>
    <font>
      <b/>
      <sz val="12"/>
      <color theme="1"/>
      <name val="メイリオ"/>
      <family val="3"/>
      <charset val="128"/>
    </font>
    <font>
      <sz val="9"/>
      <color theme="1"/>
      <name val="メイリオ"/>
      <family val="3"/>
      <charset val="128"/>
    </font>
    <font>
      <b/>
      <sz val="11"/>
      <color theme="1"/>
      <name val="游ゴシック"/>
      <family val="3"/>
      <charset val="128"/>
      <scheme val="minor"/>
    </font>
    <font>
      <b/>
      <sz val="14"/>
      <color theme="1"/>
      <name val="游ゴシック"/>
      <family val="3"/>
      <charset val="128"/>
      <scheme val="minor"/>
    </font>
    <font>
      <b/>
      <sz val="10"/>
      <color rgb="FF0070C0"/>
      <name val="メイリオ"/>
      <family val="3"/>
      <charset val="128"/>
    </font>
    <font>
      <sz val="10"/>
      <color rgb="FF0070C0"/>
      <name val="メイリオ"/>
      <family val="3"/>
      <charset val="128"/>
    </font>
    <font>
      <sz val="9"/>
      <color rgb="FF0070C0"/>
      <name val="メイリオ"/>
      <family val="3"/>
      <charset val="128"/>
    </font>
    <font>
      <b/>
      <sz val="11"/>
      <color theme="1"/>
      <name val="ＭＳ 明朝"/>
      <family val="1"/>
      <charset val="128"/>
    </font>
    <font>
      <sz val="11"/>
      <color theme="1"/>
      <name val="ＭＳ 明朝"/>
      <family val="1"/>
      <charset val="128"/>
    </font>
    <font>
      <b/>
      <sz val="11"/>
      <color rgb="FF0070C0"/>
      <name val="ＭＳ 明朝"/>
      <family val="1"/>
      <charset val="128"/>
    </font>
    <font>
      <sz val="10"/>
      <name val="游ゴシック"/>
      <family val="3"/>
      <charset val="128"/>
      <scheme val="minor"/>
    </font>
    <font>
      <b/>
      <sz val="10"/>
      <name val="游ゴシック"/>
      <family val="3"/>
      <charset val="128"/>
      <scheme val="minor"/>
    </font>
    <font>
      <b/>
      <sz val="10"/>
      <color rgb="FFC00000"/>
      <name val="游ゴシック"/>
      <family val="3"/>
      <charset val="128"/>
      <scheme val="minor"/>
    </font>
    <font>
      <u/>
      <sz val="10"/>
      <name val="游ゴシック"/>
      <family val="3"/>
      <charset val="128"/>
      <scheme val="minor"/>
    </font>
    <font>
      <b/>
      <u/>
      <sz val="10"/>
      <name val="游ゴシック"/>
      <family val="3"/>
      <charset val="128"/>
      <scheme val="minor"/>
    </font>
    <font>
      <b/>
      <sz val="12"/>
      <color rgb="FFFF0000"/>
      <name val="メイリオ"/>
      <family val="3"/>
      <charset val="128"/>
    </font>
    <font>
      <sz val="10"/>
      <color rgb="FFC00000"/>
      <name val="メイリオ"/>
      <family val="3"/>
      <charset val="128"/>
    </font>
    <font>
      <sz val="10"/>
      <color theme="8"/>
      <name val="メイリオ"/>
      <family val="3"/>
      <charset val="128"/>
    </font>
    <font>
      <sz val="10"/>
      <color theme="8" tint="-0.249977111117893"/>
      <name val="メイリオ"/>
      <family val="3"/>
      <charset val="128"/>
    </font>
    <font>
      <b/>
      <sz val="10"/>
      <color theme="0"/>
      <name val="游ゴシック"/>
      <family val="3"/>
      <charset val="128"/>
      <scheme val="minor"/>
    </font>
    <font>
      <b/>
      <sz val="10"/>
      <color rgb="FFFF0000"/>
      <name val="メイリオ"/>
      <family val="3"/>
      <charset val="128"/>
    </font>
    <font>
      <b/>
      <sz val="16"/>
      <name val="游ゴシック"/>
      <family val="3"/>
      <charset val="128"/>
      <scheme val="minor"/>
    </font>
    <font>
      <sz val="11"/>
      <name val="ＭＳ Ｐゴシック"/>
      <family val="3"/>
      <charset val="128"/>
    </font>
    <font>
      <b/>
      <sz val="10"/>
      <color theme="0"/>
      <name val="メイリオ"/>
      <family val="3"/>
      <charset val="128"/>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rgb="FFFFCCFF"/>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dash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s>
  <cellStyleXfs count="5">
    <xf numFmtId="0" fontId="0" fillId="0" borderId="0"/>
    <xf numFmtId="0" fontId="15" fillId="0" borderId="0"/>
    <xf numFmtId="0" fontId="1" fillId="0" borderId="0">
      <alignment vertical="center"/>
    </xf>
    <xf numFmtId="38" fontId="1" fillId="0" borderId="0" applyFont="0" applyFill="0" applyBorder="0" applyAlignment="0" applyProtection="0">
      <alignment vertical="center"/>
    </xf>
    <xf numFmtId="38" fontId="49" fillId="0" borderId="0" applyFont="0" applyFill="0" applyBorder="0" applyAlignment="0" applyProtection="0">
      <alignment vertical="center"/>
    </xf>
  </cellStyleXfs>
  <cellXfs count="389">
    <xf numFmtId="0" fontId="0" fillId="0" borderId="0" xfId="0"/>
    <xf numFmtId="0" fontId="2" fillId="2"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wrapText="1"/>
    </xf>
    <xf numFmtId="0" fontId="7" fillId="2" borderId="6" xfId="0" applyFont="1" applyFill="1" applyBorder="1" applyAlignment="1">
      <alignment horizontal="left" vertical="center" wrapText="1"/>
    </xf>
    <xf numFmtId="0" fontId="7" fillId="2" borderId="9" xfId="0" applyFont="1" applyFill="1" applyBorder="1" applyAlignment="1">
      <alignment horizontal="left" vertical="center" wrapText="1"/>
    </xf>
    <xf numFmtId="0" fontId="9" fillId="2" borderId="0" xfId="0" applyFont="1" applyFill="1" applyAlignment="1">
      <alignment horizontal="left" vertical="center"/>
    </xf>
    <xf numFmtId="0" fontId="2" fillId="0" borderId="0" xfId="0" applyFont="1" applyAlignment="1">
      <alignment horizontal="left" vertical="center"/>
    </xf>
    <xf numFmtId="0" fontId="7" fillId="3" borderId="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top"/>
    </xf>
    <xf numFmtId="0" fontId="8" fillId="0" borderId="0" xfId="0" applyFont="1" applyAlignment="1">
      <alignment horizontal="left" vertical="center"/>
    </xf>
    <xf numFmtId="0" fontId="13" fillId="0" borderId="2" xfId="0" applyFont="1" applyBorder="1" applyAlignment="1">
      <alignment vertical="center"/>
    </xf>
    <xf numFmtId="0" fontId="7" fillId="2" borderId="4" xfId="0" applyFont="1" applyFill="1" applyBorder="1" applyAlignment="1">
      <alignment horizontal="left" vertical="center" wrapText="1"/>
    </xf>
    <xf numFmtId="176" fontId="16" fillId="0" borderId="0" xfId="1" applyNumberFormat="1" applyFont="1" applyAlignment="1">
      <alignment vertical="center" wrapText="1"/>
    </xf>
    <xf numFmtId="0" fontId="15" fillId="0" borderId="0" xfId="1"/>
    <xf numFmtId="0" fontId="17" fillId="0" borderId="0" xfId="1" applyFont="1" applyAlignment="1">
      <alignment horizontal="left" vertical="center"/>
    </xf>
    <xf numFmtId="9" fontId="6" fillId="0" borderId="0" xfId="1" applyNumberFormat="1" applyFont="1" applyAlignment="1">
      <alignment horizontal="right" vertical="center"/>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5" xfId="1" applyFont="1" applyBorder="1" applyAlignment="1">
      <alignment horizontal="center" vertical="center"/>
    </xf>
    <xf numFmtId="0" fontId="6" fillId="0" borderId="4" xfId="1" applyFont="1" applyBorder="1" applyAlignment="1">
      <alignment horizontal="center" vertical="center" wrapText="1"/>
    </xf>
    <xf numFmtId="0" fontId="6" fillId="0" borderId="3" xfId="1" applyFont="1" applyBorder="1" applyAlignment="1">
      <alignment horizontal="justify" vertical="center"/>
    </xf>
    <xf numFmtId="0" fontId="6" fillId="0" borderId="3" xfId="1" applyFont="1" applyBorder="1" applyAlignment="1">
      <alignment horizontal="justify" vertical="center" wrapText="1"/>
    </xf>
    <xf numFmtId="177" fontId="19" fillId="0" borderId="0" xfId="1" applyNumberFormat="1" applyFont="1" applyAlignment="1">
      <alignment vertical="center"/>
    </xf>
    <xf numFmtId="176" fontId="6" fillId="0" borderId="13" xfId="1" applyNumberFormat="1" applyFont="1" applyBorder="1" applyAlignment="1">
      <alignment horizontal="right" vertical="center"/>
    </xf>
    <xf numFmtId="176" fontId="6" fillId="0" borderId="4" xfId="1" applyNumberFormat="1" applyFont="1" applyBorder="1" applyAlignment="1">
      <alignment horizontal="righ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 xfId="0" applyFont="1" applyFill="1" applyBorder="1" applyAlignment="1">
      <alignment vertical="center"/>
    </xf>
    <xf numFmtId="0" fontId="7" fillId="2" borderId="11" xfId="0" applyFont="1" applyFill="1" applyBorder="1" applyAlignment="1">
      <alignment vertical="center"/>
    </xf>
    <xf numFmtId="0" fontId="7" fillId="2" borderId="2" xfId="0" applyFont="1" applyFill="1" applyBorder="1" applyAlignment="1">
      <alignment vertical="center"/>
    </xf>
    <xf numFmtId="0" fontId="24" fillId="0" borderId="0" xfId="2" applyFont="1" applyAlignment="1">
      <alignment horizontal="left" vertical="center"/>
    </xf>
    <xf numFmtId="0" fontId="24" fillId="0" borderId="0" xfId="2" applyFont="1">
      <alignment vertical="center"/>
    </xf>
    <xf numFmtId="0" fontId="24" fillId="0" borderId="0" xfId="2" applyFont="1" applyAlignment="1">
      <alignment horizontal="right" vertical="center"/>
    </xf>
    <xf numFmtId="0" fontId="24" fillId="0" borderId="3" xfId="2" applyFont="1" applyBorder="1">
      <alignment vertical="center"/>
    </xf>
    <xf numFmtId="3" fontId="24" fillId="0" borderId="3" xfId="2" applyNumberFormat="1" applyFont="1" applyBorder="1">
      <alignment vertical="center"/>
    </xf>
    <xf numFmtId="3" fontId="24" fillId="0" borderId="3" xfId="2" applyNumberFormat="1" applyFont="1" applyBorder="1" applyAlignment="1">
      <alignment vertical="center" wrapText="1"/>
    </xf>
    <xf numFmtId="0" fontId="24" fillId="0" borderId="2" xfId="2" applyFont="1" applyBorder="1">
      <alignment vertical="center"/>
    </xf>
    <xf numFmtId="0" fontId="24" fillId="0" borderId="17" xfId="2" applyFont="1" applyBorder="1" applyAlignment="1">
      <alignment horizontal="left" vertical="center"/>
    </xf>
    <xf numFmtId="0" fontId="24" fillId="0" borderId="13" xfId="2" applyFont="1" applyBorder="1">
      <alignment vertical="center"/>
    </xf>
    <xf numFmtId="3" fontId="24" fillId="0" borderId="13" xfId="2" applyNumberFormat="1" applyFont="1" applyBorder="1">
      <alignment vertical="center"/>
    </xf>
    <xf numFmtId="3" fontId="24" fillId="0" borderId="13" xfId="2" applyNumberFormat="1" applyFont="1" applyBorder="1" applyAlignment="1">
      <alignment vertical="center" wrapText="1"/>
    </xf>
    <xf numFmtId="0" fontId="24" fillId="0" borderId="18" xfId="2" applyFont="1" applyBorder="1">
      <alignment vertical="center"/>
    </xf>
    <xf numFmtId="3" fontId="24" fillId="0" borderId="18" xfId="2" applyNumberFormat="1" applyFont="1" applyBorder="1">
      <alignment vertical="center"/>
    </xf>
    <xf numFmtId="3" fontId="24" fillId="0" borderId="18" xfId="2" applyNumberFormat="1" applyFont="1" applyBorder="1" applyAlignment="1">
      <alignment vertical="center" wrapText="1"/>
    </xf>
    <xf numFmtId="0" fontId="24" fillId="0" borderId="0" xfId="2" applyFont="1" applyAlignment="1">
      <alignment horizontal="center" vertical="center"/>
    </xf>
    <xf numFmtId="0" fontId="24" fillId="0" borderId="24" xfId="2" applyFont="1" applyBorder="1" applyAlignment="1">
      <alignment vertical="center" wrapText="1"/>
    </xf>
    <xf numFmtId="0" fontId="24" fillId="0" borderId="26" xfId="2" applyFont="1" applyBorder="1" applyAlignment="1">
      <alignment vertical="center" wrapText="1"/>
    </xf>
    <xf numFmtId="0" fontId="24" fillId="0" borderId="27" xfId="2" applyFont="1" applyBorder="1" applyAlignment="1">
      <alignment vertical="center" wrapText="1"/>
    </xf>
    <xf numFmtId="0" fontId="24" fillId="0" borderId="22" xfId="2" applyFont="1" applyBorder="1" applyAlignment="1">
      <alignment vertical="center" wrapText="1"/>
    </xf>
    <xf numFmtId="0" fontId="24" fillId="0" borderId="32" xfId="2" applyFont="1" applyBorder="1">
      <alignment vertical="center"/>
    </xf>
    <xf numFmtId="0" fontId="24" fillId="0" borderId="14" xfId="2" applyFont="1" applyBorder="1">
      <alignment vertical="center"/>
    </xf>
    <xf numFmtId="3" fontId="24" fillId="0" borderId="19" xfId="2" applyNumberFormat="1" applyFont="1" applyBorder="1">
      <alignment vertical="center"/>
    </xf>
    <xf numFmtId="3" fontId="24" fillId="0" borderId="8" xfId="2" applyNumberFormat="1" applyFont="1" applyBorder="1">
      <alignment vertical="center"/>
    </xf>
    <xf numFmtId="3" fontId="24" fillId="0" borderId="1" xfId="2" applyNumberFormat="1" applyFont="1" applyBorder="1">
      <alignment vertical="center"/>
    </xf>
    <xf numFmtId="3" fontId="24" fillId="0" borderId="35" xfId="2" applyNumberFormat="1" applyFont="1" applyBorder="1">
      <alignment vertical="center"/>
    </xf>
    <xf numFmtId="3" fontId="24" fillId="0" borderId="34" xfId="2" applyNumberFormat="1" applyFont="1" applyBorder="1">
      <alignment vertical="center"/>
    </xf>
    <xf numFmtId="3" fontId="24" fillId="0" borderId="36" xfId="2" applyNumberFormat="1" applyFont="1" applyBorder="1">
      <alignment vertical="center"/>
    </xf>
    <xf numFmtId="3" fontId="24" fillId="0" borderId="38" xfId="2" applyNumberFormat="1" applyFont="1" applyBorder="1" applyAlignment="1">
      <alignment vertical="center" wrapText="1"/>
    </xf>
    <xf numFmtId="3" fontId="24" fillId="0" borderId="25" xfId="2" applyNumberFormat="1" applyFont="1" applyBorder="1" applyAlignment="1">
      <alignment vertical="center" wrapText="1"/>
    </xf>
    <xf numFmtId="3" fontId="24" fillId="0" borderId="26" xfId="2" applyNumberFormat="1" applyFont="1" applyBorder="1" applyAlignment="1">
      <alignment vertical="center" wrapText="1"/>
    </xf>
    <xf numFmtId="3" fontId="24" fillId="0" borderId="23" xfId="2" applyNumberFormat="1" applyFont="1" applyBorder="1" applyAlignment="1">
      <alignment vertical="center" wrapText="1"/>
    </xf>
    <xf numFmtId="3" fontId="24" fillId="0" borderId="27" xfId="2" applyNumberFormat="1" applyFont="1" applyBorder="1" applyAlignment="1">
      <alignment vertical="center" wrapText="1"/>
    </xf>
    <xf numFmtId="3" fontId="24" fillId="0" borderId="28" xfId="2" applyNumberFormat="1" applyFont="1" applyBorder="1" applyAlignment="1">
      <alignment vertical="center" wrapText="1"/>
    </xf>
    <xf numFmtId="3" fontId="24" fillId="0" borderId="4" xfId="2" applyNumberFormat="1" applyFont="1" applyBorder="1">
      <alignment vertical="center"/>
    </xf>
    <xf numFmtId="3" fontId="24" fillId="0" borderId="5" xfId="2" applyNumberFormat="1" applyFont="1" applyBorder="1">
      <alignment vertical="center"/>
    </xf>
    <xf numFmtId="3" fontId="24" fillId="0" borderId="24" xfId="2" applyNumberFormat="1" applyFont="1" applyBorder="1" applyAlignment="1">
      <alignment vertical="center" wrapText="1"/>
    </xf>
    <xf numFmtId="3" fontId="24" fillId="0" borderId="4" xfId="2" applyNumberFormat="1" applyFont="1" applyBorder="1" applyAlignment="1">
      <alignment vertical="center" wrapText="1"/>
    </xf>
    <xf numFmtId="3" fontId="24" fillId="0" borderId="39" xfId="2" applyNumberFormat="1" applyFont="1" applyBorder="1" applyAlignment="1">
      <alignment vertical="center" wrapText="1"/>
    </xf>
    <xf numFmtId="3" fontId="24" fillId="0" borderId="40" xfId="2" applyNumberFormat="1" applyFont="1" applyBorder="1">
      <alignment vertical="center"/>
    </xf>
    <xf numFmtId="3" fontId="24" fillId="0" borderId="52" xfId="2" applyNumberFormat="1" applyFont="1" applyBorder="1" applyAlignment="1">
      <alignment vertical="center" wrapText="1"/>
    </xf>
    <xf numFmtId="3" fontId="24" fillId="0" borderId="53" xfId="2" applyNumberFormat="1" applyFont="1" applyBorder="1" applyAlignment="1">
      <alignment vertical="center" wrapText="1"/>
    </xf>
    <xf numFmtId="3" fontId="24" fillId="0" borderId="54" xfId="2" applyNumberFormat="1" applyFont="1" applyBorder="1" applyAlignment="1">
      <alignment vertical="center" wrapText="1"/>
    </xf>
    <xf numFmtId="3" fontId="24" fillId="0" borderId="55" xfId="2" applyNumberFormat="1" applyFont="1" applyBorder="1">
      <alignment vertical="center"/>
    </xf>
    <xf numFmtId="0" fontId="24" fillId="0" borderId="30" xfId="2" applyFont="1" applyBorder="1">
      <alignment vertical="center"/>
    </xf>
    <xf numFmtId="0" fontId="24" fillId="0" borderId="56" xfId="2" applyFont="1" applyBorder="1">
      <alignment vertical="center"/>
    </xf>
    <xf numFmtId="0" fontId="24" fillId="0" borderId="57" xfId="2" applyFont="1" applyBorder="1">
      <alignment vertical="center"/>
    </xf>
    <xf numFmtId="0" fontId="25" fillId="0" borderId="27" xfId="2" applyFont="1" applyBorder="1" applyAlignment="1">
      <alignment horizontal="center" vertical="center"/>
    </xf>
    <xf numFmtId="0" fontId="25" fillId="0" borderId="3" xfId="2" applyFont="1" applyBorder="1" applyAlignment="1">
      <alignment horizontal="center" vertical="center"/>
    </xf>
    <xf numFmtId="0" fontId="25" fillId="0" borderId="28" xfId="2" applyFont="1" applyBorder="1" applyAlignment="1">
      <alignment horizontal="center" vertical="center"/>
    </xf>
    <xf numFmtId="0" fontId="27" fillId="0" borderId="0" xfId="2" applyFont="1">
      <alignment vertical="center"/>
    </xf>
    <xf numFmtId="0" fontId="6" fillId="0" borderId="3" xfId="1" applyFont="1" applyBorder="1" applyAlignment="1">
      <alignment horizontal="left" vertical="center"/>
    </xf>
    <xf numFmtId="0" fontId="6" fillId="0" borderId="1" xfId="1" applyFont="1" applyBorder="1" applyAlignment="1">
      <alignment vertical="center" wrapText="1"/>
    </xf>
    <xf numFmtId="0" fontId="6" fillId="0" borderId="1" xfId="1" applyFont="1" applyBorder="1" applyAlignment="1">
      <alignment vertical="center"/>
    </xf>
    <xf numFmtId="0" fontId="6" fillId="0" borderId="11" xfId="1" applyFont="1" applyBorder="1" applyAlignment="1">
      <alignment vertical="center"/>
    </xf>
    <xf numFmtId="0" fontId="6" fillId="0" borderId="2" xfId="1" applyFont="1" applyBorder="1" applyAlignment="1">
      <alignment vertical="center"/>
    </xf>
    <xf numFmtId="0" fontId="6" fillId="0" borderId="4" xfId="1" applyFont="1"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29" fillId="0" borderId="0" xfId="1" applyFont="1"/>
    <xf numFmtId="0" fontId="30" fillId="0" borderId="0" xfId="1" applyFont="1" applyAlignment="1">
      <alignment horizontal="left" vertical="center"/>
    </xf>
    <xf numFmtId="0" fontId="31" fillId="0" borderId="0" xfId="2" applyFont="1">
      <alignment vertical="center"/>
    </xf>
    <xf numFmtId="0" fontId="25" fillId="6" borderId="3" xfId="2" applyFont="1" applyFill="1" applyBorder="1" applyAlignment="1">
      <alignment horizontal="center" vertical="center"/>
    </xf>
    <xf numFmtId="0" fontId="25" fillId="6" borderId="4" xfId="2" applyFont="1" applyFill="1" applyBorder="1" applyAlignment="1">
      <alignment horizontal="center" vertical="center"/>
    </xf>
    <xf numFmtId="0" fontId="34" fillId="0" borderId="0" xfId="2" applyFont="1">
      <alignment vertical="center"/>
    </xf>
    <xf numFmtId="0" fontId="35" fillId="0" borderId="0" xfId="2" applyFont="1">
      <alignment vertical="center"/>
    </xf>
    <xf numFmtId="0" fontId="35" fillId="0" borderId="0" xfId="2" applyFont="1" applyAlignment="1">
      <alignment horizontal="right" vertical="center"/>
    </xf>
    <xf numFmtId="0" fontId="35" fillId="0" borderId="5" xfId="2" applyFont="1" applyBorder="1">
      <alignment vertical="center"/>
    </xf>
    <xf numFmtId="0" fontId="35" fillId="0" borderId="7" xfId="2" applyFont="1" applyBorder="1">
      <alignment vertical="center"/>
    </xf>
    <xf numFmtId="0" fontId="35" fillId="0" borderId="1" xfId="2" applyFont="1" applyBorder="1">
      <alignment vertical="center"/>
    </xf>
    <xf numFmtId="0" fontId="35" fillId="0" borderId="4" xfId="2" applyFont="1" applyBorder="1" applyAlignment="1">
      <alignment vertical="center" wrapText="1"/>
    </xf>
    <xf numFmtId="0" fontId="35" fillId="0" borderId="7" xfId="2" applyFont="1" applyBorder="1" applyAlignment="1">
      <alignment vertical="center" wrapText="1"/>
    </xf>
    <xf numFmtId="0" fontId="35" fillId="0" borderId="8" xfId="2" applyFont="1" applyBorder="1">
      <alignment vertical="center"/>
    </xf>
    <xf numFmtId="0" fontId="35" fillId="0" borderId="17" xfId="2" applyFont="1" applyBorder="1" applyAlignment="1">
      <alignment horizontal="left" vertical="center"/>
    </xf>
    <xf numFmtId="0" fontId="34" fillId="0" borderId="3" xfId="2" applyFont="1" applyBorder="1" applyAlignment="1">
      <alignment horizontal="center" vertical="center"/>
    </xf>
    <xf numFmtId="0" fontId="35" fillId="0" borderId="12" xfId="2" applyFont="1" applyBorder="1" applyAlignment="1">
      <alignment vertical="center" wrapText="1"/>
    </xf>
    <xf numFmtId="0" fontId="35" fillId="0" borderId="15" xfId="2" applyFont="1" applyBorder="1" applyAlignment="1">
      <alignment vertical="center" wrapText="1"/>
    </xf>
    <xf numFmtId="0" fontId="35" fillId="0" borderId="1" xfId="2" applyFont="1" applyBorder="1" applyAlignment="1">
      <alignment horizontal="center" vertical="center" wrapText="1"/>
    </xf>
    <xf numFmtId="0" fontId="35" fillId="0" borderId="3" xfId="2" applyFont="1" applyBorder="1">
      <alignment vertical="center"/>
    </xf>
    <xf numFmtId="3" fontId="35" fillId="0" borderId="3" xfId="2" applyNumberFormat="1" applyFont="1" applyBorder="1">
      <alignment vertical="center"/>
    </xf>
    <xf numFmtId="3" fontId="35" fillId="0" borderId="13" xfId="2" applyNumberFormat="1" applyFont="1" applyBorder="1" applyAlignment="1">
      <alignment vertical="center" wrapText="1"/>
    </xf>
    <xf numFmtId="3" fontId="35" fillId="0" borderId="12" xfId="2" applyNumberFormat="1" applyFont="1" applyBorder="1">
      <alignment vertical="center"/>
    </xf>
    <xf numFmtId="3" fontId="35" fillId="0" borderId="15" xfId="2" applyNumberFormat="1" applyFont="1" applyBorder="1">
      <alignment vertical="center"/>
    </xf>
    <xf numFmtId="0" fontId="35" fillId="0" borderId="13" xfId="2" applyFont="1" applyBorder="1" applyAlignment="1">
      <alignment vertical="center" wrapText="1"/>
    </xf>
    <xf numFmtId="0" fontId="35" fillId="0" borderId="13" xfId="2" applyFont="1" applyBorder="1">
      <alignment vertical="center"/>
    </xf>
    <xf numFmtId="3" fontId="35" fillId="0" borderId="13" xfId="2" applyNumberFormat="1" applyFont="1" applyBorder="1">
      <alignment vertical="center"/>
    </xf>
    <xf numFmtId="3" fontId="35" fillId="0" borderId="10" xfId="2" applyNumberFormat="1" applyFont="1" applyBorder="1">
      <alignment vertical="center"/>
    </xf>
    <xf numFmtId="0" fontId="35" fillId="0" borderId="3" xfId="2" applyFont="1" applyBorder="1" applyAlignment="1">
      <alignment vertical="center" wrapText="1"/>
    </xf>
    <xf numFmtId="3" fontId="35" fillId="0" borderId="2" xfId="2" applyNumberFormat="1" applyFont="1" applyBorder="1">
      <alignment vertical="center"/>
    </xf>
    <xf numFmtId="3" fontId="35" fillId="0" borderId="4" xfId="2" applyNumberFormat="1" applyFont="1" applyBorder="1">
      <alignment vertical="center"/>
    </xf>
    <xf numFmtId="3" fontId="35" fillId="0" borderId="7" xfId="2" applyNumberFormat="1" applyFont="1" applyBorder="1">
      <alignment vertical="center"/>
    </xf>
    <xf numFmtId="0" fontId="35" fillId="0" borderId="1" xfId="2" applyFont="1" applyBorder="1" applyAlignment="1">
      <alignment vertical="center" wrapText="1"/>
    </xf>
    <xf numFmtId="0" fontId="35" fillId="0" borderId="2" xfId="2" applyFont="1" applyBorder="1">
      <alignment vertical="center"/>
    </xf>
    <xf numFmtId="0" fontId="35" fillId="0" borderId="2" xfId="2" applyFont="1" applyBorder="1" applyAlignment="1">
      <alignment horizontal="center" vertical="center" wrapText="1"/>
    </xf>
    <xf numFmtId="0" fontId="35" fillId="0" borderId="3" xfId="2" applyFont="1" applyBorder="1" applyAlignment="1">
      <alignment horizontal="center" vertical="center"/>
    </xf>
    <xf numFmtId="0" fontId="35" fillId="0" borderId="3" xfId="2" applyFont="1" applyBorder="1" applyAlignment="1">
      <alignment horizontal="center" vertical="center" wrapText="1"/>
    </xf>
    <xf numFmtId="0" fontId="35" fillId="0" borderId="0" xfId="2" applyFont="1" applyAlignment="1">
      <alignment horizontal="center" vertical="center"/>
    </xf>
    <xf numFmtId="0" fontId="36" fillId="0" borderId="0" xfId="2" applyFont="1" applyAlignment="1">
      <alignment horizontal="center" vertical="center"/>
    </xf>
    <xf numFmtId="0" fontId="34" fillId="0" borderId="1" xfId="2" applyFont="1" applyBorder="1" applyAlignment="1">
      <alignment horizontal="center" vertical="center"/>
    </xf>
    <xf numFmtId="0" fontId="37" fillId="0" borderId="0" xfId="0" applyFont="1"/>
    <xf numFmtId="0" fontId="37"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38" fillId="0" borderId="0" xfId="0" applyFont="1" applyAlignment="1">
      <alignment horizontal="right"/>
    </xf>
    <xf numFmtId="0" fontId="40" fillId="0" borderId="0" xfId="0" applyFont="1"/>
    <xf numFmtId="0" fontId="25" fillId="0" borderId="1" xfId="2" applyFont="1" applyBorder="1" applyAlignment="1">
      <alignment horizontal="center" vertical="center"/>
    </xf>
    <xf numFmtId="0" fontId="24" fillId="0" borderId="61" xfId="2" applyFont="1" applyBorder="1" applyAlignment="1">
      <alignment vertical="center" wrapText="1"/>
    </xf>
    <xf numFmtId="0" fontId="24" fillId="0" borderId="62" xfId="2" applyFont="1" applyBorder="1">
      <alignment vertical="center"/>
    </xf>
    <xf numFmtId="0" fontId="24" fillId="0" borderId="5" xfId="2" applyFont="1" applyBorder="1" applyAlignment="1">
      <alignment vertical="center" wrapText="1"/>
    </xf>
    <xf numFmtId="0" fontId="24" fillId="0" borderId="7" xfId="2" applyFont="1" applyBorder="1">
      <alignment vertical="center"/>
    </xf>
    <xf numFmtId="0" fontId="24" fillId="0" borderId="8" xfId="2" applyFont="1" applyBorder="1" applyAlignment="1">
      <alignment vertical="center" wrapText="1"/>
    </xf>
    <xf numFmtId="0" fontId="24" fillId="0" borderId="10" xfId="2" applyFont="1" applyBorder="1">
      <alignment vertical="center"/>
    </xf>
    <xf numFmtId="0" fontId="24" fillId="0" borderId="1" xfId="2" applyFont="1" applyBorder="1" applyAlignment="1">
      <alignment vertical="center" wrapText="1"/>
    </xf>
    <xf numFmtId="0" fontId="24" fillId="0" borderId="2" xfId="2" applyFont="1" applyBorder="1" applyAlignment="1">
      <alignment horizontal="center" vertical="center" wrapText="1"/>
    </xf>
    <xf numFmtId="0" fontId="24" fillId="0" borderId="41"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1" xfId="2" applyFont="1" applyBorder="1" applyAlignment="1">
      <alignment horizontal="center" vertical="center" wrapText="1"/>
    </xf>
    <xf numFmtId="56" fontId="34" fillId="0" borderId="3" xfId="2" applyNumberFormat="1" applyFont="1" applyBorder="1" applyAlignment="1">
      <alignment horizontal="center" vertical="center"/>
    </xf>
    <xf numFmtId="3" fontId="35" fillId="0" borderId="5" xfId="2" applyNumberFormat="1" applyFont="1" applyBorder="1">
      <alignment vertical="center"/>
    </xf>
    <xf numFmtId="3" fontId="35" fillId="0" borderId="8" xfId="2" applyNumberFormat="1" applyFont="1" applyBorder="1">
      <alignment vertical="center"/>
    </xf>
    <xf numFmtId="0" fontId="46" fillId="9" borderId="0" xfId="0" applyFont="1" applyFill="1"/>
    <xf numFmtId="0" fontId="24" fillId="0" borderId="69" xfId="2" applyFont="1" applyBorder="1">
      <alignment vertical="center"/>
    </xf>
    <xf numFmtId="0" fontId="37" fillId="5" borderId="3" xfId="0" applyFont="1" applyFill="1" applyBorder="1" applyAlignment="1">
      <alignment horizontal="center"/>
    </xf>
    <xf numFmtId="0" fontId="37" fillId="0" borderId="6" xfId="0" applyFont="1" applyBorder="1"/>
    <xf numFmtId="0" fontId="48" fillId="0" borderId="0" xfId="0" applyFont="1"/>
    <xf numFmtId="0" fontId="22" fillId="4" borderId="16" xfId="1" applyFont="1" applyFill="1" applyBorder="1" applyProtection="1">
      <protection locked="0"/>
    </xf>
    <xf numFmtId="178" fontId="6" fillId="7" borderId="3" xfId="4" applyNumberFormat="1" applyFont="1" applyFill="1" applyBorder="1" applyAlignment="1" applyProtection="1">
      <alignment horizontal="right" vertical="center"/>
      <protection locked="0"/>
    </xf>
    <xf numFmtId="178" fontId="6" fillId="7" borderId="3" xfId="4" applyNumberFormat="1" applyFont="1" applyFill="1" applyBorder="1" applyAlignment="1" applyProtection="1">
      <alignment vertical="center"/>
      <protection locked="0"/>
    </xf>
    <xf numFmtId="0" fontId="21" fillId="0" borderId="0" xfId="1" applyFont="1" applyProtection="1"/>
    <xf numFmtId="0" fontId="15" fillId="0" borderId="0" xfId="1" applyProtection="1"/>
    <xf numFmtId="176" fontId="20" fillId="0" borderId="0" xfId="1" applyNumberFormat="1" applyFont="1" applyAlignment="1" applyProtection="1">
      <alignment vertical="center"/>
    </xf>
    <xf numFmtId="176" fontId="16" fillId="0" borderId="0" xfId="1" applyNumberFormat="1" applyFont="1" applyAlignment="1" applyProtection="1">
      <alignment vertical="center" wrapText="1"/>
    </xf>
    <xf numFmtId="176" fontId="20" fillId="0" borderId="0" xfId="1" applyNumberFormat="1" applyFont="1" applyAlignment="1" applyProtection="1">
      <alignment vertical="center" wrapText="1"/>
    </xf>
    <xf numFmtId="0" fontId="17" fillId="0" borderId="0" xfId="1" applyFont="1" applyAlignment="1" applyProtection="1">
      <alignment horizontal="left" vertical="center"/>
    </xf>
    <xf numFmtId="9" fontId="6" fillId="0" borderId="0" xfId="1" applyNumberFormat="1" applyFont="1" applyAlignment="1" applyProtection="1">
      <alignment horizontal="right" vertical="center"/>
    </xf>
    <xf numFmtId="0" fontId="6" fillId="0" borderId="3" xfId="1" applyFont="1" applyBorder="1" applyAlignment="1" applyProtection="1">
      <alignment horizontal="center" vertical="center"/>
    </xf>
    <xf numFmtId="0" fontId="6" fillId="0" borderId="3" xfId="1" applyFont="1" applyBorder="1" applyAlignment="1" applyProtection="1">
      <alignment horizontal="center" vertical="center" wrapText="1"/>
    </xf>
    <xf numFmtId="0" fontId="6" fillId="0" borderId="5" xfId="1" applyFont="1" applyBorder="1" applyAlignment="1" applyProtection="1">
      <alignment horizontal="center" vertical="center"/>
    </xf>
    <xf numFmtId="0" fontId="6" fillId="0" borderId="4" xfId="1" applyFont="1" applyBorder="1" applyAlignment="1" applyProtection="1">
      <alignment horizontal="center" vertical="center" wrapText="1"/>
    </xf>
    <xf numFmtId="0" fontId="6" fillId="0" borderId="4" xfId="1" applyFont="1" applyBorder="1" applyAlignment="1" applyProtection="1">
      <alignment vertical="center"/>
    </xf>
    <xf numFmtId="0" fontId="6" fillId="0" borderId="3" xfId="1" applyFont="1" applyBorder="1" applyAlignment="1" applyProtection="1">
      <alignment horizontal="justify" vertical="center"/>
    </xf>
    <xf numFmtId="176" fontId="6" fillId="0" borderId="5" xfId="1" applyNumberFormat="1" applyFont="1" applyBorder="1" applyAlignment="1" applyProtection="1">
      <alignment horizontal="right" vertical="top"/>
    </xf>
    <xf numFmtId="176" fontId="6" fillId="0" borderId="4" xfId="1" applyNumberFormat="1" applyFont="1" applyBorder="1" applyAlignment="1" applyProtection="1">
      <alignment horizontal="right" vertical="top"/>
    </xf>
    <xf numFmtId="0" fontId="6" fillId="0" borderId="13" xfId="1" applyFont="1" applyBorder="1" applyAlignment="1" applyProtection="1">
      <alignment vertical="center"/>
    </xf>
    <xf numFmtId="176" fontId="6" fillId="0" borderId="8" xfId="0" applyNumberFormat="1" applyFont="1" applyBorder="1" applyAlignment="1" applyProtection="1">
      <alignment horizontal="right" vertical="top"/>
    </xf>
    <xf numFmtId="176" fontId="6" fillId="0" borderId="13" xfId="0" applyNumberFormat="1" applyFont="1" applyBorder="1" applyAlignment="1" applyProtection="1">
      <alignment horizontal="right" vertical="top"/>
    </xf>
    <xf numFmtId="0" fontId="6" fillId="0" borderId="3" xfId="1" applyFont="1" applyBorder="1" applyAlignment="1" applyProtection="1">
      <alignment horizontal="left" vertical="center"/>
    </xf>
    <xf numFmtId="0" fontId="6" fillId="0" borderId="3" xfId="1" applyFont="1" applyBorder="1" applyAlignment="1" applyProtection="1">
      <alignment horizontal="justify" vertical="center" wrapText="1"/>
    </xf>
    <xf numFmtId="176" fontId="6" fillId="0" borderId="14" xfId="1" applyNumberFormat="1" applyFont="1" applyBorder="1" applyAlignment="1" applyProtection="1">
      <alignment horizontal="right" vertical="center"/>
    </xf>
    <xf numFmtId="176" fontId="6" fillId="0" borderId="14" xfId="1" applyNumberFormat="1" applyFont="1" applyBorder="1" applyAlignment="1" applyProtection="1">
      <alignment horizontal="right" vertical="top"/>
    </xf>
    <xf numFmtId="0" fontId="6" fillId="0" borderId="1" xfId="1" applyFont="1" applyBorder="1" applyAlignment="1" applyProtection="1">
      <alignment vertical="center"/>
    </xf>
    <xf numFmtId="0" fontId="6" fillId="0" borderId="2" xfId="1" applyFont="1" applyBorder="1" applyAlignment="1" applyProtection="1">
      <alignment vertical="center"/>
    </xf>
    <xf numFmtId="176" fontId="6" fillId="0" borderId="3" xfId="1" applyNumberFormat="1" applyFont="1" applyBorder="1" applyAlignment="1" applyProtection="1">
      <alignment horizontal="right" vertical="center"/>
    </xf>
    <xf numFmtId="176" fontId="6" fillId="0" borderId="1" xfId="1" applyNumberFormat="1" applyFont="1" applyBorder="1" applyAlignment="1" applyProtection="1">
      <alignment horizontal="right" vertical="center"/>
    </xf>
    <xf numFmtId="0" fontId="6" fillId="0" borderId="11" xfId="1" applyFont="1" applyBorder="1" applyAlignment="1" applyProtection="1">
      <alignment vertical="center" wrapText="1"/>
    </xf>
    <xf numFmtId="0" fontId="6" fillId="0" borderId="2" xfId="1" applyFont="1" applyBorder="1" applyAlignment="1" applyProtection="1">
      <alignment vertical="center" wrapText="1"/>
    </xf>
    <xf numFmtId="0" fontId="6" fillId="0" borderId="3" xfId="1" applyFont="1" applyBorder="1" applyAlignment="1" applyProtection="1">
      <alignment vertical="center" wrapText="1"/>
    </xf>
    <xf numFmtId="0" fontId="0" fillId="0" borderId="3" xfId="0" applyBorder="1" applyAlignment="1" applyProtection="1">
      <alignment vertical="center"/>
    </xf>
    <xf numFmtId="0" fontId="6" fillId="0" borderId="11" xfId="1" applyFont="1" applyBorder="1" applyAlignment="1" applyProtection="1">
      <alignment vertical="center"/>
    </xf>
    <xf numFmtId="177" fontId="19" fillId="0" borderId="0" xfId="1" applyNumberFormat="1" applyFont="1" applyAlignment="1" applyProtection="1">
      <alignment vertical="center"/>
    </xf>
    <xf numFmtId="0" fontId="24" fillId="0" borderId="0" xfId="2" applyFont="1" applyProtection="1">
      <alignment vertical="center"/>
      <protection locked="0"/>
    </xf>
    <xf numFmtId="0" fontId="24" fillId="4" borderId="33" xfId="2" applyFont="1" applyFill="1" applyBorder="1" applyAlignment="1" applyProtection="1">
      <alignment horizontal="center" vertical="center" wrapText="1"/>
      <protection locked="0"/>
    </xf>
    <xf numFmtId="0" fontId="24" fillId="4" borderId="31" xfId="2" applyFont="1" applyFill="1" applyBorder="1" applyAlignment="1" applyProtection="1">
      <alignment horizontal="center" vertical="center" wrapText="1"/>
      <protection locked="0"/>
    </xf>
    <xf numFmtId="3" fontId="24" fillId="0" borderId="3" xfId="2" applyNumberFormat="1" applyFont="1" applyBorder="1" applyAlignment="1" applyProtection="1">
      <alignment vertical="center" wrapText="1"/>
      <protection locked="0"/>
    </xf>
    <xf numFmtId="3" fontId="24" fillId="0" borderId="28" xfId="2" applyNumberFormat="1" applyFont="1" applyBorder="1" applyAlignment="1" applyProtection="1">
      <alignment vertical="center" wrapText="1"/>
      <protection locked="0"/>
    </xf>
    <xf numFmtId="3" fontId="24" fillId="0" borderId="4" xfId="2" applyNumberFormat="1" applyFont="1" applyBorder="1" applyAlignment="1" applyProtection="1">
      <alignment vertical="center" wrapText="1"/>
      <protection locked="0"/>
    </xf>
    <xf numFmtId="3" fontId="24" fillId="0" borderId="39" xfId="2" applyNumberFormat="1" applyFont="1" applyBorder="1" applyAlignment="1" applyProtection="1">
      <alignment vertical="center" wrapText="1"/>
      <protection locked="0"/>
    </xf>
    <xf numFmtId="3" fontId="24" fillId="4" borderId="48" xfId="2" applyNumberFormat="1" applyFont="1" applyFill="1" applyBorder="1" applyAlignment="1" applyProtection="1">
      <alignment vertical="center" wrapText="1"/>
      <protection locked="0"/>
    </xf>
    <xf numFmtId="3" fontId="24" fillId="4" borderId="13" xfId="2" applyNumberFormat="1" applyFont="1" applyFill="1" applyBorder="1" applyAlignment="1" applyProtection="1">
      <alignment vertical="center" wrapText="1"/>
      <protection locked="0"/>
    </xf>
    <xf numFmtId="3" fontId="24" fillId="4" borderId="42" xfId="2" applyNumberFormat="1" applyFont="1" applyFill="1" applyBorder="1" applyAlignment="1" applyProtection="1">
      <alignment vertical="center" wrapText="1"/>
      <protection locked="0"/>
    </xf>
    <xf numFmtId="0" fontId="24" fillId="0" borderId="21" xfId="2" applyFont="1" applyBorder="1" applyAlignment="1" applyProtection="1">
      <alignment vertical="center"/>
      <protection locked="0"/>
    </xf>
    <xf numFmtId="0" fontId="24" fillId="0" borderId="70" xfId="2" applyFont="1" applyBorder="1" applyAlignment="1" applyProtection="1">
      <alignment vertical="center"/>
      <protection locked="0"/>
    </xf>
    <xf numFmtId="38" fontId="10" fillId="0" borderId="0" xfId="4" applyFont="1" applyAlignment="1">
      <alignment horizontal="left" vertical="center"/>
    </xf>
    <xf numFmtId="38" fontId="7" fillId="2" borderId="0" xfId="4" applyFont="1" applyFill="1" applyAlignment="1">
      <alignment vertical="center" wrapText="1"/>
    </xf>
    <xf numFmtId="38" fontId="7" fillId="2" borderId="0" xfId="4" applyFont="1" applyFill="1" applyAlignment="1">
      <alignment horizontal="left" vertical="center" wrapText="1"/>
    </xf>
    <xf numFmtId="38" fontId="2" fillId="0" borderId="0" xfId="4" applyFont="1" applyAlignment="1">
      <alignment horizontal="left" vertical="center"/>
    </xf>
    <xf numFmtId="38" fontId="4" fillId="0" borderId="0" xfId="4" applyFont="1" applyAlignment="1">
      <alignment horizontal="left" vertical="center"/>
    </xf>
    <xf numFmtId="38" fontId="7" fillId="2" borderId="4" xfId="4" applyFont="1" applyFill="1" applyBorder="1" applyAlignment="1">
      <alignment horizontal="center" vertical="center" wrapText="1"/>
    </xf>
    <xf numFmtId="38" fontId="7" fillId="3" borderId="7" xfId="4" applyFont="1" applyFill="1" applyBorder="1" applyAlignment="1">
      <alignment horizontal="center" vertical="center" wrapText="1"/>
    </xf>
    <xf numFmtId="38" fontId="2" fillId="2" borderId="0" xfId="4" applyFont="1" applyFill="1" applyAlignment="1">
      <alignment horizontal="left" vertical="center"/>
    </xf>
    <xf numFmtId="38" fontId="9" fillId="2" borderId="0" xfId="4" applyFont="1" applyFill="1" applyAlignment="1">
      <alignment horizontal="left" vertical="center"/>
    </xf>
    <xf numFmtId="0" fontId="25" fillId="0" borderId="28" xfId="2" applyFont="1" applyFill="1" applyBorder="1" applyAlignment="1" applyProtection="1">
      <alignment horizontal="center" vertical="center"/>
      <protection locked="0"/>
    </xf>
    <xf numFmtId="38" fontId="7" fillId="2" borderId="3" xfId="4" applyFont="1" applyFill="1" applyBorder="1" applyAlignment="1" applyProtection="1">
      <alignment horizontal="right" vertical="center" wrapText="1"/>
    </xf>
    <xf numFmtId="38" fontId="7" fillId="2" borderId="6" xfId="4" applyFont="1" applyFill="1" applyBorder="1" applyAlignment="1" applyProtection="1">
      <alignment horizontal="right" vertical="center" wrapText="1"/>
    </xf>
    <xf numFmtId="38" fontId="7" fillId="0" borderId="4" xfId="4" applyFont="1" applyBorder="1" applyAlignment="1" applyProtection="1">
      <alignment horizontal="right" vertical="center" wrapText="1"/>
    </xf>
    <xf numFmtId="38" fontId="7" fillId="3" borderId="3" xfId="4" applyFont="1" applyFill="1" applyBorder="1" applyAlignment="1" applyProtection="1">
      <alignment vertical="center" wrapText="1"/>
    </xf>
    <xf numFmtId="38" fontId="7" fillId="3" borderId="7" xfId="4" applyFont="1" applyFill="1" applyBorder="1" applyAlignment="1" applyProtection="1">
      <alignment vertical="center" wrapText="1"/>
    </xf>
    <xf numFmtId="38" fontId="7" fillId="2" borderId="0" xfId="4" applyFont="1" applyFill="1" applyAlignment="1" applyProtection="1">
      <alignment horizontal="right" vertical="center" wrapText="1"/>
    </xf>
    <xf numFmtId="38" fontId="7" fillId="0" borderId="12" xfId="4" applyFont="1" applyBorder="1" applyAlignment="1" applyProtection="1">
      <alignment horizontal="right" vertical="center" wrapText="1"/>
    </xf>
    <xf numFmtId="38" fontId="7" fillId="0" borderId="13" xfId="4" applyFont="1" applyBorder="1" applyAlignment="1" applyProtection="1">
      <alignment horizontal="right" vertical="center" wrapText="1"/>
    </xf>
    <xf numFmtId="38" fontId="7" fillId="3" borderId="15" xfId="4" applyFont="1" applyFill="1" applyBorder="1" applyAlignment="1" applyProtection="1">
      <alignment vertical="center" wrapText="1"/>
    </xf>
    <xf numFmtId="38" fontId="7" fillId="2" borderId="7" xfId="4" applyFont="1" applyFill="1" applyBorder="1" applyAlignment="1" applyProtection="1">
      <alignment horizontal="right" vertical="center"/>
    </xf>
    <xf numFmtId="38" fontId="7" fillId="2" borderId="4" xfId="4" applyFont="1" applyFill="1" applyBorder="1" applyAlignment="1" applyProtection="1">
      <alignment horizontal="right" vertical="center"/>
    </xf>
    <xf numFmtId="0" fontId="0" fillId="0" borderId="13" xfId="0" applyBorder="1" applyAlignment="1" applyProtection="1">
      <alignment vertical="center"/>
    </xf>
    <xf numFmtId="0" fontId="6" fillId="0" borderId="3" xfId="1" applyFont="1" applyBorder="1" applyAlignment="1" applyProtection="1">
      <alignment vertical="center"/>
    </xf>
    <xf numFmtId="176" fontId="6" fillId="7" borderId="3" xfId="1" applyNumberFormat="1" applyFont="1" applyFill="1" applyBorder="1" applyAlignment="1" applyProtection="1">
      <alignment horizontal="right" vertical="center"/>
      <protection locked="0"/>
    </xf>
    <xf numFmtId="176" fontId="6" fillId="7" borderId="3" xfId="0" applyNumberFormat="1" applyFont="1" applyFill="1" applyBorder="1" applyAlignment="1" applyProtection="1">
      <alignment vertical="center"/>
      <protection locked="0"/>
    </xf>
    <xf numFmtId="0" fontId="27" fillId="0" borderId="0" xfId="2" applyFont="1" applyProtection="1">
      <alignment vertical="center"/>
    </xf>
    <xf numFmtId="0" fontId="24" fillId="0" borderId="0" xfId="2" applyFont="1" applyProtection="1">
      <alignment vertical="center"/>
    </xf>
    <xf numFmtId="0" fontId="25" fillId="0" borderId="0" xfId="2" applyFont="1" applyAlignment="1" applyProtection="1">
      <alignment horizontal="right" vertical="center"/>
    </xf>
    <xf numFmtId="0" fontId="24" fillId="0" borderId="0" xfId="2" applyFont="1" applyAlignment="1" applyProtection="1">
      <alignment horizontal="right" vertical="center"/>
    </xf>
    <xf numFmtId="0" fontId="24" fillId="0" borderId="56" xfId="2" applyFont="1" applyBorder="1" applyProtection="1">
      <alignment vertical="center"/>
    </xf>
    <xf numFmtId="0" fontId="24" fillId="0" borderId="57" xfId="2" applyFont="1" applyBorder="1" applyProtection="1">
      <alignment vertical="center"/>
    </xf>
    <xf numFmtId="0" fontId="24" fillId="0" borderId="69" xfId="2" applyFont="1" applyBorder="1" applyProtection="1">
      <alignment vertical="center"/>
    </xf>
    <xf numFmtId="0" fontId="24" fillId="0" borderId="32" xfId="2" applyFont="1" applyBorder="1" applyProtection="1">
      <alignment vertical="center"/>
    </xf>
    <xf numFmtId="0" fontId="25" fillId="0" borderId="20" xfId="2" applyFont="1" applyBorder="1" applyAlignment="1" applyProtection="1">
      <alignment vertical="center"/>
    </xf>
    <xf numFmtId="0" fontId="25" fillId="0" borderId="21" xfId="2" applyFont="1" applyBorder="1" applyAlignment="1" applyProtection="1">
      <alignment vertical="center"/>
    </xf>
    <xf numFmtId="0" fontId="24" fillId="0" borderId="30" xfId="2" applyFont="1" applyBorder="1" applyProtection="1">
      <alignment vertical="center"/>
    </xf>
    <xf numFmtId="0" fontId="24" fillId="0" borderId="9" xfId="2" applyFont="1" applyBorder="1" applyAlignment="1" applyProtection="1">
      <alignment horizontal="left" vertical="center"/>
    </xf>
    <xf numFmtId="0" fontId="25" fillId="6" borderId="3" xfId="2" applyFont="1" applyFill="1" applyBorder="1" applyAlignment="1" applyProtection="1">
      <alignment horizontal="center" vertical="center"/>
    </xf>
    <xf numFmtId="0" fontId="24" fillId="0" borderId="14" xfId="2" applyFont="1" applyBorder="1" applyProtection="1">
      <alignment vertical="center"/>
    </xf>
    <xf numFmtId="0" fontId="25" fillId="10" borderId="27" xfId="2" applyFont="1" applyFill="1" applyBorder="1" applyAlignment="1" applyProtection="1">
      <alignment horizontal="center" vertical="center"/>
    </xf>
    <xf numFmtId="0" fontId="25" fillId="10" borderId="3" xfId="2" applyFont="1" applyFill="1" applyBorder="1" applyAlignment="1" applyProtection="1">
      <alignment horizontal="center" vertical="center"/>
    </xf>
    <xf numFmtId="0" fontId="24" fillId="0" borderId="0" xfId="2" applyFont="1" applyAlignment="1" applyProtection="1">
      <alignment horizontal="left" vertical="center"/>
    </xf>
    <xf numFmtId="0" fontId="25" fillId="6" borderId="4" xfId="2" applyFont="1" applyFill="1" applyBorder="1" applyAlignment="1" applyProtection="1">
      <alignment horizontal="center" vertical="center"/>
    </xf>
    <xf numFmtId="0" fontId="31" fillId="0" borderId="0" xfId="2" applyFont="1" applyAlignment="1" applyProtection="1">
      <alignment vertical="top"/>
    </xf>
    <xf numFmtId="0" fontId="24" fillId="0" borderId="24" xfId="2" applyFont="1" applyBorder="1" applyAlignment="1" applyProtection="1">
      <alignment vertical="center" wrapText="1"/>
    </xf>
    <xf numFmtId="0" fontId="24" fillId="0" borderId="19" xfId="2" applyFont="1" applyBorder="1" applyProtection="1">
      <alignment vertical="center"/>
    </xf>
    <xf numFmtId="3" fontId="24" fillId="0" borderId="18" xfId="2" applyNumberFormat="1" applyFont="1" applyBorder="1" applyProtection="1">
      <alignment vertical="center"/>
    </xf>
    <xf numFmtId="0" fontId="24" fillId="0" borderId="18" xfId="2" applyFont="1" applyBorder="1" applyProtection="1">
      <alignment vertical="center"/>
    </xf>
    <xf numFmtId="3" fontId="24" fillId="0" borderId="19" xfId="2" applyNumberFormat="1" applyFont="1" applyBorder="1" applyProtection="1">
      <alignment vertical="center"/>
    </xf>
    <xf numFmtId="3" fontId="24" fillId="0" borderId="52" xfId="2" applyNumberFormat="1" applyFont="1" applyBorder="1" applyAlignment="1" applyProtection="1">
      <alignment vertical="center" wrapText="1"/>
    </xf>
    <xf numFmtId="3" fontId="24" fillId="0" borderId="53" xfId="2" applyNumberFormat="1" applyFont="1" applyBorder="1" applyAlignment="1" applyProtection="1">
      <alignment vertical="center" wrapText="1"/>
    </xf>
    <xf numFmtId="3" fontId="24" fillId="0" borderId="55" xfId="2" applyNumberFormat="1" applyFont="1" applyBorder="1" applyProtection="1">
      <alignment vertical="center"/>
    </xf>
    <xf numFmtId="0" fontId="24" fillId="0" borderId="26" xfId="2" applyFont="1" applyBorder="1" applyAlignment="1" applyProtection="1">
      <alignment vertical="center" wrapText="1"/>
    </xf>
    <xf numFmtId="0" fontId="24" fillId="0" borderId="8" xfId="2" applyFont="1" applyBorder="1" applyProtection="1">
      <alignment vertical="center"/>
    </xf>
    <xf numFmtId="3" fontId="24" fillId="0" borderId="8" xfId="2" applyNumberFormat="1" applyFont="1" applyBorder="1" applyProtection="1">
      <alignment vertical="center"/>
    </xf>
    <xf numFmtId="3" fontId="24" fillId="0" borderId="26" xfId="2" applyNumberFormat="1" applyFont="1" applyBorder="1" applyAlignment="1" applyProtection="1">
      <alignment vertical="center" wrapText="1"/>
    </xf>
    <xf numFmtId="3" fontId="24" fillId="0" borderId="13" xfId="2" applyNumberFormat="1" applyFont="1" applyBorder="1" applyAlignment="1" applyProtection="1">
      <alignment vertical="center" wrapText="1"/>
    </xf>
    <xf numFmtId="3" fontId="24" fillId="0" borderId="3" xfId="2" applyNumberFormat="1" applyFont="1" applyBorder="1" applyAlignment="1" applyProtection="1">
      <alignment vertical="center" wrapText="1"/>
    </xf>
    <xf numFmtId="3" fontId="24" fillId="0" borderId="34" xfId="2" applyNumberFormat="1" applyFont="1" applyBorder="1" applyProtection="1">
      <alignment vertical="center"/>
    </xf>
    <xf numFmtId="0" fontId="24" fillId="0" borderId="27" xfId="2" applyFont="1" applyBorder="1" applyAlignment="1" applyProtection="1">
      <alignment vertical="center" wrapText="1"/>
    </xf>
    <xf numFmtId="0" fontId="24" fillId="0" borderId="1" xfId="2" applyFont="1" applyBorder="1" applyProtection="1">
      <alignment vertical="center"/>
    </xf>
    <xf numFmtId="3" fontId="24" fillId="0" borderId="1" xfId="2" applyNumberFormat="1" applyFont="1" applyBorder="1" applyProtection="1">
      <alignment vertical="center"/>
    </xf>
    <xf numFmtId="3" fontId="24" fillId="0" borderId="27" xfId="2" applyNumberFormat="1" applyFont="1" applyBorder="1" applyAlignment="1" applyProtection="1">
      <alignment vertical="center" wrapText="1"/>
    </xf>
    <xf numFmtId="3" fontId="24" fillId="0" borderId="36" xfId="2" applyNumberFormat="1" applyFont="1" applyBorder="1" applyProtection="1">
      <alignment vertical="center"/>
    </xf>
    <xf numFmtId="3" fontId="24" fillId="0" borderId="38" xfId="2" applyNumberFormat="1" applyFont="1" applyBorder="1" applyAlignment="1" applyProtection="1">
      <alignment vertical="center" wrapText="1"/>
    </xf>
    <xf numFmtId="3" fontId="24" fillId="0" borderId="18" xfId="2" applyNumberFormat="1" applyFont="1" applyBorder="1" applyAlignment="1" applyProtection="1">
      <alignment vertical="center" wrapText="1"/>
    </xf>
    <xf numFmtId="3" fontId="24" fillId="0" borderId="35" xfId="2" applyNumberFormat="1" applyFont="1" applyBorder="1" applyProtection="1">
      <alignment vertical="center"/>
    </xf>
    <xf numFmtId="0" fontId="24" fillId="0" borderId="22" xfId="2" applyFont="1" applyBorder="1" applyAlignment="1" applyProtection="1">
      <alignment vertical="center" wrapText="1"/>
    </xf>
    <xf numFmtId="0" fontId="24" fillId="0" borderId="11" xfId="2" applyFont="1" applyBorder="1" applyProtection="1">
      <alignment vertical="center"/>
    </xf>
    <xf numFmtId="3" fontId="24" fillId="0" borderId="3" xfId="2" applyNumberFormat="1" applyFont="1" applyBorder="1" applyProtection="1">
      <alignment vertical="center"/>
    </xf>
    <xf numFmtId="0" fontId="24" fillId="0" borderId="3" xfId="2" applyFont="1" applyBorder="1" applyProtection="1">
      <alignment vertical="center"/>
    </xf>
    <xf numFmtId="0" fontId="24" fillId="0" borderId="2" xfId="2" applyFont="1" applyBorder="1" applyProtection="1">
      <alignment vertical="center"/>
    </xf>
    <xf numFmtId="0" fontId="24" fillId="0" borderId="7" xfId="2" applyFont="1" applyBorder="1" applyAlignment="1" applyProtection="1">
      <alignment horizontal="center" vertical="center" wrapText="1"/>
    </xf>
    <xf numFmtId="3" fontId="24" fillId="0" borderId="4" xfId="2" applyNumberFormat="1" applyFont="1" applyBorder="1" applyProtection="1">
      <alignment vertical="center"/>
    </xf>
    <xf numFmtId="0" fontId="24" fillId="0" borderId="7" xfId="2" applyFont="1" applyBorder="1" applyAlignment="1" applyProtection="1">
      <alignment vertical="center" wrapText="1"/>
    </xf>
    <xf numFmtId="3" fontId="24" fillId="0" borderId="5" xfId="2" applyNumberFormat="1" applyFont="1" applyBorder="1" applyProtection="1">
      <alignment vertical="center"/>
    </xf>
    <xf numFmtId="3" fontId="24" fillId="0" borderId="24" xfId="2" applyNumberFormat="1" applyFont="1" applyBorder="1" applyAlignment="1" applyProtection="1">
      <alignment vertical="center" wrapText="1"/>
    </xf>
    <xf numFmtId="3" fontId="24" fillId="0" borderId="4" xfId="2" applyNumberFormat="1" applyFont="1" applyBorder="1" applyAlignment="1" applyProtection="1">
      <alignment vertical="center" wrapText="1"/>
    </xf>
    <xf numFmtId="3" fontId="24" fillId="0" borderId="40" xfId="2" applyNumberFormat="1" applyFont="1" applyBorder="1" applyProtection="1">
      <alignment vertical="center"/>
    </xf>
    <xf numFmtId="0" fontId="50" fillId="0" borderId="0" xfId="2" applyFont="1" applyProtection="1">
      <alignment vertical="center"/>
    </xf>
    <xf numFmtId="0" fontId="24" fillId="0" borderId="47" xfId="2" applyFont="1" applyBorder="1" applyAlignment="1" applyProtection="1">
      <alignment vertical="center" wrapText="1"/>
    </xf>
    <xf numFmtId="0" fontId="24" fillId="0" borderId="48" xfId="2" applyFont="1" applyBorder="1" applyAlignment="1" applyProtection="1">
      <alignment horizontal="center" vertical="center"/>
    </xf>
    <xf numFmtId="3" fontId="24" fillId="6" borderId="48" xfId="2" applyNumberFormat="1" applyFont="1" applyFill="1" applyBorder="1" applyProtection="1">
      <alignment vertical="center"/>
    </xf>
    <xf numFmtId="0" fontId="24" fillId="6" borderId="48" xfId="2" applyFont="1" applyFill="1" applyBorder="1" applyAlignment="1" applyProtection="1">
      <alignment horizontal="center" vertical="center"/>
    </xf>
    <xf numFmtId="3" fontId="24" fillId="6" borderId="49" xfId="2" applyNumberFormat="1" applyFont="1" applyFill="1" applyBorder="1" applyProtection="1">
      <alignment vertical="center"/>
    </xf>
    <xf numFmtId="3" fontId="24" fillId="0" borderId="51" xfId="2" applyNumberFormat="1" applyFont="1" applyBorder="1" applyProtection="1">
      <alignment vertical="center"/>
    </xf>
    <xf numFmtId="0" fontId="31" fillId="0" borderId="0" xfId="2" applyFont="1" applyAlignment="1" applyProtection="1"/>
    <xf numFmtId="0" fontId="24" fillId="0" borderId="30" xfId="2" applyFont="1" applyBorder="1" applyAlignment="1" applyProtection="1">
      <alignment vertical="center" wrapText="1"/>
    </xf>
    <xf numFmtId="0" fontId="24" fillId="0" borderId="13" xfId="2" applyFont="1" applyBorder="1" applyAlignment="1" applyProtection="1">
      <alignment horizontal="center" vertical="center"/>
    </xf>
    <xf numFmtId="3" fontId="24" fillId="6" borderId="13" xfId="2" applyNumberFormat="1" applyFont="1" applyFill="1" applyBorder="1" applyProtection="1">
      <alignment vertical="center"/>
    </xf>
    <xf numFmtId="0" fontId="24" fillId="6" borderId="13" xfId="2" applyFont="1" applyFill="1" applyBorder="1" applyAlignment="1" applyProtection="1">
      <alignment horizontal="center" vertical="center"/>
    </xf>
    <xf numFmtId="3" fontId="24" fillId="6" borderId="8" xfId="2" applyNumberFormat="1" applyFont="1" applyFill="1" applyBorder="1" applyProtection="1">
      <alignment vertical="center"/>
    </xf>
    <xf numFmtId="0" fontId="24" fillId="0" borderId="29" xfId="2" applyFont="1" applyBorder="1" applyAlignment="1" applyProtection="1">
      <alignment vertical="center" wrapText="1"/>
    </xf>
    <xf numFmtId="0" fontId="43" fillId="0" borderId="18" xfId="2" applyFont="1" applyBorder="1" applyAlignment="1" applyProtection="1">
      <alignment horizontal="center" vertical="center" wrapText="1"/>
    </xf>
    <xf numFmtId="3" fontId="24" fillId="6" borderId="18" xfId="2" applyNumberFormat="1" applyFont="1" applyFill="1" applyBorder="1" applyProtection="1">
      <alignment vertical="center"/>
    </xf>
    <xf numFmtId="3" fontId="24" fillId="6" borderId="19" xfId="2" applyNumberFormat="1" applyFont="1" applyFill="1" applyBorder="1" applyProtection="1">
      <alignment vertical="center"/>
    </xf>
    <xf numFmtId="0" fontId="28" fillId="0" borderId="41" xfId="2" applyFont="1" applyBorder="1" applyAlignment="1" applyProtection="1">
      <alignment vertical="center" wrapText="1"/>
    </xf>
    <xf numFmtId="0" fontId="24" fillId="0" borderId="42" xfId="2" applyFont="1" applyBorder="1" applyAlignment="1" applyProtection="1">
      <alignment horizontal="center" vertical="center"/>
    </xf>
    <xf numFmtId="3" fontId="24" fillId="6" borderId="42" xfId="2" applyNumberFormat="1" applyFont="1" applyFill="1" applyBorder="1" applyProtection="1">
      <alignment vertical="center"/>
    </xf>
    <xf numFmtId="0" fontId="24" fillId="6" borderId="42" xfId="2" applyFont="1" applyFill="1" applyBorder="1" applyAlignment="1" applyProtection="1">
      <alignment horizontal="center" vertical="center"/>
    </xf>
    <xf numFmtId="3" fontId="24" fillId="6" borderId="43" xfId="2" applyNumberFormat="1" applyFont="1" applyFill="1" applyBorder="1" applyProtection="1">
      <alignment vertical="center"/>
    </xf>
    <xf numFmtId="3" fontId="24" fillId="0" borderId="46" xfId="2" applyNumberFormat="1" applyFont="1" applyBorder="1" applyProtection="1">
      <alignment vertical="center"/>
    </xf>
    <xf numFmtId="0" fontId="24" fillId="0" borderId="41" xfId="2" applyFont="1" applyBorder="1" applyAlignment="1" applyProtection="1">
      <alignment vertical="center" wrapText="1"/>
    </xf>
    <xf numFmtId="0" fontId="24" fillId="0" borderId="42" xfId="2" applyFont="1" applyBorder="1" applyAlignment="1" applyProtection="1">
      <alignment horizontal="center" vertical="center" wrapText="1"/>
    </xf>
    <xf numFmtId="3" fontId="26" fillId="0" borderId="42" xfId="3" applyNumberFormat="1" applyFont="1" applyBorder="1" applyProtection="1">
      <alignment vertical="center"/>
    </xf>
    <xf numFmtId="0" fontId="24" fillId="0" borderId="42" xfId="2" applyFont="1" applyBorder="1" applyAlignment="1" applyProtection="1">
      <alignment vertical="center" wrapText="1"/>
    </xf>
    <xf numFmtId="3" fontId="24" fillId="0" borderId="43" xfId="2" applyNumberFormat="1" applyFont="1" applyBorder="1" applyProtection="1">
      <alignment vertical="center"/>
    </xf>
    <xf numFmtId="3" fontId="24" fillId="0" borderId="64" xfId="2" applyNumberFormat="1" applyFont="1" applyBorder="1" applyAlignment="1" applyProtection="1">
      <alignment vertical="center" wrapText="1"/>
    </xf>
    <xf numFmtId="3" fontId="24" fillId="0" borderId="65" xfId="2" applyNumberFormat="1" applyFont="1" applyBorder="1" applyAlignment="1" applyProtection="1">
      <alignment vertical="center" wrapText="1"/>
    </xf>
    <xf numFmtId="3" fontId="24" fillId="0" borderId="66" xfId="2" applyNumberFormat="1" applyFont="1" applyBorder="1" applyProtection="1">
      <alignment vertical="center"/>
    </xf>
    <xf numFmtId="0" fontId="24" fillId="0" borderId="0" xfId="2" applyFont="1" applyAlignment="1" applyProtection="1">
      <alignment horizontal="center" vertical="center"/>
    </xf>
    <xf numFmtId="0" fontId="24" fillId="0" borderId="20" xfId="2" applyFont="1" applyBorder="1" applyAlignment="1" applyProtection="1">
      <alignment vertical="center"/>
    </xf>
    <xf numFmtId="0" fontId="24" fillId="0" borderId="21" xfId="2" applyFont="1" applyBorder="1" applyAlignment="1" applyProtection="1">
      <alignment vertical="center"/>
    </xf>
    <xf numFmtId="0" fontId="31" fillId="0" borderId="0" xfId="2" applyFont="1" applyProtection="1">
      <alignment vertical="center"/>
    </xf>
    <xf numFmtId="0" fontId="24" fillId="0" borderId="63" xfId="2" applyFont="1" applyBorder="1" applyAlignment="1" applyProtection="1">
      <alignment vertical="center" wrapText="1"/>
    </xf>
    <xf numFmtId="0" fontId="24" fillId="0" borderId="70" xfId="2" applyFont="1" applyBorder="1" applyAlignment="1" applyProtection="1">
      <alignment vertical="center"/>
    </xf>
    <xf numFmtId="3" fontId="24" fillId="0" borderId="68" xfId="2" applyNumberFormat="1" applyFont="1" applyBorder="1" applyProtection="1">
      <alignment vertical="center"/>
    </xf>
    <xf numFmtId="0" fontId="24" fillId="4" borderId="63" xfId="2" applyFont="1" applyFill="1" applyBorder="1" applyAlignment="1" applyProtection="1">
      <alignment horizontal="center" vertical="center" wrapText="1"/>
      <protection locked="0"/>
    </xf>
    <xf numFmtId="0" fontId="24" fillId="4" borderId="71" xfId="2" applyFont="1" applyFill="1" applyBorder="1" applyAlignment="1" applyProtection="1">
      <alignment horizontal="center" vertical="center" wrapText="1"/>
      <protection locked="0"/>
    </xf>
    <xf numFmtId="3" fontId="24" fillId="4" borderId="50" xfId="2" applyNumberFormat="1" applyFont="1" applyFill="1" applyBorder="1" applyAlignment="1" applyProtection="1">
      <alignment vertical="center" wrapText="1"/>
      <protection locked="0"/>
    </xf>
    <xf numFmtId="3" fontId="24" fillId="4" borderId="77" xfId="2" applyNumberFormat="1" applyFont="1" applyFill="1" applyBorder="1" applyAlignment="1" applyProtection="1">
      <alignment vertical="center" wrapText="1"/>
      <protection locked="0"/>
    </xf>
    <xf numFmtId="3" fontId="24" fillId="4" borderId="76" xfId="2" applyNumberFormat="1" applyFont="1" applyFill="1" applyBorder="1" applyAlignment="1" applyProtection="1">
      <alignment vertical="center" wrapText="1"/>
      <protection locked="0"/>
    </xf>
    <xf numFmtId="3" fontId="24" fillId="4" borderId="26" xfId="2" applyNumberFormat="1" applyFont="1" applyFill="1" applyBorder="1" applyAlignment="1" applyProtection="1">
      <alignment vertical="center" wrapText="1"/>
      <protection locked="0"/>
    </xf>
    <xf numFmtId="3" fontId="24" fillId="4" borderId="75" xfId="2" applyNumberFormat="1" applyFont="1" applyFill="1" applyBorder="1" applyAlignment="1" applyProtection="1">
      <alignment vertical="center" wrapText="1"/>
      <protection locked="0"/>
    </xf>
    <xf numFmtId="3" fontId="24" fillId="4" borderId="74" xfId="2" applyNumberFormat="1" applyFont="1" applyFill="1" applyBorder="1" applyAlignment="1" applyProtection="1">
      <alignment vertical="center" wrapText="1"/>
      <protection locked="0"/>
    </xf>
    <xf numFmtId="3" fontId="24" fillId="4" borderId="44" xfId="2" applyNumberFormat="1" applyFont="1" applyFill="1" applyBorder="1" applyAlignment="1" applyProtection="1">
      <alignment vertical="center" wrapText="1"/>
      <protection locked="0"/>
    </xf>
    <xf numFmtId="3" fontId="24" fillId="4" borderId="71" xfId="2" applyNumberFormat="1" applyFont="1" applyFill="1" applyBorder="1" applyAlignment="1" applyProtection="1">
      <alignment vertical="center" wrapText="1"/>
      <protection locked="0"/>
    </xf>
    <xf numFmtId="3" fontId="24" fillId="4" borderId="31" xfId="2" applyNumberFormat="1" applyFont="1" applyFill="1" applyBorder="1" applyAlignment="1" applyProtection="1">
      <alignment vertical="center" wrapText="1"/>
      <protection locked="0"/>
    </xf>
    <xf numFmtId="3" fontId="24" fillId="4" borderId="67" xfId="2" applyNumberFormat="1" applyFont="1" applyFill="1" applyBorder="1" applyAlignment="1" applyProtection="1">
      <alignment horizontal="right" vertical="center"/>
      <protection locked="0"/>
    </xf>
    <xf numFmtId="0" fontId="25" fillId="0" borderId="69" xfId="2" applyFont="1" applyBorder="1" applyAlignment="1" applyProtection="1">
      <alignment vertical="center"/>
      <protection locked="0"/>
    </xf>
    <xf numFmtId="0" fontId="25" fillId="0" borderId="2" xfId="2" applyFont="1" applyFill="1" applyBorder="1" applyAlignment="1" applyProtection="1">
      <alignment horizontal="center" vertical="center"/>
      <protection locked="0"/>
    </xf>
    <xf numFmtId="3" fontId="24" fillId="0" borderId="72" xfId="2" applyNumberFormat="1" applyFont="1" applyBorder="1" applyAlignment="1" applyProtection="1">
      <alignment vertical="center" wrapText="1"/>
      <protection locked="0"/>
    </xf>
    <xf numFmtId="3" fontId="24" fillId="0" borderId="73" xfId="2" applyNumberFormat="1" applyFont="1" applyBorder="1" applyAlignment="1" applyProtection="1">
      <alignment vertical="center" wrapText="1"/>
      <protection locked="0"/>
    </xf>
    <xf numFmtId="3" fontId="24" fillId="0" borderId="42" xfId="2" applyNumberFormat="1" applyFont="1" applyBorder="1" applyAlignment="1" applyProtection="1">
      <alignment vertical="center" wrapText="1"/>
      <protection locked="0"/>
    </xf>
    <xf numFmtId="3" fontId="24" fillId="0" borderId="45" xfId="2" applyNumberFormat="1" applyFont="1" applyBorder="1" applyAlignment="1" applyProtection="1">
      <alignment vertical="center" wrapText="1"/>
      <protection locked="0"/>
    </xf>
    <xf numFmtId="0" fontId="47" fillId="0" borderId="0" xfId="2" applyFont="1" applyProtection="1">
      <alignment vertical="center"/>
      <protection locked="0"/>
    </xf>
    <xf numFmtId="0" fontId="37" fillId="5" borderId="3" xfId="0" applyFont="1" applyFill="1" applyBorder="1" applyAlignment="1">
      <alignment horizontal="center"/>
    </xf>
    <xf numFmtId="0" fontId="37" fillId="4" borderId="3" xfId="0" applyFont="1" applyFill="1" applyBorder="1" applyAlignment="1">
      <alignment horizontal="center"/>
    </xf>
    <xf numFmtId="0" fontId="37" fillId="7" borderId="1" xfId="0" applyFont="1" applyFill="1" applyBorder="1" applyAlignment="1">
      <alignment horizontal="center"/>
    </xf>
    <xf numFmtId="0" fontId="37" fillId="7" borderId="11" xfId="0" applyFont="1" applyFill="1" applyBorder="1" applyAlignment="1">
      <alignment horizontal="center"/>
    </xf>
    <xf numFmtId="0" fontId="37" fillId="7" borderId="2" xfId="0" applyFont="1" applyFill="1" applyBorder="1" applyAlignment="1">
      <alignment horizontal="center"/>
    </xf>
    <xf numFmtId="0" fontId="37" fillId="8" borderId="1" xfId="0" applyFont="1" applyFill="1" applyBorder="1" applyAlignment="1">
      <alignment horizontal="center"/>
    </xf>
    <xf numFmtId="0" fontId="37" fillId="8" borderId="11" xfId="0" applyFont="1" applyFill="1" applyBorder="1" applyAlignment="1">
      <alignment horizontal="center"/>
    </xf>
    <xf numFmtId="0" fontId="37" fillId="8" borderId="2" xfId="0" applyFont="1" applyFill="1" applyBorder="1" applyAlignment="1">
      <alignment horizontal="center"/>
    </xf>
    <xf numFmtId="0" fontId="37" fillId="0" borderId="6" xfId="0" applyFont="1" applyBorder="1" applyAlignment="1">
      <alignment horizontal="center"/>
    </xf>
    <xf numFmtId="0" fontId="24" fillId="0" borderId="21" xfId="2" applyFont="1" applyBorder="1" applyAlignment="1" applyProtection="1">
      <alignment horizontal="center" vertical="center"/>
    </xf>
    <xf numFmtId="0" fontId="24" fillId="0" borderId="58" xfId="2" applyFont="1" applyBorder="1" applyAlignment="1" applyProtection="1">
      <alignment horizontal="center" vertical="center"/>
    </xf>
    <xf numFmtId="0" fontId="24" fillId="0" borderId="59" xfId="2" applyFont="1" applyBorder="1" applyAlignment="1" applyProtection="1">
      <alignment horizontal="center" vertical="center"/>
    </xf>
    <xf numFmtId="0" fontId="24" fillId="0" borderId="60" xfId="2" applyFont="1" applyBorder="1" applyAlignment="1" applyProtection="1">
      <alignment horizontal="center" vertical="center"/>
    </xf>
    <xf numFmtId="0" fontId="18" fillId="0" borderId="9" xfId="1" applyFont="1" applyBorder="1" applyAlignment="1" applyProtection="1">
      <alignment horizontal="left" vertical="center"/>
    </xf>
    <xf numFmtId="38" fontId="7" fillId="2" borderId="9" xfId="4" applyFont="1" applyFill="1" applyBorder="1" applyAlignment="1">
      <alignment horizontal="center" vertical="center" wrapText="1"/>
    </xf>
    <xf numFmtId="38" fontId="7" fillId="2" borderId="0" xfId="4" applyFont="1" applyFill="1" applyAlignment="1">
      <alignment vertical="center" wrapText="1"/>
    </xf>
    <xf numFmtId="38" fontId="7" fillId="7" borderId="1" xfId="4" applyFont="1" applyFill="1" applyBorder="1" applyAlignment="1">
      <alignment horizontal="center" vertical="center" wrapText="1"/>
    </xf>
    <xf numFmtId="38" fontId="7" fillId="7" borderId="2" xfId="4"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0" borderId="0" xfId="0" applyFont="1" applyAlignment="1">
      <alignment horizontal="left" vertical="center"/>
    </xf>
    <xf numFmtId="0" fontId="2" fillId="0" borderId="5"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8" xfId="0" applyFont="1" applyBorder="1" applyAlignment="1">
      <alignment horizontal="center" vertical="center" textRotation="255"/>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4" xfId="0" applyFont="1" applyFill="1" applyBorder="1" applyAlignment="1">
      <alignment vertical="center" wrapText="1"/>
    </xf>
    <xf numFmtId="0" fontId="7" fillId="2" borderId="13" xfId="0" applyFont="1" applyFill="1" applyBorder="1" applyAlignment="1">
      <alignment vertical="center" wrapText="1"/>
    </xf>
    <xf numFmtId="38" fontId="7" fillId="3" borderId="1" xfId="4" applyFont="1" applyFill="1" applyBorder="1" applyAlignment="1">
      <alignment horizontal="center" vertical="center" wrapText="1"/>
    </xf>
    <xf numFmtId="38" fontId="7" fillId="3" borderId="2" xfId="4" applyFont="1" applyFill="1" applyBorder="1" applyAlignment="1">
      <alignment horizontal="center" vertical="center" wrapText="1"/>
    </xf>
    <xf numFmtId="0" fontId="7" fillId="0" borderId="7"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13" xfId="0" applyFont="1" applyBorder="1" applyAlignment="1">
      <alignment vertical="center" wrapText="1"/>
    </xf>
    <xf numFmtId="176" fontId="20" fillId="0" borderId="0" xfId="1" applyNumberFormat="1" applyFont="1" applyAlignment="1">
      <alignment vertical="center" wrapText="1"/>
    </xf>
    <xf numFmtId="0" fontId="6" fillId="0" borderId="9" xfId="1" applyFont="1" applyBorder="1" applyAlignment="1">
      <alignment horizontal="left" vertical="center"/>
    </xf>
    <xf numFmtId="0" fontId="24" fillId="0" borderId="21" xfId="2" applyFont="1" applyBorder="1" applyAlignment="1">
      <alignment horizontal="center" vertical="center"/>
    </xf>
    <xf numFmtId="0" fontId="25" fillId="0" borderId="20" xfId="2" applyFont="1" applyBorder="1" applyAlignment="1">
      <alignment horizontal="center" vertical="center"/>
    </xf>
    <xf numFmtId="0" fontId="25" fillId="0" borderId="21" xfId="2" applyFont="1" applyBorder="1" applyAlignment="1">
      <alignment horizontal="center" vertical="center"/>
    </xf>
    <xf numFmtId="0" fontId="25" fillId="0" borderId="37" xfId="2" applyFont="1" applyBorder="1" applyAlignment="1">
      <alignment horizontal="center" vertical="center"/>
    </xf>
    <xf numFmtId="0" fontId="24" fillId="0" borderId="58" xfId="2" applyFont="1" applyBorder="1" applyAlignment="1">
      <alignment horizontal="center" vertical="center"/>
    </xf>
    <xf numFmtId="0" fontId="24" fillId="0" borderId="59" xfId="2" applyFont="1" applyBorder="1" applyAlignment="1">
      <alignment horizontal="center" vertical="center"/>
    </xf>
    <xf numFmtId="0" fontId="24" fillId="0" borderId="60" xfId="2" applyFont="1" applyBorder="1" applyAlignment="1">
      <alignment horizontal="center" vertical="center"/>
    </xf>
  </cellXfs>
  <cellStyles count="5">
    <cellStyle name="桁区切り" xfId="4" builtinId="6"/>
    <cellStyle name="桁区切り 2" xfId="3" xr:uid="{D84B4C4F-A555-471E-9B63-1C704D62ED92}"/>
    <cellStyle name="標準" xfId="0" builtinId="0"/>
    <cellStyle name="標準 2" xfId="2" xr:uid="{11144EA5-F8AA-486E-B3A1-4B94BA5858F4}"/>
    <cellStyle name="標準 4 2" xfId="1" xr:uid="{75BC25A6-A322-4D64-98FF-78C232E94EC0}"/>
  </cellStyles>
  <dxfs count="0"/>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21</xdr:col>
      <xdr:colOff>437030</xdr:colOff>
      <xdr:row>1</xdr:row>
      <xdr:rowOff>96819</xdr:rowOff>
    </xdr:from>
    <xdr:to>
      <xdr:col>24</xdr:col>
      <xdr:colOff>392206</xdr:colOff>
      <xdr:row>4</xdr:row>
      <xdr:rowOff>106344</xdr:rowOff>
    </xdr:to>
    <xdr:sp macro="" textlink="">
      <xdr:nvSpPr>
        <xdr:cNvPr id="3" name="吹き出し: 角を丸めた四角形 2">
          <a:extLst>
            <a:ext uri="{FF2B5EF4-FFF2-40B4-BE49-F238E27FC236}">
              <a16:creationId xmlns:a16="http://schemas.microsoft.com/office/drawing/2014/main" id="{D6BD6A2C-E3B9-49B2-84A4-812E9685FAA0}"/>
            </a:ext>
          </a:extLst>
        </xdr:cNvPr>
        <xdr:cNvSpPr/>
      </xdr:nvSpPr>
      <xdr:spPr>
        <a:xfrm>
          <a:off x="2958354" y="354554"/>
          <a:ext cx="3787587" cy="905996"/>
        </a:xfrm>
        <a:prstGeom prst="wedgeRoundRectCallout">
          <a:avLst>
            <a:gd name="adj1" fmla="val -4206"/>
            <a:gd name="adj2" fmla="val -76587"/>
            <a:gd name="adj3" fmla="val 16667"/>
          </a:avLst>
        </a:prstGeom>
        <a:solidFill>
          <a:schemeClr val="accent6">
            <a:lumMod val="20000"/>
            <a:lumOff val="80000"/>
            <a:alpha val="9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最初に、間接経費率（</a:t>
          </a:r>
          <a:r>
            <a:rPr kumimoji="1" lang="ja-JP" altLang="en-US" sz="1200" b="1">
              <a:solidFill>
                <a:srgbClr val="FF0000"/>
              </a:solidFill>
            </a:rPr>
            <a:t>半角整数</a:t>
          </a:r>
          <a:r>
            <a:rPr kumimoji="1" lang="ja-JP" altLang="en-US" sz="1200">
              <a:solidFill>
                <a:sysClr val="windowText" lastClr="000000"/>
              </a:solidFill>
            </a:rPr>
            <a:t>）を設してください。</a:t>
          </a:r>
          <a:endParaRPr kumimoji="1" lang="en-US" altLang="ja-JP" sz="1200">
            <a:solidFill>
              <a:sysClr val="windowText" lastClr="000000"/>
            </a:solidFill>
          </a:endParaRPr>
        </a:p>
        <a:p>
          <a:pPr algn="l"/>
          <a:r>
            <a:rPr kumimoji="1" lang="ja-JP" altLang="en-US" sz="1200">
              <a:solidFill>
                <a:sysClr val="windowText" lastClr="000000"/>
              </a:solidFill>
            </a:rPr>
            <a:t>（入力後にこの吹き出しは削除してください。）</a:t>
          </a:r>
          <a:endParaRPr kumimoji="1" lang="en-US" altLang="ja-JP" sz="1200">
            <a:solidFill>
              <a:sysClr val="windowText" lastClr="000000"/>
            </a:solidFill>
          </a:endParaRPr>
        </a:p>
      </xdr:txBody>
    </xdr:sp>
    <xdr:clientData/>
  </xdr:twoCellAnchor>
  <xdr:twoCellAnchor>
    <xdr:from>
      <xdr:col>29</xdr:col>
      <xdr:colOff>378050</xdr:colOff>
      <xdr:row>3</xdr:row>
      <xdr:rowOff>335766</xdr:rowOff>
    </xdr:from>
    <xdr:to>
      <xdr:col>45</xdr:col>
      <xdr:colOff>13112</xdr:colOff>
      <xdr:row>14</xdr:row>
      <xdr:rowOff>42919</xdr:rowOff>
    </xdr:to>
    <xdr:sp macro="" textlink="">
      <xdr:nvSpPr>
        <xdr:cNvPr id="5" name="テキスト ボックス 4">
          <a:extLst>
            <a:ext uri="{FF2B5EF4-FFF2-40B4-BE49-F238E27FC236}">
              <a16:creationId xmlns:a16="http://schemas.microsoft.com/office/drawing/2014/main" id="{E9F4E962-2EBC-45B0-AD2B-A4487BE57C31}"/>
            </a:ext>
          </a:extLst>
        </xdr:cNvPr>
        <xdr:cNvSpPr txBox="1"/>
      </xdr:nvSpPr>
      <xdr:spPr>
        <a:xfrm>
          <a:off x="10429726" y="1075354"/>
          <a:ext cx="9496239" cy="414468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accent1"/>
              </a:solidFill>
              <a:effectLst/>
              <a:latin typeface="メイリオ" panose="020B0604030504040204" pitchFamily="50" charset="-128"/>
              <a:ea typeface="メイリオ" panose="020B0604030504040204" pitchFamily="50" charset="-128"/>
              <a:cs typeface="+mn-cs"/>
            </a:rPr>
            <a:t>※1</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補助対象経費の全期間総額（</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）は上限</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100</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億円とすること（上限を超える提案も可能）（過度に多額・長期に設定せず、適切に設定してください）。割り切れず小数点以下の数字が発生した場合、</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AMED</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補助額は小数点以下は切り捨てし、認定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出資額で補助対象経費全体を調整して下さい。</a:t>
          </a: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※2</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「全認定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出資額合計（</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）」は、本研究開発課題に参加する複数の認定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からの出資がある場合、合算が可能です。本ステージ以降の出資が未定の場合は、予定を記載してください。研究開発代表機関（創薬ベンチャー）に出資をしている認定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のうち、本研究開発課題に参加しない認定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については合算しないでください。</a:t>
          </a:r>
          <a:r>
            <a:rPr lang="ja-JP" altLang="ja-JP" sz="900">
              <a:solidFill>
                <a:schemeClr val="dk1"/>
              </a:solidFill>
              <a:effectLst/>
              <a:latin typeface="メイリオ" panose="020B0604030504040204" pitchFamily="50" charset="-128"/>
              <a:ea typeface="メイリオ" panose="020B0604030504040204" pitchFamily="50" charset="-128"/>
              <a:cs typeface="+mn-cs"/>
            </a:rPr>
            <a:t>ステージ１のセルには、遡及期間開始日から</a:t>
          </a:r>
          <a:r>
            <a:rPr lang="ja-JP" altLang="en-US" sz="900">
              <a:solidFill>
                <a:schemeClr val="dk1"/>
              </a:solidFill>
              <a:effectLst/>
              <a:latin typeface="メイリオ" panose="020B0604030504040204" pitchFamily="50" charset="-128"/>
              <a:ea typeface="メイリオ" panose="020B0604030504040204" pitchFamily="50" charset="-128"/>
              <a:cs typeface="+mn-cs"/>
            </a:rPr>
            <a:t>研究開発</a:t>
          </a:r>
          <a:r>
            <a:rPr lang="ja-JP" altLang="ja-JP" sz="900">
              <a:solidFill>
                <a:schemeClr val="dk1"/>
              </a:solidFill>
              <a:effectLst/>
              <a:latin typeface="メイリオ" panose="020B0604030504040204" pitchFamily="50" charset="-128"/>
              <a:ea typeface="メイリオ" panose="020B0604030504040204" pitchFamily="50" charset="-128"/>
              <a:cs typeface="+mn-cs"/>
            </a:rPr>
            <a:t>開始日までの出資分も含めた出資額を記載してください。</a:t>
          </a:r>
          <a:endParaRPr lang="en-US" altLang="ja-JP" sz="900">
            <a:solidFill>
              <a:schemeClr val="dk1"/>
            </a:solidFill>
            <a:effectLst/>
            <a:latin typeface="メイリオ" panose="020B0604030504040204" pitchFamily="50" charset="-128"/>
            <a:ea typeface="メイリオ" panose="020B0604030504040204" pitchFamily="50" charset="-128"/>
            <a:cs typeface="+mn-cs"/>
          </a:endParaRP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※3</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「リード認定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出資額」（</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）は、認定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が</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社のみの場合は</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と同額となります。 </a:t>
          </a:r>
          <a:r>
            <a:rPr lang="ja-JP" altLang="ja-JP" sz="900">
              <a:solidFill>
                <a:schemeClr val="dk1"/>
              </a:solidFill>
              <a:effectLst/>
              <a:latin typeface="メイリオ" panose="020B0604030504040204" pitchFamily="50" charset="-128"/>
              <a:ea typeface="メイリオ" panose="020B0604030504040204" pitchFamily="50" charset="-128"/>
              <a:cs typeface="+mn-cs"/>
            </a:rPr>
            <a:t>ステージ１のセルには、遡及期間開始日から</a:t>
          </a:r>
          <a:r>
            <a:rPr lang="ja-JP" altLang="en-US" sz="900">
              <a:solidFill>
                <a:schemeClr val="dk1"/>
              </a:solidFill>
              <a:effectLst/>
              <a:latin typeface="メイリオ" panose="020B0604030504040204" pitchFamily="50" charset="-128"/>
              <a:ea typeface="メイリオ" panose="020B0604030504040204" pitchFamily="50" charset="-128"/>
              <a:cs typeface="+mn-cs"/>
            </a:rPr>
            <a:t>研究開発</a:t>
          </a:r>
          <a:r>
            <a:rPr lang="ja-JP" altLang="ja-JP" sz="900">
              <a:solidFill>
                <a:schemeClr val="dk1"/>
              </a:solidFill>
              <a:effectLst/>
              <a:latin typeface="メイリオ" panose="020B0604030504040204" pitchFamily="50" charset="-128"/>
              <a:ea typeface="メイリオ" panose="020B0604030504040204" pitchFamily="50" charset="-128"/>
              <a:cs typeface="+mn-cs"/>
            </a:rPr>
            <a:t>開始日までの出資分も含めた出資額を記載してください。</a:t>
          </a:r>
          <a:endParaRPr lang="ja-JP" altLang="en-US" sz="900" b="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※4</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「全認定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出資額合計」（</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）のうち、補助対象経費として計上する額を記載してください。</a:t>
          </a: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※5</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「リード認定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出資額」（</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）は、認定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が</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社のみの場合は</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と同額となります。</a:t>
          </a: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※6</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　 </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AMED</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補助額は、各年度の補助対象経費の</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2/3</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の合計としてください。本計画書に記載された補助対象経費及び</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AMED</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補助額の全期間総額（</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）が、本研究開発課題の上限額となります。</a:t>
          </a: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７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遡及期間開始日以前に、リード認定</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VC</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による出資がある場合は記載してください。複数回の出資がある場合は合計額を記載してください。</a:t>
          </a:r>
        </a:p>
        <a:p>
          <a:r>
            <a:rPr lang="en-US" altLang="ja-JP" sz="900" b="1">
              <a:solidFill>
                <a:schemeClr val="accent1"/>
              </a:solidFill>
              <a:effectLst/>
              <a:latin typeface="メイリオ" panose="020B0604030504040204" pitchFamily="50" charset="-128"/>
              <a:ea typeface="メイリオ" panose="020B0604030504040204" pitchFamily="50" charset="-128"/>
              <a:cs typeface="+mn-cs"/>
            </a:rPr>
            <a:t>※</a:t>
          </a:r>
          <a:r>
            <a:rPr lang="ja-JP" altLang="en-US" sz="900" b="1">
              <a:solidFill>
                <a:schemeClr val="accent1"/>
              </a:solidFill>
              <a:effectLst/>
              <a:latin typeface="メイリオ" panose="020B0604030504040204" pitchFamily="50" charset="-128"/>
              <a:ea typeface="メイリオ" panose="020B0604030504040204" pitchFamily="50" charset="-128"/>
              <a:cs typeface="+mn-cs"/>
            </a:rPr>
            <a:t>８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最終開発候補品が定まっている提案においては、遡及期間開始日以前の出資分（</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７）と、遡及期間開始日から研究開発期間全体を通じた出資分（</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b</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の合計額、</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※3</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）が合わせて</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10</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億円以上となるよう提案書を作成してください。ただし、補助対象経費の対象となるのは、遡及期間開始日以降の出資分のうち、研究開発期間中に発生する経費のみとなります。</a:t>
          </a:r>
          <a:endParaRPr lang="en-US" altLang="ja-JP" sz="900" b="0">
            <a:solidFill>
              <a:sysClr val="windowText" lastClr="000000"/>
            </a:solidFill>
            <a:effectLst/>
            <a:latin typeface="メイリオ" panose="020B0604030504040204" pitchFamily="50" charset="-128"/>
            <a:ea typeface="メイリオ" panose="020B0604030504040204" pitchFamily="50" charset="-128"/>
            <a:cs typeface="+mn-cs"/>
          </a:endParaRPr>
        </a:p>
        <a:p>
          <a:r>
            <a:rPr kumimoji="0" lang="en-US" altLang="ja-JP" sz="900" b="1" i="0" u="none" strike="noStrike" kern="0" cap="none" spc="0" normalizeH="0" baseline="0" noProof="0">
              <a:ln>
                <a:noFill/>
              </a:ln>
              <a:solidFill>
                <a:srgbClr val="4472C4"/>
              </a:solidFill>
              <a:effectLst/>
              <a:uLnTx/>
              <a:uFillTx/>
              <a:latin typeface="メイリオ" panose="020B0604030504040204" pitchFamily="50" charset="-128"/>
              <a:ea typeface="メイリオ" panose="020B0604030504040204" pitchFamily="50" charset="-128"/>
              <a:cs typeface="+mn-cs"/>
            </a:rPr>
            <a:t>※</a:t>
          </a:r>
          <a:r>
            <a:rPr kumimoji="0" lang="ja-JP" altLang="en-US" sz="900" b="1" i="0" u="none" strike="noStrike" kern="0" cap="none" spc="0" normalizeH="0" baseline="0" noProof="0">
              <a:ln>
                <a:noFill/>
              </a:ln>
              <a:solidFill>
                <a:srgbClr val="4472C4"/>
              </a:solidFill>
              <a:effectLst/>
              <a:uLnTx/>
              <a:uFillTx/>
              <a:latin typeface="メイリオ" panose="020B0604030504040204" pitchFamily="50" charset="-128"/>
              <a:ea typeface="メイリオ" panose="020B0604030504040204" pitchFamily="50" charset="-128"/>
              <a:cs typeface="+mn-cs"/>
            </a:rPr>
            <a:t>９　</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最終開発候補品が定まっていない提案においては、遡及期間開始日以前の出資分（</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７）と、遡及期間開始日からステージ１の終了時点までを通じた出資分（</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b</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のステージ１の金額、</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３）が合わせて１億円以上となるよう提案書を作成してください。この場合、ステージ２以降の</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VC</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出資額（</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B</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(b)</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B’</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および</a:t>
          </a:r>
          <a:r>
            <a:rPr kumimoji="0" lang="en-US" altLang="ja-JP"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(b’)</a:t>
          </a:r>
          <a:r>
            <a:rPr kumimoji="0"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）については、空欄のままでも結構です</a:t>
          </a:r>
          <a:endParaRPr lang="en-US" altLang="ja-JP" sz="900" b="0">
            <a:solidFill>
              <a:sysClr val="windowText" lastClr="000000"/>
            </a:solidFill>
            <a:effectLst/>
            <a:latin typeface="メイリオ" panose="020B0604030504040204" pitchFamily="50" charset="-128"/>
            <a:ea typeface="メイリオ" panose="020B0604030504040204" pitchFamily="50" charset="-128"/>
            <a:cs typeface="+mn-cs"/>
          </a:endParaRPr>
        </a:p>
        <a:p>
          <a:r>
            <a:rPr kumimoji="0" lang="en-US" altLang="ja-JP" sz="900" b="1" i="0" u="none" strike="noStrike" kern="0" cap="none" spc="0" normalizeH="0" baseline="0">
              <a:ln>
                <a:noFill/>
              </a:ln>
              <a:solidFill>
                <a:srgbClr val="4472C4"/>
              </a:solidFill>
              <a:effectLst/>
              <a:uLnTx/>
              <a:uFillTx/>
              <a:latin typeface="メイリオ" panose="020B0604030504040204" pitchFamily="50" charset="-128"/>
              <a:ea typeface="メイリオ" panose="020B0604030504040204" pitchFamily="50" charset="-128"/>
              <a:cs typeface="+mn-cs"/>
            </a:rPr>
            <a:t>※10</a:t>
          </a:r>
          <a:r>
            <a:rPr kumimoji="0" lang="ja-JP" altLang="en-US" sz="900" b="1" i="0" u="none" strike="noStrike" kern="0" cap="none" spc="0" normalizeH="0" baseline="0">
              <a:ln>
                <a:noFill/>
              </a:ln>
              <a:solidFill>
                <a:srgbClr val="4472C4"/>
              </a:solidFill>
              <a:effectLst/>
              <a:uLnTx/>
              <a:uFillTx/>
              <a:latin typeface="メイリオ" panose="020B0604030504040204" pitchFamily="50" charset="-128"/>
              <a:ea typeface="メイリオ" panose="020B0604030504040204" pitchFamily="50" charset="-128"/>
              <a:cs typeface="+mn-cs"/>
            </a:rPr>
            <a:t>　</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間接経費率は全補助事業期間で同一の整数です。（補助・企業等）経費等内訳・項目シートの</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鑑</a:t>
          </a:r>
          <a:r>
            <a:rPr lang="en-US" altLang="ja-JP" sz="900" b="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900" b="0">
              <a:solidFill>
                <a:sysClr val="windowText" lastClr="000000"/>
              </a:solidFill>
              <a:effectLst/>
              <a:latin typeface="メイリオ" panose="020B0604030504040204" pitchFamily="50" charset="-128"/>
              <a:ea typeface="メイリオ" panose="020B0604030504040204" pitchFamily="50" charset="-128"/>
              <a:cs typeface="+mn-cs"/>
            </a:rPr>
            <a:t>経費等内訳書シートで設定した間接経費率（半角数字）を使用してください。</a:t>
          </a:r>
        </a:p>
        <a:p>
          <a:endParaRPr lang="en-US" altLang="ja-JP" sz="900" b="0">
            <a:solidFill>
              <a:sysClr val="windowText" lastClr="000000"/>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21</xdr:col>
      <xdr:colOff>134470</xdr:colOff>
      <xdr:row>19</xdr:row>
      <xdr:rowOff>56030</xdr:rowOff>
    </xdr:from>
    <xdr:to>
      <xdr:col>24</xdr:col>
      <xdr:colOff>0</xdr:colOff>
      <xdr:row>19</xdr:row>
      <xdr:rowOff>347383</xdr:rowOff>
    </xdr:to>
    <xdr:sp macro="" textlink="">
      <xdr:nvSpPr>
        <xdr:cNvPr id="4" name="テキスト ボックス 3">
          <a:extLst>
            <a:ext uri="{FF2B5EF4-FFF2-40B4-BE49-F238E27FC236}">
              <a16:creationId xmlns:a16="http://schemas.microsoft.com/office/drawing/2014/main" id="{F69E85FB-2D74-FA08-1AE1-7CBEAC38B88C}"/>
            </a:ext>
          </a:extLst>
        </xdr:cNvPr>
        <xdr:cNvSpPr txBox="1"/>
      </xdr:nvSpPr>
      <xdr:spPr>
        <a:xfrm>
          <a:off x="24440029" y="7373471"/>
          <a:ext cx="3552264"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kern="1200"/>
            <a:t>リード認定</a:t>
          </a:r>
          <a:r>
            <a:rPr kumimoji="1" lang="en-US" altLang="ja-JP" sz="1100" kern="1200"/>
            <a:t>VC</a:t>
          </a:r>
          <a:r>
            <a:rPr kumimoji="1" lang="ja-JP" altLang="en-US" sz="1100" kern="1200"/>
            <a:t>による遡及期間開始日以前の出資分 </a:t>
          </a:r>
          <a:r>
            <a:rPr kumimoji="1" lang="en-US" altLang="ja-JP" sz="1100" kern="1200"/>
            <a:t>※7</a:t>
          </a:r>
          <a:endParaRPr kumimoji="1" lang="ja-JP" altLang="en-US" sz="1100" kern="1200"/>
        </a:p>
      </xdr:txBody>
    </xdr:sp>
    <xdr:clientData/>
  </xdr:twoCellAnchor>
  <xdr:twoCellAnchor>
    <xdr:from>
      <xdr:col>21</xdr:col>
      <xdr:colOff>51548</xdr:colOff>
      <xdr:row>19</xdr:row>
      <xdr:rowOff>365311</xdr:rowOff>
    </xdr:from>
    <xdr:to>
      <xdr:col>25</xdr:col>
      <xdr:colOff>1232647</xdr:colOff>
      <xdr:row>21</xdr:row>
      <xdr:rowOff>134469</xdr:rowOff>
    </xdr:to>
    <xdr:sp macro="" textlink="">
      <xdr:nvSpPr>
        <xdr:cNvPr id="6" name="テキスト ボックス 5">
          <a:extLst>
            <a:ext uri="{FF2B5EF4-FFF2-40B4-BE49-F238E27FC236}">
              <a16:creationId xmlns:a16="http://schemas.microsoft.com/office/drawing/2014/main" id="{5261C1FC-F6B3-4B0F-9103-150238DBF967}"/>
            </a:ext>
          </a:extLst>
        </xdr:cNvPr>
        <xdr:cNvSpPr txBox="1"/>
      </xdr:nvSpPr>
      <xdr:spPr>
        <a:xfrm>
          <a:off x="2572872" y="7682752"/>
          <a:ext cx="6290981" cy="77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kern="1200"/>
            <a:t>遡及期間開始日以前の出資額と遡及期間開始日から補助事業期間全体を通じた</a:t>
          </a:r>
          <a:endParaRPr kumimoji="1" lang="en-US" altLang="ja-JP" sz="1000" kern="1200"/>
        </a:p>
        <a:p>
          <a:pPr algn="r"/>
          <a:r>
            <a:rPr kumimoji="1" lang="ja-JP" altLang="en-US" sz="1000" kern="1200"/>
            <a:t>リード認定</a:t>
          </a:r>
          <a:r>
            <a:rPr kumimoji="1" lang="en-US" altLang="ja-JP" sz="1000" kern="1200"/>
            <a:t>VC</a:t>
          </a:r>
          <a:r>
            <a:rPr kumimoji="1" lang="ja-JP" altLang="en-US" sz="1000" kern="1200"/>
            <a:t>による出資額合計　</a:t>
          </a:r>
          <a:r>
            <a:rPr kumimoji="1" lang="en-US" altLang="ja-JP" sz="1000" kern="1200"/>
            <a:t>※</a:t>
          </a:r>
          <a:r>
            <a:rPr kumimoji="1" lang="ja-JP" altLang="en-US" sz="1000" kern="1200"/>
            <a:t>８</a:t>
          </a:r>
          <a:endParaRPr kumimoji="1" lang="en-US" altLang="ja-JP" sz="1000" kern="1200"/>
        </a:p>
        <a:p>
          <a:r>
            <a:rPr kumimoji="1" lang="en-US" altLang="ja-JP" sz="800" kern="1200">
              <a:solidFill>
                <a:srgbClr val="FF0000"/>
              </a:solidFill>
            </a:rPr>
            <a:t>※</a:t>
          </a:r>
          <a:r>
            <a:rPr kumimoji="1" lang="ja-JP" altLang="en-US" sz="800" kern="1200">
              <a:solidFill>
                <a:srgbClr val="FF0000"/>
              </a:solidFill>
            </a:rPr>
            <a:t>最終開発候補品が決定している場合、本欄が</a:t>
          </a:r>
          <a:r>
            <a:rPr kumimoji="1" lang="en-US" altLang="ja-JP" sz="800" kern="1200">
              <a:solidFill>
                <a:srgbClr val="FF0000"/>
              </a:solidFill>
            </a:rPr>
            <a:t>10</a:t>
          </a:r>
          <a:r>
            <a:rPr kumimoji="1" lang="ja-JP" altLang="en-US" sz="800" kern="1200">
              <a:solidFill>
                <a:srgbClr val="FF0000"/>
              </a:solidFill>
            </a:rPr>
            <a:t>億円以上となるように提案書を作成して下さい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A7F72B3E-64FF-4B30-9F22-F0DA60D025A6}"/>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31E777D5-7E9A-4B38-AF8A-EBBE3019C284}"/>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92D3330C-596D-4D42-983E-E4515CB655D4}"/>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91094C97-7D2C-43D2-884D-4B27FF04C603}"/>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56C0A20F-C152-417E-99FD-2249F1ADDF06}"/>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83322819-57A4-46D5-99B5-0DE9F2EF0F28}"/>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58F42A7A-3568-49B4-BCD8-4B043AC41766}"/>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8E5A5EDE-BBE2-4579-8BA5-F37CE5F86539}"/>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4D4E4AC8-AF3D-423F-981F-87C23F42E834}"/>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4F0BE690-1920-49D9-8878-C57B4DD071AD}"/>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16</xdr:row>
      <xdr:rowOff>15876</xdr:rowOff>
    </xdr:from>
    <xdr:to>
      <xdr:col>5</xdr:col>
      <xdr:colOff>371475</xdr:colOff>
      <xdr:row>29</xdr:row>
      <xdr:rowOff>1</xdr:rowOff>
    </xdr:to>
    <xdr:sp macro="" textlink="">
      <xdr:nvSpPr>
        <xdr:cNvPr id="2" name="テキスト ボックス 1">
          <a:extLst>
            <a:ext uri="{FF2B5EF4-FFF2-40B4-BE49-F238E27FC236}">
              <a16:creationId xmlns:a16="http://schemas.microsoft.com/office/drawing/2014/main" id="{25226F32-8A07-4357-A8C4-5B5471B76601}"/>
            </a:ext>
          </a:extLst>
        </xdr:cNvPr>
        <xdr:cNvSpPr txBox="1"/>
      </xdr:nvSpPr>
      <xdr:spPr>
        <a:xfrm>
          <a:off x="28575" y="3940176"/>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006561EB-228B-443F-8FCA-CE9A23B4482D}"/>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81FBF97D-7EA4-4104-BF26-A358B3E9E23F}"/>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A5844B2C-9AEE-4D00-AC65-E66BAC65F793}"/>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CE3AB451-BAA2-4A9F-8365-967C7173A44E}"/>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200764B5-BF57-4588-8C57-9E8865B54FA1}"/>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9D419B61-64B0-4720-A458-7EB1B756FC7A}"/>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0</xdr:rowOff>
    </xdr:from>
    <xdr:to>
      <xdr:col>5</xdr:col>
      <xdr:colOff>342900</xdr:colOff>
      <xdr:row>28</xdr:row>
      <xdr:rowOff>222250</xdr:rowOff>
    </xdr:to>
    <xdr:sp macro="" textlink="">
      <xdr:nvSpPr>
        <xdr:cNvPr id="2" name="テキスト ボックス 1">
          <a:extLst>
            <a:ext uri="{FF2B5EF4-FFF2-40B4-BE49-F238E27FC236}">
              <a16:creationId xmlns:a16="http://schemas.microsoft.com/office/drawing/2014/main" id="{969BF7E7-6178-4AD9-B733-780AD8A8C34B}"/>
            </a:ext>
          </a:extLst>
        </xdr:cNvPr>
        <xdr:cNvSpPr txBox="1"/>
      </xdr:nvSpPr>
      <xdr:spPr>
        <a:xfrm>
          <a:off x="0" y="3924300"/>
          <a:ext cx="6448425" cy="3079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申請するステージ：</a:t>
          </a:r>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Excel</a:t>
          </a:r>
          <a:r>
            <a:rPr kumimoji="1" lang="ja-JP" altLang="en-US" sz="1100">
              <a:solidFill>
                <a:schemeClr val="tx1"/>
              </a:solidFill>
              <a:latin typeface="メイリオ" panose="020B0604030504040204" pitchFamily="50" charset="-128"/>
              <a:ea typeface="メイリオ" panose="020B0604030504040204" pitchFamily="50" charset="-128"/>
            </a:rPr>
            <a:t>「</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（補助・企業等）経費等内訳・項目シート </a:t>
          </a:r>
          <a:r>
            <a:rPr kumimoji="1" lang="ja-JP" altLang="en-US" sz="1100">
              <a:solidFill>
                <a:schemeClr val="tx1"/>
              </a:solidFill>
              <a:latin typeface="メイリオ" panose="020B0604030504040204" pitchFamily="50" charset="-128"/>
              <a:ea typeface="メイリオ" panose="020B0604030504040204" pitchFamily="50" charset="-128"/>
            </a:rPr>
            <a:t>」のシート「</a:t>
          </a:r>
          <a:r>
            <a:rPr kumimoji="1" lang="ja-JP" altLang="en-US" sz="1100" strike="noStrike" baseline="0">
              <a:solidFill>
                <a:schemeClr val="tx1"/>
              </a:solidFill>
              <a:latin typeface="メイリオ" panose="020B0604030504040204" pitchFamily="50" charset="-128"/>
              <a:ea typeface="メイリオ" panose="020B0604030504040204" pitchFamily="50" charset="-128"/>
            </a:rPr>
            <a:t>計画書経費欄（計画書貼り付け用）</a:t>
          </a:r>
          <a:r>
            <a:rPr kumimoji="1" lang="ja-JP" altLang="en-US" sz="1100">
              <a:solidFill>
                <a:schemeClr val="tx1"/>
              </a:solidFill>
              <a:latin typeface="メイリオ" panose="020B0604030504040204" pitchFamily="50" charset="-128"/>
              <a:ea typeface="メイリオ" panose="020B0604030504040204" pitchFamily="50" charset="-128"/>
            </a:rPr>
            <a:t>」中項目計列</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C4~C9</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a:t>
          </a:r>
          <a:r>
            <a:rPr kumimoji="1" lang="en-US" altLang="ja-JP" sz="1100" b="1" u="none" strike="noStrike" baseline="0">
              <a:solidFill>
                <a:schemeClr val="tx1"/>
              </a:solidFill>
              <a:latin typeface="メイリオ" panose="020B0604030504040204" pitchFamily="50" charset="-128"/>
              <a:ea typeface="メイリオ" panose="020B0604030504040204" pitchFamily="50" charset="-128"/>
            </a:rPr>
            <a:t>C12</a:t>
          </a:r>
          <a:r>
            <a:rPr kumimoji="1" lang="ja-JP" altLang="en-US" sz="1100" b="1" u="none" strike="noStrike" baseline="0">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をコピーし、本シートの</a:t>
          </a:r>
          <a:r>
            <a:rPr kumimoji="1" lang="en-US" altLang="ja-JP" sz="1100" b="1" u="sng">
              <a:solidFill>
                <a:schemeClr val="tx1"/>
              </a:solidFill>
              <a:latin typeface="メイリオ" panose="020B0604030504040204" pitchFamily="50" charset="-128"/>
              <a:ea typeface="メイリオ" panose="020B0604030504040204" pitchFamily="50" charset="-128"/>
            </a:rPr>
            <a:t>C6</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11</a:t>
          </a:r>
          <a:r>
            <a:rPr kumimoji="1" lang="ja-JP" altLang="en-US" sz="1100" b="1" u="sng">
              <a:solidFill>
                <a:schemeClr val="tx1"/>
              </a:solidFill>
              <a:latin typeface="メイリオ" panose="020B0604030504040204" pitchFamily="50" charset="-128"/>
              <a:ea typeface="メイリオ" panose="020B0604030504040204" pitchFamily="50" charset="-128"/>
            </a:rPr>
            <a:t>、</a:t>
          </a:r>
          <a:r>
            <a:rPr kumimoji="1" lang="en-US" altLang="ja-JP" sz="1100" b="1" u="sng">
              <a:solidFill>
                <a:schemeClr val="tx1"/>
              </a:solidFill>
              <a:latin typeface="メイリオ" panose="020B0604030504040204" pitchFamily="50" charset="-128"/>
              <a:ea typeface="メイリオ" panose="020B0604030504040204" pitchFamily="50" charset="-128"/>
            </a:rPr>
            <a:t>C14</a:t>
          </a:r>
          <a:r>
            <a:rPr kumimoji="1" lang="ja-JP" altLang="en-US" sz="1100" b="1" u="sng">
              <a:solidFill>
                <a:schemeClr val="tx1"/>
              </a:solidFill>
              <a:latin typeface="メイリオ" panose="020B0604030504040204" pitchFamily="50" charset="-128"/>
              <a:ea typeface="メイリオ" panose="020B0604030504040204" pitchFamily="50" charset="-128"/>
            </a:rPr>
            <a:t>セル</a:t>
          </a:r>
          <a:r>
            <a:rPr kumimoji="1" lang="ja-JP" altLang="en-US" sz="1100">
              <a:solidFill>
                <a:schemeClr val="tx1"/>
              </a:solidFill>
              <a:latin typeface="メイリオ" panose="020B0604030504040204" pitchFamily="50" charset="-128"/>
              <a:ea typeface="メイリオ" panose="020B0604030504040204" pitchFamily="50" charset="-128"/>
            </a:rPr>
            <a:t>に</a:t>
          </a:r>
          <a:r>
            <a:rPr kumimoji="1" lang="ja-JP" altLang="en-US" sz="1100" b="1" u="sng">
              <a:solidFill>
                <a:schemeClr val="tx1"/>
              </a:solidFill>
              <a:latin typeface="メイリオ" panose="020B0604030504040204" pitchFamily="50" charset="-128"/>
              <a:ea typeface="メイリオ" panose="020B0604030504040204" pitchFamily="50" charset="-128"/>
            </a:rPr>
            <a:t>テキストのみ貼り付け</a:t>
          </a:r>
          <a:r>
            <a:rPr kumimoji="1" lang="ja-JP" altLang="en-US" sz="1100" b="1" u="sng" baseline="0">
              <a:solidFill>
                <a:schemeClr val="tx1"/>
              </a:solidFill>
              <a:latin typeface="メイリオ" panose="020B0604030504040204" pitchFamily="50" charset="-128"/>
              <a:ea typeface="メイリオ" panose="020B0604030504040204" pitchFamily="50" charset="-128"/>
            </a:rPr>
            <a:t>（値貼付）</a:t>
          </a:r>
          <a:r>
            <a:rPr kumimoji="1" lang="ja-JP" altLang="en-US" sz="1100">
              <a:solidFill>
                <a:schemeClr val="tx1"/>
              </a:solidFill>
              <a:latin typeface="メイリオ" panose="020B0604030504040204" pitchFamily="50" charset="-128"/>
              <a:ea typeface="メイリオ" panose="020B0604030504040204" pitchFamily="50" charset="-128"/>
            </a:rPr>
            <a:t>てください。もし項目計額に小数が含まれている場合、補助対象経費は小数を切り捨てます。</a:t>
          </a:r>
          <a:endParaRPr kumimoji="1" lang="en-US" altLang="ja-JP" sz="1100">
            <a:solidFill>
              <a:schemeClr val="tx1"/>
            </a:solidFill>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それ以降のステージ：</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各費目（</a:t>
          </a:r>
          <a:r>
            <a:rPr kumimoji="1" lang="en-US" altLang="ja-JP" sz="1100" b="1" u="sng">
              <a:latin typeface="メイリオ" panose="020B0604030504040204" pitchFamily="50" charset="-128"/>
              <a:ea typeface="メイリオ" panose="020B0604030504040204" pitchFamily="50" charset="-128"/>
            </a:rPr>
            <a:t>C6</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11</a:t>
          </a:r>
          <a:r>
            <a:rPr kumimoji="1" lang="ja-JP" altLang="en-US" sz="1100" b="1" u="sng">
              <a:latin typeface="メイリオ" panose="020B0604030504040204" pitchFamily="50" charset="-128"/>
              <a:ea typeface="メイリオ" panose="020B0604030504040204" pitchFamily="50" charset="-128"/>
            </a:rPr>
            <a:t>、</a:t>
          </a:r>
          <a:r>
            <a:rPr kumimoji="1" lang="en-US" altLang="ja-JP" sz="1100" b="1" u="sng">
              <a:latin typeface="メイリオ" panose="020B0604030504040204" pitchFamily="50" charset="-128"/>
              <a:ea typeface="メイリオ" panose="020B0604030504040204" pitchFamily="50" charset="-128"/>
            </a:rPr>
            <a:t>C14</a:t>
          </a:r>
          <a:r>
            <a:rPr kumimoji="1" lang="ja-JP" altLang="en-US" sz="1100" b="1" u="sng">
              <a:latin typeface="メイリオ" panose="020B0604030504040204" pitchFamily="50" charset="-128"/>
              <a:ea typeface="メイリオ" panose="020B0604030504040204" pitchFamily="50" charset="-128"/>
            </a:rPr>
            <a:t>セル</a:t>
          </a:r>
          <a:r>
            <a:rPr kumimoji="1" lang="ja-JP" altLang="en-US" sz="1100">
              <a:latin typeface="メイリオ" panose="020B0604030504040204" pitchFamily="50" charset="-128"/>
              <a:ea typeface="メイリオ" panose="020B0604030504040204" pitchFamily="50" charset="-128"/>
            </a:rPr>
            <a:t>）について、手入力してください。</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小数点以下は全て切り捨てて整数で入力してください。</a:t>
          </a:r>
          <a:endParaRPr kumimoji="1" lang="en-US" altLang="ja-JP" sz="1100" b="1" i="0" u="sng"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Relationships xmlns="http://schemas.openxmlformats.org/package/2006/relationships"><Relationship Id="rId1" Target="https://editforcejp.sharepoint.com/division/&#23455;&#29992;&#21270;&#25512;&#36914;&#37096;&#30740;&#31350;&#25104;&#26524;&#23637;&#38283;&#25512;&#36914;&#35506;/&#21109;&#34220;&#12505;&#12531;&#12481;&#12515;&#12540;&#12456;&#12467;&#12471;&#12473;&#12486;&#12512;&#24375;&#21270;&#20107;&#26989;/03_&#35201;&#32177;&#12539;&#20363;&#35215;&#31561;/12_VB&#27096;&#24335;/&#12304;&#35336;&#30011;&#27096;&#24335;2&#12305;&#32076;&#36027;&#31561;&#20869;&#35379;&#12539;&#35036;&#21161;&#37329;&#38917;&#30446;&#12471;&#12540;&#12488;&#65288;&#20225;&#26989;&#31561;&#65289;&#21336;&#24180;&#24230;&#2999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経費欄（計画書貼り付け用）"/>
      <sheetName val="補助金項目シート"/>
      <sheetName val="【鑑】経費等内訳書"/>
      <sheetName val="研究開発タグ（入力用）"/>
      <sheetName val="設備備品費"/>
      <sheetName val="消耗品費"/>
      <sheetName val="旅費"/>
      <sheetName val="人件費（実績単価）"/>
      <sheetName val="人件費（健保等級）"/>
      <sheetName val="謝金"/>
      <sheetName val="その他"/>
      <sheetName val="委託費"/>
      <sheetName val="研究開発タグ（集計用）"/>
      <sheetName val="プルダウ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0C64B-152F-4611-B73D-EE230425A6FE}">
  <sheetPr codeName="Sheet1">
    <tabColor theme="9" tint="0.39997558519241921"/>
  </sheetPr>
  <dimension ref="A1:J25"/>
  <sheetViews>
    <sheetView showGridLines="0" workbookViewId="0"/>
  </sheetViews>
  <sheetFormatPr defaultColWidth="9" defaultRowHeight="16.5" x14ac:dyDescent="0.35"/>
  <cols>
    <col min="1" max="1" width="16.875" style="137" customWidth="1"/>
    <col min="2" max="10" width="7.625" style="137" customWidth="1"/>
    <col min="11" max="16384" width="9" style="137"/>
  </cols>
  <sheetData>
    <row r="1" spans="1:10" ht="25.5" x14ac:dyDescent="0.5">
      <c r="A1" s="162" t="s">
        <v>139</v>
      </c>
    </row>
    <row r="2" spans="1:10" x14ac:dyDescent="0.35">
      <c r="A2" s="137" t="s">
        <v>140</v>
      </c>
    </row>
    <row r="3" spans="1:10" x14ac:dyDescent="0.35">
      <c r="A3" s="158" t="s">
        <v>123</v>
      </c>
      <c r="B3" s="158"/>
    </row>
    <row r="4" spans="1:10" x14ac:dyDescent="0.35">
      <c r="A4" s="137" t="s">
        <v>132</v>
      </c>
    </row>
    <row r="5" spans="1:10" x14ac:dyDescent="0.35">
      <c r="A5" s="137" t="s">
        <v>120</v>
      </c>
    </row>
    <row r="6" spans="1:10" x14ac:dyDescent="0.35">
      <c r="A6" s="137" t="s">
        <v>119</v>
      </c>
    </row>
    <row r="7" spans="1:10" x14ac:dyDescent="0.35">
      <c r="A7" s="137" t="s">
        <v>117</v>
      </c>
    </row>
    <row r="8" spans="1:10" x14ac:dyDescent="0.35">
      <c r="A8" s="142" t="s">
        <v>135</v>
      </c>
    </row>
    <row r="9" spans="1:10" ht="8.1" customHeight="1" x14ac:dyDescent="0.35"/>
    <row r="10" spans="1:10" s="138" customFormat="1" x14ac:dyDescent="0.35">
      <c r="B10" s="160">
        <v>2024</v>
      </c>
      <c r="C10" s="346">
        <v>2025</v>
      </c>
      <c r="D10" s="346"/>
      <c r="E10" s="160">
        <v>2026</v>
      </c>
      <c r="F10" s="346">
        <v>2027</v>
      </c>
      <c r="G10" s="346"/>
      <c r="H10" s="160">
        <v>2028</v>
      </c>
      <c r="I10" s="160">
        <v>2029</v>
      </c>
      <c r="J10" s="160">
        <v>2030</v>
      </c>
    </row>
    <row r="11" spans="1:10" s="138" customFormat="1" x14ac:dyDescent="0.35">
      <c r="B11" s="347" t="s">
        <v>118</v>
      </c>
      <c r="C11" s="347"/>
      <c r="D11" s="348" t="s">
        <v>0</v>
      </c>
      <c r="E11" s="349"/>
      <c r="F11" s="349"/>
      <c r="G11" s="350"/>
      <c r="H11" s="351" t="s">
        <v>1</v>
      </c>
      <c r="I11" s="352"/>
      <c r="J11" s="353"/>
    </row>
    <row r="12" spans="1:10" x14ac:dyDescent="0.35">
      <c r="B12" s="354"/>
      <c r="C12" s="354"/>
      <c r="D12" s="354" t="s">
        <v>133</v>
      </c>
      <c r="E12" s="354"/>
      <c r="F12" s="354"/>
      <c r="G12" s="354"/>
      <c r="H12" s="161" t="s">
        <v>134</v>
      </c>
      <c r="I12" s="161"/>
      <c r="J12" s="161"/>
    </row>
    <row r="13" spans="1:10" s="138" customFormat="1" x14ac:dyDescent="0.35">
      <c r="A13" s="141" t="s">
        <v>2</v>
      </c>
      <c r="B13" s="139">
        <v>2024</v>
      </c>
      <c r="C13" s="139">
        <v>2025</v>
      </c>
      <c r="D13" s="140" t="s">
        <v>3</v>
      </c>
      <c r="E13" s="139"/>
      <c r="F13" s="139"/>
      <c r="H13" s="140">
        <v>2028</v>
      </c>
      <c r="I13" s="139"/>
      <c r="J13" s="139"/>
    </row>
    <row r="14" spans="1:10" ht="31.5" customHeight="1" x14ac:dyDescent="0.35"/>
    <row r="15" spans="1:10" x14ac:dyDescent="0.35">
      <c r="A15" s="158" t="s">
        <v>124</v>
      </c>
      <c r="B15" s="158"/>
    </row>
    <row r="16" spans="1:10" x14ac:dyDescent="0.35">
      <c r="A16" s="137" t="s">
        <v>125</v>
      </c>
    </row>
    <row r="17" spans="1:10" x14ac:dyDescent="0.35">
      <c r="A17" s="137" t="s">
        <v>126</v>
      </c>
    </row>
    <row r="18" spans="1:10" x14ac:dyDescent="0.35">
      <c r="A18" s="137" t="s">
        <v>117</v>
      </c>
    </row>
    <row r="19" spans="1:10" x14ac:dyDescent="0.35">
      <c r="A19" s="142" t="s">
        <v>136</v>
      </c>
    </row>
    <row r="20" spans="1:10" ht="8.1" customHeight="1" x14ac:dyDescent="0.35"/>
    <row r="21" spans="1:10" s="138" customFormat="1" x14ac:dyDescent="0.35">
      <c r="B21" s="160">
        <v>2024</v>
      </c>
      <c r="C21" s="346">
        <v>2025</v>
      </c>
      <c r="D21" s="346"/>
      <c r="E21" s="160">
        <v>2026</v>
      </c>
      <c r="F21" s="346">
        <v>2027</v>
      </c>
      <c r="G21" s="346"/>
      <c r="H21" s="160">
        <v>2028</v>
      </c>
      <c r="I21" s="160">
        <v>2029</v>
      </c>
      <c r="J21" s="160">
        <v>2030</v>
      </c>
    </row>
    <row r="22" spans="1:10" s="138" customFormat="1" x14ac:dyDescent="0.35">
      <c r="B22" s="347" t="s">
        <v>118</v>
      </c>
      <c r="C22" s="347"/>
      <c r="D22" s="348" t="s">
        <v>0</v>
      </c>
      <c r="E22" s="349"/>
      <c r="F22" s="349"/>
      <c r="G22" s="350"/>
      <c r="H22" s="351" t="s">
        <v>1</v>
      </c>
      <c r="I22" s="352"/>
      <c r="J22" s="353"/>
    </row>
    <row r="23" spans="1:10" x14ac:dyDescent="0.35">
      <c r="B23" s="354"/>
      <c r="C23" s="354"/>
      <c r="D23" s="354" t="s">
        <v>133</v>
      </c>
      <c r="E23" s="354"/>
      <c r="F23" s="354"/>
      <c r="G23" s="354"/>
      <c r="H23" s="161" t="s">
        <v>134</v>
      </c>
      <c r="I23" s="161"/>
      <c r="J23" s="161"/>
    </row>
    <row r="24" spans="1:10" s="138" customFormat="1" x14ac:dyDescent="0.35">
      <c r="A24" s="141" t="s">
        <v>2</v>
      </c>
      <c r="B24" s="139">
        <v>2024</v>
      </c>
      <c r="C24" s="139">
        <v>2025</v>
      </c>
      <c r="D24" s="140" t="s">
        <v>3</v>
      </c>
      <c r="E24" s="139">
        <v>2026</v>
      </c>
      <c r="F24" s="139">
        <v>2027</v>
      </c>
      <c r="G24" s="140"/>
      <c r="H24" s="140">
        <v>2028</v>
      </c>
      <c r="I24" s="139"/>
      <c r="J24" s="139"/>
    </row>
    <row r="25" spans="1:10" ht="8.1" customHeight="1" x14ac:dyDescent="0.35"/>
  </sheetData>
  <mergeCells count="14">
    <mergeCell ref="H22:J22"/>
    <mergeCell ref="D23:G23"/>
    <mergeCell ref="D12:G12"/>
    <mergeCell ref="B23:C23"/>
    <mergeCell ref="B12:C12"/>
    <mergeCell ref="C21:D21"/>
    <mergeCell ref="F21:G21"/>
    <mergeCell ref="B22:C22"/>
    <mergeCell ref="D22:G22"/>
    <mergeCell ref="C10:D10"/>
    <mergeCell ref="F10:G10"/>
    <mergeCell ref="B11:C11"/>
    <mergeCell ref="D11:G11"/>
    <mergeCell ref="H11:J11"/>
  </mergeCells>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5E612-0D76-44C3-B908-8314F67CF299}">
  <sheetPr codeName="Sheet10">
    <tabColor theme="3" tint="0.79998168889431442"/>
  </sheetPr>
  <dimension ref="A1:F17"/>
  <sheetViews>
    <sheetView showGridLines="0" view="pageBreakPreview" zoomScaleNormal="100" zoomScaleSheetLayoutView="100" workbookViewId="0">
      <selection activeCell="H30" sqref="H30"/>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61</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v>0</v>
      </c>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lVM9fYhmZWnEY7ITNWyEiB9w2UV9P64Cof+5/IB3T/RjvaOAGDaT+cCLhJF35EVbehBsrXwLRhAmozfHWdPOlw==" saltValue="uvycXZ0b0TFXjoJhwWtoDw==" spinCount="100000" sheet="1" objects="1" scenarios="1" formatCells="0"/>
  <mergeCells count="1">
    <mergeCell ref="A4:C4"/>
  </mergeCells>
  <phoneticPr fontId="3"/>
  <dataValidations count="1">
    <dataValidation type="list" allowBlank="1" showInputMessage="1" showErrorMessage="1" sqref="B1" xr:uid="{04F1BBAD-3D14-4B62-AFE3-7D2E7C180DD3}">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52EE-C55C-47E9-890C-494ED03109D3}">
  <sheetPr codeName="Sheet11">
    <tabColor theme="0"/>
  </sheetPr>
  <dimension ref="A1:F17"/>
  <sheetViews>
    <sheetView showGridLines="0" view="pageBreakPreview" zoomScaleNormal="100" zoomScaleSheetLayoutView="100" workbookViewId="0">
      <selection activeCell="H14" sqref="H14"/>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62</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sheet="1" objects="1" scenarios="1" formatCells="0"/>
  <mergeCells count="1">
    <mergeCell ref="A4:C4"/>
  </mergeCells>
  <phoneticPr fontId="3"/>
  <dataValidations count="1">
    <dataValidation type="list" allowBlank="1" showInputMessage="1" showErrorMessage="1" sqref="B1" xr:uid="{BAAD4EBE-84AA-4660-B496-C916B4B4831C}">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5305-DD6E-4416-BD03-D969AEFECCB2}">
  <sheetPr codeName="Sheet12">
    <tabColor theme="3" tint="0.79998168889431442"/>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62</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v>0</v>
      </c>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Dl7n0X2lWQXEWNx7+ayhFs/S4S0WtXm/Ml7f1wLxGmB0b1rNv7OJ8tIpt7DKUt75Suy7dPdaIhb9zlNX0WY3SA==" saltValue="GejPPQ1SYdVV3dIzBfdxoQ==" spinCount="100000" sheet="1" objects="1" scenarios="1" formatCells="0"/>
  <mergeCells count="1">
    <mergeCell ref="A4:C4"/>
  </mergeCells>
  <phoneticPr fontId="3"/>
  <dataValidations count="1">
    <dataValidation type="list" allowBlank="1" showInputMessage="1" showErrorMessage="1" sqref="B1" xr:uid="{9681676D-CCBE-44CA-AA12-3108D6374E07}">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C3F6-AFC7-4D3F-9289-4F1FD47C0C8A}">
  <sheetPr codeName="Sheet13">
    <tabColor theme="0"/>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63</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4tlTHvbbrkL0yzTpav9inbiR/w/1jaMujn+T4ULVqvfjNCRn4IhsVgiRt5GS9PEZZGVYpLg0sSg7ASIziUV5oQ==" saltValue="fmi33GLKwCB05FzNZWqGYw==" spinCount="100000" sheet="1" objects="1" scenarios="1" formatCells="0"/>
  <mergeCells count="1">
    <mergeCell ref="A4:C4"/>
  </mergeCells>
  <phoneticPr fontId="3"/>
  <dataValidations count="1">
    <dataValidation type="list" allowBlank="1" showInputMessage="1" showErrorMessage="1" sqref="B1" xr:uid="{2BF592E6-5000-4768-838B-1658349498CE}">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1BE6-D56F-4DDA-B38F-163CB5285DB5}">
  <sheetPr codeName="Sheet14">
    <tabColor theme="3" tint="0.79998168889431442"/>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63</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zBOmR1aN4q0WtzR74s1nOwQude91dMLXQ0lOX7kHy+oB/31FQY+QoHsBbNetFjnHd/Z/PqfxmcnbXpWa91O3Zg==" saltValue="RH/+oWFMdWuUTP2NQXaCMg==" spinCount="100000" sheet="1" objects="1" scenarios="1" formatCells="0"/>
  <mergeCells count="1">
    <mergeCell ref="A4:C4"/>
  </mergeCells>
  <phoneticPr fontId="3"/>
  <dataValidations count="1">
    <dataValidation type="list" allowBlank="1" showInputMessage="1" showErrorMessage="1" sqref="B1" xr:uid="{FAFFC5A3-64A3-4CE6-A323-D28F433AEB50}">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CBF3-7A48-4B23-874F-03C9802589EF}">
  <sheetPr codeName="Sheet15">
    <tabColor theme="0"/>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64</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N5/1rJI0weiAcLY0culoW9yKCq6nDDAPmLmTjo6UOet0mMFbyFXjGRNeRxmplvs2MyGezsUW1ehAYZnejPGI0Q==" saltValue="pk0NjEF+8Q/gd4iqeXejAA==" spinCount="100000" sheet="1" objects="1" scenarios="1" formatCells="0"/>
  <mergeCells count="1">
    <mergeCell ref="A4:C4"/>
  </mergeCells>
  <phoneticPr fontId="3"/>
  <dataValidations count="1">
    <dataValidation type="list" allowBlank="1" showInputMessage="1" showErrorMessage="1" sqref="B1" xr:uid="{6698BC88-90FA-4626-8F8F-A6BA8506763D}">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C0EA-B78D-4DF2-8D60-BBEACB0CA3E5}">
  <sheetPr codeName="Sheet16">
    <tabColor theme="3" tint="0.79998168889431442"/>
  </sheetPr>
  <dimension ref="A1:F17"/>
  <sheetViews>
    <sheetView showGridLines="0" view="pageBreakPreview" zoomScaleNormal="100" zoomScaleSheetLayoutView="100" workbookViewId="0">
      <selection activeCell="I12" sqref="I12"/>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64</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6FXj80KtgSf4avKXd5yzFMgE0mCS6xmpdFaQ4m28TFA8A4E+rDXmMogiY/l7XtcJNm+MTppgcR3zQLZINu/cKw==" saltValue="UJZFPmhCe/E96rA1zhqyzA==" spinCount="100000" sheet="1" objects="1" scenarios="1" formatCells="0"/>
  <mergeCells count="1">
    <mergeCell ref="A4:C4"/>
  </mergeCells>
  <phoneticPr fontId="3"/>
  <dataValidations count="1">
    <dataValidation type="list" allowBlank="1" showInputMessage="1" showErrorMessage="1" sqref="B1" xr:uid="{F34ECC07-F3A6-4E53-A0BF-6BF25912C11D}">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6FB9-0667-4CC9-AB3C-155E0BD36467}">
  <sheetPr codeName="Sheet17">
    <tabColor theme="0"/>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65</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EuVK6FkTrz5rpATf4WuEJpJ9NhA5FUMYl7CmAjTRHtA3Seh0IwAYEftrOSmchu0VFxTeRW79yRYPUu/Qj8KTA==" saltValue="ywpW9v2kGoMC3b8Ldls4rA==" spinCount="100000" sheet="1" objects="1" scenarios="1" formatCells="0"/>
  <mergeCells count="1">
    <mergeCell ref="A4:C4"/>
  </mergeCells>
  <phoneticPr fontId="3"/>
  <dataValidations count="1">
    <dataValidation type="list" allowBlank="1" showInputMessage="1" showErrorMessage="1" sqref="B1" xr:uid="{5C84E0EA-F0CE-4386-810B-AEE90D55D485}">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832D-9A7B-4811-8EF6-DD87948DF00D}">
  <sheetPr codeName="Sheet18">
    <tabColor theme="3" tint="0.79998168889431442"/>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65</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ZdjXfLhOkDChMb8O97eKNmJ7pamPBZ95ecaOoSyJT8Q/Nu2nM1IGYcgIlD1kvA8diiUZgKH4GisAfNqCGlVBsw==" saltValue="BbK+KPno89W1GdhsP1iBMA==" spinCount="100000" sheet="1" objects="1" scenarios="1" formatCells="0"/>
  <mergeCells count="1">
    <mergeCell ref="A4:C4"/>
  </mergeCells>
  <phoneticPr fontId="3"/>
  <dataValidations count="1">
    <dataValidation type="list" allowBlank="1" showInputMessage="1" showErrorMessage="1" sqref="B1" xr:uid="{D20E268D-656B-4995-A2DD-397D7D7BF7AC}">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608F0-9774-4599-B350-55692479F6FC}">
  <sheetPr codeName="Sheet19">
    <tabColor theme="0"/>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66</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HWRogKvZNNqXAoYDjcsvI/x8MRKKwpxzyzLB+OhuaZPSz1q6d8HrGB8H5x8bCRJ4lFUMeVRQ1hEeG43kA2J8mQ==" saltValue="pxjtT8cSfab7T90TUnEpcA==" spinCount="100000" sheet="1" objects="1" scenarios="1" formatCells="0"/>
  <mergeCells count="1">
    <mergeCell ref="A4:C4"/>
  </mergeCells>
  <phoneticPr fontId="3"/>
  <dataValidations count="1">
    <dataValidation type="list" allowBlank="1" showInputMessage="1" showErrorMessage="1" sqref="B1" xr:uid="{4B6FD21B-EABF-4057-9E8C-F18FBA4A6788}">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AB30-FBD9-4D86-AD69-4BB42245AD40}">
  <sheetPr codeName="Sheet2">
    <tabColor theme="8" tint="0.39997558519241921"/>
  </sheetPr>
  <dimension ref="A1:AC24"/>
  <sheetViews>
    <sheetView showGridLines="0" tabSelected="1" view="pageBreakPreview" zoomScale="85" zoomScaleNormal="85" zoomScaleSheetLayoutView="85" workbookViewId="0">
      <selection activeCell="AG18" sqref="AG18"/>
    </sheetView>
  </sheetViews>
  <sheetFormatPr defaultColWidth="9" defaultRowHeight="16.5" x14ac:dyDescent="0.15"/>
  <cols>
    <col min="1" max="1" width="23.625" style="236" customWidth="1"/>
    <col min="2" max="2" width="9.375" style="236" customWidth="1"/>
    <col min="3" max="21" width="16.75" style="236" hidden="1" customWidth="1"/>
    <col min="22" max="24" width="16.75" style="236" customWidth="1"/>
    <col min="25" max="26" width="16.75" style="198" customWidth="1"/>
    <col min="27" max="27" width="16.75" style="236" customWidth="1"/>
    <col min="28" max="28" width="3.625" style="236" customWidth="1"/>
    <col min="29" max="16384" width="9" style="236"/>
  </cols>
  <sheetData>
    <row r="1" spans="1:29" ht="20.25" thickBot="1" x14ac:dyDescent="0.2">
      <c r="A1" s="235" t="s">
        <v>137</v>
      </c>
      <c r="V1" s="237" t="s">
        <v>138</v>
      </c>
      <c r="W1" s="345">
        <v>10</v>
      </c>
      <c r="X1" s="236" t="s">
        <v>131</v>
      </c>
      <c r="AA1" s="238" t="s">
        <v>5</v>
      </c>
    </row>
    <row r="2" spans="1:29" ht="20.100000000000001" customHeight="1" x14ac:dyDescent="0.15">
      <c r="A2" s="239"/>
      <c r="B2" s="240"/>
      <c r="C2" s="241"/>
      <c r="D2" s="241"/>
      <c r="E2" s="355"/>
      <c r="F2" s="355"/>
      <c r="G2" s="355"/>
      <c r="H2" s="355"/>
      <c r="I2" s="355"/>
      <c r="J2" s="355"/>
      <c r="K2" s="355"/>
      <c r="L2" s="355"/>
      <c r="M2" s="355"/>
      <c r="N2" s="355"/>
      <c r="O2" s="355"/>
      <c r="P2" s="355"/>
      <c r="Q2" s="355"/>
      <c r="R2" s="355"/>
      <c r="S2" s="355"/>
      <c r="T2" s="355"/>
      <c r="U2" s="242"/>
      <c r="V2" s="243"/>
      <c r="W2" s="244"/>
      <c r="X2" s="244" t="s">
        <v>141</v>
      </c>
      <c r="Y2" s="339"/>
      <c r="Z2" s="339"/>
      <c r="AA2" s="356" t="s">
        <v>7</v>
      </c>
    </row>
    <row r="3" spans="1:29" ht="20.100000000000001" customHeight="1" x14ac:dyDescent="0.15">
      <c r="A3" s="245"/>
      <c r="B3" s="246"/>
      <c r="C3" s="247">
        <f>'2023'!B1</f>
        <v>0</v>
      </c>
      <c r="D3" s="247">
        <f>'2023SG'!B1</f>
        <v>0</v>
      </c>
      <c r="E3" s="247">
        <f>'2024'!B1</f>
        <v>0</v>
      </c>
      <c r="F3" s="247">
        <f>'2024SG'!B1</f>
        <v>0</v>
      </c>
      <c r="G3" s="247">
        <f>'2025'!B1</f>
        <v>0</v>
      </c>
      <c r="H3" s="247">
        <f>'2025SG'!B1</f>
        <v>0</v>
      </c>
      <c r="I3" s="247">
        <f>'2026'!B1</f>
        <v>0</v>
      </c>
      <c r="J3" s="247">
        <f>'2026SG'!B1</f>
        <v>0</v>
      </c>
      <c r="K3" s="247">
        <f>'2027'!B1</f>
        <v>0</v>
      </c>
      <c r="L3" s="247">
        <f>'2027SG'!B1</f>
        <v>0</v>
      </c>
      <c r="M3" s="247">
        <f>'2028'!B1</f>
        <v>0</v>
      </c>
      <c r="N3" s="247">
        <f>'2028SG'!B1</f>
        <v>0</v>
      </c>
      <c r="O3" s="247">
        <f>'2029'!B1</f>
        <v>0</v>
      </c>
      <c r="P3" s="247">
        <f>'2029SG'!B1</f>
        <v>0</v>
      </c>
      <c r="Q3" s="247">
        <f>'2030'!B1</f>
        <v>0</v>
      </c>
      <c r="R3" s="247">
        <f>'2030SG'!B1</f>
        <v>0</v>
      </c>
      <c r="S3" s="247">
        <f>'2031'!B1</f>
        <v>0</v>
      </c>
      <c r="T3" s="247">
        <f>'2031SG'!B1</f>
        <v>0</v>
      </c>
      <c r="U3" s="248"/>
      <c r="V3" s="249">
        <v>1</v>
      </c>
      <c r="W3" s="250">
        <v>2</v>
      </c>
      <c r="X3" s="250">
        <v>3</v>
      </c>
      <c r="Y3" s="340">
        <v>4</v>
      </c>
      <c r="Z3" s="219">
        <v>5</v>
      </c>
      <c r="AA3" s="357"/>
    </row>
    <row r="4" spans="1:29" ht="32.1" customHeight="1" thickBot="1" x14ac:dyDescent="0.2">
      <c r="A4" s="245" t="s">
        <v>8</v>
      </c>
      <c r="B4" s="251"/>
      <c r="C4" s="247">
        <v>2023</v>
      </c>
      <c r="D4" s="247" t="s">
        <v>128</v>
      </c>
      <c r="E4" s="252">
        <v>2024</v>
      </c>
      <c r="F4" s="252" t="s">
        <v>9</v>
      </c>
      <c r="G4" s="252">
        <v>2025</v>
      </c>
      <c r="H4" s="252" t="s">
        <v>10</v>
      </c>
      <c r="I4" s="252">
        <v>2026</v>
      </c>
      <c r="J4" s="252" t="s">
        <v>11</v>
      </c>
      <c r="K4" s="252">
        <v>2027</v>
      </c>
      <c r="L4" s="252" t="s">
        <v>12</v>
      </c>
      <c r="M4" s="252">
        <v>2028</v>
      </c>
      <c r="N4" s="252" t="s">
        <v>13</v>
      </c>
      <c r="O4" s="252">
        <v>2029</v>
      </c>
      <c r="P4" s="252" t="s">
        <v>14</v>
      </c>
      <c r="Q4" s="252">
        <v>2030</v>
      </c>
      <c r="R4" s="252" t="s">
        <v>15</v>
      </c>
      <c r="S4" s="252">
        <v>2031</v>
      </c>
      <c r="T4" s="252" t="s">
        <v>16</v>
      </c>
      <c r="U4" s="248"/>
      <c r="V4" s="327" t="s">
        <v>17</v>
      </c>
      <c r="W4" s="199" t="s">
        <v>17</v>
      </c>
      <c r="X4" s="199" t="s">
        <v>17</v>
      </c>
      <c r="Y4" s="328" t="s">
        <v>148</v>
      </c>
      <c r="Z4" s="200" t="s">
        <v>148</v>
      </c>
      <c r="AA4" s="358"/>
      <c r="AC4" s="253" t="s">
        <v>18</v>
      </c>
    </row>
    <row r="5" spans="1:29" ht="32.1" customHeight="1" x14ac:dyDescent="0.15">
      <c r="A5" s="254" t="s">
        <v>19</v>
      </c>
      <c r="B5" s="255" t="s">
        <v>20</v>
      </c>
      <c r="C5" s="256">
        <f>ROUNDDOWN('2023'!C6,0)</f>
        <v>0</v>
      </c>
      <c r="D5" s="257">
        <f>ROUNDDOWN('2023SG'!C6,0)</f>
        <v>0</v>
      </c>
      <c r="E5" s="256">
        <f>ROUNDDOWN('2024'!C6,0)</f>
        <v>0</v>
      </c>
      <c r="F5" s="256">
        <f>ROUNDDOWN('2024SG'!C6,0)</f>
        <v>0</v>
      </c>
      <c r="G5" s="256">
        <f>ROUNDDOWN('2025'!C6,0)</f>
        <v>0</v>
      </c>
      <c r="H5" s="256">
        <f>ROUNDDOWN('2025SG'!C6,0)</f>
        <v>0</v>
      </c>
      <c r="I5" s="256">
        <f>ROUNDDOWN('2026'!C6,0)</f>
        <v>0</v>
      </c>
      <c r="J5" s="256">
        <f>ROUNDDOWN('2026SG'!C6,0)</f>
        <v>0</v>
      </c>
      <c r="K5" s="256">
        <f>ROUNDDOWN('2027'!C6,0)</f>
        <v>0</v>
      </c>
      <c r="L5" s="256">
        <f>ROUNDDOWN('2027SG'!C6,0)</f>
        <v>0</v>
      </c>
      <c r="M5" s="256">
        <f>ROUNDDOWN('2028'!C6,0)</f>
        <v>0</v>
      </c>
      <c r="N5" s="256">
        <f>ROUNDDOWN('2028SG'!C6,0)</f>
        <v>0</v>
      </c>
      <c r="O5" s="256">
        <f>ROUNDDOWN('2029'!C6,0)</f>
        <v>0</v>
      </c>
      <c r="P5" s="256">
        <f>ROUNDDOWN('2029SG'!C6,0)</f>
        <v>0</v>
      </c>
      <c r="Q5" s="256">
        <f>ROUNDDOWN('2030'!C6,0)</f>
        <v>0</v>
      </c>
      <c r="R5" s="256">
        <f>ROUNDDOWN('2030SG'!C6,0)</f>
        <v>0</v>
      </c>
      <c r="S5" s="256">
        <f>ROUNDDOWN('2031'!C6,0)</f>
        <v>0</v>
      </c>
      <c r="T5" s="256">
        <f>ROUNDDOWN('2031SG'!C6,0)</f>
        <v>0</v>
      </c>
      <c r="U5" s="258">
        <f t="shared" ref="U5:U19" si="0">SUM(C5:T5)</f>
        <v>0</v>
      </c>
      <c r="V5" s="259">
        <f t="shared" ref="V5:Z14" si="1">SUMIF($C$3:$T$3,V$3,$C5:$T5)</f>
        <v>0</v>
      </c>
      <c r="W5" s="260">
        <f t="shared" si="1"/>
        <v>0</v>
      </c>
      <c r="X5" s="260">
        <f t="shared" si="1"/>
        <v>0</v>
      </c>
      <c r="Y5" s="341">
        <f t="shared" si="1"/>
        <v>0</v>
      </c>
      <c r="Z5" s="342">
        <f t="shared" si="1"/>
        <v>0</v>
      </c>
      <c r="AA5" s="261">
        <f t="shared" ref="AA5:AA19" si="2">SUM(V5:Z5)</f>
        <v>0</v>
      </c>
    </row>
    <row r="6" spans="1:29" ht="32.1" customHeight="1" x14ac:dyDescent="0.15">
      <c r="A6" s="262"/>
      <c r="B6" s="263" t="s">
        <v>21</v>
      </c>
      <c r="C6" s="256">
        <f>ROUNDDOWN('2023'!C7,0)</f>
        <v>0</v>
      </c>
      <c r="D6" s="257">
        <f>ROUNDDOWN('2023SG'!C7,0)</f>
        <v>0</v>
      </c>
      <c r="E6" s="256">
        <f>ROUNDDOWN('2024'!C7,0)</f>
        <v>0</v>
      </c>
      <c r="F6" s="256">
        <f>ROUNDDOWN('2024SG'!C7,0)</f>
        <v>0</v>
      </c>
      <c r="G6" s="256">
        <f>ROUNDDOWN('2025'!C7,0)</f>
        <v>0</v>
      </c>
      <c r="H6" s="256">
        <f>ROUNDDOWN('2025SG'!C7,0)</f>
        <v>0</v>
      </c>
      <c r="I6" s="256">
        <f>ROUNDDOWN('2026'!C7,0)</f>
        <v>0</v>
      </c>
      <c r="J6" s="256">
        <f>ROUNDDOWN('2026SG'!C7,0)</f>
        <v>0</v>
      </c>
      <c r="K6" s="256">
        <f>ROUNDDOWN('2027'!C7,0)</f>
        <v>0</v>
      </c>
      <c r="L6" s="256">
        <f>ROUNDDOWN('2027SG'!C7,0)</f>
        <v>0</v>
      </c>
      <c r="M6" s="256">
        <f>ROUNDDOWN('2028'!C7,0)</f>
        <v>0</v>
      </c>
      <c r="N6" s="256">
        <f>ROUNDDOWN('2028SG'!C7,0)</f>
        <v>0</v>
      </c>
      <c r="O6" s="256">
        <f>ROUNDDOWN('2029'!C7,0)</f>
        <v>0</v>
      </c>
      <c r="P6" s="256">
        <f>ROUNDDOWN('2029SG'!C7,0)</f>
        <v>0</v>
      </c>
      <c r="Q6" s="256">
        <f>ROUNDDOWN('2030'!C7,0)</f>
        <v>0</v>
      </c>
      <c r="R6" s="256">
        <f>ROUNDDOWN('2030SG'!C7,0)</f>
        <v>0</v>
      </c>
      <c r="S6" s="256">
        <f>ROUNDDOWN('2031'!C7,0)</f>
        <v>0</v>
      </c>
      <c r="T6" s="256">
        <f>ROUNDDOWN('2031SG'!C7,0)</f>
        <v>0</v>
      </c>
      <c r="U6" s="264">
        <f t="shared" si="0"/>
        <v>0</v>
      </c>
      <c r="V6" s="265">
        <f t="shared" si="1"/>
        <v>0</v>
      </c>
      <c r="W6" s="266">
        <f t="shared" si="1"/>
        <v>0</v>
      </c>
      <c r="X6" s="266">
        <f t="shared" si="1"/>
        <v>0</v>
      </c>
      <c r="Y6" s="201">
        <f t="shared" si="1"/>
        <v>0</v>
      </c>
      <c r="Z6" s="202">
        <f t="shared" si="1"/>
        <v>0</v>
      </c>
      <c r="AA6" s="268">
        <f t="shared" si="2"/>
        <v>0</v>
      </c>
    </row>
    <row r="7" spans="1:29" ht="32.1" customHeight="1" x14ac:dyDescent="0.15">
      <c r="A7" s="269" t="s">
        <v>22</v>
      </c>
      <c r="B7" s="270" t="s">
        <v>23</v>
      </c>
      <c r="C7" s="256">
        <f>ROUNDDOWN('2023'!C8,0)</f>
        <v>0</v>
      </c>
      <c r="D7" s="257">
        <f>ROUNDDOWN('2023SG'!C8,0)</f>
        <v>0</v>
      </c>
      <c r="E7" s="256">
        <f>ROUNDDOWN('2024'!C8,0)</f>
        <v>0</v>
      </c>
      <c r="F7" s="256">
        <f>ROUNDDOWN('2024SG'!C8,0)</f>
        <v>0</v>
      </c>
      <c r="G7" s="256">
        <f>ROUNDDOWN('2025'!C8,0)</f>
        <v>0</v>
      </c>
      <c r="H7" s="256">
        <f>ROUNDDOWN('2025SG'!C8,0)</f>
        <v>0</v>
      </c>
      <c r="I7" s="256">
        <f>ROUNDDOWN('2026'!C8,0)</f>
        <v>0</v>
      </c>
      <c r="J7" s="256">
        <f>ROUNDDOWN('2026SG'!C8,0)</f>
        <v>0</v>
      </c>
      <c r="K7" s="256">
        <f>ROUNDDOWN('2027'!C8,0)</f>
        <v>0</v>
      </c>
      <c r="L7" s="256">
        <f>ROUNDDOWN('2027SG'!C8,0)</f>
        <v>0</v>
      </c>
      <c r="M7" s="256">
        <f>ROUNDDOWN('2028'!C8,0)</f>
        <v>0</v>
      </c>
      <c r="N7" s="256">
        <f>ROUNDDOWN('2028SG'!C8,0)</f>
        <v>0</v>
      </c>
      <c r="O7" s="256">
        <f>ROUNDDOWN('2029'!C8,0)</f>
        <v>0</v>
      </c>
      <c r="P7" s="256">
        <f>ROUNDDOWN('2029SG'!C8,0)</f>
        <v>0</v>
      </c>
      <c r="Q7" s="256">
        <f>ROUNDDOWN('2030'!C8,0)</f>
        <v>0</v>
      </c>
      <c r="R7" s="256">
        <f>ROUNDDOWN('2030SG'!C8,0)</f>
        <v>0</v>
      </c>
      <c r="S7" s="256">
        <f>ROUNDDOWN('2031'!C8,0)</f>
        <v>0</v>
      </c>
      <c r="T7" s="256">
        <f>ROUNDDOWN('2031SG'!C8,0)</f>
        <v>0</v>
      </c>
      <c r="U7" s="271">
        <f t="shared" si="0"/>
        <v>0</v>
      </c>
      <c r="V7" s="272">
        <f t="shared" si="1"/>
        <v>0</v>
      </c>
      <c r="W7" s="267">
        <f t="shared" si="1"/>
        <v>0</v>
      </c>
      <c r="X7" s="267">
        <f t="shared" si="1"/>
        <v>0</v>
      </c>
      <c r="Y7" s="201">
        <f t="shared" si="1"/>
        <v>0</v>
      </c>
      <c r="Z7" s="202">
        <f t="shared" si="1"/>
        <v>0</v>
      </c>
      <c r="AA7" s="273">
        <f t="shared" si="2"/>
        <v>0</v>
      </c>
    </row>
    <row r="8" spans="1:29" ht="32.1" customHeight="1" x14ac:dyDescent="0.15">
      <c r="A8" s="254" t="s">
        <v>24</v>
      </c>
      <c r="B8" s="255" t="s">
        <v>25</v>
      </c>
      <c r="C8" s="256">
        <f>ROUNDDOWN('2023'!C9,0)</f>
        <v>0</v>
      </c>
      <c r="D8" s="257">
        <f>ROUNDDOWN('2023SG'!C9,0)</f>
        <v>0</v>
      </c>
      <c r="E8" s="256">
        <f>ROUNDDOWN('2024'!C9,0)</f>
        <v>0</v>
      </c>
      <c r="F8" s="256">
        <f>ROUNDDOWN('2024SG'!C9,0)</f>
        <v>0</v>
      </c>
      <c r="G8" s="256">
        <f>ROUNDDOWN('2025'!C9,0)</f>
        <v>0</v>
      </c>
      <c r="H8" s="256">
        <f>ROUNDDOWN('2025SG'!C9,0)</f>
        <v>0</v>
      </c>
      <c r="I8" s="256">
        <f>ROUNDDOWN('2026'!C9,0)</f>
        <v>0</v>
      </c>
      <c r="J8" s="256">
        <f>ROUNDDOWN('2026SG'!C9,0)</f>
        <v>0</v>
      </c>
      <c r="K8" s="256">
        <f>ROUNDDOWN('2027'!C9,0)</f>
        <v>0</v>
      </c>
      <c r="L8" s="256">
        <f>ROUNDDOWN('2027SG'!C9,0)</f>
        <v>0</v>
      </c>
      <c r="M8" s="256">
        <f>ROUNDDOWN('2028'!C9,0)</f>
        <v>0</v>
      </c>
      <c r="N8" s="256">
        <f>ROUNDDOWN('2028SG'!C9,0)</f>
        <v>0</v>
      </c>
      <c r="O8" s="256">
        <f>ROUNDDOWN('2029'!C9,0)</f>
        <v>0</v>
      </c>
      <c r="P8" s="256">
        <f>ROUNDDOWN('2029SG'!C9,0)</f>
        <v>0</v>
      </c>
      <c r="Q8" s="256">
        <f>ROUNDDOWN('2030'!C9,0)</f>
        <v>0</v>
      </c>
      <c r="R8" s="256">
        <f>ROUNDDOWN('2030SG'!C9,0)</f>
        <v>0</v>
      </c>
      <c r="S8" s="256">
        <f>ROUNDDOWN('2031'!C9,0)</f>
        <v>0</v>
      </c>
      <c r="T8" s="256">
        <f>ROUNDDOWN('2031SG'!C9,0)</f>
        <v>0</v>
      </c>
      <c r="U8" s="258">
        <f t="shared" si="0"/>
        <v>0</v>
      </c>
      <c r="V8" s="274">
        <f t="shared" si="1"/>
        <v>0</v>
      </c>
      <c r="W8" s="275">
        <f t="shared" si="1"/>
        <v>0</v>
      </c>
      <c r="X8" s="275">
        <f t="shared" si="1"/>
        <v>0</v>
      </c>
      <c r="Y8" s="201">
        <f t="shared" si="1"/>
        <v>0</v>
      </c>
      <c r="Z8" s="202">
        <f t="shared" si="1"/>
        <v>0</v>
      </c>
      <c r="AA8" s="276">
        <f t="shared" si="2"/>
        <v>0</v>
      </c>
    </row>
    <row r="9" spans="1:29" ht="32.1" customHeight="1" x14ac:dyDescent="0.15">
      <c r="A9" s="262"/>
      <c r="B9" s="263" t="s">
        <v>26</v>
      </c>
      <c r="C9" s="256">
        <f>ROUNDDOWN('2023'!C10,0)</f>
        <v>0</v>
      </c>
      <c r="D9" s="257">
        <f>ROUNDDOWN('2023SG'!C10,0)</f>
        <v>0</v>
      </c>
      <c r="E9" s="256">
        <f>ROUNDDOWN('2024'!C10,0)</f>
        <v>0</v>
      </c>
      <c r="F9" s="256">
        <f>ROUNDDOWN('2024SG'!C10,0)</f>
        <v>0</v>
      </c>
      <c r="G9" s="256">
        <f>ROUNDDOWN('2025'!C10,0)</f>
        <v>0</v>
      </c>
      <c r="H9" s="256">
        <f>ROUNDDOWN('2025SG'!C10,0)</f>
        <v>0</v>
      </c>
      <c r="I9" s="256">
        <f>ROUNDDOWN('2026'!C10,0)</f>
        <v>0</v>
      </c>
      <c r="J9" s="256">
        <f>ROUNDDOWN('2026SG'!C10,0)</f>
        <v>0</v>
      </c>
      <c r="K9" s="256">
        <f>ROUNDDOWN('2027'!C10,0)</f>
        <v>0</v>
      </c>
      <c r="L9" s="256">
        <f>ROUNDDOWN('2027SG'!C10,0)</f>
        <v>0</v>
      </c>
      <c r="M9" s="256">
        <f>ROUNDDOWN('2028'!C10,0)</f>
        <v>0</v>
      </c>
      <c r="N9" s="256">
        <f>ROUNDDOWN('2028SG'!C10,0)</f>
        <v>0</v>
      </c>
      <c r="O9" s="256">
        <f>ROUNDDOWN('2029'!C10,0)</f>
        <v>0</v>
      </c>
      <c r="P9" s="256">
        <f>ROUNDDOWN('2029SG'!C10,0)</f>
        <v>0</v>
      </c>
      <c r="Q9" s="256">
        <f>ROUNDDOWN('2030'!C10,0)</f>
        <v>0</v>
      </c>
      <c r="R9" s="256">
        <f>ROUNDDOWN('2030SG'!C10,0)</f>
        <v>0</v>
      </c>
      <c r="S9" s="256">
        <f>ROUNDDOWN('2031'!C10,0)</f>
        <v>0</v>
      </c>
      <c r="T9" s="256">
        <f>ROUNDDOWN('2031SG'!C10,0)</f>
        <v>0</v>
      </c>
      <c r="U9" s="264">
        <f t="shared" si="0"/>
        <v>0</v>
      </c>
      <c r="V9" s="265">
        <f t="shared" si="1"/>
        <v>0</v>
      </c>
      <c r="W9" s="266">
        <f t="shared" si="1"/>
        <v>0</v>
      </c>
      <c r="X9" s="266">
        <f t="shared" si="1"/>
        <v>0</v>
      </c>
      <c r="Y9" s="201">
        <f t="shared" si="1"/>
        <v>0</v>
      </c>
      <c r="Z9" s="202">
        <f t="shared" si="1"/>
        <v>0</v>
      </c>
      <c r="AA9" s="268">
        <f t="shared" si="2"/>
        <v>0</v>
      </c>
    </row>
    <row r="10" spans="1:29" ht="32.1" customHeight="1" x14ac:dyDescent="0.15">
      <c r="A10" s="269" t="s">
        <v>27</v>
      </c>
      <c r="B10" s="270" t="s">
        <v>28</v>
      </c>
      <c r="C10" s="256">
        <f>ROUNDDOWN('2023'!C11,0)</f>
        <v>0</v>
      </c>
      <c r="D10" s="257">
        <f>ROUNDDOWN('2023SG'!C11,0)</f>
        <v>0</v>
      </c>
      <c r="E10" s="256">
        <f>ROUNDDOWN('2024'!C11,0)</f>
        <v>0</v>
      </c>
      <c r="F10" s="256">
        <f>ROUNDDOWN('2024SG'!C11,0)</f>
        <v>0</v>
      </c>
      <c r="G10" s="256">
        <f>ROUNDDOWN('2025'!C11,0)</f>
        <v>0</v>
      </c>
      <c r="H10" s="256">
        <f>ROUNDDOWN('2025SG'!C11,0)</f>
        <v>0</v>
      </c>
      <c r="I10" s="256">
        <f>ROUNDDOWN('2026'!C11,0)</f>
        <v>0</v>
      </c>
      <c r="J10" s="256">
        <f>ROUNDDOWN('2026SG'!C11,0)</f>
        <v>0</v>
      </c>
      <c r="K10" s="256">
        <f>ROUNDDOWN('2027'!C11,0)</f>
        <v>0</v>
      </c>
      <c r="L10" s="256">
        <f>ROUNDDOWN('2027SG'!C11,0)</f>
        <v>0</v>
      </c>
      <c r="M10" s="256">
        <f>ROUNDDOWN('2028'!C11,0)</f>
        <v>0</v>
      </c>
      <c r="N10" s="256">
        <f>ROUNDDOWN('2028SG'!C11,0)</f>
        <v>0</v>
      </c>
      <c r="O10" s="256">
        <f>ROUNDDOWN('2029'!C11,0)</f>
        <v>0</v>
      </c>
      <c r="P10" s="256">
        <f>ROUNDDOWN('2029SG'!C11,0)</f>
        <v>0</v>
      </c>
      <c r="Q10" s="256">
        <f>ROUNDDOWN('2030'!C11,0)</f>
        <v>0</v>
      </c>
      <c r="R10" s="256">
        <f>ROUNDDOWN('2030SG'!C11,0)</f>
        <v>0</v>
      </c>
      <c r="S10" s="256">
        <f>ROUNDDOWN('2031'!C11,0)</f>
        <v>0</v>
      </c>
      <c r="T10" s="256">
        <f>ROUNDDOWN('2031SG'!C11,0)</f>
        <v>0</v>
      </c>
      <c r="U10" s="271">
        <f t="shared" si="0"/>
        <v>0</v>
      </c>
      <c r="V10" s="272">
        <f t="shared" si="1"/>
        <v>0</v>
      </c>
      <c r="W10" s="267">
        <f t="shared" si="1"/>
        <v>0</v>
      </c>
      <c r="X10" s="267">
        <f t="shared" si="1"/>
        <v>0</v>
      </c>
      <c r="Y10" s="201">
        <f t="shared" si="1"/>
        <v>0</v>
      </c>
      <c r="Z10" s="202">
        <f t="shared" si="1"/>
        <v>0</v>
      </c>
      <c r="AA10" s="273">
        <f t="shared" si="2"/>
        <v>0</v>
      </c>
    </row>
    <row r="11" spans="1:29" ht="32.1" customHeight="1" x14ac:dyDescent="0.15">
      <c r="A11" s="277" t="s">
        <v>29</v>
      </c>
      <c r="B11" s="278"/>
      <c r="C11" s="256">
        <f>ROUNDDOWN('2023'!C12,0)</f>
        <v>0</v>
      </c>
      <c r="D11" s="257">
        <f>ROUNDDOWN('2023SG'!C12,0)</f>
        <v>0</v>
      </c>
      <c r="E11" s="256">
        <f>ROUNDDOWN('2024'!C12,0)</f>
        <v>0</v>
      </c>
      <c r="F11" s="256">
        <f>ROUNDDOWN('2024SG'!C12,0)</f>
        <v>0</v>
      </c>
      <c r="G11" s="256">
        <f>ROUNDDOWN('2025'!C12,0)</f>
        <v>0</v>
      </c>
      <c r="H11" s="256">
        <f>ROUNDDOWN('2025SG'!C12,0)</f>
        <v>0</v>
      </c>
      <c r="I11" s="256">
        <f>ROUNDDOWN('2026'!C12,0)</f>
        <v>0</v>
      </c>
      <c r="J11" s="256">
        <f>ROUNDDOWN('2026SG'!C12,0)</f>
        <v>0</v>
      </c>
      <c r="K11" s="256">
        <f>ROUNDDOWN('2027'!C12,0)</f>
        <v>0</v>
      </c>
      <c r="L11" s="256">
        <f>ROUNDDOWN('2027SG'!C12,0)</f>
        <v>0</v>
      </c>
      <c r="M11" s="256">
        <f>ROUNDDOWN('2028'!C12,0)</f>
        <v>0</v>
      </c>
      <c r="N11" s="256">
        <f>ROUNDDOWN('2028SG'!C12,0)</f>
        <v>0</v>
      </c>
      <c r="O11" s="256">
        <f>ROUNDDOWN('2029'!C12,0)</f>
        <v>0</v>
      </c>
      <c r="P11" s="256">
        <f>ROUNDDOWN('2029SG'!C12,0)</f>
        <v>0</v>
      </c>
      <c r="Q11" s="256">
        <f>ROUNDDOWN('2030'!C12,0)</f>
        <v>0</v>
      </c>
      <c r="R11" s="256">
        <f>ROUNDDOWN('2030SG'!C12,0)</f>
        <v>0</v>
      </c>
      <c r="S11" s="256">
        <f>ROUNDDOWN('2031'!C12,0)</f>
        <v>0</v>
      </c>
      <c r="T11" s="256">
        <f>ROUNDDOWN('2031SG'!C12,0)</f>
        <v>0</v>
      </c>
      <c r="U11" s="271">
        <f t="shared" si="0"/>
        <v>0</v>
      </c>
      <c r="V11" s="272">
        <f t="shared" si="1"/>
        <v>0</v>
      </c>
      <c r="W11" s="267">
        <f t="shared" si="1"/>
        <v>0</v>
      </c>
      <c r="X11" s="267">
        <f t="shared" si="1"/>
        <v>0</v>
      </c>
      <c r="Y11" s="201">
        <f t="shared" si="1"/>
        <v>0</v>
      </c>
      <c r="Z11" s="202">
        <f t="shared" si="1"/>
        <v>0</v>
      </c>
      <c r="AA11" s="273">
        <f t="shared" si="2"/>
        <v>0</v>
      </c>
    </row>
    <row r="12" spans="1:29" ht="32.1" customHeight="1" x14ac:dyDescent="0.15">
      <c r="A12" s="277" t="s">
        <v>30</v>
      </c>
      <c r="B12" s="278"/>
      <c r="C12" s="279">
        <f>'2023'!D13</f>
        <v>0</v>
      </c>
      <c r="D12" s="280">
        <f>'2023SG'!D13</f>
        <v>0</v>
      </c>
      <c r="E12" s="279">
        <f>'2024'!D13</f>
        <v>0</v>
      </c>
      <c r="F12" s="279">
        <f>'2024SG'!D13</f>
        <v>0</v>
      </c>
      <c r="G12" s="279">
        <f>'2025'!D13</f>
        <v>0</v>
      </c>
      <c r="H12" s="279">
        <f>'2025SG'!D13</f>
        <v>0</v>
      </c>
      <c r="I12" s="279">
        <f>'2026'!D13</f>
        <v>0</v>
      </c>
      <c r="J12" s="279">
        <f>'2026SG'!D13</f>
        <v>0</v>
      </c>
      <c r="K12" s="279">
        <f>'2027'!D13</f>
        <v>0</v>
      </c>
      <c r="L12" s="279">
        <f>'2027SG'!D13</f>
        <v>0</v>
      </c>
      <c r="M12" s="279">
        <f>'2028'!D13</f>
        <v>0</v>
      </c>
      <c r="N12" s="279">
        <f>'2028SG'!D13</f>
        <v>0</v>
      </c>
      <c r="O12" s="279">
        <f>'2029'!D13</f>
        <v>0</v>
      </c>
      <c r="P12" s="279">
        <f>'2029SG'!D13</f>
        <v>0</v>
      </c>
      <c r="Q12" s="279">
        <f>'2030'!D13</f>
        <v>0</v>
      </c>
      <c r="R12" s="279">
        <f>'2030SG'!D13</f>
        <v>0</v>
      </c>
      <c r="S12" s="279">
        <f>'2031'!D13</f>
        <v>0</v>
      </c>
      <c r="T12" s="279">
        <f>'2031SG'!D13</f>
        <v>0</v>
      </c>
      <c r="U12" s="271">
        <f t="shared" si="0"/>
        <v>0</v>
      </c>
      <c r="V12" s="272">
        <f t="shared" si="1"/>
        <v>0</v>
      </c>
      <c r="W12" s="267">
        <f t="shared" si="1"/>
        <v>0</v>
      </c>
      <c r="X12" s="267">
        <f t="shared" si="1"/>
        <v>0</v>
      </c>
      <c r="Y12" s="201">
        <f t="shared" si="1"/>
        <v>0</v>
      </c>
      <c r="Z12" s="202">
        <f t="shared" si="1"/>
        <v>0</v>
      </c>
      <c r="AA12" s="273">
        <f t="shared" si="2"/>
        <v>0</v>
      </c>
    </row>
    <row r="13" spans="1:29" ht="32.1" customHeight="1" x14ac:dyDescent="0.15">
      <c r="A13" s="277" t="s">
        <v>31</v>
      </c>
      <c r="B13" s="281"/>
      <c r="C13" s="279">
        <f>'2023'!D14</f>
        <v>0</v>
      </c>
      <c r="D13" s="281">
        <f>'2023SG'!D14</f>
        <v>0</v>
      </c>
      <c r="E13" s="279">
        <f>'2024'!D14</f>
        <v>0</v>
      </c>
      <c r="F13" s="279">
        <f>'2024SG'!D14</f>
        <v>0</v>
      </c>
      <c r="G13" s="279">
        <f>'2025'!D14</f>
        <v>0</v>
      </c>
      <c r="H13" s="279">
        <f>'2025SG'!D14</f>
        <v>0</v>
      </c>
      <c r="I13" s="279">
        <f>'2026'!D14</f>
        <v>0</v>
      </c>
      <c r="J13" s="279">
        <f>'2026SG'!D14</f>
        <v>0</v>
      </c>
      <c r="K13" s="279">
        <f>'2027'!D14</f>
        <v>0</v>
      </c>
      <c r="L13" s="279">
        <f>'2027SG'!D14</f>
        <v>0</v>
      </c>
      <c r="M13" s="279">
        <f>'2028'!D14</f>
        <v>0</v>
      </c>
      <c r="N13" s="279">
        <f>'2028SG'!D14</f>
        <v>0</v>
      </c>
      <c r="O13" s="279">
        <f>'2029'!D14</f>
        <v>0</v>
      </c>
      <c r="P13" s="279">
        <f>'2029SG'!D14</f>
        <v>0</v>
      </c>
      <c r="Q13" s="279">
        <f>'2030'!D14</f>
        <v>0</v>
      </c>
      <c r="R13" s="279">
        <f>'2030SG'!D14</f>
        <v>0</v>
      </c>
      <c r="S13" s="279">
        <f>'2031'!D14</f>
        <v>0</v>
      </c>
      <c r="T13" s="279">
        <f>'2031SG'!D14</f>
        <v>0</v>
      </c>
      <c r="U13" s="271">
        <f t="shared" si="0"/>
        <v>0</v>
      </c>
      <c r="V13" s="272">
        <f t="shared" si="1"/>
        <v>0</v>
      </c>
      <c r="W13" s="267">
        <f t="shared" si="1"/>
        <v>0</v>
      </c>
      <c r="X13" s="267">
        <f t="shared" si="1"/>
        <v>0</v>
      </c>
      <c r="Y13" s="201">
        <f t="shared" si="1"/>
        <v>0</v>
      </c>
      <c r="Z13" s="202">
        <f t="shared" si="1"/>
        <v>0</v>
      </c>
      <c r="AA13" s="273">
        <f t="shared" si="2"/>
        <v>0</v>
      </c>
    </row>
    <row r="14" spans="1:29" ht="32.1" customHeight="1" thickBot="1" x14ac:dyDescent="0.2">
      <c r="A14" s="254" t="s">
        <v>32</v>
      </c>
      <c r="B14" s="282" t="s">
        <v>142</v>
      </c>
      <c r="C14" s="283">
        <f>'2023'!D15</f>
        <v>0</v>
      </c>
      <c r="D14" s="284">
        <f>'2023SG'!D15</f>
        <v>0</v>
      </c>
      <c r="E14" s="283">
        <f>'2024'!D15</f>
        <v>0</v>
      </c>
      <c r="F14" s="283">
        <f>'2024SG'!D15</f>
        <v>0</v>
      </c>
      <c r="G14" s="283">
        <f>'2025'!D15</f>
        <v>0</v>
      </c>
      <c r="H14" s="283">
        <f>'2025SG'!D15</f>
        <v>0</v>
      </c>
      <c r="I14" s="283">
        <f>'2026'!D15</f>
        <v>0</v>
      </c>
      <c r="J14" s="283">
        <f>'2026SG'!D15</f>
        <v>0</v>
      </c>
      <c r="K14" s="283">
        <f>'2027'!D15</f>
        <v>0</v>
      </c>
      <c r="L14" s="283">
        <f>'2027SG'!D15</f>
        <v>0</v>
      </c>
      <c r="M14" s="283">
        <f>'2028'!D15</f>
        <v>0</v>
      </c>
      <c r="N14" s="283">
        <f>'2028SG'!D15</f>
        <v>0</v>
      </c>
      <c r="O14" s="283">
        <f>'2029'!D15</f>
        <v>0</v>
      </c>
      <c r="P14" s="283">
        <f>'2029SG'!D15</f>
        <v>0</v>
      </c>
      <c r="Q14" s="283">
        <f>'2030'!D15</f>
        <v>0</v>
      </c>
      <c r="R14" s="283">
        <f>'2030SG'!D15</f>
        <v>0</v>
      </c>
      <c r="S14" s="283">
        <f>'2031'!D15</f>
        <v>0</v>
      </c>
      <c r="T14" s="283">
        <f>'2031SG'!D15</f>
        <v>0</v>
      </c>
      <c r="U14" s="285">
        <f t="shared" si="0"/>
        <v>0</v>
      </c>
      <c r="V14" s="286">
        <f t="shared" si="1"/>
        <v>0</v>
      </c>
      <c r="W14" s="287">
        <f t="shared" si="1"/>
        <v>0</v>
      </c>
      <c r="X14" s="287">
        <f t="shared" si="1"/>
        <v>0</v>
      </c>
      <c r="Y14" s="203">
        <f t="shared" si="1"/>
        <v>0</v>
      </c>
      <c r="Z14" s="204">
        <f t="shared" si="1"/>
        <v>0</v>
      </c>
      <c r="AA14" s="288">
        <f t="shared" si="2"/>
        <v>0</v>
      </c>
      <c r="AC14" s="289" t="s">
        <v>143</v>
      </c>
    </row>
    <row r="15" spans="1:29" ht="32.1" customHeight="1" x14ac:dyDescent="0.4">
      <c r="A15" s="290" t="s">
        <v>121</v>
      </c>
      <c r="B15" s="291" t="s">
        <v>33</v>
      </c>
      <c r="C15" s="292"/>
      <c r="D15" s="293"/>
      <c r="E15" s="292"/>
      <c r="F15" s="292"/>
      <c r="G15" s="292"/>
      <c r="H15" s="292"/>
      <c r="I15" s="292"/>
      <c r="J15" s="292"/>
      <c r="K15" s="292"/>
      <c r="L15" s="292"/>
      <c r="M15" s="292"/>
      <c r="N15" s="292"/>
      <c r="O15" s="292"/>
      <c r="P15" s="292"/>
      <c r="Q15" s="292"/>
      <c r="R15" s="292"/>
      <c r="S15" s="292"/>
      <c r="T15" s="292"/>
      <c r="U15" s="294">
        <f t="shared" si="0"/>
        <v>0</v>
      </c>
      <c r="V15" s="329"/>
      <c r="W15" s="205"/>
      <c r="X15" s="205"/>
      <c r="Y15" s="330"/>
      <c r="Z15" s="331"/>
      <c r="AA15" s="295">
        <f t="shared" si="2"/>
        <v>0</v>
      </c>
      <c r="AC15" s="296" t="s">
        <v>18</v>
      </c>
    </row>
    <row r="16" spans="1:29" ht="32.1" customHeight="1" x14ac:dyDescent="0.15">
      <c r="A16" s="297" t="s">
        <v>122</v>
      </c>
      <c r="B16" s="298" t="s">
        <v>34</v>
      </c>
      <c r="C16" s="299"/>
      <c r="D16" s="300"/>
      <c r="E16" s="299"/>
      <c r="F16" s="299"/>
      <c r="G16" s="299"/>
      <c r="H16" s="299"/>
      <c r="I16" s="299"/>
      <c r="J16" s="299"/>
      <c r="K16" s="299"/>
      <c r="L16" s="299"/>
      <c r="M16" s="299"/>
      <c r="N16" s="299"/>
      <c r="O16" s="299"/>
      <c r="P16" s="299"/>
      <c r="Q16" s="299"/>
      <c r="R16" s="299"/>
      <c r="S16" s="299"/>
      <c r="T16" s="299"/>
      <c r="U16" s="301">
        <f t="shared" si="0"/>
        <v>0</v>
      </c>
      <c r="V16" s="332"/>
      <c r="W16" s="206"/>
      <c r="X16" s="206"/>
      <c r="Y16" s="333"/>
      <c r="Z16" s="334"/>
      <c r="AA16" s="268">
        <f t="shared" si="2"/>
        <v>0</v>
      </c>
    </row>
    <row r="17" spans="1:29" ht="32.1" customHeight="1" x14ac:dyDescent="0.15">
      <c r="A17" s="302" t="s">
        <v>35</v>
      </c>
      <c r="B17" s="303" t="s">
        <v>144</v>
      </c>
      <c r="C17" s="304">
        <f>C14-C19</f>
        <v>0</v>
      </c>
      <c r="D17" s="304">
        <f>D14-D19</f>
        <v>0</v>
      </c>
      <c r="E17" s="304">
        <f>E14-E19</f>
        <v>0</v>
      </c>
      <c r="F17" s="304">
        <f t="shared" ref="F17:T17" si="3">F14-F19</f>
        <v>0</v>
      </c>
      <c r="G17" s="304">
        <f t="shared" si="3"/>
        <v>0</v>
      </c>
      <c r="H17" s="304">
        <f t="shared" si="3"/>
        <v>0</v>
      </c>
      <c r="I17" s="304">
        <f t="shared" si="3"/>
        <v>0</v>
      </c>
      <c r="J17" s="304">
        <f t="shared" si="3"/>
        <v>0</v>
      </c>
      <c r="K17" s="304">
        <f t="shared" si="3"/>
        <v>0</v>
      </c>
      <c r="L17" s="304">
        <f t="shared" si="3"/>
        <v>0</v>
      </c>
      <c r="M17" s="304">
        <f t="shared" si="3"/>
        <v>0</v>
      </c>
      <c r="N17" s="304">
        <f t="shared" si="3"/>
        <v>0</v>
      </c>
      <c r="O17" s="304">
        <f t="shared" si="3"/>
        <v>0</v>
      </c>
      <c r="P17" s="304">
        <f t="shared" si="3"/>
        <v>0</v>
      </c>
      <c r="Q17" s="304">
        <f t="shared" si="3"/>
        <v>0</v>
      </c>
      <c r="R17" s="304">
        <f t="shared" si="3"/>
        <v>0</v>
      </c>
      <c r="S17" s="304">
        <f t="shared" si="3"/>
        <v>0</v>
      </c>
      <c r="T17" s="304">
        <f t="shared" si="3"/>
        <v>0</v>
      </c>
      <c r="U17" s="305">
        <f t="shared" si="0"/>
        <v>0</v>
      </c>
      <c r="V17" s="274">
        <f>SUMIF($C$3:$T$3,V$3,$C17:$T17)</f>
        <v>0</v>
      </c>
      <c r="W17" s="275">
        <f>SUMIF($C$3:$T$3,W$3,$C17:$T17)</f>
        <v>0</v>
      </c>
      <c r="X17" s="275">
        <f>SUMIF($C$3:$T$3,X$3,$C17:$T17)</f>
        <v>0</v>
      </c>
      <c r="Y17" s="201">
        <f>SUMIF($C$3:$T$3,Y$3,$C17:$T17)</f>
        <v>0</v>
      </c>
      <c r="Z17" s="202">
        <f>SUMIF($C$3:$T$3,Z$3,$C17:$T17)</f>
        <v>0</v>
      </c>
      <c r="AA17" s="276">
        <f t="shared" si="2"/>
        <v>0</v>
      </c>
      <c r="AC17" s="289" t="s">
        <v>145</v>
      </c>
    </row>
    <row r="18" spans="1:29" ht="32.1" customHeight="1" thickBot="1" x14ac:dyDescent="0.2">
      <c r="A18" s="306" t="s">
        <v>36</v>
      </c>
      <c r="B18" s="307" t="s">
        <v>37</v>
      </c>
      <c r="C18" s="308"/>
      <c r="D18" s="309"/>
      <c r="E18" s="308"/>
      <c r="F18" s="308"/>
      <c r="G18" s="308"/>
      <c r="H18" s="308"/>
      <c r="I18" s="308"/>
      <c r="J18" s="308"/>
      <c r="K18" s="308"/>
      <c r="L18" s="308"/>
      <c r="M18" s="308"/>
      <c r="N18" s="308"/>
      <c r="O18" s="308"/>
      <c r="P18" s="308"/>
      <c r="Q18" s="308"/>
      <c r="R18" s="308"/>
      <c r="S18" s="308"/>
      <c r="T18" s="308"/>
      <c r="U18" s="310">
        <f t="shared" si="0"/>
        <v>0</v>
      </c>
      <c r="V18" s="335"/>
      <c r="W18" s="207"/>
      <c r="X18" s="207"/>
      <c r="Y18" s="336"/>
      <c r="Z18" s="337"/>
      <c r="AA18" s="311">
        <f t="shared" si="2"/>
        <v>0</v>
      </c>
      <c r="AC18" s="323" t="s">
        <v>18</v>
      </c>
    </row>
    <row r="19" spans="1:29" ht="40.5" customHeight="1" thickBot="1" x14ac:dyDescent="0.2">
      <c r="A19" s="312" t="s">
        <v>38</v>
      </c>
      <c r="B19" s="313" t="s">
        <v>146</v>
      </c>
      <c r="C19" s="314">
        <f>'2023'!E15</f>
        <v>0</v>
      </c>
      <c r="D19" s="315">
        <f>'2023SG'!E15</f>
        <v>0</v>
      </c>
      <c r="E19" s="314">
        <f>'2024'!E15</f>
        <v>0</v>
      </c>
      <c r="F19" s="314">
        <f>'2024SG'!E15</f>
        <v>0</v>
      </c>
      <c r="G19" s="314">
        <f>'2025'!E15</f>
        <v>0</v>
      </c>
      <c r="H19" s="314">
        <f>'2025SG'!E15</f>
        <v>0</v>
      </c>
      <c r="I19" s="314">
        <f>'2026'!E15</f>
        <v>0</v>
      </c>
      <c r="J19" s="314">
        <f>'2026SG'!E15</f>
        <v>0</v>
      </c>
      <c r="K19" s="314">
        <f>'2027'!E15</f>
        <v>0</v>
      </c>
      <c r="L19" s="314">
        <f>'2027SG'!E15</f>
        <v>0</v>
      </c>
      <c r="M19" s="314">
        <f>'2028'!E15</f>
        <v>0</v>
      </c>
      <c r="N19" s="314">
        <f>'2028SG'!E15</f>
        <v>0</v>
      </c>
      <c r="O19" s="314">
        <f>'2029'!E15</f>
        <v>0</v>
      </c>
      <c r="P19" s="314">
        <f>'2029SG'!E15</f>
        <v>0</v>
      </c>
      <c r="Q19" s="314">
        <f>'2030'!E15</f>
        <v>0</v>
      </c>
      <c r="R19" s="314">
        <f>'2030SG'!E15</f>
        <v>0</v>
      </c>
      <c r="S19" s="314">
        <f>'2031'!E15</f>
        <v>0</v>
      </c>
      <c r="T19" s="314">
        <f>'2031SG'!E15</f>
        <v>0</v>
      </c>
      <c r="U19" s="316">
        <f t="shared" si="0"/>
        <v>0</v>
      </c>
      <c r="V19" s="317">
        <f>'全期間(SG毎) 補助金額'!V14</f>
        <v>0</v>
      </c>
      <c r="W19" s="318">
        <f>'全期間(SG毎) 補助金額'!W14</f>
        <v>0</v>
      </c>
      <c r="X19" s="318">
        <f>'全期間(SG毎) 補助金額'!X14</f>
        <v>0</v>
      </c>
      <c r="Y19" s="343">
        <f>'全期間(SG毎) 補助金額'!Y14</f>
        <v>0</v>
      </c>
      <c r="Z19" s="344">
        <f>'全期間(SG毎) 補助金額'!Z14</f>
        <v>0</v>
      </c>
      <c r="AA19" s="319">
        <f t="shared" si="2"/>
        <v>0</v>
      </c>
      <c r="AC19" s="289" t="s">
        <v>147</v>
      </c>
    </row>
    <row r="20" spans="1:29" ht="32.25" customHeight="1" x14ac:dyDescent="0.15">
      <c r="B20" s="320"/>
      <c r="C20" s="320"/>
      <c r="D20" s="320"/>
      <c r="V20" s="321"/>
      <c r="W20" s="322"/>
      <c r="X20" s="322"/>
      <c r="Y20" s="208"/>
      <c r="Z20" s="208"/>
      <c r="AA20" s="338"/>
      <c r="AC20" s="323" t="s">
        <v>18</v>
      </c>
    </row>
    <row r="21" spans="1:29" ht="47.1" customHeight="1" thickBot="1" x14ac:dyDescent="0.2">
      <c r="A21" s="251"/>
      <c r="V21" s="324"/>
      <c r="W21" s="325"/>
      <c r="X21" s="325"/>
      <c r="Y21" s="209"/>
      <c r="Z21" s="209"/>
      <c r="AA21" s="326">
        <f>AA16+AA20</f>
        <v>0</v>
      </c>
    </row>
    <row r="22" spans="1:29" x14ac:dyDescent="0.15">
      <c r="A22" s="251"/>
    </row>
    <row r="23" spans="1:29" x14ac:dyDescent="0.15">
      <c r="A23" s="251"/>
    </row>
    <row r="24" spans="1:29" x14ac:dyDescent="0.15">
      <c r="A24" s="251"/>
    </row>
  </sheetData>
  <sheetProtection algorithmName="SHA-512" hashValue="ybNE/nCdKaYGC9f87rC1ItWiFSfmvT+k/ea8xa9gaIQfyUr0TOrjJtUSPsjPI60oRhWGQwX4cJrwvptA/QPWPg==" saltValue="zWEg+iE1uDRKdoh5SQZNnQ==" spinCount="100000" sheet="1" formatCells="0" deleteColumns="0"/>
  <mergeCells count="2">
    <mergeCell ref="E2:T2"/>
    <mergeCell ref="AA2:AA4"/>
  </mergeCells>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ignoredErrors>
    <ignoredError sqref="F19"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FE5D2-B5C7-4156-A2D8-D4E4D4E39744}">
  <sheetPr codeName="Sheet20">
    <tabColor theme="3" tint="0.79998168889431442"/>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ht="18.75" customHeight="1" x14ac:dyDescent="0.4">
      <c r="A3" s="168" t="s">
        <v>66</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49</v>
      </c>
      <c r="B6" s="178" t="s">
        <v>20</v>
      </c>
      <c r="C6" s="233"/>
      <c r="D6" s="179">
        <f>ROUNDDOWN(C6+C7,0)</f>
        <v>0</v>
      </c>
      <c r="E6" s="180">
        <f>ROUNDDOWN(D6*2/3,0)</f>
        <v>0</v>
      </c>
    </row>
    <row r="7" spans="1:6" x14ac:dyDescent="0.4">
      <c r="A7" s="231"/>
      <c r="B7" s="178" t="s">
        <v>21</v>
      </c>
      <c r="C7" s="233"/>
      <c r="D7" s="182"/>
      <c r="E7" s="183"/>
    </row>
    <row r="8" spans="1:6" x14ac:dyDescent="0.4">
      <c r="A8" s="184" t="s">
        <v>50</v>
      </c>
      <c r="B8" s="185" t="s">
        <v>51</v>
      </c>
      <c r="C8" s="233"/>
      <c r="D8" s="186">
        <f>ROUNDDOWN(C8,0)</f>
        <v>0</v>
      </c>
      <c r="E8" s="180">
        <f>ROUNDDOWN(D8*2/3,0)</f>
        <v>0</v>
      </c>
    </row>
    <row r="9" spans="1:6" x14ac:dyDescent="0.4">
      <c r="A9" s="177" t="s">
        <v>52</v>
      </c>
      <c r="B9" s="178" t="s">
        <v>25</v>
      </c>
      <c r="C9" s="233"/>
      <c r="D9" s="179">
        <f>ROUNDDOWN(C9+C10,0)</f>
        <v>0</v>
      </c>
      <c r="E9" s="180">
        <f>ROUNDDOWN(D9*2/3,0)</f>
        <v>0</v>
      </c>
    </row>
    <row r="10" spans="1:6" x14ac:dyDescent="0.4">
      <c r="A10" s="231"/>
      <c r="B10" s="178" t="s">
        <v>53</v>
      </c>
      <c r="C10" s="233"/>
      <c r="D10" s="182"/>
      <c r="E10" s="183"/>
    </row>
    <row r="11" spans="1:6" x14ac:dyDescent="0.4">
      <c r="A11" s="184" t="s">
        <v>54</v>
      </c>
      <c r="B11" s="178" t="s">
        <v>55</v>
      </c>
      <c r="C11" s="233"/>
      <c r="D11" s="187">
        <f>ROUNDDOWN(C11,0)</f>
        <v>0</v>
      </c>
      <c r="E11" s="180">
        <f>ROUNDDOWN(D11*2/3,0)</f>
        <v>0</v>
      </c>
    </row>
    <row r="12" spans="1:6" x14ac:dyDescent="0.4">
      <c r="A12" s="232" t="s">
        <v>56</v>
      </c>
      <c r="B12" s="232"/>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57</v>
      </c>
      <c r="B14" s="195"/>
      <c r="C14" s="234"/>
      <c r="D14" s="191">
        <f>ROUNDDOWN(C14,0)</f>
        <v>0</v>
      </c>
      <c r="E14" s="180">
        <f>ROUNDDOWN(D14*2/3,0)</f>
        <v>0</v>
      </c>
    </row>
    <row r="15" spans="1:6" x14ac:dyDescent="0.4">
      <c r="A15" s="232" t="s">
        <v>58</v>
      </c>
      <c r="B15" s="232"/>
      <c r="C15" s="195"/>
      <c r="D15" s="191">
        <f>SUM(D12:D14)</f>
        <v>0</v>
      </c>
      <c r="E15" s="191">
        <f>SUM(E12:E14)</f>
        <v>0</v>
      </c>
    </row>
    <row r="17" spans="6:6" x14ac:dyDescent="0.4">
      <c r="F17" s="197"/>
    </row>
  </sheetData>
  <sheetProtection algorithmName="SHA-512" hashValue="2VvpPU77F3GkjzMuXprjGFyusO8oS+MavUSiPTM2OSx1pNf5rU5R4YaJCguBKyhJwr0gojFalygShCgGVKPPCg==" saltValue="QHpJK+YtCOKsA2eaWRyW0g==" spinCount="100000" sheet="1" objects="1" scenarios="1" formatCells="0"/>
  <mergeCells count="1">
    <mergeCell ref="A4:C4"/>
  </mergeCells>
  <phoneticPr fontId="3"/>
  <dataValidations count="1">
    <dataValidation type="list" allowBlank="1" showInputMessage="1" showErrorMessage="1" sqref="B1" xr:uid="{853CB758-D04E-43BD-B64D-59E8E23F9DE2}">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A17EB-3318-4DFC-B352-29EE624B8B27}">
  <sheetPr codeName="Sheet21">
    <tabColor theme="8" tint="0.39997558519241921"/>
  </sheetPr>
  <dimension ref="A1:AN17"/>
  <sheetViews>
    <sheetView showGridLines="0" view="pageBreakPreview" zoomScale="80" zoomScaleNormal="100" zoomScaleSheetLayoutView="80" workbookViewId="0">
      <pane xSplit="3" ySplit="5" topLeftCell="D6" activePane="bottomRight" state="frozen"/>
      <selection activeCell="F8" sqref="F8"/>
      <selection pane="topRight" activeCell="F8" sqref="F8"/>
      <selection pane="bottomLeft" activeCell="F8" sqref="F8"/>
      <selection pane="bottomRight" activeCell="F6" sqref="F6"/>
    </sheetView>
  </sheetViews>
  <sheetFormatPr defaultColWidth="9" defaultRowHeight="44.25" customHeight="1" x14ac:dyDescent="0.15"/>
  <cols>
    <col min="1" max="1" width="3.875" style="3" customWidth="1"/>
    <col min="2" max="2" width="16.375" style="8" customWidth="1"/>
    <col min="3" max="3" width="14.125" style="8" customWidth="1"/>
    <col min="4" max="23" width="16.75" style="213" customWidth="1"/>
    <col min="24" max="25" width="9" style="3"/>
    <col min="26" max="26" width="12.875" style="3" bestFit="1" customWidth="1"/>
    <col min="27" max="16384" width="9" style="3"/>
  </cols>
  <sheetData>
    <row r="1" spans="1:40" s="14" customFormat="1" ht="24.95" customHeight="1" x14ac:dyDescent="0.15">
      <c r="A1" s="87" t="s">
        <v>4</v>
      </c>
      <c r="B1" s="15"/>
      <c r="C1" s="15"/>
      <c r="D1" s="210"/>
      <c r="E1" s="210"/>
      <c r="F1" s="211"/>
      <c r="G1" s="211"/>
      <c r="H1" s="211"/>
      <c r="I1" s="211"/>
      <c r="J1" s="211"/>
      <c r="K1" s="212"/>
      <c r="L1" s="210"/>
      <c r="M1" s="210"/>
      <c r="N1" s="210"/>
      <c r="O1" s="211"/>
      <c r="P1" s="211"/>
      <c r="Q1" s="211"/>
      <c r="R1" s="211"/>
      <c r="S1" s="211"/>
      <c r="T1" s="211"/>
      <c r="U1" s="212"/>
      <c r="V1" s="212"/>
      <c r="W1" s="212"/>
      <c r="X1" s="13"/>
    </row>
    <row r="2" spans="1:40" ht="16.5" customHeight="1" x14ac:dyDescent="0.15">
      <c r="A2" s="8"/>
      <c r="B2" s="16"/>
      <c r="K2" s="214"/>
      <c r="U2" s="214"/>
      <c r="V2" s="214"/>
      <c r="W2" s="214"/>
      <c r="X2" s="2"/>
    </row>
    <row r="3" spans="1:40" ht="24.95" customHeight="1" x14ac:dyDescent="0.15">
      <c r="A3" s="8" t="s">
        <v>67</v>
      </c>
      <c r="F3" s="211"/>
      <c r="G3" s="360" t="s">
        <v>68</v>
      </c>
      <c r="H3" s="360"/>
      <c r="I3" s="360"/>
      <c r="J3" s="211"/>
      <c r="K3" s="214"/>
      <c r="O3" s="361"/>
      <c r="P3" s="361"/>
      <c r="Q3" s="361"/>
      <c r="R3" s="361"/>
      <c r="S3" s="361"/>
      <c r="T3" s="211"/>
      <c r="U3" s="214"/>
      <c r="V3" s="214"/>
      <c r="W3" s="214"/>
      <c r="X3" s="2"/>
    </row>
    <row r="4" spans="1:40" ht="18.600000000000001" customHeight="1" x14ac:dyDescent="0.15">
      <c r="A4" s="367" t="s">
        <v>69</v>
      </c>
      <c r="B4" s="376" t="s">
        <v>70</v>
      </c>
      <c r="C4" s="378" t="s">
        <v>71</v>
      </c>
      <c r="D4" s="362" t="s">
        <v>129</v>
      </c>
      <c r="E4" s="363"/>
      <c r="F4" s="362" t="s">
        <v>72</v>
      </c>
      <c r="G4" s="363"/>
      <c r="H4" s="362" t="s">
        <v>73</v>
      </c>
      <c r="I4" s="363"/>
      <c r="J4" s="362" t="s">
        <v>74</v>
      </c>
      <c r="K4" s="363"/>
      <c r="L4" s="362" t="s">
        <v>75</v>
      </c>
      <c r="M4" s="363"/>
      <c r="N4" s="362" t="s">
        <v>76</v>
      </c>
      <c r="O4" s="363"/>
      <c r="P4" s="362" t="s">
        <v>77</v>
      </c>
      <c r="Q4" s="363"/>
      <c r="R4" s="362" t="s">
        <v>78</v>
      </c>
      <c r="S4" s="363"/>
      <c r="T4" s="362" t="s">
        <v>79</v>
      </c>
      <c r="U4" s="363"/>
      <c r="V4" s="374" t="s">
        <v>80</v>
      </c>
      <c r="W4" s="375"/>
      <c r="X4" s="4"/>
      <c r="Y4" s="4"/>
    </row>
    <row r="5" spans="1:40" ht="26.1" customHeight="1" x14ac:dyDescent="0.15">
      <c r="A5" s="368"/>
      <c r="B5" s="377"/>
      <c r="C5" s="379"/>
      <c r="D5" s="215" t="s">
        <v>81</v>
      </c>
      <c r="E5" s="215" t="s">
        <v>82</v>
      </c>
      <c r="F5" s="215" t="s">
        <v>81</v>
      </c>
      <c r="G5" s="215" t="s">
        <v>82</v>
      </c>
      <c r="H5" s="215" t="s">
        <v>81</v>
      </c>
      <c r="I5" s="215" t="s">
        <v>82</v>
      </c>
      <c r="J5" s="215" t="s">
        <v>81</v>
      </c>
      <c r="K5" s="215" t="s">
        <v>82</v>
      </c>
      <c r="L5" s="215" t="s">
        <v>81</v>
      </c>
      <c r="M5" s="215" t="s">
        <v>82</v>
      </c>
      <c r="N5" s="215" t="s">
        <v>81</v>
      </c>
      <c r="O5" s="215" t="s">
        <v>82</v>
      </c>
      <c r="P5" s="215" t="s">
        <v>81</v>
      </c>
      <c r="Q5" s="215" t="s">
        <v>82</v>
      </c>
      <c r="R5" s="215" t="s">
        <v>81</v>
      </c>
      <c r="S5" s="215" t="s">
        <v>82</v>
      </c>
      <c r="T5" s="215" t="s">
        <v>81</v>
      </c>
      <c r="U5" s="215" t="s">
        <v>82</v>
      </c>
      <c r="V5" s="216" t="s">
        <v>83</v>
      </c>
      <c r="W5" s="216" t="s">
        <v>82</v>
      </c>
      <c r="X5" s="4"/>
      <c r="Y5" s="4"/>
    </row>
    <row r="6" spans="1:40" ht="18.600000000000001" customHeight="1" x14ac:dyDescent="0.15">
      <c r="A6" s="368"/>
      <c r="B6" s="370" t="s">
        <v>84</v>
      </c>
      <c r="C6" s="5" t="s">
        <v>85</v>
      </c>
      <c r="D6" s="220">
        <f>ROUNDDOWN('2023'!C6+'2023SG'!C6,0)</f>
        <v>0</v>
      </c>
      <c r="E6" s="221">
        <f>'2023'!E6+'2023SG'!E6</f>
        <v>0</v>
      </c>
      <c r="F6" s="222">
        <f>ROUNDDOWN('2024'!C6+'2024SG'!C6,0)</f>
        <v>0</v>
      </c>
      <c r="G6" s="222">
        <f>'2024'!E6+'2024SG'!E6</f>
        <v>0</v>
      </c>
      <c r="H6" s="222">
        <f>ROUNDDOWN('2025'!C6+'2025SG'!C6,0)</f>
        <v>0</v>
      </c>
      <c r="I6" s="222">
        <f>'2025'!E6+'2025SG'!E6</f>
        <v>0</v>
      </c>
      <c r="J6" s="222">
        <f>ROUNDDOWN('2026'!C6+'2026SG'!C6,0)</f>
        <v>0</v>
      </c>
      <c r="K6" s="222">
        <f>'2026'!E6+'2026SG'!E6</f>
        <v>0</v>
      </c>
      <c r="L6" s="222">
        <f>ROUNDDOWN('2027'!C6+'2027SG'!C6,0)</f>
        <v>0</v>
      </c>
      <c r="M6" s="222">
        <f>'2027'!E6+'2027SG'!E6</f>
        <v>0</v>
      </c>
      <c r="N6" s="222">
        <f>ROUNDDOWN('2028'!C6+'2028SG'!C6,0)</f>
        <v>0</v>
      </c>
      <c r="O6" s="222">
        <f>'2028'!E6+'2028SG'!E6</f>
        <v>0</v>
      </c>
      <c r="P6" s="222">
        <f>ROUNDDOWN('2029'!C6+'2029SG'!C6,0)</f>
        <v>0</v>
      </c>
      <c r="Q6" s="222">
        <f>'2029'!E6+'2029SG'!E6</f>
        <v>0</v>
      </c>
      <c r="R6" s="222">
        <f>ROUNDDOWN('2030'!C6+'2030SG'!C6,0)</f>
        <v>0</v>
      </c>
      <c r="S6" s="222">
        <f>'2030'!E6+'2030SG'!E6</f>
        <v>0</v>
      </c>
      <c r="T6" s="222">
        <f>ROUNDDOWN('2031'!C6+'2031SG'!C6,0)</f>
        <v>0</v>
      </c>
      <c r="U6" s="222">
        <f>'2031'!E6+'2031SG'!E6</f>
        <v>0</v>
      </c>
      <c r="V6" s="223">
        <f>D6+F6+H6+J6+L6+N6+P6+R6+T6</f>
        <v>0</v>
      </c>
      <c r="W6" s="224">
        <f>E6+G6+I6+K6+M6+O6+Q6+S6+U6</f>
        <v>0</v>
      </c>
      <c r="X6" s="4"/>
      <c r="Y6" s="4"/>
    </row>
    <row r="7" spans="1:40" ht="18.600000000000001" customHeight="1" x14ac:dyDescent="0.15">
      <c r="A7" s="368"/>
      <c r="B7" s="371"/>
      <c r="C7" s="6" t="s">
        <v>86</v>
      </c>
      <c r="D7" s="220">
        <f>ROUNDDOWN('2023'!C7+'2023SG'!C7,0)</f>
        <v>0</v>
      </c>
      <c r="E7" s="225"/>
      <c r="F7" s="222">
        <f>ROUNDDOWN('2024'!C7+'2024SG'!C7,0)</f>
        <v>0</v>
      </c>
      <c r="G7" s="226"/>
      <c r="H7" s="222">
        <f>ROUNDDOWN('2025'!C7+'2025SG'!C7,0)</f>
        <v>0</v>
      </c>
      <c r="I7" s="226"/>
      <c r="J7" s="222">
        <f>ROUNDDOWN('2026'!C7+'2026SG'!C7,0)</f>
        <v>0</v>
      </c>
      <c r="K7" s="226"/>
      <c r="L7" s="222">
        <f>ROUNDDOWN('2027'!C7+'2027SG'!C7,0)</f>
        <v>0</v>
      </c>
      <c r="M7" s="227"/>
      <c r="N7" s="222">
        <f>ROUNDDOWN('2028'!C7+'2028SG'!C7,0)</f>
        <v>0</v>
      </c>
      <c r="O7" s="226"/>
      <c r="P7" s="222">
        <f>ROUNDDOWN('2029'!C7+'2029SG'!C7,0)</f>
        <v>0</v>
      </c>
      <c r="Q7" s="226"/>
      <c r="R7" s="222">
        <f>ROUNDDOWN('2030'!C7+'2030SG'!C7,0)</f>
        <v>0</v>
      </c>
      <c r="S7" s="226"/>
      <c r="T7" s="222">
        <f>ROUNDDOWN('2031'!C7+'2031SG'!C7,0)</f>
        <v>0</v>
      </c>
      <c r="U7" s="226"/>
      <c r="V7" s="223"/>
      <c r="W7" s="228"/>
      <c r="X7" s="4"/>
      <c r="Y7" s="4"/>
    </row>
    <row r="8" spans="1:40" ht="18.600000000000001" customHeight="1" x14ac:dyDescent="0.15">
      <c r="A8" s="368"/>
      <c r="B8" s="12" t="s">
        <v>87</v>
      </c>
      <c r="C8" s="6" t="s">
        <v>50</v>
      </c>
      <c r="D8" s="220">
        <f>ROUNDDOWN('2023'!C8+'2023SG'!C8,0)</f>
        <v>0</v>
      </c>
      <c r="E8" s="221">
        <f>'2023'!E8+'2023SG'!E8</f>
        <v>0</v>
      </c>
      <c r="F8" s="222">
        <f>ROUNDDOWN('2024'!C8+'2024SG'!C8,0)</f>
        <v>0</v>
      </c>
      <c r="G8" s="222">
        <f>'2024'!E8+'2024SG'!E8</f>
        <v>0</v>
      </c>
      <c r="H8" s="222">
        <f>ROUNDDOWN('2025'!C8+'2025SG'!C8,0)</f>
        <v>0</v>
      </c>
      <c r="I8" s="222">
        <f>'2025'!E8+'2025SG'!E8</f>
        <v>0</v>
      </c>
      <c r="J8" s="222">
        <f>ROUNDDOWN('2026'!C8+'2026SG'!C8,0)</f>
        <v>0</v>
      </c>
      <c r="K8" s="222">
        <f>'2026'!E8+'2026SG'!E8</f>
        <v>0</v>
      </c>
      <c r="L8" s="222">
        <f>ROUNDDOWN('2027'!C8+'2027SG'!C8,0)</f>
        <v>0</v>
      </c>
      <c r="M8" s="222">
        <f>'2027'!E8+'2027SG'!E8</f>
        <v>0</v>
      </c>
      <c r="N8" s="222">
        <f>ROUNDDOWN('2028'!C8+'2028SG'!C8,0)</f>
        <v>0</v>
      </c>
      <c r="O8" s="222">
        <f>'2028'!E8+'2028SG'!E8</f>
        <v>0</v>
      </c>
      <c r="P8" s="222">
        <f>ROUNDDOWN('2029'!C8+'2029SG'!C8,0)</f>
        <v>0</v>
      </c>
      <c r="Q8" s="222">
        <f>'2029'!E8+'2029SG'!E8</f>
        <v>0</v>
      </c>
      <c r="R8" s="222">
        <f>ROUNDDOWN('2030'!C8+'2030SG'!C8,0)</f>
        <v>0</v>
      </c>
      <c r="S8" s="222">
        <f>'2030'!E8+'2030SG'!E8</f>
        <v>0</v>
      </c>
      <c r="T8" s="222">
        <f>ROUNDDOWN('2031'!C8+'2031SG'!C8,0)</f>
        <v>0</v>
      </c>
      <c r="U8" s="222">
        <f>'2031'!E8+'2031SG'!E8</f>
        <v>0</v>
      </c>
      <c r="V8" s="223">
        <f t="shared" ref="V8:V15" si="0">D8+F8+H8+J8+L8+N8+P8+R8+T8</f>
        <v>0</v>
      </c>
      <c r="W8" s="224">
        <f>E8+G8+I8+K8+M8+O8+Q8+S8+U8</f>
        <v>0</v>
      </c>
    </row>
    <row r="9" spans="1:40" ht="18.600000000000001" customHeight="1" x14ac:dyDescent="0.15">
      <c r="A9" s="368"/>
      <c r="B9" s="372" t="s">
        <v>88</v>
      </c>
      <c r="C9" s="5" t="s">
        <v>89</v>
      </c>
      <c r="D9" s="220">
        <f>ROUNDDOWN('2023'!C9+'2023SG'!C9,0)</f>
        <v>0</v>
      </c>
      <c r="E9" s="221">
        <f>'2023'!E9+'2023SG'!E9</f>
        <v>0</v>
      </c>
      <c r="F9" s="222">
        <f>ROUNDDOWN('2024'!C9+'2024SG'!C9,0)</f>
        <v>0</v>
      </c>
      <c r="G9" s="222">
        <f>'2024'!E9+'2024SG'!E9</f>
        <v>0</v>
      </c>
      <c r="H9" s="222">
        <f>ROUNDDOWN('2025'!C9+'2025SG'!C9,0)</f>
        <v>0</v>
      </c>
      <c r="I9" s="222">
        <f>'2025'!E9+'2025SG'!E9</f>
        <v>0</v>
      </c>
      <c r="J9" s="222">
        <f>ROUNDDOWN('2026'!C9+'2026SG'!C9,0)</f>
        <v>0</v>
      </c>
      <c r="K9" s="222">
        <f>'2026'!E9+'2026SG'!E9</f>
        <v>0</v>
      </c>
      <c r="L9" s="222">
        <f>ROUNDDOWN('2027'!C9+'2027SG'!C9,0)</f>
        <v>0</v>
      </c>
      <c r="M9" s="222">
        <f>'2027'!E9+'2027SG'!E9</f>
        <v>0</v>
      </c>
      <c r="N9" s="222">
        <f>ROUNDDOWN('2028'!C9+'2028SG'!C9,0)</f>
        <v>0</v>
      </c>
      <c r="O9" s="222">
        <f>'2028'!E9+'2028SG'!E9</f>
        <v>0</v>
      </c>
      <c r="P9" s="222">
        <f>ROUNDDOWN('2029'!C9+'2029SG'!C9,0)</f>
        <v>0</v>
      </c>
      <c r="Q9" s="222">
        <f>'2029'!E9+'2029SG'!E9</f>
        <v>0</v>
      </c>
      <c r="R9" s="222">
        <f>ROUNDDOWN('2030'!C9+'2030SG'!C9,0)</f>
        <v>0</v>
      </c>
      <c r="S9" s="222">
        <f>'2030'!E9+'2030SG'!E9</f>
        <v>0</v>
      </c>
      <c r="T9" s="222">
        <f>ROUNDDOWN('2031'!C9+'2031SG'!C9,0)</f>
        <v>0</v>
      </c>
      <c r="U9" s="222">
        <f>'2031'!E9+'2031SG'!E9</f>
        <v>0</v>
      </c>
      <c r="V9" s="223">
        <f t="shared" si="0"/>
        <v>0</v>
      </c>
      <c r="W9" s="224">
        <f>E9+G9+I9+K9+M9+O9+Q9+S9+U9</f>
        <v>0</v>
      </c>
      <c r="X9" s="4"/>
      <c r="Y9" s="4"/>
    </row>
    <row r="10" spans="1:40" ht="18.600000000000001" customHeight="1" x14ac:dyDescent="0.15">
      <c r="A10" s="368"/>
      <c r="B10" s="373"/>
      <c r="C10" s="6" t="s">
        <v>90</v>
      </c>
      <c r="D10" s="220">
        <f>ROUNDDOWN('2023'!C10+'2023SG'!C10,0)</f>
        <v>0</v>
      </c>
      <c r="E10" s="225"/>
      <c r="F10" s="222">
        <f>ROUNDDOWN('2024'!C10+'2024SG'!C10,0)</f>
        <v>0</v>
      </c>
      <c r="G10" s="226"/>
      <c r="H10" s="222">
        <f>ROUNDDOWN('2025'!C10+'2025SG'!C10,0)</f>
        <v>0</v>
      </c>
      <c r="I10" s="227"/>
      <c r="J10" s="222">
        <f>ROUNDDOWN('2026'!C10+'2026SG'!C10,0)</f>
        <v>0</v>
      </c>
      <c r="K10" s="227"/>
      <c r="L10" s="222">
        <f>ROUNDDOWN('2027'!C10+'2027SG'!C10,0)</f>
        <v>0</v>
      </c>
      <c r="M10" s="227"/>
      <c r="N10" s="222">
        <f>ROUNDDOWN('2028'!C10+'2028SG'!C10,0)</f>
        <v>0</v>
      </c>
      <c r="O10" s="226"/>
      <c r="P10" s="222">
        <f>ROUNDDOWN('2029'!C10+'2029SG'!C10,0)</f>
        <v>0</v>
      </c>
      <c r="Q10" s="226"/>
      <c r="R10" s="222">
        <f>ROUNDDOWN('2030'!C10+'2030SG'!C10,0)</f>
        <v>0</v>
      </c>
      <c r="S10" s="227"/>
      <c r="T10" s="222">
        <f>ROUNDDOWN('2031'!C10+'2031SG'!C10,0)</f>
        <v>0</v>
      </c>
      <c r="U10" s="226"/>
      <c r="V10" s="223"/>
      <c r="W10" s="228"/>
    </row>
    <row r="11" spans="1:40" ht="18.600000000000001" customHeight="1" x14ac:dyDescent="0.15">
      <c r="A11" s="368"/>
      <c r="B11" s="19" t="s">
        <v>91</v>
      </c>
      <c r="C11" s="5" t="s">
        <v>54</v>
      </c>
      <c r="D11" s="220">
        <f>ROUNDDOWN('2023'!C11+'2023SG'!C11,0)</f>
        <v>0</v>
      </c>
      <c r="E11" s="221">
        <f>'2023'!E11+'2023SG'!E11</f>
        <v>0</v>
      </c>
      <c r="F11" s="222">
        <f>ROUNDDOWN('2024'!C11+'2024SG'!C11,0)</f>
        <v>0</v>
      </c>
      <c r="G11" s="222">
        <f>'2024'!E11+'2024SG'!E11</f>
        <v>0</v>
      </c>
      <c r="H11" s="222">
        <f>ROUNDDOWN('2025'!C11+'2025SG'!C11,0)</f>
        <v>0</v>
      </c>
      <c r="I11" s="222">
        <f>'2025'!E11+'2025SG'!E11</f>
        <v>0</v>
      </c>
      <c r="J11" s="222">
        <f>ROUNDDOWN('2026'!C11+'2026SG'!C11,0)</f>
        <v>0</v>
      </c>
      <c r="K11" s="222">
        <f>'2026'!E11+'2026SG'!E11</f>
        <v>0</v>
      </c>
      <c r="L11" s="222">
        <f>ROUNDDOWN('2027'!C11+'2027SG'!C11,0)</f>
        <v>0</v>
      </c>
      <c r="M11" s="222">
        <f>'2027'!E11+'2027SG'!E11</f>
        <v>0</v>
      </c>
      <c r="N11" s="222">
        <f>ROUNDDOWN('2028'!C11+'2028SG'!C11,0)</f>
        <v>0</v>
      </c>
      <c r="O11" s="222">
        <f>'2028'!E11+'2028SG'!E11</f>
        <v>0</v>
      </c>
      <c r="P11" s="222">
        <f>ROUNDDOWN('2029'!C11+'2029SG'!C11,0)</f>
        <v>0</v>
      </c>
      <c r="Q11" s="222">
        <f>'2029'!E11+'2029SG'!E11</f>
        <v>0</v>
      </c>
      <c r="R11" s="222">
        <f>ROUNDDOWN('2030'!C11+'2030SG'!C11,0)</f>
        <v>0</v>
      </c>
      <c r="S11" s="222">
        <f>'2030'!E11+'2030SG'!E11</f>
        <v>0</v>
      </c>
      <c r="T11" s="222">
        <f>ROUNDDOWN('2031'!C11+'2031SG'!C11,0)</f>
        <v>0</v>
      </c>
      <c r="U11" s="222">
        <f>'2031'!E11+'2031SG'!E11</f>
        <v>0</v>
      </c>
      <c r="V11" s="223">
        <f t="shared" si="0"/>
        <v>0</v>
      </c>
      <c r="W11" s="224">
        <f>E11+G11+I11+K11+M11+O11+Q11+S11+U11</f>
        <v>0</v>
      </c>
    </row>
    <row r="12" spans="1:40" ht="18.600000000000001" customHeight="1" x14ac:dyDescent="0.15">
      <c r="A12" s="369"/>
      <c r="B12" s="10"/>
      <c r="C12" s="11" t="s">
        <v>56</v>
      </c>
      <c r="D12" s="220">
        <f>ROUNDDOWN('2023'!C12+'2023SG'!C12,0)</f>
        <v>0</v>
      </c>
      <c r="E12" s="221">
        <f>'2023'!E12+'2023SG'!E12</f>
        <v>0</v>
      </c>
      <c r="F12" s="222">
        <f>ROUNDDOWN('2024'!C12+'2024SG'!C12,0)</f>
        <v>0</v>
      </c>
      <c r="G12" s="222">
        <f>'2024'!E12+'2024SG'!E12</f>
        <v>0</v>
      </c>
      <c r="H12" s="222">
        <f>ROUNDDOWN('2025'!C12+'2025SG'!C12,0)</f>
        <v>0</v>
      </c>
      <c r="I12" s="222">
        <f>'2025'!E12+'2025SG'!E12</f>
        <v>0</v>
      </c>
      <c r="J12" s="222">
        <f>ROUNDDOWN('2026'!C12+'2026SG'!C12,0)</f>
        <v>0</v>
      </c>
      <c r="K12" s="222">
        <f>'2026'!E12+'2026SG'!E12</f>
        <v>0</v>
      </c>
      <c r="L12" s="222">
        <f>ROUNDDOWN('2027'!C12+'2027SG'!C12,0)</f>
        <v>0</v>
      </c>
      <c r="M12" s="222">
        <f>'2027'!E12+'2027SG'!E12</f>
        <v>0</v>
      </c>
      <c r="N12" s="222">
        <f>ROUNDDOWN('2028'!C12+'2028SG'!C12,0)</f>
        <v>0</v>
      </c>
      <c r="O12" s="222">
        <f>'2028'!E12+'2028SG'!E12</f>
        <v>0</v>
      </c>
      <c r="P12" s="222">
        <f>ROUNDDOWN('2029'!C12+'2029SG'!C12,0)</f>
        <v>0</v>
      </c>
      <c r="Q12" s="222">
        <f>'2029'!E12+'2029SG'!E12</f>
        <v>0</v>
      </c>
      <c r="R12" s="222">
        <f>ROUNDDOWN('2030'!C12+'2030SG'!C12,0)</f>
        <v>0</v>
      </c>
      <c r="S12" s="222">
        <f>'2030'!E12+'2030SG'!E12</f>
        <v>0</v>
      </c>
      <c r="T12" s="222">
        <f>ROUNDDOWN('2031'!C12+'2031SG'!C12,0)</f>
        <v>0</v>
      </c>
      <c r="U12" s="222">
        <f>'2031'!E12+'2031SG'!E12</f>
        <v>0</v>
      </c>
      <c r="V12" s="223">
        <f t="shared" si="0"/>
        <v>0</v>
      </c>
      <c r="W12" s="224">
        <f>E12+G12+I12+K12+M12+O12+Q12+S12+U12</f>
        <v>0</v>
      </c>
    </row>
    <row r="13" spans="1:40" ht="18.600000000000001" customHeight="1" x14ac:dyDescent="0.15">
      <c r="A13" s="35" t="str">
        <f>"間接経費/一般管理費　(間接経費率:"&amp;'全期間(SG毎)'!$W$1&amp;"%)"</f>
        <v>間接経費/一般管理費　(間接経費率:10%)</v>
      </c>
      <c r="B13" s="36"/>
      <c r="C13" s="37"/>
      <c r="D13" s="229">
        <f>'2023'!D13+'2023SG'!D13</f>
        <v>0</v>
      </c>
      <c r="E13" s="221">
        <f>'2023'!E13+'2023SG'!E13</f>
        <v>0</v>
      </c>
      <c r="F13" s="230">
        <f>'2024'!D13+'2024SG'!D13</f>
        <v>0</v>
      </c>
      <c r="G13" s="222">
        <f>'2024'!E13+'2024SG'!E13</f>
        <v>0</v>
      </c>
      <c r="H13" s="222">
        <f>'2025'!D13+'2025SG'!D13</f>
        <v>0</v>
      </c>
      <c r="I13" s="222">
        <f>'2025'!E13+'2025SG'!E13</f>
        <v>0</v>
      </c>
      <c r="J13" s="222">
        <f>'2026'!D13+'2026SG'!D13</f>
        <v>0</v>
      </c>
      <c r="K13" s="222">
        <f>'2026'!E13+'2026SG'!E13</f>
        <v>0</v>
      </c>
      <c r="L13" s="222">
        <f>'2027'!D13+'2027SG'!D13</f>
        <v>0</v>
      </c>
      <c r="M13" s="222">
        <f>'2027'!E13+'2027SG'!E13</f>
        <v>0</v>
      </c>
      <c r="N13" s="222">
        <f>'2028'!D13+'2028SG'!D13</f>
        <v>0</v>
      </c>
      <c r="O13" s="222">
        <f>'2028'!E13+'2028SG'!E13</f>
        <v>0</v>
      </c>
      <c r="P13" s="222">
        <f>'2029'!D13+'2029SG'!D13</f>
        <v>0</v>
      </c>
      <c r="Q13" s="222">
        <f>'2029'!E13+'2029SG'!E13</f>
        <v>0</v>
      </c>
      <c r="R13" s="222">
        <f>'2030'!D13+'2030SG'!D13</f>
        <v>0</v>
      </c>
      <c r="S13" s="222">
        <f>'2030'!E13+'2030SG'!E13</f>
        <v>0</v>
      </c>
      <c r="T13" s="222">
        <f>'2031'!D13+'2031SG'!D13</f>
        <v>0</v>
      </c>
      <c r="U13" s="222">
        <f>'2031'!E13+'2031SG'!E13</f>
        <v>0</v>
      </c>
      <c r="V13" s="223">
        <f t="shared" si="0"/>
        <v>0</v>
      </c>
      <c r="W13" s="224">
        <f>E13+G13+I13+K13+M13+O13+Q13+S13+U13</f>
        <v>0</v>
      </c>
      <c r="X13" s="366"/>
      <c r="Y13" s="366"/>
      <c r="Z13" s="366"/>
      <c r="AA13" s="366"/>
      <c r="AB13" s="366"/>
      <c r="AC13" s="366"/>
      <c r="AD13" s="366"/>
      <c r="AE13" s="366"/>
      <c r="AF13" s="366"/>
      <c r="AG13" s="366"/>
      <c r="AH13" s="366"/>
      <c r="AI13" s="366"/>
      <c r="AJ13" s="366"/>
      <c r="AK13" s="366"/>
      <c r="AL13" s="366"/>
      <c r="AM13" s="366"/>
      <c r="AN13" s="366"/>
    </row>
    <row r="14" spans="1:40" ht="18.600000000000001" customHeight="1" x14ac:dyDescent="0.15">
      <c r="A14" s="33" t="s">
        <v>92</v>
      </c>
      <c r="B14" s="34"/>
      <c r="C14" s="18"/>
      <c r="D14" s="229">
        <f>'2023'!D14+'2023SG'!D14</f>
        <v>0</v>
      </c>
      <c r="E14" s="221">
        <f>'2023'!E14+'2023SG'!E14</f>
        <v>0</v>
      </c>
      <c r="F14" s="230">
        <f>'2024'!D14+'2024SG'!D14</f>
        <v>0</v>
      </c>
      <c r="G14" s="222">
        <f>'2024'!E14+'2024SG'!E14</f>
        <v>0</v>
      </c>
      <c r="H14" s="222">
        <f>'2025'!D14+'2025SG'!D14</f>
        <v>0</v>
      </c>
      <c r="I14" s="222">
        <f>'2025'!E14+'2025SG'!E14</f>
        <v>0</v>
      </c>
      <c r="J14" s="222">
        <f>'2026'!D14+'2026SG'!D14</f>
        <v>0</v>
      </c>
      <c r="K14" s="222">
        <f>'2026'!E14+'2026SG'!E14</f>
        <v>0</v>
      </c>
      <c r="L14" s="222">
        <f>'2027'!D14+'2027SG'!D14</f>
        <v>0</v>
      </c>
      <c r="M14" s="222">
        <f>'2027'!E14+'2027SG'!E14</f>
        <v>0</v>
      </c>
      <c r="N14" s="222">
        <f>'2028'!D14+'2028SG'!D14</f>
        <v>0</v>
      </c>
      <c r="O14" s="222">
        <f>'2028'!E14+'2028SG'!E14</f>
        <v>0</v>
      </c>
      <c r="P14" s="222">
        <f>'2029'!D14+'2029SG'!D14</f>
        <v>0</v>
      </c>
      <c r="Q14" s="222">
        <f>'2029'!E14+'2029SG'!E14</f>
        <v>0</v>
      </c>
      <c r="R14" s="222">
        <f>'2030'!D14+'2030SG'!D14</f>
        <v>0</v>
      </c>
      <c r="S14" s="222">
        <f>'2030'!E14+'2030SG'!E14</f>
        <v>0</v>
      </c>
      <c r="T14" s="222">
        <f>'2031'!D14+'2031SG'!D14</f>
        <v>0</v>
      </c>
      <c r="U14" s="222">
        <f>'2031'!E14+'2031SG'!E14</f>
        <v>0</v>
      </c>
      <c r="V14" s="223">
        <f t="shared" si="0"/>
        <v>0</v>
      </c>
      <c r="W14" s="224">
        <f>E14+G14+I14+K14+M14+O14+Q14+S14+U14</f>
        <v>0</v>
      </c>
      <c r="X14" s="17"/>
      <c r="Y14" s="17"/>
      <c r="Z14" s="17"/>
      <c r="AA14" s="17"/>
      <c r="AB14" s="17"/>
      <c r="AC14" s="17"/>
      <c r="AD14" s="17"/>
      <c r="AE14" s="17"/>
      <c r="AF14" s="17"/>
      <c r="AG14" s="17"/>
      <c r="AH14" s="17"/>
      <c r="AI14" s="17"/>
      <c r="AJ14" s="17"/>
      <c r="AK14" s="17"/>
      <c r="AL14" s="17"/>
      <c r="AM14" s="17"/>
      <c r="AN14" s="17"/>
    </row>
    <row r="15" spans="1:40" ht="18.600000000000001" customHeight="1" x14ac:dyDescent="0.15">
      <c r="A15" s="364" t="s">
        <v>93</v>
      </c>
      <c r="B15" s="365"/>
      <c r="C15" s="9"/>
      <c r="D15" s="229">
        <f>'2023'!D15+'2023SG'!D15</f>
        <v>0</v>
      </c>
      <c r="E15" s="221">
        <f>'2023'!E15+'2023SG'!E15</f>
        <v>0</v>
      </c>
      <c r="F15" s="230">
        <f>'2024'!D15+'2024SG'!D15</f>
        <v>0</v>
      </c>
      <c r="G15" s="222">
        <f>'2024'!E15+'2024SG'!E15</f>
        <v>0</v>
      </c>
      <c r="H15" s="222">
        <f>'2025'!D15+'2025SG'!D15</f>
        <v>0</v>
      </c>
      <c r="I15" s="222">
        <f>'2025'!E15+'2025SG'!E15</f>
        <v>0</v>
      </c>
      <c r="J15" s="222">
        <f>'2026'!D15+'2026SG'!D15</f>
        <v>0</v>
      </c>
      <c r="K15" s="222">
        <f>'2026'!E15+'2026SG'!E15</f>
        <v>0</v>
      </c>
      <c r="L15" s="222">
        <f>'2027'!D15+'2027SG'!D15</f>
        <v>0</v>
      </c>
      <c r="M15" s="222">
        <f>'2027'!E15+'2027SG'!E15</f>
        <v>0</v>
      </c>
      <c r="N15" s="222">
        <f>'2028'!D15+'2028SG'!D15</f>
        <v>0</v>
      </c>
      <c r="O15" s="222">
        <f>'2028'!E15+'2028SG'!E15</f>
        <v>0</v>
      </c>
      <c r="P15" s="222">
        <f>'2029'!D15+'2029SG'!D15</f>
        <v>0</v>
      </c>
      <c r="Q15" s="222">
        <f>'2029'!E15+'2029SG'!E15</f>
        <v>0</v>
      </c>
      <c r="R15" s="222">
        <f>'2030'!D15+'2030SG'!D15</f>
        <v>0</v>
      </c>
      <c r="S15" s="222">
        <f>'2030'!E15+'2030SG'!E15</f>
        <v>0</v>
      </c>
      <c r="T15" s="222">
        <f>'2031'!D15+'2031SG'!D15</f>
        <v>0</v>
      </c>
      <c r="U15" s="222">
        <f>'2031'!E15+'2031SG'!E15</f>
        <v>0</v>
      </c>
      <c r="V15" s="223">
        <f t="shared" si="0"/>
        <v>0</v>
      </c>
      <c r="W15" s="224">
        <f>E15+G15+I15+K15+M15+O15+Q15+S15+U15</f>
        <v>0</v>
      </c>
    </row>
    <row r="16" spans="1:40" ht="18.600000000000001" customHeight="1" x14ac:dyDescent="0.15">
      <c r="B16" s="7"/>
      <c r="C16" s="1"/>
      <c r="D16" s="217"/>
      <c r="E16" s="217"/>
      <c r="F16" s="218"/>
      <c r="G16" s="218"/>
      <c r="H16" s="218"/>
      <c r="I16" s="217"/>
      <c r="J16" s="217"/>
      <c r="K16" s="217"/>
      <c r="L16" s="218"/>
      <c r="M16" s="218"/>
      <c r="N16" s="218"/>
      <c r="O16" s="218"/>
      <c r="P16" s="218"/>
      <c r="Q16" s="218"/>
      <c r="R16" s="218"/>
      <c r="S16" s="217"/>
      <c r="T16" s="217"/>
      <c r="U16" s="217"/>
      <c r="V16" s="217"/>
      <c r="W16" s="217"/>
    </row>
    <row r="17" spans="1:1" ht="44.25" customHeight="1" x14ac:dyDescent="0.15">
      <c r="A17" s="98" t="s">
        <v>94</v>
      </c>
    </row>
  </sheetData>
  <sheetProtection algorithmName="SHA-512" hashValue="KF3oKnE7Y5rXwqovxE2MB1UbI1YQaAOTQ+RO03eUVywcKl7OIpuk3NaR7JNvE8WbJGeil4xirwvHVxkIOGsLNA==" saltValue="TyhstDauUNW8bwFjL/ngqQ==" spinCount="100000" sheet="1" formatCells="0" pivotTables="0"/>
  <mergeCells count="19">
    <mergeCell ref="A15:B15"/>
    <mergeCell ref="H4:I4"/>
    <mergeCell ref="J4:K4"/>
    <mergeCell ref="F4:G4"/>
    <mergeCell ref="X13:AN13"/>
    <mergeCell ref="A4:A12"/>
    <mergeCell ref="B6:B7"/>
    <mergeCell ref="B9:B10"/>
    <mergeCell ref="V4:W4"/>
    <mergeCell ref="B4:B5"/>
    <mergeCell ref="C4:C5"/>
    <mergeCell ref="T4:U4"/>
    <mergeCell ref="D4:E4"/>
    <mergeCell ref="G3:I3"/>
    <mergeCell ref="O3:S3"/>
    <mergeCell ref="L4:M4"/>
    <mergeCell ref="N4:O4"/>
    <mergeCell ref="P4:Q4"/>
    <mergeCell ref="R4:S4"/>
  </mergeCells>
  <phoneticPr fontId="3"/>
  <pageMargins left="0.70866141732283472" right="0.70866141732283472" top="0.74803149606299213" bottom="0.74803149606299213" header="0.31496062992125984" footer="0.31496062992125984"/>
  <pageSetup paperSize="9" fitToHeight="0" orientation="landscape" r:id="rId1"/>
  <headerFooter>
    <oddFooter>&amp;RVer.20250930</oddFooter>
  </headerFooter>
  <ignoredErrors>
    <ignoredError sqref="W7 W10"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A704-BA00-4AB1-949F-D34156B336E5}">
  <sheetPr codeName="Sheet22">
    <tabColor theme="8" tint="0.39997558519241921"/>
  </sheetPr>
  <dimension ref="A1:F15"/>
  <sheetViews>
    <sheetView showGridLines="0" view="pageBreakPreview" zoomScaleNormal="100" zoomScaleSheetLayoutView="100" workbookViewId="0">
      <selection activeCell="C4" sqref="C4"/>
    </sheetView>
  </sheetViews>
  <sheetFormatPr defaultColWidth="9" defaultRowHeight="18.75" x14ac:dyDescent="0.4"/>
  <cols>
    <col min="1" max="1" width="20.625" style="21" customWidth="1"/>
    <col min="2" max="2" width="17.125" style="21" customWidth="1"/>
    <col min="3" max="5" width="18.75" style="21" customWidth="1"/>
    <col min="6" max="6" width="13.875" style="21" customWidth="1"/>
    <col min="7" max="16384" width="9" style="21"/>
  </cols>
  <sheetData>
    <row r="1" spans="1:6" x14ac:dyDescent="0.4">
      <c r="A1" s="380" t="s">
        <v>95</v>
      </c>
      <c r="B1" s="380"/>
      <c r="C1" s="380"/>
      <c r="D1" s="380"/>
      <c r="E1" s="20"/>
      <c r="F1" s="97" t="s">
        <v>94</v>
      </c>
    </row>
    <row r="2" spans="1:6" ht="15" customHeight="1" x14ac:dyDescent="0.4">
      <c r="A2" s="381" t="s">
        <v>41</v>
      </c>
      <c r="B2" s="381"/>
      <c r="C2" s="381"/>
      <c r="D2" s="22" t="s">
        <v>42</v>
      </c>
      <c r="E2" s="23" t="s">
        <v>43</v>
      </c>
    </row>
    <row r="3" spans="1:6" ht="40.35" customHeight="1" x14ac:dyDescent="0.4">
      <c r="A3" s="24" t="s">
        <v>44</v>
      </c>
      <c r="B3" s="24" t="s">
        <v>45</v>
      </c>
      <c r="C3" s="25" t="s">
        <v>46</v>
      </c>
      <c r="D3" s="26" t="s">
        <v>47</v>
      </c>
      <c r="E3" s="27" t="s">
        <v>48</v>
      </c>
    </row>
    <row r="4" spans="1:6" x14ac:dyDescent="0.4">
      <c r="A4" s="93" t="s">
        <v>49</v>
      </c>
      <c r="B4" s="28" t="s">
        <v>20</v>
      </c>
      <c r="C4" s="32">
        <f>'全期間(年度毎)'!D6+'全期間(年度毎)'!F6+'全期間(年度毎)'!H6+'全期間(年度毎)'!J6+'全期間(年度毎)'!L6+'全期間(年度毎)'!N6+'全期間(年度毎)'!P6+'全期間(年度毎)'!R6+'全期間(年度毎)'!T6</f>
        <v>0</v>
      </c>
      <c r="D4" s="32">
        <f>'2023'!D6+'2023SG'!D6+'2024'!D6+'2024SG'!D6+'2025'!D6+'2025SG'!D6+'2026'!D6+'2026SG'!D6+'2027'!D6+'2027SG'!D6+'2028'!D6+'2028SG'!D6+'2029'!D6+'2029SG'!D6+'2030'!D6+'2030SG'!D6+'2031'!D6+'2031SG'!D6</f>
        <v>0</v>
      </c>
      <c r="E4" s="32">
        <f>'2023'!E6+'2023SG'!E6+'2024'!E6+'2024SG'!E6+'2025'!E6+'2025SG'!E6+'2026'!E6+'2026SG'!E6+'2027'!E6+'2027SG'!E6+'2028'!E6+'2028SG'!E6+'2029'!E6+'2029SG'!E6+'2030'!E6+'2030SG'!E6+'2031'!E6+'2031SG'!E6</f>
        <v>0</v>
      </c>
    </row>
    <row r="5" spans="1:6" x14ac:dyDescent="0.4">
      <c r="A5" s="94"/>
      <c r="B5" s="28" t="s">
        <v>21</v>
      </c>
      <c r="C5" s="32">
        <f>'全期間(年度毎)'!D7+'全期間(年度毎)'!F7+'全期間(年度毎)'!H7+'全期間(年度毎)'!J7+'全期間(年度毎)'!L7+'全期間(年度毎)'!N7+'全期間(年度毎)'!P7+'全期間(年度毎)'!R7+'全期間(年度毎)'!T7</f>
        <v>0</v>
      </c>
      <c r="D5" s="31"/>
      <c r="E5" s="31"/>
    </row>
    <row r="6" spans="1:6" x14ac:dyDescent="0.4">
      <c r="A6" s="88" t="s">
        <v>50</v>
      </c>
      <c r="B6" s="29" t="s">
        <v>51</v>
      </c>
      <c r="C6" s="32">
        <f>'全期間(年度毎)'!D8+'全期間(年度毎)'!F8+'全期間(年度毎)'!H8+'全期間(年度毎)'!J8+'全期間(年度毎)'!L8+'全期間(年度毎)'!N8+'全期間(年度毎)'!P8+'全期間(年度毎)'!R8+'全期間(年度毎)'!T8</f>
        <v>0</v>
      </c>
      <c r="D6" s="32">
        <f>'2023'!D8+'2023SG'!D8+'2024'!D8+'2024SG'!D8+'2025'!D8+'2025SG'!D8+'2026'!D8+'2026SG'!D8+'2027'!D8+'2027SG'!D8+'2028'!D8+'2028SG'!D8+'2029'!D8+'2029SG'!D8+'2030'!D8+'2030SG'!D8+'2031'!D8+'2031SG'!D8</f>
        <v>0</v>
      </c>
      <c r="E6" s="32">
        <f>'2023'!E8+'2023SG'!E8+'2024'!E8+'2024SG'!E8+'2025'!E8+'2025SG'!E8+'2026'!E8+'2026SG'!E8+'2027'!E8+'2027SG'!E8+'2028'!E8+'2028SG'!E8+'2029'!E8+'2029SG'!E8+'2030'!E8+'2030SG'!E8+'2031'!E8+'2031SG'!E8</f>
        <v>0</v>
      </c>
    </row>
    <row r="7" spans="1:6" x14ac:dyDescent="0.4">
      <c r="A7" s="93" t="s">
        <v>52</v>
      </c>
      <c r="B7" s="28" t="s">
        <v>25</v>
      </c>
      <c r="C7" s="32">
        <f>'全期間(年度毎)'!D9+'全期間(年度毎)'!F9+'全期間(年度毎)'!H9+'全期間(年度毎)'!J9+'全期間(年度毎)'!L9+'全期間(年度毎)'!N9+'全期間(年度毎)'!P9+'全期間(年度毎)'!R9+'全期間(年度毎)'!T9</f>
        <v>0</v>
      </c>
      <c r="D7" s="32">
        <f>'2023'!D9+'2023SG'!D9+'2024'!D9+'2024SG'!D9+'2025'!D9+'2025SG'!D9+'2026'!D9+'2026SG'!D9+'2027'!D9+'2027SG'!D9+'2028'!D9+'2028SG'!D9+'2029'!D9+'2029SG'!D9+'2030'!D9+'2030SG'!D9+'2031'!D9+'2031SG'!D9</f>
        <v>0</v>
      </c>
      <c r="E7" s="32">
        <f>'2023'!E9+'2023SG'!E9+'2024'!E9+'2024SG'!E9+'2025'!E9+'2025SG'!E9+'2026'!E9+'2026SG'!E9+'2027'!E9+'2027SG'!E9+'2028'!E9+'2028SG'!E9+'2029'!E9+'2029SG'!E9+'2030'!E9+'2030SG'!E9+'2031'!E9+'2031SG'!E9</f>
        <v>0</v>
      </c>
    </row>
    <row r="8" spans="1:6" x14ac:dyDescent="0.4">
      <c r="A8" s="94"/>
      <c r="B8" s="28" t="s">
        <v>53</v>
      </c>
      <c r="C8" s="32">
        <f>'全期間(年度毎)'!D10+'全期間(年度毎)'!F10+'全期間(年度毎)'!H10+'全期間(年度毎)'!J10+'全期間(年度毎)'!L10+'全期間(年度毎)'!N10+'全期間(年度毎)'!P10+'全期間(年度毎)'!R10+'全期間(年度毎)'!T10</f>
        <v>0</v>
      </c>
      <c r="D8" s="31"/>
      <c r="E8" s="31"/>
    </row>
    <row r="9" spans="1:6" x14ac:dyDescent="0.4">
      <c r="A9" s="88" t="s">
        <v>54</v>
      </c>
      <c r="B9" s="28" t="s">
        <v>55</v>
      </c>
      <c r="C9" s="32">
        <f>'全期間(年度毎)'!D11+'全期間(年度毎)'!F11+'全期間(年度毎)'!H11+'全期間(年度毎)'!J11+'全期間(年度毎)'!L11+'全期間(年度毎)'!N11+'全期間(年度毎)'!P11+'全期間(年度毎)'!R11+'全期間(年度毎)'!T11</f>
        <v>0</v>
      </c>
      <c r="D9" s="32">
        <f>'2023'!D11+'2023SG'!D11+'2024'!D11+'2024SG'!D11+'2025'!D11+'2025SG'!D11+'2026'!D11+'2026SG'!D11+'2027'!D11+'2027SG'!D11+'2028'!D11+'2028SG'!D11+'2029'!D11+'2029SG'!D11+'2030'!D11+'2030SG'!D11+'2031'!D11+'2031SG'!D11</f>
        <v>0</v>
      </c>
      <c r="E9" s="32">
        <f>'2023'!E11+'2023SG'!E11+'2024'!E11+'2024SG'!E11+'2025'!E11+'2025SG'!E11+'2026'!E11+'2026SG'!E11+'2027'!E11+'2027SG'!E11+'2028'!E11+'2028SG'!E11+'2029'!E11+'2029SG'!E11+'2030'!E11+'2030SG'!E11+'2031'!E11+'2031SG'!E11</f>
        <v>0</v>
      </c>
    </row>
    <row r="10" spans="1:6" x14ac:dyDescent="0.4">
      <c r="A10" s="90" t="s">
        <v>56</v>
      </c>
      <c r="B10" s="92"/>
      <c r="C10" s="32">
        <f>'全期間(年度毎)'!D12+'全期間(年度毎)'!F12+'全期間(年度毎)'!H12+'全期間(年度毎)'!J12+'全期間(年度毎)'!L12+'全期間(年度毎)'!N12+'全期間(年度毎)'!P12+'全期間(年度毎)'!R12+'全期間(年度毎)'!T12</f>
        <v>0</v>
      </c>
      <c r="D10" s="32">
        <f>'2023'!D12+'2023SG'!D12+'2024'!D12+'2024SG'!D12+'2025'!D12+'2025SG'!D12+'2026'!D12+'2026SG'!D12+'2027'!D12+'2027SG'!D12+'2028'!D12+'2028SG'!D12+'2029'!D12+'2029SG'!D12+'2030'!D12+'2030SG'!D12+'2031'!D12+'2031SG'!D12</f>
        <v>0</v>
      </c>
      <c r="E10" s="32">
        <f>'2023'!E12+'2023SG'!E12+'2024'!E12+'2024SG'!E12+'2025'!E12+'2025SG'!E12+'2026'!E12+'2026SG'!E12+'2027'!E12+'2027SG'!E12+'2028'!E12+'2028SG'!E12+'2029'!E12+'2029SG'!E12+'2030'!E12+'2030SG'!E12+'2031'!E12+'2031SG'!E12</f>
        <v>0</v>
      </c>
    </row>
    <row r="11" spans="1:6" ht="18.75" customHeight="1" x14ac:dyDescent="0.4">
      <c r="A11" s="90" t="str">
        <f>"間接経費/一般管理費　(間接経費率:"&amp;'全期間(SG毎)'!$W$1&amp;"%)"</f>
        <v>間接経費/一般管理費　(間接経費率:10%)</v>
      </c>
      <c r="B11" s="96"/>
      <c r="C11" s="95"/>
      <c r="D11" s="32">
        <f>'2023'!D13+'2023SG'!D13+'2024'!D13+'2024SG'!D13+'2025'!D13+'2025SG'!D13+'2026'!D13+'2026SG'!D13+'2027'!D13+'2027SG'!D13+'2028'!D13+'2028SG'!D13+'2029'!D13+'2029SG'!D13+'2030'!D13+'2030SG'!D13+'2031'!D13+'2031SG'!D13</f>
        <v>0</v>
      </c>
      <c r="E11" s="32">
        <f>'2023'!E13+'2023SG'!E13+'2024'!E13+'2024SG'!E13+'2025'!E13+'2025SG'!E13+'2026'!E13+'2026SG'!E13+'2027'!E13+'2027SG'!E13+'2028'!E13+'2028SG'!E13+'2029'!E13+'2029SG'!E13+'2030'!E13+'2030SG'!E13+'2031'!E13+'2031SG'!E13</f>
        <v>0</v>
      </c>
    </row>
    <row r="12" spans="1:6" x14ac:dyDescent="0.4">
      <c r="A12" s="89" t="s">
        <v>57</v>
      </c>
      <c r="B12" s="95"/>
      <c r="C12" s="32">
        <f>'全期間(年度毎)'!D14+'全期間(年度毎)'!F14+'全期間(年度毎)'!H14+'全期間(年度毎)'!J14+'全期間(年度毎)'!L14+'全期間(年度毎)'!N14+'全期間(年度毎)'!P14+'全期間(年度毎)'!R14+'全期間(年度毎)'!T14</f>
        <v>0</v>
      </c>
      <c r="D12" s="32">
        <f>'2023'!D14+'2023SG'!D14+'2024'!D14+'2024SG'!D14+'2025'!D14+'2025SG'!D14+'2026'!D14+'2026SG'!D14+'2027'!D14+'2027SG'!D14+'2028'!D14+'2028SG'!D14+'2029'!D14+'2029SG'!D14+'2030'!D14+'2030SG'!D14+'2031'!D14+'2031SG'!D14</f>
        <v>0</v>
      </c>
      <c r="E12" s="32">
        <f>'2023'!E14+'2023SG'!E14+'2024'!E14+'2024SG'!E14+'2025'!E14+'2025SG'!E14+'2026'!E14+'2026SG'!E14+'2027'!E14+'2027SG'!E14+'2028'!E14+'2028SG'!E14+'2029'!E14+'2029SG'!E14+'2030'!E14+'2030SG'!E14+'2031'!E14+'2031SG'!E14</f>
        <v>0</v>
      </c>
    </row>
    <row r="13" spans="1:6" x14ac:dyDescent="0.4">
      <c r="A13" s="90" t="s">
        <v>58</v>
      </c>
      <c r="B13" s="91"/>
      <c r="C13" s="95"/>
      <c r="D13" s="32">
        <f>'2023'!D15+'2023SG'!D15+'2024'!D15+'2024SG'!D15+'2025'!D15+'2025SG'!D15+'2026'!D15+'2026SG'!D15+'2027'!D15+'2027SG'!D15+'2028'!D15+'2028SG'!D15+'2029'!D15+'2029SG'!D15+'2030'!D15+'2030SG'!D15+'2031'!D15+'2031SG'!D15</f>
        <v>0</v>
      </c>
      <c r="E13" s="32">
        <f>'2023'!E15+'2023SG'!E15+'2024'!E15+'2024SG'!E15+'2025'!E15+'2025SG'!E15+'2026'!E15+'2026SG'!E15+'2027'!E15+'2027SG'!E15+'2028'!E15+'2028SG'!E15+'2029'!E15+'2029SG'!E15+'2030'!E15+'2030SG'!E15+'2031'!E15+'2031SG'!E15</f>
        <v>0</v>
      </c>
    </row>
    <row r="15" spans="1:6" x14ac:dyDescent="0.4">
      <c r="F15" s="30"/>
    </row>
  </sheetData>
  <sheetProtection algorithmName="SHA-512" hashValue="sgdgPH83Gaq0WUJFF5DHBghPz+dhvV4Iv2+vjgK2Wfoa0VghFVGderR1tPU3f5rUtXYl5pRZacxwN58RRSHb8w==" saltValue="19EWbEU8pnnXhc7dgyLlZQ==" spinCount="100000" sheet="1" objects="1" scenarios="1" formatCells="0"/>
  <mergeCells count="2">
    <mergeCell ref="A1:D1"/>
    <mergeCell ref="A2:C2"/>
  </mergeCells>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635A6-C0E6-48AA-9EDE-31F9AA688059}">
  <sheetPr codeName="Sheet23">
    <tabColor theme="7" tint="0.59999389629810485"/>
  </sheetPr>
  <dimension ref="A1:G20"/>
  <sheetViews>
    <sheetView showGridLines="0" view="pageBreakPreview" zoomScaleNormal="85" zoomScaleSheetLayoutView="100" workbookViewId="0">
      <selection activeCell="F8" sqref="F8"/>
    </sheetView>
  </sheetViews>
  <sheetFormatPr defaultColWidth="9" defaultRowHeight="16.5" x14ac:dyDescent="0.15"/>
  <cols>
    <col min="1" max="1" width="20.625" style="39" customWidth="1"/>
    <col min="2" max="2" width="17.125" style="39" customWidth="1"/>
    <col min="3" max="5" width="18.75" style="39" customWidth="1"/>
    <col min="6" max="6" width="3.625" style="39" customWidth="1"/>
    <col min="7" max="16384" width="9" style="39"/>
  </cols>
  <sheetData>
    <row r="1" spans="1:7" s="103" customFormat="1" ht="18" customHeight="1" x14ac:dyDescent="0.15">
      <c r="A1" s="102" t="s">
        <v>96</v>
      </c>
      <c r="D1" s="104"/>
      <c r="E1" s="104"/>
      <c r="F1" s="98" t="s">
        <v>94</v>
      </c>
    </row>
    <row r="2" spans="1:7" s="103" customFormat="1" ht="18" customHeight="1" x14ac:dyDescent="0.15">
      <c r="A2" s="103" t="s">
        <v>41</v>
      </c>
      <c r="D2" s="22" t="s">
        <v>97</v>
      </c>
      <c r="E2" s="104" t="s">
        <v>5</v>
      </c>
    </row>
    <row r="3" spans="1:7" s="103" customFormat="1" ht="18" customHeight="1" x14ac:dyDescent="0.15">
      <c r="A3" s="105"/>
      <c r="B3" s="106"/>
      <c r="C3" s="136" t="s">
        <v>6</v>
      </c>
      <c r="D3" s="108"/>
      <c r="E3" s="109"/>
    </row>
    <row r="4" spans="1:7" s="103" customFormat="1" ht="18" customHeight="1" x14ac:dyDescent="0.15">
      <c r="A4" s="110"/>
      <c r="B4" s="111"/>
      <c r="C4" s="112">
        <v>1</v>
      </c>
      <c r="D4" s="113"/>
      <c r="E4" s="114"/>
    </row>
    <row r="5" spans="1:7" s="134" customFormat="1" ht="40.35" customHeight="1" x14ac:dyDescent="0.15">
      <c r="A5" s="132" t="s">
        <v>44</v>
      </c>
      <c r="B5" s="132" t="s">
        <v>98</v>
      </c>
      <c r="C5" s="115" t="s">
        <v>99</v>
      </c>
      <c r="D5" s="133" t="s">
        <v>47</v>
      </c>
      <c r="E5" s="131" t="s">
        <v>100</v>
      </c>
      <c r="G5" s="135"/>
    </row>
    <row r="6" spans="1:7" s="103" customFormat="1" ht="18" customHeight="1" x14ac:dyDescent="0.15">
      <c r="A6" s="108" t="s">
        <v>19</v>
      </c>
      <c r="B6" s="116" t="s">
        <v>20</v>
      </c>
      <c r="C6" s="118">
        <f>'全期間(SG毎)'!V5</f>
        <v>0</v>
      </c>
      <c r="D6" s="119">
        <f>C6+C7</f>
        <v>0</v>
      </c>
      <c r="E6" s="120">
        <f>'全期間(SG毎) 補助金額'!V5</f>
        <v>0</v>
      </c>
    </row>
    <row r="7" spans="1:7" s="103" customFormat="1" ht="18" customHeight="1" x14ac:dyDescent="0.15">
      <c r="A7" s="121"/>
      <c r="B7" s="122" t="s">
        <v>21</v>
      </c>
      <c r="C7" s="118">
        <f>'全期間(SG毎)'!V6</f>
        <v>0</v>
      </c>
      <c r="D7" s="123"/>
      <c r="E7" s="124"/>
    </row>
    <row r="8" spans="1:7" s="103" customFormat="1" ht="18" customHeight="1" x14ac:dyDescent="0.15">
      <c r="A8" s="125" t="s">
        <v>22</v>
      </c>
      <c r="B8" s="116" t="s">
        <v>23</v>
      </c>
      <c r="C8" s="118">
        <f>'全期間(SG毎)'!V7</f>
        <v>0</v>
      </c>
      <c r="D8" s="117">
        <f>C8</f>
        <v>0</v>
      </c>
      <c r="E8" s="126">
        <f>'全期間(SG毎) 補助金額'!V7</f>
        <v>0</v>
      </c>
    </row>
    <row r="9" spans="1:7" s="103" customFormat="1" ht="18" customHeight="1" x14ac:dyDescent="0.15">
      <c r="A9" s="108" t="s">
        <v>24</v>
      </c>
      <c r="B9" s="116" t="s">
        <v>25</v>
      </c>
      <c r="C9" s="118">
        <f>'全期間(SG毎)'!V8</f>
        <v>0</v>
      </c>
      <c r="D9" s="127">
        <f>C9+C10</f>
        <v>0</v>
      </c>
      <c r="E9" s="128">
        <f>'全期間(SG毎) 補助金額'!V8+'全期間(SG毎) 補助金額'!V9</f>
        <v>0</v>
      </c>
    </row>
    <row r="10" spans="1:7" s="103" customFormat="1" ht="18" customHeight="1" x14ac:dyDescent="0.15">
      <c r="A10" s="121"/>
      <c r="B10" s="122" t="s">
        <v>26</v>
      </c>
      <c r="C10" s="118">
        <f>'全期間(SG毎)'!V9</f>
        <v>0</v>
      </c>
      <c r="D10" s="123"/>
      <c r="E10" s="124"/>
    </row>
    <row r="11" spans="1:7" s="103" customFormat="1" ht="18" customHeight="1" x14ac:dyDescent="0.15">
      <c r="A11" s="125" t="s">
        <v>27</v>
      </c>
      <c r="B11" s="116" t="s">
        <v>28</v>
      </c>
      <c r="C11" s="118">
        <f>'全期間(SG毎)'!V10</f>
        <v>0</v>
      </c>
      <c r="D11" s="117">
        <f>C11</f>
        <v>0</v>
      </c>
      <c r="E11" s="126">
        <f>'全期間(SG毎) 補助金額'!V10</f>
        <v>0</v>
      </c>
    </row>
    <row r="12" spans="1:7" s="103" customFormat="1" ht="18" customHeight="1" x14ac:dyDescent="0.15">
      <c r="A12" s="129" t="s">
        <v>29</v>
      </c>
      <c r="B12" s="130"/>
      <c r="C12" s="118">
        <f>'全期間(SG毎)'!V11</f>
        <v>0</v>
      </c>
      <c r="D12" s="117">
        <f t="shared" ref="D12:D15" si="0">C12</f>
        <v>0</v>
      </c>
      <c r="E12" s="126">
        <f>'全期間(SG毎) 補助金額'!V11</f>
        <v>0</v>
      </c>
    </row>
    <row r="13" spans="1:7" s="103" customFormat="1" ht="18" customHeight="1" x14ac:dyDescent="0.15">
      <c r="A13" s="107" t="str">
        <f>"間接経費/一般管理費　(間接経費率:"&amp;'全期間(SG毎)'!$W$1&amp;"%)"</f>
        <v>間接経費/一般管理費　(間接経費率:10%)</v>
      </c>
      <c r="B13" s="130"/>
      <c r="C13" s="118">
        <f>'全期間(SG毎)'!V12</f>
        <v>0</v>
      </c>
      <c r="D13" s="117">
        <f t="shared" si="0"/>
        <v>0</v>
      </c>
      <c r="E13" s="126">
        <f>'全期間(SG毎) 補助金額'!V12</f>
        <v>0</v>
      </c>
    </row>
    <row r="14" spans="1:7" s="103" customFormat="1" ht="18" customHeight="1" x14ac:dyDescent="0.15">
      <c r="A14" s="129" t="s">
        <v>31</v>
      </c>
      <c r="B14" s="130"/>
      <c r="C14" s="118">
        <f>'全期間(SG毎)'!V13</f>
        <v>0</v>
      </c>
      <c r="D14" s="117">
        <f t="shared" si="0"/>
        <v>0</v>
      </c>
      <c r="E14" s="126">
        <f>'全期間(SG毎) 補助金額'!V13</f>
        <v>0</v>
      </c>
    </row>
    <row r="15" spans="1:7" s="103" customFormat="1" ht="18" customHeight="1" x14ac:dyDescent="0.15">
      <c r="A15" s="125" t="s">
        <v>101</v>
      </c>
      <c r="B15" s="131"/>
      <c r="C15" s="118">
        <f>'全期間(SG毎)'!V14</f>
        <v>0</v>
      </c>
      <c r="D15" s="117">
        <f t="shared" si="0"/>
        <v>0</v>
      </c>
      <c r="E15" s="126">
        <f>'全期間(SG毎) 補助金額'!V14</f>
        <v>0</v>
      </c>
    </row>
    <row r="16" spans="1:7" x14ac:dyDescent="0.15">
      <c r="B16" s="52"/>
    </row>
    <row r="17" spans="1:1" x14ac:dyDescent="0.15">
      <c r="A17" s="38"/>
    </row>
    <row r="18" spans="1:1" x14ac:dyDescent="0.15">
      <c r="A18" s="38"/>
    </row>
    <row r="19" spans="1:1" x14ac:dyDescent="0.15">
      <c r="A19" s="38"/>
    </row>
    <row r="20" spans="1:1" x14ac:dyDescent="0.15">
      <c r="A20" s="38"/>
    </row>
  </sheetData>
  <sheetProtection algorithmName="SHA-512" hashValue="WzlhE2LjgiHsA9Eo9NLtiinJNPq7PG2bEvWVp3bzpxF0xW0m6iS4gX+gx4ieLEBB+iOHDTqmRLiPk7OS94wS6g==" saltValue="uVbAVkrLznsC7WszNlp0NA==" spinCount="100000" sheet="1" objects="1" scenarios="1" formatCells="0"/>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D5574-CE03-4E76-B608-410CCA8D241A}">
  <sheetPr codeName="Sheet24">
    <tabColor theme="7" tint="0.59999389629810485"/>
  </sheetPr>
  <dimension ref="A1:G20"/>
  <sheetViews>
    <sheetView showGridLines="0" view="pageBreakPreview" zoomScaleNormal="85" zoomScaleSheetLayoutView="100" workbookViewId="0">
      <selection activeCell="D6" sqref="D6"/>
    </sheetView>
  </sheetViews>
  <sheetFormatPr defaultColWidth="9" defaultRowHeight="16.5" x14ac:dyDescent="0.15"/>
  <cols>
    <col min="1" max="1" width="20.625" style="39" customWidth="1"/>
    <col min="2" max="2" width="17.125" style="39" customWidth="1"/>
    <col min="3" max="5" width="18.75" style="39" customWidth="1"/>
    <col min="6" max="6" width="3.625" style="39" customWidth="1"/>
    <col min="7" max="16384" width="9" style="39"/>
  </cols>
  <sheetData>
    <row r="1" spans="1:7" s="103" customFormat="1" ht="18" customHeight="1" x14ac:dyDescent="0.15">
      <c r="A1" s="102" t="s">
        <v>102</v>
      </c>
      <c r="D1" s="104"/>
      <c r="E1" s="104"/>
      <c r="F1" s="98" t="s">
        <v>94</v>
      </c>
    </row>
    <row r="2" spans="1:7" s="103" customFormat="1" ht="18" customHeight="1" x14ac:dyDescent="0.15">
      <c r="A2" s="103" t="s">
        <v>41</v>
      </c>
      <c r="D2" s="22" t="s">
        <v>97</v>
      </c>
      <c r="E2" s="104" t="s">
        <v>5</v>
      </c>
    </row>
    <row r="3" spans="1:7" s="103" customFormat="1" ht="18" customHeight="1" x14ac:dyDescent="0.15">
      <c r="A3" s="105"/>
      <c r="B3" s="106"/>
      <c r="C3" s="136" t="s">
        <v>6</v>
      </c>
      <c r="D3" s="108"/>
      <c r="E3" s="109"/>
    </row>
    <row r="4" spans="1:7" s="103" customFormat="1" ht="18" customHeight="1" x14ac:dyDescent="0.15">
      <c r="A4" s="110"/>
      <c r="B4" s="111"/>
      <c r="C4" s="112" t="s">
        <v>113</v>
      </c>
      <c r="D4" s="113"/>
      <c r="E4" s="114"/>
    </row>
    <row r="5" spans="1:7" s="134" customFormat="1" ht="40.35" customHeight="1" x14ac:dyDescent="0.15">
      <c r="A5" s="132" t="s">
        <v>44</v>
      </c>
      <c r="B5" s="132" t="s">
        <v>98</v>
      </c>
      <c r="C5" s="115" t="s">
        <v>99</v>
      </c>
      <c r="D5" s="133" t="s">
        <v>47</v>
      </c>
      <c r="E5" s="131" t="s">
        <v>100</v>
      </c>
      <c r="G5" s="135"/>
    </row>
    <row r="6" spans="1:7" s="103" customFormat="1" ht="18" customHeight="1" x14ac:dyDescent="0.15">
      <c r="A6" s="108" t="s">
        <v>19</v>
      </c>
      <c r="B6" s="116" t="s">
        <v>20</v>
      </c>
      <c r="C6" s="118">
        <f>'SG1(累計)'!C6+'全期間(SG毎)'!W5</f>
        <v>0</v>
      </c>
      <c r="D6" s="119">
        <f>C6+C7</f>
        <v>0</v>
      </c>
      <c r="E6" s="120">
        <f>'SG1(累計)'!E6+'全期間(SG毎) 補助金額'!W5</f>
        <v>0</v>
      </c>
    </row>
    <row r="7" spans="1:7" s="103" customFormat="1" ht="18" customHeight="1" x14ac:dyDescent="0.15">
      <c r="A7" s="121"/>
      <c r="B7" s="122" t="s">
        <v>21</v>
      </c>
      <c r="C7" s="118">
        <f>'SG1(累計)'!C7+'全期間(SG毎)'!W6</f>
        <v>0</v>
      </c>
      <c r="D7" s="123"/>
      <c r="E7" s="124"/>
    </row>
    <row r="8" spans="1:7" s="103" customFormat="1" ht="18" customHeight="1" x14ac:dyDescent="0.15">
      <c r="A8" s="125" t="s">
        <v>22</v>
      </c>
      <c r="B8" s="116" t="s">
        <v>23</v>
      </c>
      <c r="C8" s="118">
        <f>'SG1(累計)'!C8+'全期間(SG毎)'!W7</f>
        <v>0</v>
      </c>
      <c r="D8" s="117">
        <f>C8</f>
        <v>0</v>
      </c>
      <c r="E8" s="126">
        <f>'SG1(累計)'!E8+'全期間(SG毎) 補助金額'!W7</f>
        <v>0</v>
      </c>
    </row>
    <row r="9" spans="1:7" s="103" customFormat="1" ht="18" customHeight="1" x14ac:dyDescent="0.15">
      <c r="A9" s="108" t="s">
        <v>24</v>
      </c>
      <c r="B9" s="116" t="s">
        <v>25</v>
      </c>
      <c r="C9" s="118">
        <f>'SG1(累計)'!C9+'全期間(SG毎)'!W8</f>
        <v>0</v>
      </c>
      <c r="D9" s="127">
        <f>C9+C10</f>
        <v>0</v>
      </c>
      <c r="E9" s="128">
        <f>'SG1(累計)'!E9+'全期間(SG毎) 補助金額'!W8+'全期間(SG毎) 補助金額'!W9</f>
        <v>0</v>
      </c>
    </row>
    <row r="10" spans="1:7" s="103" customFormat="1" ht="18" customHeight="1" x14ac:dyDescent="0.15">
      <c r="A10" s="121"/>
      <c r="B10" s="122" t="s">
        <v>26</v>
      </c>
      <c r="C10" s="118">
        <f>'SG1(累計)'!C10+'全期間(SG毎)'!W9</f>
        <v>0</v>
      </c>
      <c r="D10" s="123"/>
      <c r="E10" s="124"/>
    </row>
    <row r="11" spans="1:7" s="103" customFormat="1" ht="18" customHeight="1" x14ac:dyDescent="0.15">
      <c r="A11" s="125" t="s">
        <v>27</v>
      </c>
      <c r="B11" s="116" t="s">
        <v>28</v>
      </c>
      <c r="C11" s="118">
        <f>'SG1(累計)'!C11+'全期間(SG毎)'!W10</f>
        <v>0</v>
      </c>
      <c r="D11" s="117">
        <f>C11</f>
        <v>0</v>
      </c>
      <c r="E11" s="126">
        <f>'SG1(累計)'!E11+'全期間(SG毎) 補助金額'!W10</f>
        <v>0</v>
      </c>
    </row>
    <row r="12" spans="1:7" s="103" customFormat="1" ht="18" customHeight="1" x14ac:dyDescent="0.15">
      <c r="A12" s="129" t="s">
        <v>29</v>
      </c>
      <c r="B12" s="130"/>
      <c r="C12" s="118">
        <f>'SG1(累計)'!C12+'全期間(SG毎)'!W11</f>
        <v>0</v>
      </c>
      <c r="D12" s="117">
        <f t="shared" ref="D12:D15" si="0">C12</f>
        <v>0</v>
      </c>
      <c r="E12" s="126">
        <f>'SG1(累計)'!E12+'全期間(SG毎) 補助金額'!W11</f>
        <v>0</v>
      </c>
    </row>
    <row r="13" spans="1:7" s="103" customFormat="1" ht="18" customHeight="1" x14ac:dyDescent="0.15">
      <c r="A13" s="107" t="str">
        <f>"間接経費/一般管理費　(間接経費率:"&amp;'全期間(SG毎)'!$W$1&amp;"%)"</f>
        <v>間接経費/一般管理費　(間接経費率:10%)</v>
      </c>
      <c r="B13" s="130"/>
      <c r="C13" s="118">
        <f>'SG1(累計)'!C13+'全期間(SG毎)'!W12</f>
        <v>0</v>
      </c>
      <c r="D13" s="117">
        <f t="shared" si="0"/>
        <v>0</v>
      </c>
      <c r="E13" s="126">
        <f>'SG1(累計)'!E13+'全期間(SG毎) 補助金額'!W12</f>
        <v>0</v>
      </c>
    </row>
    <row r="14" spans="1:7" s="103" customFormat="1" ht="18" customHeight="1" x14ac:dyDescent="0.15">
      <c r="A14" s="129" t="s">
        <v>31</v>
      </c>
      <c r="B14" s="130"/>
      <c r="C14" s="118">
        <f>'SG1(累計)'!C14+'全期間(SG毎)'!W13</f>
        <v>0</v>
      </c>
      <c r="D14" s="117">
        <f t="shared" si="0"/>
        <v>0</v>
      </c>
      <c r="E14" s="126">
        <f>'SG1(累計)'!E14+'全期間(SG毎) 補助金額'!W13</f>
        <v>0</v>
      </c>
    </row>
    <row r="15" spans="1:7" s="103" customFormat="1" ht="18" customHeight="1" x14ac:dyDescent="0.15">
      <c r="A15" s="125" t="s">
        <v>101</v>
      </c>
      <c r="B15" s="131"/>
      <c r="C15" s="118">
        <f>'SG1(累計)'!C15+'全期間(SG毎)'!W14</f>
        <v>0</v>
      </c>
      <c r="D15" s="117">
        <f t="shared" si="0"/>
        <v>0</v>
      </c>
      <c r="E15" s="126">
        <f>'SG1(累計)'!E15+'全期間(SG毎) 補助金額'!W14</f>
        <v>0</v>
      </c>
    </row>
    <row r="16" spans="1:7" x14ac:dyDescent="0.15">
      <c r="B16" s="52"/>
    </row>
    <row r="17" spans="1:1" x14ac:dyDescent="0.15">
      <c r="A17" s="38"/>
    </row>
    <row r="18" spans="1:1" x14ac:dyDescent="0.15">
      <c r="A18" s="38"/>
    </row>
    <row r="19" spans="1:1" x14ac:dyDescent="0.15">
      <c r="A19" s="38"/>
    </row>
    <row r="20" spans="1:1" x14ac:dyDescent="0.15">
      <c r="A20" s="38"/>
    </row>
  </sheetData>
  <sheetProtection algorithmName="SHA-512" hashValue="NShx7PpfUPK5cjLiV+71XLLb3bOZ2KbhJnxf4uhLzYH8OMxAHU5NzaSsCnMEqsoNi0Kd1s/6NJaSsZ1puVGLTQ==" saltValue="TXPnx7mFLt938ADlmL4zdg==" spinCount="100000" sheet="1" objects="1" scenarios="1" formatCells="0"/>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57472-E15E-48FE-A918-802890A4BEF9}">
  <sheetPr codeName="Sheet25">
    <tabColor theme="7" tint="0.59999389629810485"/>
  </sheetPr>
  <dimension ref="A1:G20"/>
  <sheetViews>
    <sheetView showGridLines="0" view="pageBreakPreview" zoomScaleNormal="85" zoomScaleSheetLayoutView="100" workbookViewId="0">
      <selection activeCell="D6" sqref="D6"/>
    </sheetView>
  </sheetViews>
  <sheetFormatPr defaultColWidth="9" defaultRowHeight="16.5" x14ac:dyDescent="0.15"/>
  <cols>
    <col min="1" max="1" width="20.625" style="39" customWidth="1"/>
    <col min="2" max="2" width="17.125" style="39" customWidth="1"/>
    <col min="3" max="5" width="18.75" style="39" customWidth="1"/>
    <col min="6" max="6" width="3.625" style="39" customWidth="1"/>
    <col min="7" max="16384" width="9" style="39"/>
  </cols>
  <sheetData>
    <row r="1" spans="1:7" s="103" customFormat="1" ht="18" customHeight="1" x14ac:dyDescent="0.15">
      <c r="A1" s="102" t="s">
        <v>103</v>
      </c>
      <c r="D1" s="104"/>
      <c r="E1" s="104"/>
      <c r="F1" s="98" t="s">
        <v>94</v>
      </c>
    </row>
    <row r="2" spans="1:7" s="103" customFormat="1" ht="18" customHeight="1" x14ac:dyDescent="0.15">
      <c r="A2" s="103" t="s">
        <v>41</v>
      </c>
      <c r="D2" s="22" t="s">
        <v>97</v>
      </c>
      <c r="E2" s="104" t="s">
        <v>5</v>
      </c>
    </row>
    <row r="3" spans="1:7" s="103" customFormat="1" ht="18" customHeight="1" x14ac:dyDescent="0.15">
      <c r="A3" s="105"/>
      <c r="B3" s="106"/>
      <c r="C3" s="136" t="s">
        <v>6</v>
      </c>
      <c r="D3" s="108"/>
      <c r="E3" s="109"/>
    </row>
    <row r="4" spans="1:7" s="103" customFormat="1" ht="18" customHeight="1" x14ac:dyDescent="0.15">
      <c r="A4" s="110"/>
      <c r="B4" s="111"/>
      <c r="C4" s="155" t="s">
        <v>114</v>
      </c>
      <c r="D4" s="113"/>
      <c r="E4" s="114"/>
    </row>
    <row r="5" spans="1:7" s="134" customFormat="1" ht="40.35" customHeight="1" x14ac:dyDescent="0.15">
      <c r="A5" s="132" t="s">
        <v>44</v>
      </c>
      <c r="B5" s="132" t="s">
        <v>98</v>
      </c>
      <c r="C5" s="115" t="s">
        <v>99</v>
      </c>
      <c r="D5" s="133" t="s">
        <v>47</v>
      </c>
      <c r="E5" s="131" t="s">
        <v>100</v>
      </c>
      <c r="G5" s="135"/>
    </row>
    <row r="6" spans="1:7" s="103" customFormat="1" ht="18" customHeight="1" x14ac:dyDescent="0.15">
      <c r="A6" s="108" t="s">
        <v>19</v>
      </c>
      <c r="B6" s="116" t="s">
        <v>20</v>
      </c>
      <c r="C6" s="118">
        <f>'SG2(累計)'!C6+'全期間(SG毎)'!X5</f>
        <v>0</v>
      </c>
      <c r="D6" s="119">
        <f>C6+C7</f>
        <v>0</v>
      </c>
      <c r="E6" s="127">
        <f>'SG2(累計)'!E6+'全期間(SG毎) 補助金額'!X5</f>
        <v>0</v>
      </c>
    </row>
    <row r="7" spans="1:7" s="103" customFormat="1" ht="18" customHeight="1" x14ac:dyDescent="0.15">
      <c r="A7" s="121"/>
      <c r="B7" s="122" t="s">
        <v>21</v>
      </c>
      <c r="C7" s="118">
        <f>'SG2(累計)'!C7+'全期間(SG毎)'!X6</f>
        <v>0</v>
      </c>
      <c r="D7" s="123"/>
      <c r="E7" s="123"/>
    </row>
    <row r="8" spans="1:7" s="103" customFormat="1" ht="18" customHeight="1" x14ac:dyDescent="0.15">
      <c r="A8" s="125" t="s">
        <v>22</v>
      </c>
      <c r="B8" s="116" t="s">
        <v>23</v>
      </c>
      <c r="C8" s="118">
        <f>'SG2(累計)'!C8+'全期間(SG毎)'!X7</f>
        <v>0</v>
      </c>
      <c r="D8" s="117">
        <f>C8</f>
        <v>0</v>
      </c>
      <c r="E8" s="127">
        <f>'SG2(累計)'!E8+'全期間(SG毎) 補助金額'!X7</f>
        <v>0</v>
      </c>
    </row>
    <row r="9" spans="1:7" s="103" customFormat="1" ht="18" customHeight="1" x14ac:dyDescent="0.15">
      <c r="A9" s="108" t="s">
        <v>24</v>
      </c>
      <c r="B9" s="116" t="s">
        <v>25</v>
      </c>
      <c r="C9" s="118">
        <f>'SG2(累計)'!C9+'全期間(SG毎)'!X8</f>
        <v>0</v>
      </c>
      <c r="D9" s="156">
        <f>C9+C10</f>
        <v>0</v>
      </c>
      <c r="E9" s="127">
        <f>'SG2(累計)'!E9+'全期間(SG毎) 補助金額'!X8+'全期間(SG毎) 補助金額'!X9</f>
        <v>0</v>
      </c>
    </row>
    <row r="10" spans="1:7" s="103" customFormat="1" ht="18" customHeight="1" x14ac:dyDescent="0.15">
      <c r="A10" s="121"/>
      <c r="B10" s="122" t="s">
        <v>26</v>
      </c>
      <c r="C10" s="118">
        <f>'SG2(累計)'!C10+'全期間(SG毎)'!X9</f>
        <v>0</v>
      </c>
      <c r="D10" s="157"/>
      <c r="E10" s="123"/>
    </row>
    <row r="11" spans="1:7" s="103" customFormat="1" ht="18" customHeight="1" x14ac:dyDescent="0.15">
      <c r="A11" s="125" t="s">
        <v>27</v>
      </c>
      <c r="B11" s="116" t="s">
        <v>28</v>
      </c>
      <c r="C11" s="118">
        <f>'SG2(累計)'!C11+'全期間(SG毎)'!X10</f>
        <v>0</v>
      </c>
      <c r="D11" s="117">
        <f>C11</f>
        <v>0</v>
      </c>
      <c r="E11" s="117">
        <f>'SG2(累計)'!E11+'全期間(SG毎) 補助金額'!X10</f>
        <v>0</v>
      </c>
    </row>
    <row r="12" spans="1:7" s="103" customFormat="1" ht="18" customHeight="1" x14ac:dyDescent="0.15">
      <c r="A12" s="129" t="s">
        <v>29</v>
      </c>
      <c r="B12" s="130"/>
      <c r="C12" s="118">
        <f>'SG2(累計)'!C12+'全期間(SG毎)'!X11</f>
        <v>0</v>
      </c>
      <c r="D12" s="117">
        <f t="shared" ref="D12:D15" si="0">C12</f>
        <v>0</v>
      </c>
      <c r="E12" s="117">
        <f>'SG2(累計)'!E12+'全期間(SG毎) 補助金額'!X11</f>
        <v>0</v>
      </c>
    </row>
    <row r="13" spans="1:7" s="103" customFormat="1" ht="18" customHeight="1" x14ac:dyDescent="0.15">
      <c r="A13" s="107" t="str">
        <f>"間接経費/一般管理費　(間接経費率:"&amp;'全期間(SG毎)'!$W$1&amp;"%)"</f>
        <v>間接経費/一般管理費　(間接経費率:10%)</v>
      </c>
      <c r="B13" s="130"/>
      <c r="C13" s="118">
        <f>'SG2(累計)'!C13+'全期間(SG毎)'!X12</f>
        <v>0</v>
      </c>
      <c r="D13" s="117">
        <f t="shared" si="0"/>
        <v>0</v>
      </c>
      <c r="E13" s="117">
        <f>'SG2(累計)'!E13+'全期間(SG毎) 補助金額'!X12</f>
        <v>0</v>
      </c>
    </row>
    <row r="14" spans="1:7" s="103" customFormat="1" ht="18" customHeight="1" x14ac:dyDescent="0.15">
      <c r="A14" s="129" t="s">
        <v>31</v>
      </c>
      <c r="B14" s="130"/>
      <c r="C14" s="118">
        <f>'SG2(累計)'!C14+'全期間(SG毎)'!X13</f>
        <v>0</v>
      </c>
      <c r="D14" s="117">
        <f t="shared" si="0"/>
        <v>0</v>
      </c>
      <c r="E14" s="117">
        <f>'SG2(累計)'!E14+'全期間(SG毎) 補助金額'!X13</f>
        <v>0</v>
      </c>
    </row>
    <row r="15" spans="1:7" s="103" customFormat="1" ht="18" customHeight="1" x14ac:dyDescent="0.15">
      <c r="A15" s="125" t="s">
        <v>101</v>
      </c>
      <c r="B15" s="131"/>
      <c r="C15" s="118">
        <f>'SG2(累計)'!C15+'全期間(SG毎)'!X14</f>
        <v>0</v>
      </c>
      <c r="D15" s="117">
        <f t="shared" si="0"/>
        <v>0</v>
      </c>
      <c r="E15" s="117">
        <f>'SG2(累計)'!E15+'全期間(SG毎) 補助金額'!X14</f>
        <v>0</v>
      </c>
    </row>
    <row r="16" spans="1:7" x14ac:dyDescent="0.15">
      <c r="B16" s="52"/>
    </row>
    <row r="17" spans="1:1" x14ac:dyDescent="0.15">
      <c r="A17" s="38"/>
    </row>
    <row r="18" spans="1:1" x14ac:dyDescent="0.15">
      <c r="A18" s="38"/>
    </row>
    <row r="19" spans="1:1" x14ac:dyDescent="0.15">
      <c r="A19" s="38"/>
    </row>
    <row r="20" spans="1:1" x14ac:dyDescent="0.15">
      <c r="A20" s="38"/>
    </row>
  </sheetData>
  <sheetProtection algorithmName="SHA-512" hashValue="cor04eGB+YKQ3nNkZvLLGjZ5QIOuv62J8dB6g1iCR6ORWfAwrEZx/0/22oIDU++nGddUwmNT3vPivznWFP/zEg==" saltValue="0balCmsV0PBv5QTFwrm9Ow==" spinCount="100000" sheet="1" objects="1" scenarios="1" formatCells="0"/>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25F9-7655-4E32-9466-A499DD09256F}">
  <sheetPr codeName="Sheet26">
    <tabColor theme="7" tint="0.59999389629810485"/>
  </sheetPr>
  <dimension ref="A1:G20"/>
  <sheetViews>
    <sheetView showGridLines="0" view="pageBreakPreview" zoomScaleNormal="85" zoomScaleSheetLayoutView="100" workbookViewId="0">
      <selection activeCell="D6" sqref="D6"/>
    </sheetView>
  </sheetViews>
  <sheetFormatPr defaultColWidth="9" defaultRowHeight="16.5" x14ac:dyDescent="0.15"/>
  <cols>
    <col min="1" max="1" width="20.625" style="39" customWidth="1"/>
    <col min="2" max="2" width="17.125" style="39" customWidth="1"/>
    <col min="3" max="5" width="18.75" style="39" customWidth="1"/>
    <col min="6" max="6" width="3.625" style="39" customWidth="1"/>
    <col min="7" max="16384" width="9" style="39"/>
  </cols>
  <sheetData>
    <row r="1" spans="1:7" s="103" customFormat="1" ht="18" customHeight="1" x14ac:dyDescent="0.15">
      <c r="A1" s="102" t="s">
        <v>104</v>
      </c>
      <c r="D1" s="104"/>
      <c r="E1" s="104"/>
      <c r="F1" s="98" t="s">
        <v>94</v>
      </c>
    </row>
    <row r="2" spans="1:7" s="103" customFormat="1" ht="18" customHeight="1" x14ac:dyDescent="0.15">
      <c r="A2" s="103" t="s">
        <v>41</v>
      </c>
      <c r="D2" s="22" t="s">
        <v>97</v>
      </c>
      <c r="E2" s="104" t="s">
        <v>5</v>
      </c>
    </row>
    <row r="3" spans="1:7" s="103" customFormat="1" ht="18" customHeight="1" x14ac:dyDescent="0.15">
      <c r="A3" s="105"/>
      <c r="B3" s="106"/>
      <c r="C3" s="136" t="s">
        <v>6</v>
      </c>
      <c r="D3" s="108"/>
      <c r="E3" s="109"/>
    </row>
    <row r="4" spans="1:7" s="103" customFormat="1" ht="18" customHeight="1" x14ac:dyDescent="0.15">
      <c r="A4" s="110"/>
      <c r="B4" s="111"/>
      <c r="C4" s="112" t="s">
        <v>115</v>
      </c>
      <c r="D4" s="113"/>
      <c r="E4" s="114"/>
    </row>
    <row r="5" spans="1:7" s="134" customFormat="1" ht="40.35" customHeight="1" x14ac:dyDescent="0.15">
      <c r="A5" s="132" t="s">
        <v>44</v>
      </c>
      <c r="B5" s="132" t="s">
        <v>98</v>
      </c>
      <c r="C5" s="115" t="s">
        <v>99</v>
      </c>
      <c r="D5" s="133" t="s">
        <v>47</v>
      </c>
      <c r="E5" s="131" t="s">
        <v>100</v>
      </c>
      <c r="G5" s="135"/>
    </row>
    <row r="6" spans="1:7" s="103" customFormat="1" ht="18" customHeight="1" x14ac:dyDescent="0.15">
      <c r="A6" s="108" t="s">
        <v>19</v>
      </c>
      <c r="B6" s="116" t="s">
        <v>20</v>
      </c>
      <c r="C6" s="118">
        <f>IF(ISREF('全期間(SG毎)'!#REF!),'SG3(累計)'!C6+'全期間(SG毎)'!#REF!,'SG3(累計)'!C6)</f>
        <v>0</v>
      </c>
      <c r="D6" s="119">
        <f>C6+C7</f>
        <v>0</v>
      </c>
      <c r="E6" s="120">
        <f>'SG3(累計)'!E6+'全期間(SG毎) 補助金額'!Y5</f>
        <v>0</v>
      </c>
    </row>
    <row r="7" spans="1:7" s="103" customFormat="1" ht="18" customHeight="1" x14ac:dyDescent="0.15">
      <c r="A7" s="121"/>
      <c r="B7" s="122" t="s">
        <v>21</v>
      </c>
      <c r="C7" s="118">
        <f>IF(ISREF('全期間(SG毎)'!#REF!),'SG3(累計)'!C7+'全期間(SG毎)'!#REF!,'SG3(累計)'!C7)</f>
        <v>0</v>
      </c>
      <c r="D7" s="123"/>
      <c r="E7" s="124"/>
    </row>
    <row r="8" spans="1:7" s="103" customFormat="1" ht="18" customHeight="1" x14ac:dyDescent="0.15">
      <c r="A8" s="125" t="s">
        <v>22</v>
      </c>
      <c r="B8" s="116" t="s">
        <v>23</v>
      </c>
      <c r="C8" s="118">
        <f>IF(ISREF('全期間(SG毎)'!#REF!),'SG3(累計)'!C8+'全期間(SG毎)'!#REF!,'SG3(累計)'!C8)</f>
        <v>0</v>
      </c>
      <c r="D8" s="117">
        <f>C8</f>
        <v>0</v>
      </c>
      <c r="E8" s="126">
        <f>'SG3(累計)'!E8+'全期間(SG毎) 補助金額'!Y7</f>
        <v>0</v>
      </c>
    </row>
    <row r="9" spans="1:7" s="103" customFormat="1" ht="18" customHeight="1" x14ac:dyDescent="0.15">
      <c r="A9" s="108" t="s">
        <v>24</v>
      </c>
      <c r="B9" s="116" t="s">
        <v>25</v>
      </c>
      <c r="C9" s="118">
        <f>IF(ISREF('全期間(SG毎)'!#REF!),'SG3(累計)'!C9+'全期間(SG毎)'!#REF!,'SG3(累計)'!C9)</f>
        <v>0</v>
      </c>
      <c r="D9" s="127">
        <f>C9+C10</f>
        <v>0</v>
      </c>
      <c r="E9" s="128">
        <f>'SG3(累計)'!E9+'全期間(SG毎) 補助金額'!Y8+'全期間(SG毎) 補助金額'!Y9</f>
        <v>0</v>
      </c>
    </row>
    <row r="10" spans="1:7" s="103" customFormat="1" ht="18" customHeight="1" x14ac:dyDescent="0.15">
      <c r="A10" s="121"/>
      <c r="B10" s="122" t="s">
        <v>26</v>
      </c>
      <c r="C10" s="118">
        <f>IF(ISREF('全期間(SG毎)'!#REF!),'SG3(累計)'!C10+'全期間(SG毎)'!#REF!,'SG3(累計)'!C10)</f>
        <v>0</v>
      </c>
      <c r="D10" s="123"/>
      <c r="E10" s="124"/>
    </row>
    <row r="11" spans="1:7" s="103" customFormat="1" ht="18" customHeight="1" x14ac:dyDescent="0.15">
      <c r="A11" s="125" t="s">
        <v>27</v>
      </c>
      <c r="B11" s="116" t="s">
        <v>28</v>
      </c>
      <c r="C11" s="118">
        <f>IF(ISREF('全期間(SG毎)'!#REF!),'SG3(累計)'!C11+'全期間(SG毎)'!#REF!,'SG3(累計)'!C11)</f>
        <v>0</v>
      </c>
      <c r="D11" s="117">
        <f>C11</f>
        <v>0</v>
      </c>
      <c r="E11" s="126">
        <f>'SG3(累計)'!E11+'全期間(SG毎) 補助金額'!Y10</f>
        <v>0</v>
      </c>
    </row>
    <row r="12" spans="1:7" s="103" customFormat="1" ht="18" customHeight="1" x14ac:dyDescent="0.15">
      <c r="A12" s="129" t="s">
        <v>29</v>
      </c>
      <c r="B12" s="130"/>
      <c r="C12" s="118">
        <f>IF(ISREF('全期間(SG毎)'!#REF!),'SG3(累計)'!C12+'全期間(SG毎)'!#REF!,'SG3(累計)'!C12)</f>
        <v>0</v>
      </c>
      <c r="D12" s="117">
        <f t="shared" ref="D12:D15" si="0">C12</f>
        <v>0</v>
      </c>
      <c r="E12" s="126">
        <f>'SG3(累計)'!E12+'全期間(SG毎) 補助金額'!Y11</f>
        <v>0</v>
      </c>
    </row>
    <row r="13" spans="1:7" s="103" customFormat="1" ht="18" customHeight="1" x14ac:dyDescent="0.15">
      <c r="A13" s="107" t="str">
        <f>"間接経費/一般管理費　(間接経費率:"&amp;'全期間(SG毎)'!$W$1&amp;"%)"</f>
        <v>間接経費/一般管理費　(間接経費率:10%)</v>
      </c>
      <c r="B13" s="130"/>
      <c r="C13" s="118">
        <f>IF(ISREF('全期間(SG毎)'!#REF!),'SG3(累計)'!C13+'全期間(SG毎)'!#REF!,'SG3(累計)'!C13)</f>
        <v>0</v>
      </c>
      <c r="D13" s="117">
        <f t="shared" si="0"/>
        <v>0</v>
      </c>
      <c r="E13" s="126">
        <f>'SG3(累計)'!E13+'全期間(SG毎) 補助金額'!Y12</f>
        <v>0</v>
      </c>
    </row>
    <row r="14" spans="1:7" s="103" customFormat="1" ht="18" customHeight="1" x14ac:dyDescent="0.15">
      <c r="A14" s="129" t="s">
        <v>31</v>
      </c>
      <c r="B14" s="130"/>
      <c r="C14" s="118">
        <f>IF(ISREF('全期間(SG毎)'!#REF!),'SG3(累計)'!C14+'全期間(SG毎)'!#REF!,'SG3(累計)'!C14)</f>
        <v>0</v>
      </c>
      <c r="D14" s="117">
        <f t="shared" si="0"/>
        <v>0</v>
      </c>
      <c r="E14" s="126">
        <f>'SG3(累計)'!E14+'全期間(SG毎) 補助金額'!Y13</f>
        <v>0</v>
      </c>
    </row>
    <row r="15" spans="1:7" s="103" customFormat="1" ht="18" customHeight="1" x14ac:dyDescent="0.15">
      <c r="A15" s="125" t="s">
        <v>101</v>
      </c>
      <c r="B15" s="131"/>
      <c r="C15" s="118">
        <f>IF(ISREF('全期間(SG毎)'!#REF!),'SG3(累計)'!C15+'全期間(SG毎)'!#REF!,'SG3(累計)'!C15)</f>
        <v>0</v>
      </c>
      <c r="D15" s="117">
        <f t="shared" si="0"/>
        <v>0</v>
      </c>
      <c r="E15" s="126">
        <f>'SG3(累計)'!E15+'全期間(SG毎) 補助金額'!Y14</f>
        <v>0</v>
      </c>
    </row>
    <row r="16" spans="1:7" x14ac:dyDescent="0.15">
      <c r="B16" s="52"/>
    </row>
    <row r="17" spans="1:1" x14ac:dyDescent="0.15">
      <c r="A17" s="38"/>
    </row>
    <row r="18" spans="1:1" x14ac:dyDescent="0.15">
      <c r="A18" s="38"/>
    </row>
    <row r="19" spans="1:1" x14ac:dyDescent="0.15">
      <c r="A19" s="38"/>
    </row>
    <row r="20" spans="1:1" x14ac:dyDescent="0.15">
      <c r="A20" s="38"/>
    </row>
  </sheetData>
  <sheetProtection algorithmName="SHA-512" hashValue="uLTwVIogZOZb9QlAvAliSxBeORpoairlYwAjNiWtracW3pUDe8p6f30Jyv+x6sS+VNwUdxcELHdfLGfbPIz23g==" saltValue="VKLgTBeE2pin3qudjau51Q==" spinCount="100000" sheet="1" objects="1" scenarios="1" formatCells="0"/>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75DF-DB7A-4931-9EFD-5BE153C379E7}">
  <sheetPr codeName="Sheet27">
    <tabColor theme="7" tint="0.59999389629810485"/>
  </sheetPr>
  <dimension ref="A1:G20"/>
  <sheetViews>
    <sheetView showGridLines="0" view="pageBreakPreview" zoomScaleNormal="85" zoomScaleSheetLayoutView="100" workbookViewId="0">
      <selection activeCell="D6" sqref="D6"/>
    </sheetView>
  </sheetViews>
  <sheetFormatPr defaultColWidth="9" defaultRowHeight="16.5" x14ac:dyDescent="0.15"/>
  <cols>
    <col min="1" max="1" width="20.625" style="39" customWidth="1"/>
    <col min="2" max="2" width="17.125" style="39" customWidth="1"/>
    <col min="3" max="5" width="18.75" style="39" customWidth="1"/>
    <col min="6" max="6" width="3.625" style="39" customWidth="1"/>
    <col min="7" max="16384" width="9" style="39"/>
  </cols>
  <sheetData>
    <row r="1" spans="1:7" s="103" customFormat="1" ht="18" customHeight="1" x14ac:dyDescent="0.15">
      <c r="A1" s="102" t="s">
        <v>105</v>
      </c>
      <c r="D1" s="104"/>
      <c r="E1" s="104"/>
      <c r="F1" s="98" t="s">
        <v>94</v>
      </c>
    </row>
    <row r="2" spans="1:7" s="103" customFormat="1" ht="18" customHeight="1" x14ac:dyDescent="0.15">
      <c r="A2" s="103" t="s">
        <v>41</v>
      </c>
      <c r="D2" s="22" t="s">
        <v>97</v>
      </c>
      <c r="E2" s="104" t="s">
        <v>5</v>
      </c>
    </row>
    <row r="3" spans="1:7" s="103" customFormat="1" ht="18" customHeight="1" x14ac:dyDescent="0.15">
      <c r="A3" s="105"/>
      <c r="B3" s="106"/>
      <c r="C3" s="136" t="s">
        <v>6</v>
      </c>
      <c r="D3" s="108"/>
      <c r="E3" s="109"/>
    </row>
    <row r="4" spans="1:7" s="103" customFormat="1" ht="18" customHeight="1" x14ac:dyDescent="0.15">
      <c r="A4" s="110"/>
      <c r="B4" s="111"/>
      <c r="C4" s="112" t="s">
        <v>116</v>
      </c>
      <c r="D4" s="113"/>
      <c r="E4" s="114"/>
    </row>
    <row r="5" spans="1:7" s="134" customFormat="1" ht="40.35" customHeight="1" x14ac:dyDescent="0.15">
      <c r="A5" s="132" t="s">
        <v>44</v>
      </c>
      <c r="B5" s="132" t="s">
        <v>98</v>
      </c>
      <c r="C5" s="115" t="s">
        <v>99</v>
      </c>
      <c r="D5" s="133" t="s">
        <v>47</v>
      </c>
      <c r="E5" s="131" t="s">
        <v>100</v>
      </c>
      <c r="G5" s="135"/>
    </row>
    <row r="6" spans="1:7" s="103" customFormat="1" ht="18" customHeight="1" x14ac:dyDescent="0.15">
      <c r="A6" s="108" t="s">
        <v>19</v>
      </c>
      <c r="B6" s="116" t="s">
        <v>20</v>
      </c>
      <c r="C6" s="118">
        <f>IF(ISREF('全期間(SG毎)'!#REF!),'SG4(累計)'!C6+'全期間(SG毎)'!#REF!,'SG4(累計)'!C6)</f>
        <v>0</v>
      </c>
      <c r="D6" s="119">
        <f>C6+C7</f>
        <v>0</v>
      </c>
      <c r="E6" s="128">
        <f>'SG4(累計)'!E6+'全期間(SG毎) 補助金額'!Z5</f>
        <v>0</v>
      </c>
    </row>
    <row r="7" spans="1:7" s="103" customFormat="1" ht="18" customHeight="1" x14ac:dyDescent="0.15">
      <c r="A7" s="121"/>
      <c r="B7" s="122" t="s">
        <v>21</v>
      </c>
      <c r="C7" s="118">
        <f>IF(ISREF('全期間(SG毎)'!#REF!),'SG4(累計)'!C7+'全期間(SG毎)'!#REF!,'SG4(累計)'!C7)</f>
        <v>0</v>
      </c>
      <c r="D7" s="123"/>
      <c r="E7" s="123"/>
    </row>
    <row r="8" spans="1:7" s="103" customFormat="1" ht="18" customHeight="1" x14ac:dyDescent="0.15">
      <c r="A8" s="125" t="s">
        <v>22</v>
      </c>
      <c r="B8" s="116" t="s">
        <v>23</v>
      </c>
      <c r="C8" s="118">
        <f>IF(ISREF('全期間(SG毎)'!#REF!),'SG4(累計)'!C8+'全期間(SG毎)'!#REF!,'SG4(累計)'!C8)</f>
        <v>0</v>
      </c>
      <c r="D8" s="117">
        <f>C8</f>
        <v>0</v>
      </c>
      <c r="E8" s="126">
        <f>'SG4(累計)'!E8+'全期間(SG毎) 補助金額'!Z7</f>
        <v>0</v>
      </c>
    </row>
    <row r="9" spans="1:7" s="103" customFormat="1" ht="18" customHeight="1" x14ac:dyDescent="0.15">
      <c r="A9" s="108" t="s">
        <v>24</v>
      </c>
      <c r="B9" s="116" t="s">
        <v>25</v>
      </c>
      <c r="C9" s="118">
        <f>IF(ISREF('全期間(SG毎)'!#REF!),'SG4(累計)'!C9+'全期間(SG毎)'!#REF!,'SG4(累計)'!C9)</f>
        <v>0</v>
      </c>
      <c r="D9" s="127">
        <f>C9+C10</f>
        <v>0</v>
      </c>
      <c r="E9" s="128">
        <f>'SG4(累計)'!E9+'全期間(SG毎) 補助金額'!Z8+'全期間(SG毎) 補助金額'!Z9</f>
        <v>0</v>
      </c>
    </row>
    <row r="10" spans="1:7" s="103" customFormat="1" ht="18" customHeight="1" x14ac:dyDescent="0.15">
      <c r="A10" s="121"/>
      <c r="B10" s="122" t="s">
        <v>26</v>
      </c>
      <c r="C10" s="118">
        <f>IF(ISREF('全期間(SG毎)'!#REF!),'SG4(累計)'!C10+'全期間(SG毎)'!#REF!,'SG4(累計)'!C10)</f>
        <v>0</v>
      </c>
      <c r="D10" s="123"/>
      <c r="E10" s="124"/>
    </row>
    <row r="11" spans="1:7" s="103" customFormat="1" ht="18" customHeight="1" x14ac:dyDescent="0.15">
      <c r="A11" s="125" t="s">
        <v>27</v>
      </c>
      <c r="B11" s="116" t="s">
        <v>28</v>
      </c>
      <c r="C11" s="118">
        <f>IF(ISREF('全期間(SG毎)'!#REF!),'SG4(累計)'!C11+'全期間(SG毎)'!#REF!,'SG4(累計)'!C11)</f>
        <v>0</v>
      </c>
      <c r="D11" s="117">
        <f>C11</f>
        <v>0</v>
      </c>
      <c r="E11" s="126">
        <f>'SG4(累計)'!E11+'全期間(SG毎) 補助金額'!Z10</f>
        <v>0</v>
      </c>
    </row>
    <row r="12" spans="1:7" s="103" customFormat="1" ht="18" customHeight="1" x14ac:dyDescent="0.15">
      <c r="A12" s="129" t="s">
        <v>29</v>
      </c>
      <c r="B12" s="130"/>
      <c r="C12" s="118">
        <f>IF(ISREF('全期間(SG毎)'!#REF!),'SG4(累計)'!C12+'全期間(SG毎)'!#REF!,'SG4(累計)'!C12)</f>
        <v>0</v>
      </c>
      <c r="D12" s="117">
        <f t="shared" ref="D12:D15" si="0">C12</f>
        <v>0</v>
      </c>
      <c r="E12" s="126">
        <f>'SG4(累計)'!E12+'全期間(SG毎) 補助金額'!Z11</f>
        <v>0</v>
      </c>
    </row>
    <row r="13" spans="1:7" s="103" customFormat="1" ht="18" customHeight="1" x14ac:dyDescent="0.15">
      <c r="A13" s="107" t="str">
        <f>"間接経費/一般管理費　(間接経費率:"&amp;'全期間(SG毎)'!$W$1&amp;"%)"</f>
        <v>間接経費/一般管理費　(間接経費率:10%)</v>
      </c>
      <c r="B13" s="130"/>
      <c r="C13" s="118">
        <f>IF(ISREF('全期間(SG毎)'!#REF!),'SG4(累計)'!C13+'全期間(SG毎)'!#REF!,'SG4(累計)'!C13)</f>
        <v>0</v>
      </c>
      <c r="D13" s="117">
        <f t="shared" si="0"/>
        <v>0</v>
      </c>
      <c r="E13" s="126">
        <f>'SG4(累計)'!E13+'全期間(SG毎) 補助金額'!Z12</f>
        <v>0</v>
      </c>
    </row>
    <row r="14" spans="1:7" s="103" customFormat="1" ht="18" customHeight="1" x14ac:dyDescent="0.15">
      <c r="A14" s="129" t="s">
        <v>31</v>
      </c>
      <c r="B14" s="130"/>
      <c r="C14" s="118">
        <f>IF(ISREF('全期間(SG毎)'!#REF!),'SG4(累計)'!C14+'全期間(SG毎)'!#REF!,'SG4(累計)'!C14)</f>
        <v>0</v>
      </c>
      <c r="D14" s="117">
        <f t="shared" si="0"/>
        <v>0</v>
      </c>
      <c r="E14" s="126">
        <f>'SG4(累計)'!E14+'全期間(SG毎) 補助金額'!Z13</f>
        <v>0</v>
      </c>
    </row>
    <row r="15" spans="1:7" s="103" customFormat="1" ht="18" customHeight="1" x14ac:dyDescent="0.15">
      <c r="A15" s="125" t="s">
        <v>101</v>
      </c>
      <c r="B15" s="131"/>
      <c r="C15" s="118">
        <f>IF(ISREF('全期間(SG毎)'!#REF!),'SG4(累計)'!C15+'全期間(SG毎)'!#REF!,'SG4(累計)'!C15)</f>
        <v>0</v>
      </c>
      <c r="D15" s="117">
        <f t="shared" si="0"/>
        <v>0</v>
      </c>
      <c r="E15" s="126">
        <f>'SG4(累計)'!E15+'全期間(SG毎) 補助金額'!Z14</f>
        <v>0</v>
      </c>
    </row>
    <row r="16" spans="1:7" x14ac:dyDescent="0.15">
      <c r="B16" s="52"/>
    </row>
    <row r="17" spans="1:1" x14ac:dyDescent="0.15">
      <c r="A17" s="38"/>
    </row>
    <row r="18" spans="1:1" x14ac:dyDescent="0.15">
      <c r="A18" s="38"/>
    </row>
    <row r="19" spans="1:1" x14ac:dyDescent="0.15">
      <c r="A19" s="38"/>
    </row>
    <row r="20" spans="1:1" x14ac:dyDescent="0.15">
      <c r="A20" s="38"/>
    </row>
  </sheetData>
  <sheetProtection algorithmName="SHA-512" hashValue="YfXGi0aB88YTT3177BtljYlz40Wk+zqXK2QwObhEH+zrqNskHTcL9PeWxTqcX92FwJ9c3c41+tdsGwqHNx1M9A==" saltValue="XA2LNXFD1pmFoagWSPW8LA==" spinCount="100000" sheet="1" objects="1" scenarios="1" formatCells="0"/>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FAC9-5058-4CE1-A556-73969DFA88ED}">
  <sheetPr codeName="Sheet28">
    <tabColor theme="5" tint="0.79998168889431442"/>
  </sheetPr>
  <dimension ref="A1:AC19"/>
  <sheetViews>
    <sheetView showGridLines="0" view="pageBreakPreview" zoomScale="85" zoomScaleNormal="85" zoomScaleSheetLayoutView="85" workbookViewId="0">
      <selection activeCell="J23" sqref="J23"/>
    </sheetView>
  </sheetViews>
  <sheetFormatPr defaultColWidth="9" defaultRowHeight="16.5" x14ac:dyDescent="0.15"/>
  <cols>
    <col min="1" max="1" width="16.5" style="39" customWidth="1"/>
    <col min="2" max="2" width="11.875" style="39" customWidth="1"/>
    <col min="3" max="27" width="18.75" style="39" customWidth="1"/>
    <col min="28" max="28" width="3.625" style="39" customWidth="1"/>
    <col min="29" max="16384" width="9" style="39"/>
  </cols>
  <sheetData>
    <row r="1" spans="1:29" ht="20.25" thickBot="1" x14ac:dyDescent="0.2">
      <c r="A1" s="87" t="s">
        <v>112</v>
      </c>
      <c r="AA1" s="40" t="s">
        <v>5</v>
      </c>
    </row>
    <row r="2" spans="1:29" ht="20.100000000000001" customHeight="1" x14ac:dyDescent="0.15">
      <c r="A2" s="82"/>
      <c r="B2" s="83"/>
      <c r="C2" s="159"/>
      <c r="D2" s="159"/>
      <c r="E2" s="382"/>
      <c r="F2" s="382"/>
      <c r="G2" s="382"/>
      <c r="H2" s="382"/>
      <c r="I2" s="382"/>
      <c r="J2" s="382"/>
      <c r="K2" s="382"/>
      <c r="L2" s="382"/>
      <c r="M2" s="382"/>
      <c r="N2" s="382"/>
      <c r="O2" s="382"/>
      <c r="P2" s="382"/>
      <c r="Q2" s="382"/>
      <c r="R2" s="382"/>
      <c r="S2" s="382"/>
      <c r="T2" s="382"/>
      <c r="U2" s="57"/>
      <c r="V2" s="383" t="s">
        <v>6</v>
      </c>
      <c r="W2" s="384"/>
      <c r="X2" s="384"/>
      <c r="Y2" s="384"/>
      <c r="Z2" s="385"/>
      <c r="AA2" s="386" t="s">
        <v>7</v>
      </c>
    </row>
    <row r="3" spans="1:29" ht="20.100000000000001" customHeight="1" x14ac:dyDescent="0.15">
      <c r="A3" s="81"/>
      <c r="B3" s="45"/>
      <c r="C3" s="100">
        <f>'2023'!B1</f>
        <v>0</v>
      </c>
      <c r="D3" s="100">
        <f>'2023SG'!B1</f>
        <v>0</v>
      </c>
      <c r="E3" s="100">
        <f>'2024'!B1</f>
        <v>0</v>
      </c>
      <c r="F3" s="100">
        <f>'2024SG'!B1</f>
        <v>0</v>
      </c>
      <c r="G3" s="100">
        <f>'2025'!B1</f>
        <v>0</v>
      </c>
      <c r="H3" s="100">
        <f>'2025SG'!B1</f>
        <v>0</v>
      </c>
      <c r="I3" s="100">
        <f>'2026'!B1</f>
        <v>0</v>
      </c>
      <c r="J3" s="100">
        <f>'2026SG'!B1</f>
        <v>0</v>
      </c>
      <c r="K3" s="100">
        <f>'2027'!B1</f>
        <v>0</v>
      </c>
      <c r="L3" s="100">
        <f>'2027SG'!B1</f>
        <v>0</v>
      </c>
      <c r="M3" s="100">
        <f>'2028'!B1</f>
        <v>0</v>
      </c>
      <c r="N3" s="100">
        <f>'2028SG'!B1</f>
        <v>0</v>
      </c>
      <c r="O3" s="100">
        <f>'2029'!B1</f>
        <v>0</v>
      </c>
      <c r="P3" s="100">
        <f>'2029SG'!B1</f>
        <v>0</v>
      </c>
      <c r="Q3" s="100">
        <f>'2030'!B1</f>
        <v>0</v>
      </c>
      <c r="R3" s="100">
        <f>'2030SG'!B1</f>
        <v>0</v>
      </c>
      <c r="S3" s="100">
        <f>'2031'!B1</f>
        <v>0</v>
      </c>
      <c r="T3" s="100">
        <f>'2031SG'!B1</f>
        <v>0</v>
      </c>
      <c r="U3" s="58"/>
      <c r="V3" s="84">
        <v>1</v>
      </c>
      <c r="W3" s="85">
        <v>2</v>
      </c>
      <c r="X3" s="85">
        <v>3</v>
      </c>
      <c r="Y3" s="143">
        <v>4</v>
      </c>
      <c r="Z3" s="86">
        <v>5</v>
      </c>
      <c r="AA3" s="387"/>
    </row>
    <row r="4" spans="1:29" ht="32.1" customHeight="1" thickBot="1" x14ac:dyDescent="0.2">
      <c r="A4" s="145" t="s">
        <v>8</v>
      </c>
      <c r="B4" s="38"/>
      <c r="C4" s="101">
        <v>2023</v>
      </c>
      <c r="D4" s="101" t="s">
        <v>130</v>
      </c>
      <c r="E4" s="101">
        <v>2024</v>
      </c>
      <c r="F4" s="101" t="s">
        <v>9</v>
      </c>
      <c r="G4" s="101">
        <v>2025</v>
      </c>
      <c r="H4" s="101" t="s">
        <v>10</v>
      </c>
      <c r="I4" s="101">
        <v>2026</v>
      </c>
      <c r="J4" s="101" t="s">
        <v>11</v>
      </c>
      <c r="K4" s="101">
        <v>2027</v>
      </c>
      <c r="L4" s="101" t="s">
        <v>12</v>
      </c>
      <c r="M4" s="101">
        <v>2028</v>
      </c>
      <c r="N4" s="101" t="s">
        <v>13</v>
      </c>
      <c r="O4" s="101">
        <v>2029</v>
      </c>
      <c r="P4" s="101" t="s">
        <v>14</v>
      </c>
      <c r="Q4" s="101">
        <v>2030</v>
      </c>
      <c r="R4" s="101" t="s">
        <v>15</v>
      </c>
      <c r="S4" s="101">
        <v>2031</v>
      </c>
      <c r="T4" s="101" t="s">
        <v>16</v>
      </c>
      <c r="U4" s="58"/>
      <c r="V4" s="152"/>
      <c r="W4" s="153"/>
      <c r="X4" s="153"/>
      <c r="Y4" s="153"/>
      <c r="Z4" s="154"/>
      <c r="AA4" s="388"/>
      <c r="AC4" s="99"/>
    </row>
    <row r="5" spans="1:29" ht="32.1" customHeight="1" x14ac:dyDescent="0.15">
      <c r="A5" s="146" t="s">
        <v>19</v>
      </c>
      <c r="B5" s="147"/>
      <c r="C5" s="50">
        <f>'2023'!E6</f>
        <v>0</v>
      </c>
      <c r="D5" s="50">
        <f>'2023SG'!E6</f>
        <v>0</v>
      </c>
      <c r="E5" s="50">
        <f>'2024'!E6</f>
        <v>0</v>
      </c>
      <c r="F5" s="50">
        <f>'2024SG'!E6</f>
        <v>0</v>
      </c>
      <c r="G5" s="50">
        <f>'2025'!E6</f>
        <v>0</v>
      </c>
      <c r="H5" s="50">
        <f>'2025SG'!E6</f>
        <v>0</v>
      </c>
      <c r="I5" s="50">
        <f>'2026'!E6</f>
        <v>0</v>
      </c>
      <c r="J5" s="50">
        <f>'2026SG'!E6</f>
        <v>0</v>
      </c>
      <c r="K5" s="50">
        <f>'2027'!E6</f>
        <v>0</v>
      </c>
      <c r="L5" s="50">
        <f>'2027SG'!E6</f>
        <v>0</v>
      </c>
      <c r="M5" s="50">
        <f>'2028'!E6</f>
        <v>0</v>
      </c>
      <c r="N5" s="50">
        <f>'2028SG'!E6</f>
        <v>0</v>
      </c>
      <c r="O5" s="50">
        <f>'2029'!E6</f>
        <v>0</v>
      </c>
      <c r="P5" s="50">
        <f>'2029SG'!E6</f>
        <v>0</v>
      </c>
      <c r="Q5" s="50">
        <f>'2030'!E6</f>
        <v>0</v>
      </c>
      <c r="R5" s="50">
        <f>'2030SG'!E6</f>
        <v>0</v>
      </c>
      <c r="S5" s="50">
        <f>'2031'!E6</f>
        <v>0</v>
      </c>
      <c r="T5" s="50">
        <f>'2031SG'!E6</f>
        <v>0</v>
      </c>
      <c r="U5" s="59">
        <f>SUM(C5:T5)</f>
        <v>0</v>
      </c>
      <c r="V5" s="77">
        <f>SUMIF($C$3:$T$3,V$3,$C5:$T5)</f>
        <v>0</v>
      </c>
      <c r="W5" s="78">
        <f>SUMIF($C$3:$T$3,W$3,$C5:$T5)</f>
        <v>0</v>
      </c>
      <c r="X5" s="78">
        <f>SUMIF($C$3:$T$3,X$3,$C5:$T5)</f>
        <v>0</v>
      </c>
      <c r="Y5" s="78">
        <f>SUMIF($C$3:$T$3,Y$3,$C5:$T5)</f>
        <v>0</v>
      </c>
      <c r="Z5" s="79">
        <f>SUMIF($C$3:$T$3,Z$3,$C5:$T5)</f>
        <v>0</v>
      </c>
      <c r="AA5" s="80">
        <f>SUM(V5:Z5)</f>
        <v>0</v>
      </c>
    </row>
    <row r="6" spans="1:29" ht="32.1" customHeight="1" x14ac:dyDescent="0.15">
      <c r="A6" s="148"/>
      <c r="B6" s="149"/>
      <c r="C6" s="47"/>
      <c r="D6" s="47"/>
      <c r="E6" s="47"/>
      <c r="F6" s="47"/>
      <c r="G6" s="47"/>
      <c r="H6" s="47"/>
      <c r="I6" s="47"/>
      <c r="J6" s="47"/>
      <c r="K6" s="47"/>
      <c r="L6" s="47"/>
      <c r="M6" s="47"/>
      <c r="N6" s="47"/>
      <c r="O6" s="47"/>
      <c r="P6" s="47"/>
      <c r="Q6" s="47"/>
      <c r="R6" s="47"/>
      <c r="S6" s="47"/>
      <c r="T6" s="47"/>
      <c r="U6" s="60"/>
      <c r="V6" s="67"/>
      <c r="W6" s="48"/>
      <c r="X6" s="48"/>
      <c r="Y6" s="48"/>
      <c r="Z6" s="68"/>
      <c r="AA6" s="63"/>
    </row>
    <row r="7" spans="1:29" ht="32.1" customHeight="1" x14ac:dyDescent="0.15">
      <c r="A7" s="54" t="s">
        <v>22</v>
      </c>
      <c r="B7" s="46" t="s">
        <v>23</v>
      </c>
      <c r="C7" s="42">
        <f>'2023'!E8</f>
        <v>0</v>
      </c>
      <c r="D7" s="42">
        <f>'2023SG'!E8</f>
        <v>0</v>
      </c>
      <c r="E7" s="42">
        <f>'2024'!E8</f>
        <v>0</v>
      </c>
      <c r="F7" s="42">
        <f>'2024SG'!E8</f>
        <v>0</v>
      </c>
      <c r="G7" s="42">
        <f>'2025'!E8</f>
        <v>0</v>
      </c>
      <c r="H7" s="42">
        <f>'2025SG'!E8</f>
        <v>0</v>
      </c>
      <c r="I7" s="42">
        <f>'2026'!E8</f>
        <v>0</v>
      </c>
      <c r="J7" s="42">
        <f>'2026SG'!E8</f>
        <v>0</v>
      </c>
      <c r="K7" s="42">
        <f>'2027'!E8</f>
        <v>0</v>
      </c>
      <c r="L7" s="42">
        <f>'2027SG'!E8</f>
        <v>0</v>
      </c>
      <c r="M7" s="42">
        <f>'2028'!E8</f>
        <v>0</v>
      </c>
      <c r="N7" s="42">
        <f>'2028SG'!E8</f>
        <v>0</v>
      </c>
      <c r="O7" s="42">
        <f>'2029'!E8</f>
        <v>0</v>
      </c>
      <c r="P7" s="42">
        <f>'2029SG'!E8</f>
        <v>0</v>
      </c>
      <c r="Q7" s="42">
        <f>'2030'!E8</f>
        <v>0</v>
      </c>
      <c r="R7" s="42">
        <f>'2030SG'!E8</f>
        <v>0</v>
      </c>
      <c r="S7" s="42">
        <f>'2031'!E8</f>
        <v>0</v>
      </c>
      <c r="T7" s="42">
        <f>'2031SG'!E8</f>
        <v>0</v>
      </c>
      <c r="U7" s="61">
        <f t="shared" ref="U7:U14" si="0">SUM(C7:T7)</f>
        <v>0</v>
      </c>
      <c r="V7" s="69">
        <f t="shared" ref="V7:Z14" si="1">SUMIF($C$3:$T$3,V$3,$C7:$T7)</f>
        <v>0</v>
      </c>
      <c r="W7" s="43">
        <f t="shared" si="1"/>
        <v>0</v>
      </c>
      <c r="X7" s="43">
        <f t="shared" si="1"/>
        <v>0</v>
      </c>
      <c r="Y7" s="43">
        <f t="shared" si="1"/>
        <v>0</v>
      </c>
      <c r="Z7" s="70">
        <f t="shared" si="1"/>
        <v>0</v>
      </c>
      <c r="AA7" s="64">
        <f t="shared" ref="AA7:AA14" si="2">SUM(V7:Z7)</f>
        <v>0</v>
      </c>
    </row>
    <row r="8" spans="1:29" ht="32.1" customHeight="1" x14ac:dyDescent="0.15">
      <c r="A8" s="53" t="s">
        <v>24</v>
      </c>
      <c r="B8" s="49" t="s">
        <v>25</v>
      </c>
      <c r="C8" s="50">
        <f>'2023'!E9</f>
        <v>0</v>
      </c>
      <c r="D8" s="50">
        <f>'2023SG'!E9</f>
        <v>0</v>
      </c>
      <c r="E8" s="50">
        <f>'2024'!E9</f>
        <v>0</v>
      </c>
      <c r="F8" s="50">
        <f>'2024SG'!E9</f>
        <v>0</v>
      </c>
      <c r="G8" s="50">
        <f>'2025'!E9</f>
        <v>0</v>
      </c>
      <c r="H8" s="50">
        <f>'2025SG'!E9</f>
        <v>0</v>
      </c>
      <c r="I8" s="50">
        <f>'2026'!E9</f>
        <v>0</v>
      </c>
      <c r="J8" s="50">
        <f>'2026SG'!E9</f>
        <v>0</v>
      </c>
      <c r="K8" s="50">
        <f>'2027'!E9</f>
        <v>0</v>
      </c>
      <c r="L8" s="50">
        <f>'2027SG'!E9</f>
        <v>0</v>
      </c>
      <c r="M8" s="50">
        <f>'2028'!E9</f>
        <v>0</v>
      </c>
      <c r="N8" s="50">
        <f>'2028SG'!E9</f>
        <v>0</v>
      </c>
      <c r="O8" s="50">
        <f>'2029'!E9</f>
        <v>0</v>
      </c>
      <c r="P8" s="50">
        <f>'2029SG'!E9</f>
        <v>0</v>
      </c>
      <c r="Q8" s="50">
        <f>'2030'!E9</f>
        <v>0</v>
      </c>
      <c r="R8" s="50">
        <f>'2030SG'!E9</f>
        <v>0</v>
      </c>
      <c r="S8" s="50">
        <f>'2031'!E9</f>
        <v>0</v>
      </c>
      <c r="T8" s="50">
        <f>'2031SG'!E9</f>
        <v>0</v>
      </c>
      <c r="U8" s="59">
        <f t="shared" si="0"/>
        <v>0</v>
      </c>
      <c r="V8" s="65">
        <f t="shared" si="1"/>
        <v>0</v>
      </c>
      <c r="W8" s="51">
        <f t="shared" si="1"/>
        <v>0</v>
      </c>
      <c r="X8" s="51">
        <f t="shared" si="1"/>
        <v>0</v>
      </c>
      <c r="Y8" s="51">
        <f t="shared" si="1"/>
        <v>0</v>
      </c>
      <c r="Z8" s="66">
        <f t="shared" si="1"/>
        <v>0</v>
      </c>
      <c r="AA8" s="62">
        <f t="shared" si="2"/>
        <v>0</v>
      </c>
    </row>
    <row r="9" spans="1:29" ht="32.1" customHeight="1" x14ac:dyDescent="0.15">
      <c r="A9" s="54"/>
      <c r="B9" s="46" t="s">
        <v>26</v>
      </c>
      <c r="C9" s="47">
        <f>'2023'!E10</f>
        <v>0</v>
      </c>
      <c r="D9" s="47">
        <f>'2023SG'!E10</f>
        <v>0</v>
      </c>
      <c r="E9" s="47">
        <f>'2024'!E10</f>
        <v>0</v>
      </c>
      <c r="F9" s="47">
        <f>'2024SG'!E10</f>
        <v>0</v>
      </c>
      <c r="G9" s="47">
        <f>'2025'!E10</f>
        <v>0</v>
      </c>
      <c r="H9" s="47">
        <f>'2025SG'!E10</f>
        <v>0</v>
      </c>
      <c r="I9" s="47">
        <f>'2026'!E10</f>
        <v>0</v>
      </c>
      <c r="J9" s="47">
        <f>'2026SG'!E10</f>
        <v>0</v>
      </c>
      <c r="K9" s="47">
        <f>'2027'!E10</f>
        <v>0</v>
      </c>
      <c r="L9" s="47">
        <f>'2027SG'!E10</f>
        <v>0</v>
      </c>
      <c r="M9" s="47">
        <f>'2028'!E10</f>
        <v>0</v>
      </c>
      <c r="N9" s="47">
        <f>'2028SG'!E10</f>
        <v>0</v>
      </c>
      <c r="O9" s="47">
        <f>'2029'!E10</f>
        <v>0</v>
      </c>
      <c r="P9" s="47">
        <f>'2029SG'!E10</f>
        <v>0</v>
      </c>
      <c r="Q9" s="47">
        <f>'2030'!E10</f>
        <v>0</v>
      </c>
      <c r="R9" s="47">
        <f>'2030SG'!E10</f>
        <v>0</v>
      </c>
      <c r="S9" s="47">
        <f>'2031'!E10</f>
        <v>0</v>
      </c>
      <c r="T9" s="47">
        <f>'2031SG'!E10</f>
        <v>0</v>
      </c>
      <c r="U9" s="60">
        <f t="shared" si="0"/>
        <v>0</v>
      </c>
      <c r="V9" s="67">
        <f t="shared" si="1"/>
        <v>0</v>
      </c>
      <c r="W9" s="48">
        <f t="shared" si="1"/>
        <v>0</v>
      </c>
      <c r="X9" s="48">
        <f t="shared" si="1"/>
        <v>0</v>
      </c>
      <c r="Y9" s="48">
        <f t="shared" si="1"/>
        <v>0</v>
      </c>
      <c r="Z9" s="68">
        <f t="shared" si="1"/>
        <v>0</v>
      </c>
      <c r="AA9" s="63">
        <f t="shared" si="2"/>
        <v>0</v>
      </c>
    </row>
    <row r="10" spans="1:29" ht="32.1" customHeight="1" x14ac:dyDescent="0.15">
      <c r="A10" s="55" t="s">
        <v>27</v>
      </c>
      <c r="B10" s="41" t="s">
        <v>28</v>
      </c>
      <c r="C10" s="42">
        <f>'2023'!E11</f>
        <v>0</v>
      </c>
      <c r="D10" s="42">
        <f>'2023SG'!E11</f>
        <v>0</v>
      </c>
      <c r="E10" s="42">
        <f>'2024'!E11</f>
        <v>0</v>
      </c>
      <c r="F10" s="42">
        <f>'2024SG'!E11</f>
        <v>0</v>
      </c>
      <c r="G10" s="42">
        <f>'2025'!E11</f>
        <v>0</v>
      </c>
      <c r="H10" s="42">
        <f>'2025SG'!E11</f>
        <v>0</v>
      </c>
      <c r="I10" s="42">
        <f>'2026'!E11</f>
        <v>0</v>
      </c>
      <c r="J10" s="42">
        <f>'2026SG'!E11</f>
        <v>0</v>
      </c>
      <c r="K10" s="42">
        <f>'2027'!E11</f>
        <v>0</v>
      </c>
      <c r="L10" s="42">
        <f>'2027SG'!E11</f>
        <v>0</v>
      </c>
      <c r="M10" s="42">
        <f>'2028'!E11</f>
        <v>0</v>
      </c>
      <c r="N10" s="42">
        <f>'2028SG'!E11</f>
        <v>0</v>
      </c>
      <c r="O10" s="42">
        <f>'2029'!E11</f>
        <v>0</v>
      </c>
      <c r="P10" s="42">
        <f>'2029SG'!E11</f>
        <v>0</v>
      </c>
      <c r="Q10" s="42">
        <f>'2030'!E11</f>
        <v>0</v>
      </c>
      <c r="R10" s="42">
        <f>'2030SG'!E11</f>
        <v>0</v>
      </c>
      <c r="S10" s="42">
        <f>'2031'!E11</f>
        <v>0</v>
      </c>
      <c r="T10" s="42">
        <f>'2031SG'!E11</f>
        <v>0</v>
      </c>
      <c r="U10" s="61">
        <f t="shared" si="0"/>
        <v>0</v>
      </c>
      <c r="V10" s="69">
        <f t="shared" si="1"/>
        <v>0</v>
      </c>
      <c r="W10" s="43">
        <f t="shared" si="1"/>
        <v>0</v>
      </c>
      <c r="X10" s="43">
        <f t="shared" si="1"/>
        <v>0</v>
      </c>
      <c r="Y10" s="43">
        <f t="shared" si="1"/>
        <v>0</v>
      </c>
      <c r="Z10" s="70">
        <f t="shared" si="1"/>
        <v>0</v>
      </c>
      <c r="AA10" s="64">
        <f t="shared" si="2"/>
        <v>0</v>
      </c>
    </row>
    <row r="11" spans="1:29" ht="32.1" customHeight="1" x14ac:dyDescent="0.15">
      <c r="A11" s="56" t="s">
        <v>29</v>
      </c>
      <c r="B11" s="44"/>
      <c r="C11" s="42">
        <f>'2023'!E12</f>
        <v>0</v>
      </c>
      <c r="D11" s="42">
        <f>'2023SG'!E12</f>
        <v>0</v>
      </c>
      <c r="E11" s="42">
        <f>'2024'!E12</f>
        <v>0</v>
      </c>
      <c r="F11" s="42">
        <f>'2024SG'!E12</f>
        <v>0</v>
      </c>
      <c r="G11" s="42">
        <f>'2025'!E12</f>
        <v>0</v>
      </c>
      <c r="H11" s="42">
        <f>'2025SG'!E12</f>
        <v>0</v>
      </c>
      <c r="I11" s="42">
        <f>'2026'!E12</f>
        <v>0</v>
      </c>
      <c r="J11" s="42">
        <f>'2026SG'!E12</f>
        <v>0</v>
      </c>
      <c r="K11" s="42">
        <f>'2027'!E12</f>
        <v>0</v>
      </c>
      <c r="L11" s="42">
        <f>'2027SG'!E12</f>
        <v>0</v>
      </c>
      <c r="M11" s="42">
        <f>'2028'!E12</f>
        <v>0</v>
      </c>
      <c r="N11" s="42">
        <f>'2028SG'!E12</f>
        <v>0</v>
      </c>
      <c r="O11" s="42">
        <f>'2029'!E12</f>
        <v>0</v>
      </c>
      <c r="P11" s="42">
        <f>'2029SG'!E12</f>
        <v>0</v>
      </c>
      <c r="Q11" s="42">
        <f>'2030'!E12</f>
        <v>0</v>
      </c>
      <c r="R11" s="42">
        <f>'2030SG'!E12</f>
        <v>0</v>
      </c>
      <c r="S11" s="42">
        <f>'2031'!E12</f>
        <v>0</v>
      </c>
      <c r="T11" s="42">
        <f>'2031SG'!E12</f>
        <v>0</v>
      </c>
      <c r="U11" s="61">
        <f t="shared" si="0"/>
        <v>0</v>
      </c>
      <c r="V11" s="69">
        <f t="shared" si="1"/>
        <v>0</v>
      </c>
      <c r="W11" s="43">
        <f t="shared" si="1"/>
        <v>0</v>
      </c>
      <c r="X11" s="43">
        <f t="shared" si="1"/>
        <v>0</v>
      </c>
      <c r="Y11" s="43">
        <f t="shared" si="1"/>
        <v>0</v>
      </c>
      <c r="Z11" s="70">
        <f t="shared" si="1"/>
        <v>0</v>
      </c>
      <c r="AA11" s="64">
        <f t="shared" si="2"/>
        <v>0</v>
      </c>
    </row>
    <row r="12" spans="1:29" ht="32.1" customHeight="1" x14ac:dyDescent="0.15">
      <c r="A12" s="56" t="s">
        <v>30</v>
      </c>
      <c r="B12" s="44"/>
      <c r="C12" s="42">
        <f>'2023'!E13</f>
        <v>0</v>
      </c>
      <c r="D12" s="42">
        <f>'2023SG'!E13</f>
        <v>0</v>
      </c>
      <c r="E12" s="42">
        <f>'2024'!E13</f>
        <v>0</v>
      </c>
      <c r="F12" s="42">
        <f>'2024SG'!E13</f>
        <v>0</v>
      </c>
      <c r="G12" s="42">
        <f>'2025'!E13</f>
        <v>0</v>
      </c>
      <c r="H12" s="42">
        <f>'2025SG'!E13</f>
        <v>0</v>
      </c>
      <c r="I12" s="42">
        <f>'2026'!E13</f>
        <v>0</v>
      </c>
      <c r="J12" s="42">
        <f>'2026SG'!E13</f>
        <v>0</v>
      </c>
      <c r="K12" s="42">
        <f>'2027'!E13</f>
        <v>0</v>
      </c>
      <c r="L12" s="42">
        <f>'2027SG'!E13</f>
        <v>0</v>
      </c>
      <c r="M12" s="42">
        <f>'2028'!E13</f>
        <v>0</v>
      </c>
      <c r="N12" s="42">
        <f>'2028SG'!E13</f>
        <v>0</v>
      </c>
      <c r="O12" s="42">
        <f>'2029'!E13</f>
        <v>0</v>
      </c>
      <c r="P12" s="42">
        <f>'2029SG'!E13</f>
        <v>0</v>
      </c>
      <c r="Q12" s="42">
        <f>'2030'!E13</f>
        <v>0</v>
      </c>
      <c r="R12" s="42">
        <f>'2030SG'!E13</f>
        <v>0</v>
      </c>
      <c r="S12" s="42">
        <f>'2031'!E13</f>
        <v>0</v>
      </c>
      <c r="T12" s="42">
        <f>'2031SG'!E13</f>
        <v>0</v>
      </c>
      <c r="U12" s="61">
        <f t="shared" si="0"/>
        <v>0</v>
      </c>
      <c r="V12" s="69">
        <f t="shared" si="1"/>
        <v>0</v>
      </c>
      <c r="W12" s="43">
        <f t="shared" si="1"/>
        <v>0</v>
      </c>
      <c r="X12" s="43">
        <f t="shared" si="1"/>
        <v>0</v>
      </c>
      <c r="Y12" s="43">
        <f t="shared" si="1"/>
        <v>0</v>
      </c>
      <c r="Z12" s="70">
        <f t="shared" si="1"/>
        <v>0</v>
      </c>
      <c r="AA12" s="64">
        <f t="shared" si="2"/>
        <v>0</v>
      </c>
    </row>
    <row r="13" spans="1:29" ht="32.1" customHeight="1" x14ac:dyDescent="0.15">
      <c r="A13" s="144" t="s">
        <v>31</v>
      </c>
      <c r="B13" s="147"/>
      <c r="C13" s="42">
        <f>'2023'!E14</f>
        <v>0</v>
      </c>
      <c r="D13" s="42">
        <f>'2023SG'!E14</f>
        <v>0</v>
      </c>
      <c r="E13" s="42">
        <f>'2024'!E14</f>
        <v>0</v>
      </c>
      <c r="F13" s="42">
        <f>'2024SG'!E14</f>
        <v>0</v>
      </c>
      <c r="G13" s="42">
        <f>'2025'!E14</f>
        <v>0</v>
      </c>
      <c r="H13" s="42">
        <f>'2025SG'!E14</f>
        <v>0</v>
      </c>
      <c r="I13" s="42">
        <f>'2026'!E14</f>
        <v>0</v>
      </c>
      <c r="J13" s="42">
        <f>'2026SG'!E14</f>
        <v>0</v>
      </c>
      <c r="K13" s="42">
        <f>'2027'!E14</f>
        <v>0</v>
      </c>
      <c r="L13" s="42">
        <f>'2027SG'!E14</f>
        <v>0</v>
      </c>
      <c r="M13" s="42">
        <f>'2028'!E14</f>
        <v>0</v>
      </c>
      <c r="N13" s="42">
        <f>'2028SG'!E14</f>
        <v>0</v>
      </c>
      <c r="O13" s="42">
        <f>'2029'!E14</f>
        <v>0</v>
      </c>
      <c r="P13" s="42">
        <f>'2029SG'!E14</f>
        <v>0</v>
      </c>
      <c r="Q13" s="42">
        <f>'2030'!E14</f>
        <v>0</v>
      </c>
      <c r="R13" s="42">
        <f>'2030SG'!E14</f>
        <v>0</v>
      </c>
      <c r="S13" s="42">
        <f>'2031'!E14</f>
        <v>0</v>
      </c>
      <c r="T13" s="42">
        <f>'2031SG'!E14</f>
        <v>0</v>
      </c>
      <c r="U13" s="61">
        <f t="shared" si="0"/>
        <v>0</v>
      </c>
      <c r="V13" s="69">
        <f t="shared" si="1"/>
        <v>0</v>
      </c>
      <c r="W13" s="43">
        <f t="shared" si="1"/>
        <v>0</v>
      </c>
      <c r="X13" s="43">
        <f t="shared" si="1"/>
        <v>0</v>
      </c>
      <c r="Y13" s="43">
        <f t="shared" si="1"/>
        <v>0</v>
      </c>
      <c r="Z13" s="70">
        <f t="shared" si="1"/>
        <v>0</v>
      </c>
      <c r="AA13" s="64">
        <f t="shared" si="2"/>
        <v>0</v>
      </c>
    </row>
    <row r="14" spans="1:29" ht="32.1" customHeight="1" x14ac:dyDescent="0.15">
      <c r="A14" s="150" t="s">
        <v>101</v>
      </c>
      <c r="B14" s="151"/>
      <c r="C14" s="71">
        <f>'2023'!E15</f>
        <v>0</v>
      </c>
      <c r="D14" s="71">
        <f>'2023SG'!E15</f>
        <v>0</v>
      </c>
      <c r="E14" s="71">
        <f>'2024'!E15</f>
        <v>0</v>
      </c>
      <c r="F14" s="71">
        <f>'2024SG'!E15</f>
        <v>0</v>
      </c>
      <c r="G14" s="71">
        <f>'2025'!E15</f>
        <v>0</v>
      </c>
      <c r="H14" s="71">
        <f>'2025SG'!E15</f>
        <v>0</v>
      </c>
      <c r="I14" s="71">
        <f>'2026'!E15</f>
        <v>0</v>
      </c>
      <c r="J14" s="71">
        <f>'2026SG'!E15</f>
        <v>0</v>
      </c>
      <c r="K14" s="71">
        <f>'2027'!E15</f>
        <v>0</v>
      </c>
      <c r="L14" s="71">
        <f>'2027SG'!E15</f>
        <v>0</v>
      </c>
      <c r="M14" s="71">
        <f>'2028'!E15</f>
        <v>0</v>
      </c>
      <c r="N14" s="71">
        <f>'2028SG'!E15</f>
        <v>0</v>
      </c>
      <c r="O14" s="71">
        <f>'2029'!E15</f>
        <v>0</v>
      </c>
      <c r="P14" s="71">
        <f>'2029SG'!E15</f>
        <v>0</v>
      </c>
      <c r="Q14" s="71">
        <f>'2030'!E15</f>
        <v>0</v>
      </c>
      <c r="R14" s="71">
        <f>'2030SG'!E15</f>
        <v>0</v>
      </c>
      <c r="S14" s="71">
        <f>'2031'!E15</f>
        <v>0</v>
      </c>
      <c r="T14" s="71">
        <f>'2031SG'!E15</f>
        <v>0</v>
      </c>
      <c r="U14" s="72">
        <f t="shared" si="0"/>
        <v>0</v>
      </c>
      <c r="V14" s="73">
        <f t="shared" si="1"/>
        <v>0</v>
      </c>
      <c r="W14" s="74">
        <f t="shared" si="1"/>
        <v>0</v>
      </c>
      <c r="X14" s="74">
        <f t="shared" si="1"/>
        <v>0</v>
      </c>
      <c r="Y14" s="74">
        <f t="shared" si="1"/>
        <v>0</v>
      </c>
      <c r="Z14" s="75">
        <f t="shared" si="1"/>
        <v>0</v>
      </c>
      <c r="AA14" s="76">
        <f t="shared" si="2"/>
        <v>0</v>
      </c>
    </row>
    <row r="15" spans="1:29" x14ac:dyDescent="0.15">
      <c r="B15" s="52"/>
      <c r="C15" s="52"/>
      <c r="D15" s="52"/>
    </row>
    <row r="16" spans="1:29" x14ac:dyDescent="0.15">
      <c r="A16" s="38"/>
    </row>
    <row r="17" spans="1:1" x14ac:dyDescent="0.15">
      <c r="A17" s="38"/>
    </row>
    <row r="18" spans="1:1" x14ac:dyDescent="0.15">
      <c r="A18" s="38"/>
    </row>
    <row r="19" spans="1:1" x14ac:dyDescent="0.15">
      <c r="A19" s="38"/>
    </row>
  </sheetData>
  <sheetProtection algorithmName="SHA-512" hashValue="QAdHcWh57D6CmVq9Nb1aqcSDQwa1dqlExrMZrb79opj+ukV8Ae3tZN1q3Sw162Bo+HhNYQBIe87Z1DASWJhqAA==" saltValue="djtpjSENObd3yAEFDtOtyg==" spinCount="100000" sheet="1" objects="1" scenarios="1" formatCells="0"/>
  <mergeCells count="3">
    <mergeCell ref="E2:T2"/>
    <mergeCell ref="V2:Z2"/>
    <mergeCell ref="AA2:AA4"/>
  </mergeCells>
  <phoneticPr fontId="3"/>
  <pageMargins left="0.70866141732283472" right="0.70866141732283472" top="0.74803149606299213" bottom="0.74803149606299213" header="0.31496062992125984" footer="0.31496062992125984"/>
  <pageSetup paperSize="9" orientation="landscape" r:id="rId1"/>
  <headerFooter>
    <oddFooter>&amp;RVer.20250930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4C21-A7C7-4F8A-9775-6F4B27DDA836}">
  <sheetPr codeName="Sheet3">
    <tabColor theme="0"/>
  </sheetPr>
  <dimension ref="A1:F17"/>
  <sheetViews>
    <sheetView workbookViewId="0">
      <selection activeCell="H14" sqref="H14"/>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127</v>
      </c>
      <c r="B3" s="170"/>
      <c r="C3" s="170"/>
      <c r="D3" s="170"/>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164"/>
      <c r="D6" s="179">
        <f>ROUNDDOWN(C6+C7,0)</f>
        <v>0</v>
      </c>
      <c r="E6" s="180">
        <f>ROUNDDOWN(D6*2/3,0)</f>
        <v>0</v>
      </c>
    </row>
    <row r="7" spans="1:6" x14ac:dyDescent="0.4">
      <c r="A7" s="181"/>
      <c r="B7" s="178" t="s">
        <v>21</v>
      </c>
      <c r="C7" s="164"/>
      <c r="D7" s="182"/>
      <c r="E7" s="183"/>
    </row>
    <row r="8" spans="1:6" x14ac:dyDescent="0.4">
      <c r="A8" s="184" t="s">
        <v>107</v>
      </c>
      <c r="B8" s="185" t="s">
        <v>51</v>
      </c>
      <c r="C8" s="164"/>
      <c r="D8" s="186">
        <f>ROUNDDOWN(C8,0)</f>
        <v>0</v>
      </c>
      <c r="E8" s="180">
        <f>ROUNDDOWN(D8*2/3,0)</f>
        <v>0</v>
      </c>
    </row>
    <row r="9" spans="1:6" x14ac:dyDescent="0.4">
      <c r="A9" s="177" t="s">
        <v>108</v>
      </c>
      <c r="B9" s="178" t="s">
        <v>25</v>
      </c>
      <c r="C9" s="164"/>
      <c r="D9" s="179">
        <f>ROUNDDOWN(C9+C10,0)</f>
        <v>0</v>
      </c>
      <c r="E9" s="180">
        <f>ROUNDDOWN(D9*2/3,0)</f>
        <v>0</v>
      </c>
    </row>
    <row r="10" spans="1:6" x14ac:dyDescent="0.4">
      <c r="A10" s="181"/>
      <c r="B10" s="178" t="s">
        <v>53</v>
      </c>
      <c r="C10" s="164"/>
      <c r="D10" s="182"/>
      <c r="E10" s="183"/>
    </row>
    <row r="11" spans="1:6" x14ac:dyDescent="0.4">
      <c r="A11" s="184" t="s">
        <v>109</v>
      </c>
      <c r="B11" s="178" t="s">
        <v>28</v>
      </c>
      <c r="C11" s="164"/>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165"/>
      <c r="D14" s="191">
        <f>ROUNDDOWN(C14,0)</f>
        <v>0</v>
      </c>
      <c r="E14" s="180">
        <f>ROUNDDOWN(D14*2/3,0)</f>
        <v>0</v>
      </c>
    </row>
    <row r="15" spans="1:6" x14ac:dyDescent="0.4">
      <c r="A15" s="188" t="s">
        <v>58</v>
      </c>
      <c r="B15" s="196"/>
      <c r="C15" s="189"/>
      <c r="D15" s="190">
        <f>SUM(D12:D14)</f>
        <v>0</v>
      </c>
      <c r="E15" s="190">
        <f>SUM(E12:E14)</f>
        <v>0</v>
      </c>
    </row>
    <row r="17" spans="6:6" x14ac:dyDescent="0.4">
      <c r="F17" s="197"/>
    </row>
  </sheetData>
  <sheetProtection algorithmName="SHA-512" hashValue="WXF9CN0rVnBUNnhVkChgSKxmcDu5xU30MlKN06SjzJNfPlBIbFysblZLPJ7wGQz0hRe7XkNgd+0utR3AXZN07w==" saltValue="390SDT+jaJW3DRUO+Wje3w==" spinCount="100000" sheet="1" objects="1" scenarios="1" formatCells="0"/>
  <mergeCells count="1">
    <mergeCell ref="A4:C4"/>
  </mergeCells>
  <phoneticPr fontId="3"/>
  <dataValidations count="1">
    <dataValidation type="list" allowBlank="1" showInputMessage="1" showErrorMessage="1" sqref="B1" xr:uid="{FA9F897E-29CF-4934-9FA0-CE8B9B9B04BF}">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0E47-D97D-4705-BBB1-5545E717039E}">
  <sheetPr codeName="Sheet4">
    <tabColor theme="3" tint="0.79998168889431442"/>
  </sheetPr>
  <dimension ref="A1:F17"/>
  <sheetViews>
    <sheetView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127</v>
      </c>
      <c r="B3" s="170"/>
      <c r="C3" s="170"/>
      <c r="D3" s="170"/>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KO0tw1PmZSc6iaBmMLV7LG1RPvxzuWCSpuAl0waGQc5VUpC7F5r5yxRrAGzqzaZDhaajvkQVbVt1bgHot3n1ow==" saltValue="Bppy/2zFPmFmTXtS1g0Rtw==" spinCount="100000" sheet="1" objects="1" scenarios="1" formatCells="0"/>
  <mergeCells count="1">
    <mergeCell ref="A4:C4"/>
  </mergeCells>
  <phoneticPr fontId="3"/>
  <dataValidations count="1">
    <dataValidation type="list" allowBlank="1" showInputMessage="1" showErrorMessage="1" sqref="B1" xr:uid="{540BD5D0-02AD-4CD2-8B26-CFFB6EDB476B}">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15E1-0C3E-49BB-A190-9D3B6F5A6394}">
  <sheetPr codeName="Sheet5">
    <tabColor theme="0"/>
  </sheetPr>
  <dimension ref="A1:F17"/>
  <sheetViews>
    <sheetView showGridLines="0" view="pageBreakPreview" zoomScaleNormal="100" zoomScaleSheetLayoutView="100" workbookViewId="0">
      <selection activeCell="H15" sqref="H15"/>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59</v>
      </c>
      <c r="B3" s="170"/>
      <c r="C3" s="170"/>
      <c r="D3" s="170"/>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v>0</v>
      </c>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CD/H2msFxgdpcZWobvp45pPrlo12N9pQSXc6UgDEI8ANdaukVH5emDWRuhcmBwJ8bN9jqKBVCe5LqNyErDlO0A==" saltValue="E2YhOQgRgwQG8shVrDqZrg==" spinCount="100000" sheet="1" objects="1" scenarios="1" formatCells="0"/>
  <mergeCells count="1">
    <mergeCell ref="A4:C4"/>
  </mergeCells>
  <phoneticPr fontId="3"/>
  <dataValidations count="1">
    <dataValidation type="list" allowBlank="1" showInputMessage="1" showErrorMessage="1" sqref="B1" xr:uid="{533260A8-916C-41C8-AA13-D2EC0ECDE425}">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5E45-898D-429F-AF76-C36045142FC0}">
  <sheetPr codeName="Sheet6">
    <tabColor theme="3" tint="0.79998168889431442"/>
  </sheetPr>
  <dimension ref="A1:F17"/>
  <sheetViews>
    <sheetView showGridLines="0" view="pageBreakPreview" zoomScaleNormal="100" zoomScaleSheetLayoutView="100" workbookViewId="0">
      <selection activeCell="D6" sqref="D6"/>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59</v>
      </c>
      <c r="B3" s="170"/>
      <c r="C3" s="170"/>
      <c r="D3" s="170"/>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Eo5QiLpMvx4uJnOXlo1V6cMN7zh/+JHNZbfvUgbYzq/l883dhMaCKTV7ZawAKLgIaOYGi5wy9GZ4xrjixnZJpA==" saltValue="b3YFsQW7ybEv0wObJ/10rA==" spinCount="100000" sheet="1" objects="1" scenarios="1" formatCells="0"/>
  <mergeCells count="1">
    <mergeCell ref="A4:C4"/>
  </mergeCells>
  <phoneticPr fontId="3"/>
  <dataValidations count="1">
    <dataValidation type="list" allowBlank="1" showInputMessage="1" showErrorMessage="1" sqref="B1" xr:uid="{9EEA5B79-246E-4CED-9C28-5CE190C1B2EA}">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5DB3-4A1C-443B-9EC0-CD0405889313}">
  <sheetPr codeName="Sheet7">
    <tabColor theme="0"/>
  </sheetPr>
  <dimension ref="A1:F17"/>
  <sheetViews>
    <sheetView showGridLines="0" view="pageBreakPreview" zoomScaleNormal="100" zoomScaleSheetLayoutView="100" workbookViewId="0">
      <selection activeCell="H17" sqref="H17"/>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60</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v>0</v>
      </c>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FDtspPvw4e2UydnZtYBZYdskSDV/rHxQPfDp/wuacb9sCC+c4wl1eNT2F1bZGf6/e1nZe0Rb/pfBwxW/XO67fQ==" saltValue="DobUaiWWc3ugyLoljOf6Uw==" spinCount="100000" sheet="1" objects="1" scenarios="1" formatCells="0"/>
  <mergeCells count="1">
    <mergeCell ref="A4:C4"/>
  </mergeCells>
  <phoneticPr fontId="3"/>
  <dataValidations count="1">
    <dataValidation type="list" allowBlank="1" showInputMessage="1" showErrorMessage="1" sqref="B1" xr:uid="{10D24A02-5B58-471A-B5E5-4C8D5FC9B9C2}">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9C41C-E82A-47BA-A7DA-1F22139FAF68}">
  <sheetPr codeName="Sheet8">
    <tabColor theme="3" tint="0.79998168889431442"/>
  </sheetPr>
  <dimension ref="A1:F17"/>
  <sheetViews>
    <sheetView showGridLines="0" view="pageBreakPreview" zoomScaleNormal="100" zoomScaleSheetLayoutView="100" workbookViewId="0">
      <selection activeCell="G13" sqref="G13"/>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60</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v>0</v>
      </c>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9hozXEC52L4M7WrWUR4J22d9F9h1WcprIqhJCOOn23d8x9/PVMYYPCWav7qj3wPBE267peIFgQzkSzJ4qBn74A==" saltValue="Uvp5qnRjSelumDSFlYUkfg==" spinCount="100000" sheet="1" objects="1" scenarios="1" formatCells="0"/>
  <mergeCells count="1">
    <mergeCell ref="A4:C4"/>
  </mergeCells>
  <phoneticPr fontId="3"/>
  <dataValidations count="1">
    <dataValidation type="list" allowBlank="1" showInputMessage="1" showErrorMessage="1" sqref="B1" xr:uid="{F7B13CC3-AAD1-4D02-B5DA-45137A423241}">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22DF2-755A-47D0-B801-BC547100DBF6}">
  <sheetPr codeName="Sheet9">
    <tabColor theme="0"/>
  </sheetPr>
  <dimension ref="A1:F17"/>
  <sheetViews>
    <sheetView showGridLines="0" view="pageBreakPreview" zoomScaleNormal="100" zoomScaleSheetLayoutView="100" workbookViewId="0">
      <selection activeCell="G12" sqref="G12"/>
    </sheetView>
  </sheetViews>
  <sheetFormatPr defaultColWidth="9" defaultRowHeight="18.75" x14ac:dyDescent="0.4"/>
  <cols>
    <col min="1" max="1" width="17.375" style="167" customWidth="1"/>
    <col min="2" max="2" width="12.875" style="167" customWidth="1"/>
    <col min="3" max="5" width="18.75" style="167" customWidth="1"/>
    <col min="6" max="6" width="13.875" style="167" customWidth="1"/>
    <col min="7" max="16384" width="9" style="167"/>
  </cols>
  <sheetData>
    <row r="1" spans="1:6" ht="19.5" thickBot="1" x14ac:dyDescent="0.45">
      <c r="A1" s="166" t="s">
        <v>39</v>
      </c>
      <c r="B1" s="163"/>
      <c r="F1" s="167" t="s">
        <v>40</v>
      </c>
    </row>
    <row r="2" spans="1:6" ht="9.9499999999999993" customHeight="1" x14ac:dyDescent="0.4">
      <c r="A2" s="168"/>
      <c r="B2" s="168"/>
      <c r="C2" s="168"/>
      <c r="D2" s="168"/>
      <c r="E2" s="169"/>
    </row>
    <row r="3" spans="1:6" x14ac:dyDescent="0.4">
      <c r="A3" s="168" t="s">
        <v>61</v>
      </c>
      <c r="B3" s="168"/>
      <c r="C3" s="168"/>
      <c r="D3" s="168"/>
      <c r="E3" s="169"/>
    </row>
    <row r="4" spans="1:6" ht="15" customHeight="1" x14ac:dyDescent="0.4">
      <c r="A4" s="359" t="s">
        <v>41</v>
      </c>
      <c r="B4" s="359"/>
      <c r="C4" s="359"/>
      <c r="D4" s="171" t="s">
        <v>42</v>
      </c>
      <c r="E4" s="172" t="s">
        <v>43</v>
      </c>
    </row>
    <row r="5" spans="1:6" ht="39.75" customHeight="1" x14ac:dyDescent="0.4">
      <c r="A5" s="173" t="s">
        <v>44</v>
      </c>
      <c r="B5" s="173" t="s">
        <v>45</v>
      </c>
      <c r="C5" s="174" t="s">
        <v>46</v>
      </c>
      <c r="D5" s="175" t="s">
        <v>47</v>
      </c>
      <c r="E5" s="176" t="s">
        <v>48</v>
      </c>
    </row>
    <row r="6" spans="1:6" x14ac:dyDescent="0.4">
      <c r="A6" s="177" t="s">
        <v>106</v>
      </c>
      <c r="B6" s="178" t="s">
        <v>20</v>
      </c>
      <c r="C6" s="233"/>
      <c r="D6" s="179">
        <f>ROUNDDOWN(C6+C7,0)</f>
        <v>0</v>
      </c>
      <c r="E6" s="180">
        <f>ROUNDDOWN(D6*2/3,0)</f>
        <v>0</v>
      </c>
    </row>
    <row r="7" spans="1:6" x14ac:dyDescent="0.4">
      <c r="A7" s="181"/>
      <c r="B7" s="178" t="s">
        <v>21</v>
      </c>
      <c r="C7" s="233"/>
      <c r="D7" s="182"/>
      <c r="E7" s="183"/>
    </row>
    <row r="8" spans="1:6" x14ac:dyDescent="0.4">
      <c r="A8" s="184" t="s">
        <v>107</v>
      </c>
      <c r="B8" s="185" t="s">
        <v>51</v>
      </c>
      <c r="C8" s="233"/>
      <c r="D8" s="186">
        <f>ROUNDDOWN(C8,0)</f>
        <v>0</v>
      </c>
      <c r="E8" s="180">
        <f>ROUNDDOWN(D8*2/3,0)</f>
        <v>0</v>
      </c>
    </row>
    <row r="9" spans="1:6" x14ac:dyDescent="0.4">
      <c r="A9" s="177" t="s">
        <v>108</v>
      </c>
      <c r="B9" s="178" t="s">
        <v>25</v>
      </c>
      <c r="C9" s="233"/>
      <c r="D9" s="179">
        <f>ROUNDDOWN(C9+C10,0)</f>
        <v>0</v>
      </c>
      <c r="E9" s="180">
        <f>ROUNDDOWN(D9*2/3,0)</f>
        <v>0</v>
      </c>
    </row>
    <row r="10" spans="1:6" x14ac:dyDescent="0.4">
      <c r="A10" s="181"/>
      <c r="B10" s="178" t="s">
        <v>53</v>
      </c>
      <c r="C10" s="233"/>
      <c r="D10" s="182"/>
      <c r="E10" s="183"/>
    </row>
    <row r="11" spans="1:6" x14ac:dyDescent="0.4">
      <c r="A11" s="184" t="s">
        <v>109</v>
      </c>
      <c r="B11" s="178" t="s">
        <v>28</v>
      </c>
      <c r="C11" s="233"/>
      <c r="D11" s="187">
        <f>ROUNDDOWN(C11,0)</f>
        <v>0</v>
      </c>
      <c r="E11" s="180">
        <f>ROUNDDOWN(D11*2/3,0)</f>
        <v>0</v>
      </c>
    </row>
    <row r="12" spans="1:6" x14ac:dyDescent="0.4">
      <c r="A12" s="188" t="s">
        <v>110</v>
      </c>
      <c r="B12" s="189"/>
      <c r="C12" s="190">
        <f>SUM(C6:C11)</f>
        <v>0</v>
      </c>
      <c r="D12" s="191">
        <f>SUM(D6:D11)</f>
        <v>0</v>
      </c>
      <c r="E12" s="190">
        <f>SUM(E6:E11)</f>
        <v>0</v>
      </c>
    </row>
    <row r="13" spans="1:6" ht="18.75" customHeight="1" x14ac:dyDescent="0.4">
      <c r="A13" s="188" t="str">
        <f>"間接経費/一般管理費　(間接経費率:"&amp;'全期間(SG毎)'!$W$1&amp;"%)"</f>
        <v>間接経費/一般管理費　(間接経費率:10%)</v>
      </c>
      <c r="B13" s="192"/>
      <c r="C13" s="193"/>
      <c r="D13" s="191">
        <f>ROUNDDOWN(D12*INT('全期間(SG毎)'!$W1)/100,0)</f>
        <v>0</v>
      </c>
      <c r="E13" s="190">
        <f>ROUNDDOWN(E12*INT('全期間(SG毎)'!$W1)/100,0)</f>
        <v>0</v>
      </c>
    </row>
    <row r="14" spans="1:6" x14ac:dyDescent="0.4">
      <c r="A14" s="194" t="s">
        <v>111</v>
      </c>
      <c r="B14" s="195"/>
      <c r="C14" s="234">
        <v>0</v>
      </c>
      <c r="D14" s="191">
        <f>ROUNDDOWN(C14,0)</f>
        <v>0</v>
      </c>
      <c r="E14" s="180">
        <f>ROUNDDOWN(D14*2/3,0)</f>
        <v>0</v>
      </c>
    </row>
    <row r="15" spans="1:6" x14ac:dyDescent="0.4">
      <c r="A15" s="188" t="s">
        <v>58</v>
      </c>
      <c r="B15" s="196"/>
      <c r="C15" s="189"/>
      <c r="D15" s="191">
        <f>SUM(D12:D14)</f>
        <v>0</v>
      </c>
      <c r="E15" s="191">
        <f>SUM(E12:E14)</f>
        <v>0</v>
      </c>
    </row>
    <row r="17" spans="6:6" x14ac:dyDescent="0.4">
      <c r="F17" s="197"/>
    </row>
  </sheetData>
  <sheetProtection algorithmName="SHA-512" hashValue="+hNJU/C4EkcKEF+AipkImUqoqgXYqLZe/is98mZDbxWT7LS3mux/z9qXFTB2a+RyfevkYnsIvv6GL04lsFGugw==" saltValue="nUF1ewCJkdZabS4SSyObiw==" spinCount="100000" sheet="1" objects="1" scenarios="1" formatCells="0"/>
  <mergeCells count="1">
    <mergeCell ref="A4:C4"/>
  </mergeCells>
  <phoneticPr fontId="3"/>
  <dataValidations count="1">
    <dataValidation type="list" allowBlank="1" showInputMessage="1" showErrorMessage="1" sqref="B1" xr:uid="{1C1879B3-40C0-4AA1-B1F8-7011EE3921B6}">
      <formula1>"1,2,3,4,5"</formula1>
    </dataValidation>
  </dataValidations>
  <pageMargins left="0.70866141732283472" right="0.70866141732283472" top="0.74803149606299213" bottom="0.74803149606299213" header="0.31496062992125984" footer="0.31496062992125984"/>
  <pageSetup paperSize="9" orientation="landscape" r:id="rId1"/>
  <headerFooter>
    <oddFooter>&amp;RVer.20250930</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【作成方法】</vt:lpstr>
      <vt:lpstr>全期間(SG毎)</vt:lpstr>
      <vt:lpstr>2023</vt:lpstr>
      <vt:lpstr>2023SG</vt:lpstr>
      <vt:lpstr>2024</vt:lpstr>
      <vt:lpstr>2024SG</vt:lpstr>
      <vt:lpstr>2025</vt:lpstr>
      <vt:lpstr>2025SG</vt:lpstr>
      <vt:lpstr>2026</vt:lpstr>
      <vt:lpstr>2026SG</vt:lpstr>
      <vt:lpstr>2027</vt:lpstr>
      <vt:lpstr>2027SG</vt:lpstr>
      <vt:lpstr>2028</vt:lpstr>
      <vt:lpstr>2028SG</vt:lpstr>
      <vt:lpstr>2029</vt:lpstr>
      <vt:lpstr>2029SG</vt:lpstr>
      <vt:lpstr>2030</vt:lpstr>
      <vt:lpstr>2030SG</vt:lpstr>
      <vt:lpstr>2031</vt:lpstr>
      <vt:lpstr>2031SG</vt:lpstr>
      <vt:lpstr>全期間(年度毎)</vt:lpstr>
      <vt:lpstr>全年度</vt:lpstr>
      <vt:lpstr>SG1(累計)</vt:lpstr>
      <vt:lpstr>SG2(累計)</vt:lpstr>
      <vt:lpstr>SG3(累計)</vt:lpstr>
      <vt:lpstr>SG4(累計)</vt:lpstr>
      <vt:lpstr>SG5(累計) </vt:lpstr>
      <vt:lpstr>全期間(SG毎) 補助金額</vt:lpstr>
      <vt:lpstr>'2024'!Print_Area</vt:lpstr>
      <vt:lpstr>'2024SG'!Print_Area</vt:lpstr>
      <vt:lpstr>'2025'!Print_Area</vt:lpstr>
      <vt:lpstr>'2025SG'!Print_Area</vt:lpstr>
      <vt:lpstr>'2026'!Print_Area</vt:lpstr>
      <vt:lpstr>'2026SG'!Print_Area</vt:lpstr>
      <vt:lpstr>'2027'!Print_Area</vt:lpstr>
      <vt:lpstr>'2027SG'!Print_Area</vt:lpstr>
      <vt:lpstr>'2028'!Print_Area</vt:lpstr>
      <vt:lpstr>'2028SG'!Print_Area</vt:lpstr>
      <vt:lpstr>'2029'!Print_Area</vt:lpstr>
      <vt:lpstr>'2029SG'!Print_Area</vt:lpstr>
      <vt:lpstr>'2030'!Print_Area</vt:lpstr>
      <vt:lpstr>'2030SG'!Print_Area</vt:lpstr>
      <vt:lpstr>'2031'!Print_Area</vt:lpstr>
      <vt:lpstr>'2031SG'!Print_Area</vt:lpstr>
      <vt:lpstr>'SG1(累計)'!Print_Area</vt:lpstr>
      <vt:lpstr>'SG2(累計)'!Print_Area</vt:lpstr>
      <vt:lpstr>'SG3(累計)'!Print_Area</vt:lpstr>
      <vt:lpstr>'SG4(累計)'!Print_Area</vt:lpstr>
      <vt:lpstr>'SG5(累計) '!Print_Area</vt:lpstr>
      <vt:lpstr>'全期間(SG毎)'!Print_Area</vt:lpstr>
      <vt:lpstr>'全期間(SG毎) 補助金額'!Print_Area</vt:lpstr>
      <vt:lpstr>'全期間(年度毎)'!Print_Area</vt:lpstr>
      <vt:lpstr>全年度!Print_Area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