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75CDC1DB-5520-457D-ACD9-5662AC915697}" xr6:coauthVersionLast="47" xr6:coauthVersionMax="47" xr10:uidLastSave="{00000000-0000-0000-0000-000000000000}"/>
  <bookViews>
    <workbookView xWindow="7410" yWindow="-16155" windowWidth="20610" windowHeight="14820" tabRatio="870" firstSheet="1" activeTab="2" xr2:uid="{00000000-000D-0000-FFFF-FFFF00000000}"/>
  </bookViews>
  <sheets>
    <sheet name="計画書経費欄（計画書貼り付け用）" sheetId="41" r:id="rId1"/>
    <sheet name="補助金項目シート" sheetId="38" r:id="rId2"/>
    <sheet name="【鑑】経費等内訳書" sheetId="15" r:id="rId3"/>
    <sheet name="設備備品費" sheetId="35" r:id="rId4"/>
    <sheet name="消耗品費" sheetId="13" r:id="rId5"/>
    <sheet name="旅費" sheetId="4" r:id="rId6"/>
    <sheet name="人件費（実績単価）" sheetId="46" r:id="rId7"/>
    <sheet name="人件費（健保等級）" sheetId="47" r:id="rId8"/>
    <sheet name="謝金" sheetId="14" r:id="rId9"/>
    <sheet name="その他" sheetId="37" r:id="rId10"/>
    <sheet name="委託費" sheetId="30" r:id="rId11"/>
  </sheets>
  <definedNames>
    <definedName name="_xlnm._FilterDatabase" localSheetId="1" hidden="1">補助金項目シート!#REF!</definedName>
    <definedName name="_xlnm.Print_Area" localSheetId="2">【鑑】経費等内訳書!$A$1:$G$61</definedName>
    <definedName name="_xlnm.Print_Area" localSheetId="9">その他!$A$1:$F$52</definedName>
    <definedName name="_xlnm.Print_Area" localSheetId="10">委託費!$A$1:$F$26</definedName>
    <definedName name="_xlnm.Print_Area" localSheetId="0">'計画書経費欄（計画書貼り付け用）'!$A$1:$E$13</definedName>
    <definedName name="_xlnm.Print_Area" localSheetId="8">謝金!$A$1:$E$29</definedName>
    <definedName name="_xlnm.Print_Area" localSheetId="4">消耗品費!$A$1:$F$70</definedName>
    <definedName name="_xlnm.Print_Area" localSheetId="7">'人件費（健保等級）'!$A$1:$J$46</definedName>
    <definedName name="_xlnm.Print_Area" localSheetId="6">'人件費（実績単価）'!$A$1:$J$22</definedName>
    <definedName name="_xlnm.Print_Area" localSheetId="3">設備備品費!$A$1:$G$70</definedName>
    <definedName name="_xlnm.Print_Area" localSheetId="5">旅費!$A$1:$L$22</definedName>
    <definedName name="タグ">#REF!</definedName>
    <definedName name="開発フェーズ">#REF!</definedName>
    <definedName name="研究の性格">#REF!</definedName>
    <definedName name="疾患領域１">#REF!</definedName>
    <definedName name="疾患領域２">#REF!</definedName>
    <definedName name="疾患領域タグ">#REF!</definedName>
    <definedName name="承認上の分類">#REF!</definedName>
    <definedName name="消費税区分">設備備品費!$I$68:$I$68</definedName>
    <definedName name="消費税相当額の有無">設備備品費!$J$68:$J$68</definedName>
    <definedName name="税込">設備備品費!$G$73:$G$73</definedName>
    <definedName name="選択してください">設備備品費!#REF!</definedName>
    <definedName name="対象疾患">#REF!</definedName>
    <definedName name="定価">#REF!</definedName>
    <definedName name="統合プロジェク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E21" i="15" l="1"/>
  <c r="F14" i="13"/>
  <c r="F13" i="13"/>
  <c r="F12" i="13"/>
  <c r="F11" i="13"/>
  <c r="F10" i="13"/>
  <c r="F9" i="13"/>
  <c r="F8" i="13"/>
  <c r="F7" i="13"/>
  <c r="F6" i="13"/>
  <c r="F5" i="13"/>
  <c r="I9" i="47"/>
  <c r="I8" i="47"/>
  <c r="I7" i="47"/>
  <c r="I6" i="47"/>
  <c r="I5" i="4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I10" i="47"/>
  <c r="I11" i="47"/>
  <c r="I12" i="47"/>
  <c r="I13" i="47"/>
  <c r="I14" i="47"/>
  <c r="I15" i="47"/>
  <c r="I16" i="47"/>
  <c r="I17" i="47"/>
  <c r="I18" i="47"/>
  <c r="I19" i="47"/>
  <c r="I20" i="47"/>
  <c r="I21" i="47"/>
  <c r="I22" i="47"/>
  <c r="I23" i="47"/>
  <c r="I24" i="47"/>
  <c r="I25" i="47"/>
  <c r="I26" i="47"/>
  <c r="I27" i="47"/>
  <c r="I28" i="47"/>
  <c r="I29" i="47"/>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F5" i="30" l="1"/>
  <c r="F8" i="37"/>
  <c r="E5" i="14"/>
  <c r="W2" i="38" l="1"/>
  <c r="U2" i="38" l="1"/>
  <c r="V2" i="38"/>
  <c r="T2" i="38"/>
  <c r="R2" i="38" l="1"/>
  <c r="F24" i="30"/>
  <c r="F23" i="30"/>
  <c r="F22" i="30"/>
  <c r="F21" i="30"/>
  <c r="F20" i="30"/>
  <c r="F19" i="30"/>
  <c r="F18" i="30"/>
  <c r="F17" i="30"/>
  <c r="F16" i="30"/>
  <c r="F15" i="30"/>
  <c r="F14" i="30"/>
  <c r="F13" i="30"/>
  <c r="F12" i="30"/>
  <c r="F11" i="30"/>
  <c r="F10" i="30"/>
  <c r="F9" i="30"/>
  <c r="F8" i="30"/>
  <c r="F25" i="30" s="1"/>
  <c r="E29" i="15" s="1"/>
  <c r="F7" i="30"/>
  <c r="F6" i="30"/>
  <c r="F50" i="37"/>
  <c r="F49" i="37"/>
  <c r="F48" i="37"/>
  <c r="F47" i="37"/>
  <c r="F46" i="37"/>
  <c r="F45" i="37"/>
  <c r="F44" i="37"/>
  <c r="F43" i="37"/>
  <c r="F42" i="37"/>
  <c r="F41" i="37"/>
  <c r="F15" i="37"/>
  <c r="F14" i="37"/>
  <c r="F13" i="37"/>
  <c r="F12" i="37"/>
  <c r="F11" i="37"/>
  <c r="F10" i="37"/>
  <c r="F9" i="37"/>
  <c r="F7" i="37"/>
  <c r="F6" i="37"/>
  <c r="F5" i="37"/>
  <c r="E28" i="14"/>
  <c r="E27" i="14"/>
  <c r="E26" i="14"/>
  <c r="E25" i="14"/>
  <c r="E24" i="14"/>
  <c r="E23" i="14"/>
  <c r="E22" i="14"/>
  <c r="E21" i="14"/>
  <c r="E20" i="14"/>
  <c r="E19" i="14"/>
  <c r="E18" i="14"/>
  <c r="E17" i="14"/>
  <c r="E16" i="14"/>
  <c r="E15" i="14"/>
  <c r="E14" i="14"/>
  <c r="E13" i="14"/>
  <c r="E12" i="14"/>
  <c r="E11" i="14"/>
  <c r="E10" i="14"/>
  <c r="E9" i="14"/>
  <c r="E8" i="14"/>
  <c r="E7" i="14"/>
  <c r="E6" i="14"/>
  <c r="E29" i="14"/>
  <c r="E25" i="15" s="1"/>
  <c r="C8" i="41" s="1"/>
  <c r="I45" i="47"/>
  <c r="I44" i="47"/>
  <c r="I43" i="47"/>
  <c r="I42" i="47"/>
  <c r="I41" i="47"/>
  <c r="I40" i="47"/>
  <c r="I39" i="47"/>
  <c r="I38" i="47"/>
  <c r="I37" i="47"/>
  <c r="I36" i="47"/>
  <c r="I35" i="47"/>
  <c r="I34" i="47"/>
  <c r="I33" i="47"/>
  <c r="I32" i="47"/>
  <c r="I31" i="47"/>
  <c r="I30" i="47"/>
  <c r="I21" i="46"/>
  <c r="I20" i="46"/>
  <c r="I19" i="46"/>
  <c r="I18" i="46"/>
  <c r="I17" i="46"/>
  <c r="I16" i="46"/>
  <c r="I15" i="46"/>
  <c r="I14" i="46"/>
  <c r="I13" i="46"/>
  <c r="I12" i="46"/>
  <c r="I11" i="46"/>
  <c r="I22" i="46"/>
  <c r="L21" i="4"/>
  <c r="L20" i="4"/>
  <c r="L19" i="4"/>
  <c r="L18" i="4"/>
  <c r="L17" i="4"/>
  <c r="L16" i="4"/>
  <c r="L15" i="4"/>
  <c r="L14" i="4"/>
  <c r="L13" i="4"/>
  <c r="L12" i="4"/>
  <c r="L11" i="4"/>
  <c r="L10" i="4"/>
  <c r="L9" i="4"/>
  <c r="L8" i="4"/>
  <c r="L7" i="4"/>
  <c r="L6" i="4"/>
  <c r="L5" i="4"/>
  <c r="L4" i="4"/>
  <c r="L22" i="4" s="1"/>
  <c r="E23" i="15" s="1"/>
  <c r="F69" i="13"/>
  <c r="F68" i="13"/>
  <c r="F67" i="13"/>
  <c r="F66" i="13"/>
  <c r="F65" i="13"/>
  <c r="F64" i="13"/>
  <c r="F63" i="13"/>
  <c r="F62" i="13"/>
  <c r="F61" i="13"/>
  <c r="F60" i="13"/>
  <c r="F59" i="13"/>
  <c r="F58" i="13"/>
  <c r="F57" i="13"/>
  <c r="F56" i="13"/>
  <c r="F55" i="13"/>
  <c r="F54" i="13"/>
  <c r="F53" i="13"/>
  <c r="F52" i="13"/>
  <c r="F51" i="13"/>
  <c r="F50" i="13"/>
  <c r="F19" i="13"/>
  <c r="F18" i="13"/>
  <c r="F17" i="13"/>
  <c r="F16" i="13"/>
  <c r="F15" i="13"/>
  <c r="G69" i="35"/>
  <c r="G68" i="35"/>
  <c r="G67" i="35"/>
  <c r="G66" i="35"/>
  <c r="G65" i="35"/>
  <c r="G64" i="35"/>
  <c r="G63" i="35"/>
  <c r="G62" i="35"/>
  <c r="G61" i="35"/>
  <c r="G60" i="35"/>
  <c r="G59" i="35"/>
  <c r="G58" i="35"/>
  <c r="G57" i="35"/>
  <c r="G56" i="35"/>
  <c r="G55" i="35"/>
  <c r="G54" i="35"/>
  <c r="G53" i="35"/>
  <c r="G52" i="35"/>
  <c r="G51" i="35"/>
  <c r="G50" i="35"/>
  <c r="G9" i="35"/>
  <c r="G8" i="35"/>
  <c r="G7" i="35"/>
  <c r="G6" i="35"/>
  <c r="G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O2" i="38"/>
  <c r="AL2" i="38"/>
  <c r="AD2" i="38"/>
  <c r="AC2" i="38"/>
  <c r="AB2" i="38"/>
  <c r="AA2" i="38"/>
  <c r="Z2" i="38"/>
  <c r="Y2" i="38"/>
  <c r="X2" i="38"/>
  <c r="S2" i="38"/>
  <c r="Q2" i="38"/>
  <c r="P2" i="38"/>
  <c r="O2" i="38"/>
  <c r="M2" i="38"/>
  <c r="L2" i="38"/>
  <c r="K2" i="38"/>
  <c r="F2" i="38"/>
  <c r="A11" i="41"/>
  <c r="D2" i="41"/>
  <c r="F51" i="37" l="1"/>
  <c r="E26" i="15" s="1"/>
  <c r="F26" i="15" s="1"/>
  <c r="G26" i="15" s="1"/>
  <c r="I46" i="47"/>
  <c r="E24" i="15" s="1"/>
  <c r="G70" i="35"/>
  <c r="F70" i="13"/>
  <c r="E22" i="15" s="1"/>
  <c r="C5" i="41" s="1"/>
  <c r="F23" i="15"/>
  <c r="G23" i="15" s="1"/>
  <c r="C6" i="41"/>
  <c r="D6" i="41" s="1"/>
  <c r="F29" i="15"/>
  <c r="G29" i="15" s="1"/>
  <c r="C12" i="41"/>
  <c r="C4" i="41"/>
  <c r="F21" i="15" l="1"/>
  <c r="G21" i="15" s="1"/>
  <c r="C9" i="41"/>
  <c r="D9" i="41" s="1"/>
  <c r="E27" i="15"/>
  <c r="F27" i="15" s="1"/>
  <c r="F28" i="15" s="1"/>
  <c r="F24" i="15"/>
  <c r="G24" i="15" s="1"/>
  <c r="AI2" i="38" s="1"/>
  <c r="C7" i="41"/>
  <c r="D7" i="41" s="1"/>
  <c r="AJ2" i="38"/>
  <c r="E9" i="41"/>
  <c r="F30" i="15"/>
  <c r="E4" i="41"/>
  <c r="AG2" i="38"/>
  <c r="D4" i="41"/>
  <c r="D12" i="41"/>
  <c r="AH2" i="38"/>
  <c r="E6" i="41"/>
  <c r="C10" i="41" l="1"/>
  <c r="D10" i="41"/>
  <c r="G27" i="15"/>
  <c r="E7" i="41"/>
  <c r="F31" i="15"/>
  <c r="D11" i="41"/>
  <c r="D13" i="41" s="1"/>
  <c r="E12" i="41"/>
  <c r="AN2" i="38"/>
  <c r="AK2" i="38" l="1"/>
  <c r="G28" i="15"/>
  <c r="E10" i="41"/>
  <c r="AM2" i="38"/>
  <c r="AE2" i="38" s="1"/>
  <c r="G30" i="15" l="1"/>
  <c r="E11" i="41"/>
  <c r="E1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767BA83C-8080-4C19-BBD9-B32091CDED78}">
      <text>
        <r>
          <rPr>
            <sz val="9"/>
            <color indexed="81"/>
            <rFont val="ＭＳ Ｐゴシック"/>
            <family val="3"/>
            <charset val="128"/>
          </rPr>
          <t>FAXについては、記入を省略いただいてもかまいません。</t>
        </r>
      </text>
    </comment>
    <comment ref="B42" authorId="0" shapeId="0" xr:uid="{CF382396-A39E-46FF-84DA-154BDCC813A8}">
      <text>
        <r>
          <rPr>
            <sz val="9"/>
            <color indexed="81"/>
            <rFont val="ＭＳ Ｐゴシック"/>
            <family val="3"/>
            <charset val="128"/>
          </rPr>
          <t>FAXについては、記入を省略いただいてもかまいません。</t>
        </r>
      </text>
    </comment>
    <comment ref="B48" authorId="0" shapeId="0" xr:uid="{2B838A24-BD0C-42B5-BF4E-5052460191D5}">
      <text>
        <r>
          <rPr>
            <sz val="9"/>
            <color indexed="81"/>
            <rFont val="ＭＳ Ｐゴシック"/>
            <family val="3"/>
            <charset val="128"/>
          </rPr>
          <t>FAXについては、記入を省略いただいてもかまいません。</t>
        </r>
      </text>
    </comment>
    <comment ref="B54" authorId="0" shapeId="0" xr:uid="{93804EB9-B4B3-4B51-AA77-690F0F369505}">
      <text>
        <r>
          <rPr>
            <sz val="9"/>
            <color indexed="81"/>
            <rFont val="ＭＳ Ｐゴシック"/>
            <family val="3"/>
            <charset val="128"/>
          </rPr>
          <t>FAXについては、記入を省略いただいてもかまいません。</t>
        </r>
      </text>
    </comment>
    <comment ref="B60" authorId="0" shapeId="0" xr:uid="{D9EE8E2C-1DEB-464B-9936-B706265CF140}">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<sst xmlns="http://schemas.openxmlformats.org/spreadsheetml/2006/main" count="397" uniqueCount="263">
  <si>
    <t>Ⅲ．所要経費（補助対象経費）</t>
    <phoneticPr fontId="19"/>
  </si>
  <si>
    <t>（単位：円）</t>
  </si>
  <si>
    <t>大項目</t>
    <rPh sb="0" eb="3">
      <t>ダイコウモク</t>
    </rPh>
    <phoneticPr fontId="19"/>
  </si>
  <si>
    <t>中項目</t>
    <rPh sb="0" eb="1">
      <t>チュウ</t>
    </rPh>
    <phoneticPr fontId="19"/>
  </si>
  <si>
    <t>中項目計</t>
    <rPh sb="0" eb="1">
      <t>チュウ</t>
    </rPh>
    <phoneticPr fontId="19"/>
  </si>
  <si>
    <t>補助対象経費</t>
    <rPh sb="0" eb="2">
      <t>ホジョ</t>
    </rPh>
    <rPh sb="2" eb="4">
      <t>タイショウ</t>
    </rPh>
    <rPh sb="4" eb="6">
      <t>ケイヒ</t>
    </rPh>
    <phoneticPr fontId="19"/>
  </si>
  <si>
    <r>
      <t xml:space="preserve">補助金額
</t>
    </r>
    <r>
      <rPr>
        <sz val="9"/>
        <color theme="1"/>
        <rFont val="ＭＳ 明朝"/>
        <family val="1"/>
        <charset val="128"/>
      </rPr>
      <t>(補助対象経費×補助率)</t>
    </r>
    <rPh sb="0" eb="3">
      <t>ホジョキン</t>
    </rPh>
    <rPh sb="3" eb="4">
      <t>ガク</t>
    </rPh>
    <rPh sb="13" eb="16">
      <t>ホジョリツ</t>
    </rPh>
    <phoneticPr fontId="19"/>
  </si>
  <si>
    <t>物品費</t>
    <rPh sb="0" eb="2">
      <t>ブッピン</t>
    </rPh>
    <rPh sb="2" eb="3">
      <t>ヒ</t>
    </rPh>
    <phoneticPr fontId="19"/>
  </si>
  <si>
    <t>設備備品費</t>
  </si>
  <si>
    <t>消耗品費</t>
  </si>
  <si>
    <t>旅費</t>
    <rPh sb="0" eb="2">
      <t>リョヒ</t>
    </rPh>
    <phoneticPr fontId="19"/>
  </si>
  <si>
    <t>旅費</t>
  </si>
  <si>
    <t>人件費・謝金</t>
    <rPh sb="0" eb="3">
      <t>ジンケンヒ</t>
    </rPh>
    <rPh sb="4" eb="6">
      <t>シャキン</t>
    </rPh>
    <phoneticPr fontId="19"/>
  </si>
  <si>
    <t>人件費</t>
  </si>
  <si>
    <t>謝金</t>
  </si>
  <si>
    <t>その他</t>
    <rPh sb="2" eb="3">
      <t>タ</t>
    </rPh>
    <phoneticPr fontId="19"/>
  </si>
  <si>
    <t>その他</t>
    <phoneticPr fontId="19"/>
  </si>
  <si>
    <t>小計</t>
    <phoneticPr fontId="19"/>
  </si>
  <si>
    <t>委託費</t>
    <rPh sb="0" eb="2">
      <t>イタク</t>
    </rPh>
    <rPh sb="2" eb="3">
      <t>ヒ</t>
    </rPh>
    <phoneticPr fontId="19"/>
  </si>
  <si>
    <t>合計</t>
  </si>
  <si>
    <t>No.</t>
    <phoneticPr fontId="30"/>
  </si>
  <si>
    <t>まとまり番号</t>
    <rPh sb="4" eb="6">
      <t>バンゴウ</t>
    </rPh>
    <phoneticPr fontId="30"/>
  </si>
  <si>
    <t>代表</t>
    <rPh sb="0" eb="2">
      <t>ダイヒョウ</t>
    </rPh>
    <phoneticPr fontId="30"/>
  </si>
  <si>
    <t>ダミー</t>
    <phoneticPr fontId="30"/>
  </si>
  <si>
    <t>課題管理番号</t>
    <rPh sb="0" eb="2">
      <t>カダイ</t>
    </rPh>
    <rPh sb="2" eb="4">
      <t>カンリ</t>
    </rPh>
    <rPh sb="4" eb="6">
      <t>バンゴウ</t>
    </rPh>
    <phoneticPr fontId="30"/>
  </si>
  <si>
    <t>契約番号</t>
    <rPh sb="0" eb="2">
      <t>ケイヤク</t>
    </rPh>
    <rPh sb="2" eb="4">
      <t>バンゴウ</t>
    </rPh>
    <phoneticPr fontId="30"/>
  </si>
  <si>
    <t>文書番号種別</t>
    <rPh sb="0" eb="2">
      <t>ブンショ</t>
    </rPh>
    <rPh sb="2" eb="4">
      <t>バンゴウ</t>
    </rPh>
    <rPh sb="4" eb="6">
      <t>シュベツ</t>
    </rPh>
    <phoneticPr fontId="30"/>
  </si>
  <si>
    <t>文書番号</t>
    <rPh sb="0" eb="2">
      <t>ブンショ</t>
    </rPh>
    <rPh sb="2" eb="4">
      <t>バンゴウ</t>
    </rPh>
    <phoneticPr fontId="30"/>
  </si>
  <si>
    <t>ブランクセル</t>
    <phoneticPr fontId="19"/>
  </si>
  <si>
    <t>研究機関名</t>
    <rPh sb="0" eb="2">
      <t>ケンキュウ</t>
    </rPh>
    <rPh sb="2" eb="5">
      <t>キカンメイ</t>
    </rPh>
    <phoneticPr fontId="30"/>
  </si>
  <si>
    <t>事業名</t>
    <rPh sb="0" eb="2">
      <t>ジギョウ</t>
    </rPh>
    <rPh sb="2" eb="3">
      <t>メイ</t>
    </rPh>
    <phoneticPr fontId="30"/>
  </si>
  <si>
    <t>プログラム名</t>
    <rPh sb="5" eb="6">
      <t>メイ</t>
    </rPh>
    <phoneticPr fontId="30"/>
  </si>
  <si>
    <t>研究開発課題名</t>
    <rPh sb="0" eb="2">
      <t>ケンキュウ</t>
    </rPh>
    <rPh sb="2" eb="4">
      <t>カイハツ</t>
    </rPh>
    <rPh sb="4" eb="6">
      <t>カダイ</t>
    </rPh>
    <rPh sb="6" eb="7">
      <t>メイ</t>
    </rPh>
    <phoneticPr fontId="30"/>
  </si>
  <si>
    <t>e-Rad課題ID番号</t>
    <phoneticPr fontId="30"/>
  </si>
  <si>
    <t>研究開発担当者
氏名</t>
    <rPh sb="0" eb="2">
      <t>ケンキュウ</t>
    </rPh>
    <rPh sb="2" eb="4">
      <t>カイハツ</t>
    </rPh>
    <rPh sb="4" eb="6">
      <t>タントウ</t>
    </rPh>
    <rPh sb="8" eb="10">
      <t>シメイ</t>
    </rPh>
    <phoneticPr fontId="30"/>
  </si>
  <si>
    <t>研究開発担当者 e-Rad研究者番号</t>
    <rPh sb="0" eb="2">
      <t>ケンキュウ</t>
    </rPh>
    <rPh sb="2" eb="4">
      <t>カイハツ</t>
    </rPh>
    <rPh sb="13" eb="18">
      <t>ケンキュウシャバンゴウ</t>
    </rPh>
    <phoneticPr fontId="30"/>
  </si>
  <si>
    <t>研究開発担当者
所属・役職</t>
    <rPh sb="8" eb="10">
      <t>ショゾク</t>
    </rPh>
    <rPh sb="11" eb="13">
      <t>ヤクショク</t>
    </rPh>
    <phoneticPr fontId="30"/>
  </si>
  <si>
    <t>研究開発担当者
E-mail</t>
    <rPh sb="0" eb="2">
      <t>ケンキュウ</t>
    </rPh>
    <rPh sb="2" eb="4">
      <t>カイハツ</t>
    </rPh>
    <phoneticPr fontId="30"/>
  </si>
  <si>
    <t>研究開発担当事務連絡担当者氏名</t>
    <rPh sb="0" eb="2">
      <t>ケンキュウ</t>
    </rPh>
    <rPh sb="2" eb="4">
      <t>カイハツ</t>
    </rPh>
    <rPh sb="4" eb="6">
      <t>タントウ</t>
    </rPh>
    <phoneticPr fontId="19"/>
  </si>
  <si>
    <t>研究開発担当事務連絡担当者E-mailアドレス</t>
    <rPh sb="0" eb="2">
      <t>ケンキュウ</t>
    </rPh>
    <rPh sb="2" eb="4">
      <t>カイハツ</t>
    </rPh>
    <rPh sb="4" eb="6">
      <t>タントウ</t>
    </rPh>
    <phoneticPr fontId="19"/>
  </si>
  <si>
    <t>交付決定日</t>
    <rPh sb="0" eb="2">
      <t>コウフ</t>
    </rPh>
    <rPh sb="2" eb="5">
      <t>ケッテイビ</t>
    </rPh>
    <phoneticPr fontId="30"/>
  </si>
  <si>
    <t>全研究開発期間
開始日</t>
    <rPh sb="0" eb="1">
      <t>ゼン</t>
    </rPh>
    <rPh sb="1" eb="3">
      <t>ケンキュウ</t>
    </rPh>
    <rPh sb="3" eb="5">
      <t>カイハツ</t>
    </rPh>
    <rPh sb="5" eb="7">
      <t>キカン</t>
    </rPh>
    <rPh sb="8" eb="11">
      <t>カイシビ</t>
    </rPh>
    <phoneticPr fontId="30"/>
  </si>
  <si>
    <t>当年度研究開発期間開始日</t>
    <rPh sb="0" eb="3">
      <t>トウネンド</t>
    </rPh>
    <rPh sb="3" eb="5">
      <t>ケンキュウ</t>
    </rPh>
    <rPh sb="5" eb="7">
      <t>カイハツ</t>
    </rPh>
    <rPh sb="7" eb="9">
      <t>キカン</t>
    </rPh>
    <rPh sb="9" eb="12">
      <t>カイシビ</t>
    </rPh>
    <phoneticPr fontId="30"/>
  </si>
  <si>
    <t>当年度研究開発期間終了日</t>
    <rPh sb="0" eb="3">
      <t>トウネンド</t>
    </rPh>
    <rPh sb="3" eb="5">
      <t>ケンキュウ</t>
    </rPh>
    <rPh sb="5" eb="7">
      <t>カイハツ</t>
    </rPh>
    <rPh sb="7" eb="9">
      <t>キカン</t>
    </rPh>
    <rPh sb="9" eb="11">
      <t>シュウリョウ</t>
    </rPh>
    <rPh sb="11" eb="12">
      <t>ヒ</t>
    </rPh>
    <phoneticPr fontId="30"/>
  </si>
  <si>
    <t>全研究開発期間
終了予定日</t>
    <rPh sb="0" eb="1">
      <t>ゼン</t>
    </rPh>
    <rPh sb="1" eb="3">
      <t>ケンキュウ</t>
    </rPh>
    <rPh sb="3" eb="5">
      <t>カイハツ</t>
    </rPh>
    <rPh sb="5" eb="7">
      <t>キカン</t>
    </rPh>
    <rPh sb="8" eb="10">
      <t>シュウリョウ</t>
    </rPh>
    <rPh sb="10" eb="13">
      <t>ヨテイビ</t>
    </rPh>
    <phoneticPr fontId="30"/>
  </si>
  <si>
    <t>研究機関の代表者住所</t>
    <rPh sb="8" eb="10">
      <t>ジュウショ</t>
    </rPh>
    <phoneticPr fontId="19"/>
  </si>
  <si>
    <t>研究機関の代表者肩書</t>
    <rPh sb="8" eb="10">
      <t>カタガ</t>
    </rPh>
    <phoneticPr fontId="30"/>
  </si>
  <si>
    <t>研究機関の代表者氏名</t>
    <rPh sb="8" eb="10">
      <t>シメイ</t>
    </rPh>
    <phoneticPr fontId="30"/>
  </si>
  <si>
    <t>補助の交付を受けようとする額</t>
    <rPh sb="0" eb="2">
      <t>ホジョ</t>
    </rPh>
    <rPh sb="3" eb="5">
      <t>コウフ</t>
    </rPh>
    <rPh sb="6" eb="7">
      <t>ウ</t>
    </rPh>
    <rPh sb="13" eb="14">
      <t>ガク</t>
    </rPh>
    <phoneticPr fontId="30"/>
  </si>
  <si>
    <t>物品費</t>
    <rPh sb="0" eb="2">
      <t>ブッピン</t>
    </rPh>
    <rPh sb="2" eb="3">
      <t>ヒ</t>
    </rPh>
    <phoneticPr fontId="30"/>
  </si>
  <si>
    <t>旅費</t>
    <rPh sb="0" eb="2">
      <t>リョヒ</t>
    </rPh>
    <phoneticPr fontId="30"/>
  </si>
  <si>
    <t>人件費・謝金</t>
    <rPh sb="0" eb="3">
      <t>ジンケンヒ</t>
    </rPh>
    <rPh sb="4" eb="6">
      <t>シャキン</t>
    </rPh>
    <phoneticPr fontId="30"/>
  </si>
  <si>
    <t>その他</t>
    <rPh sb="2" eb="3">
      <t>タ</t>
    </rPh>
    <phoneticPr fontId="30"/>
  </si>
  <si>
    <t>直接経費計</t>
    <rPh sb="0" eb="2">
      <t>チョクセツ</t>
    </rPh>
    <rPh sb="2" eb="4">
      <t>ケイヒ</t>
    </rPh>
    <rPh sb="4" eb="5">
      <t>ケイ</t>
    </rPh>
    <phoneticPr fontId="19"/>
  </si>
  <si>
    <r>
      <t>間接経費</t>
    </r>
    <r>
      <rPr>
        <sz val="8"/>
        <color theme="1"/>
        <rFont val="ＭＳ Ｐゴシック"/>
        <family val="3"/>
        <charset val="128"/>
        <scheme val="minor"/>
      </rPr>
      <t>（一般管理費）</t>
    </r>
    <r>
      <rPr>
        <sz val="11"/>
        <color theme="1"/>
        <rFont val="ＭＳ Ｐゴシック"/>
        <family val="3"/>
        <charset val="128"/>
        <scheme val="minor"/>
      </rPr>
      <t xml:space="preserve">
割合（%）</t>
    </r>
    <rPh sb="0" eb="2">
      <t>カンセツ</t>
    </rPh>
    <rPh sb="2" eb="4">
      <t>ケイヒ</t>
    </rPh>
    <rPh sb="5" eb="7">
      <t>イッパン</t>
    </rPh>
    <rPh sb="7" eb="10">
      <t>カンリヒ</t>
    </rPh>
    <rPh sb="12" eb="14">
      <t>ワリアイ</t>
    </rPh>
    <phoneticPr fontId="30"/>
  </si>
  <si>
    <t>間接経費
（一般管理費）</t>
    <rPh sb="0" eb="2">
      <t>カンセツ</t>
    </rPh>
    <rPh sb="2" eb="4">
      <t>ケイヒ</t>
    </rPh>
    <rPh sb="6" eb="8">
      <t>イッパン</t>
    </rPh>
    <rPh sb="8" eb="11">
      <t>カンリヒ</t>
    </rPh>
    <phoneticPr fontId="30"/>
  </si>
  <si>
    <t>委託費</t>
    <rPh sb="0" eb="2">
      <t>イタク</t>
    </rPh>
    <rPh sb="2" eb="3">
      <t>ヒ</t>
    </rPh>
    <phoneticPr fontId="30"/>
  </si>
  <si>
    <t>研究概要</t>
    <rPh sb="0" eb="2">
      <t>ケンキュウ</t>
    </rPh>
    <rPh sb="2" eb="4">
      <t>ガイヨウ</t>
    </rPh>
    <phoneticPr fontId="19"/>
  </si>
  <si>
    <t>契約担当窓口
郵便番号</t>
    <rPh sb="0" eb="2">
      <t>ケイヤク</t>
    </rPh>
    <rPh sb="2" eb="4">
      <t>タントウ</t>
    </rPh>
    <rPh sb="4" eb="6">
      <t>マドグチ</t>
    </rPh>
    <rPh sb="7" eb="9">
      <t>ユウビン</t>
    </rPh>
    <rPh sb="9" eb="11">
      <t>バンゴウ</t>
    </rPh>
    <phoneticPr fontId="30"/>
  </si>
  <si>
    <t>契約担当窓口
住　所</t>
    <rPh sb="2" eb="4">
      <t>タントウ</t>
    </rPh>
    <rPh sb="4" eb="6">
      <t>マドグチ</t>
    </rPh>
    <rPh sb="7" eb="8">
      <t>ジュウ</t>
    </rPh>
    <rPh sb="9" eb="10">
      <t>ショ</t>
    </rPh>
    <phoneticPr fontId="30"/>
  </si>
  <si>
    <t>契約担当者
所属部署・役職</t>
    <rPh sb="2" eb="4">
      <t>タントウ</t>
    </rPh>
    <rPh sb="4" eb="5">
      <t>シャ</t>
    </rPh>
    <rPh sb="6" eb="8">
      <t>ショゾク</t>
    </rPh>
    <rPh sb="8" eb="10">
      <t>ブショ</t>
    </rPh>
    <rPh sb="11" eb="13">
      <t>ヤクショク</t>
    </rPh>
    <phoneticPr fontId="30"/>
  </si>
  <si>
    <t>契約担当者氏名</t>
    <rPh sb="2" eb="5">
      <t>タントウシャ</t>
    </rPh>
    <rPh sb="5" eb="7">
      <t>シメイ</t>
    </rPh>
    <phoneticPr fontId="30"/>
  </si>
  <si>
    <t>電話</t>
    <rPh sb="0" eb="2">
      <t>デンワ</t>
    </rPh>
    <phoneticPr fontId="30"/>
  </si>
  <si>
    <t>FAX</t>
    <phoneticPr fontId="30"/>
  </si>
  <si>
    <t>契約担当者E-mail</t>
    <rPh sb="2" eb="5">
      <t>タントウシャ</t>
    </rPh>
    <phoneticPr fontId="30"/>
  </si>
  <si>
    <t>経理担当窓口
郵便番号</t>
    <rPh sb="0" eb="2">
      <t>ケイリ</t>
    </rPh>
    <rPh sb="2" eb="4">
      <t>タントウ</t>
    </rPh>
    <rPh sb="4" eb="6">
      <t>マドグチ</t>
    </rPh>
    <rPh sb="7" eb="9">
      <t>ユウビン</t>
    </rPh>
    <rPh sb="9" eb="11">
      <t>バンゴウ</t>
    </rPh>
    <phoneticPr fontId="30"/>
  </si>
  <si>
    <t>経理担当窓口
住　所</t>
    <rPh sb="0" eb="2">
      <t>ケイリ</t>
    </rPh>
    <rPh sb="2" eb="4">
      <t>タントウ</t>
    </rPh>
    <rPh sb="4" eb="6">
      <t>マドグチ</t>
    </rPh>
    <rPh sb="7" eb="8">
      <t>ジュウ</t>
    </rPh>
    <rPh sb="9" eb="10">
      <t>ショ</t>
    </rPh>
    <phoneticPr fontId="30"/>
  </si>
  <si>
    <t>経理担当者
所属部署・役職</t>
    <rPh sb="0" eb="2">
      <t>ケイリ</t>
    </rPh>
    <rPh sb="2" eb="4">
      <t>タントウ</t>
    </rPh>
    <rPh sb="4" eb="5">
      <t>シャ</t>
    </rPh>
    <rPh sb="6" eb="8">
      <t>ショゾク</t>
    </rPh>
    <rPh sb="8" eb="10">
      <t>ブショ</t>
    </rPh>
    <rPh sb="11" eb="13">
      <t>ヤクショク</t>
    </rPh>
    <phoneticPr fontId="30"/>
  </si>
  <si>
    <t>経理担当者氏名</t>
    <rPh sb="0" eb="2">
      <t>ケイリ</t>
    </rPh>
    <rPh sb="2" eb="5">
      <t>タントウシャ</t>
    </rPh>
    <rPh sb="5" eb="7">
      <t>シメイ</t>
    </rPh>
    <phoneticPr fontId="30"/>
  </si>
  <si>
    <t>経理担当者E-mail</t>
    <rPh sb="0" eb="2">
      <t>ケイリ</t>
    </rPh>
    <rPh sb="2" eb="5">
      <t>タントウシャ</t>
    </rPh>
    <phoneticPr fontId="30"/>
  </si>
  <si>
    <t>知財担当者
所属部署・役職</t>
    <rPh sb="0" eb="2">
      <t>チザイ</t>
    </rPh>
    <rPh sb="2" eb="5">
      <t>タントウシャ</t>
    </rPh>
    <rPh sb="6" eb="8">
      <t>ショゾク</t>
    </rPh>
    <rPh sb="8" eb="10">
      <t>ブショ</t>
    </rPh>
    <rPh sb="11" eb="13">
      <t>ヤクショク</t>
    </rPh>
    <phoneticPr fontId="30"/>
  </si>
  <si>
    <t>知財担当者氏名</t>
    <rPh sb="0" eb="2">
      <t>チザイ</t>
    </rPh>
    <rPh sb="2" eb="5">
      <t>タントウシャ</t>
    </rPh>
    <rPh sb="5" eb="7">
      <t>シメイ</t>
    </rPh>
    <phoneticPr fontId="30"/>
  </si>
  <si>
    <t>知財担当者E-mail</t>
    <rPh sb="0" eb="2">
      <t>チザイ</t>
    </rPh>
    <rPh sb="2" eb="5">
      <t>タントウシャ</t>
    </rPh>
    <phoneticPr fontId="30"/>
  </si>
  <si>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30"/>
  </si>
  <si>
    <t>研究倫理教育責任者
氏名</t>
    <rPh sb="0" eb="2">
      <t>ケンキュウ</t>
    </rPh>
    <rPh sb="2" eb="4">
      <t>リンリ</t>
    </rPh>
    <rPh sb="4" eb="6">
      <t>キョウイク</t>
    </rPh>
    <rPh sb="6" eb="9">
      <t>セキニンシャ</t>
    </rPh>
    <rPh sb="10" eb="12">
      <t>シメイ</t>
    </rPh>
    <phoneticPr fontId="30"/>
  </si>
  <si>
    <t>研究倫理教育責任者E-mail</t>
    <phoneticPr fontId="30"/>
  </si>
  <si>
    <t>コンプライアンス推進責任者
所属部署・役職</t>
    <rPh sb="8" eb="10">
      <t>スイシン</t>
    </rPh>
    <rPh sb="10" eb="13">
      <t>セキニンシャ</t>
    </rPh>
    <rPh sb="14" eb="16">
      <t>ショゾク</t>
    </rPh>
    <rPh sb="16" eb="18">
      <t>ブショ</t>
    </rPh>
    <rPh sb="19" eb="21">
      <t>ヤクショク</t>
    </rPh>
    <phoneticPr fontId="30"/>
  </si>
  <si>
    <t>コンプライアンス推進責任者氏名</t>
    <rPh sb="8" eb="10">
      <t>スイシン</t>
    </rPh>
    <rPh sb="10" eb="13">
      <t>セキニンシャ</t>
    </rPh>
    <rPh sb="13" eb="15">
      <t>シメイ</t>
    </rPh>
    <phoneticPr fontId="30"/>
  </si>
  <si>
    <t>コンプライアンス推進責任者E-mail</t>
    <rPh sb="8" eb="10">
      <t>スイシン</t>
    </rPh>
    <rPh sb="10" eb="13">
      <t>セキニンシャ</t>
    </rPh>
    <phoneticPr fontId="30"/>
  </si>
  <si>
    <t>備考</t>
    <rPh sb="0" eb="2">
      <t>ビコウ</t>
    </rPh>
    <phoneticPr fontId="30"/>
  </si>
  <si>
    <t>AMED記入</t>
  </si>
  <si>
    <t>AMED入力</t>
    <rPh sb="4" eb="6">
      <t>ニュウリョク</t>
    </rPh>
    <phoneticPr fontId="30"/>
  </si>
  <si>
    <t>作成日：</t>
    <rPh sb="0" eb="3">
      <t>サクセイビ</t>
    </rPh>
    <phoneticPr fontId="19"/>
  </si>
  <si>
    <t>課題管理番号：</t>
    <rPh sb="0" eb="2">
      <t>カダイ</t>
    </rPh>
    <rPh sb="2" eb="4">
      <t>カンリ</t>
    </rPh>
    <rPh sb="4" eb="6">
      <t>バンゴウ</t>
    </rPh>
    <phoneticPr fontId="19"/>
  </si>
  <si>
    <t>財源：</t>
    <rPh sb="0" eb="2">
      <t>ザイゲン</t>
    </rPh>
    <phoneticPr fontId="19"/>
  </si>
  <si>
    <t>研究機関名：</t>
    <rPh sb="0" eb="2">
      <t>ケ</t>
    </rPh>
    <rPh sb="2" eb="4">
      <t>キカン</t>
    </rPh>
    <rPh sb="4" eb="5">
      <t>メイ</t>
    </rPh>
    <phoneticPr fontId="19"/>
  </si>
  <si>
    <t>研究機関の代表者　住所：</t>
    <rPh sb="0" eb="2">
      <t>ケ</t>
    </rPh>
    <rPh sb="2" eb="4">
      <t>キカン</t>
    </rPh>
    <rPh sb="5" eb="8">
      <t>ダイヒョウシャ</t>
    </rPh>
    <rPh sb="9" eb="11">
      <t>ジュウショ</t>
    </rPh>
    <phoneticPr fontId="19"/>
  </si>
  <si>
    <t>研究機関の代表者　肩書：</t>
    <rPh sb="0" eb="2">
      <t>ケ</t>
    </rPh>
    <rPh sb="2" eb="4">
      <t>キカン</t>
    </rPh>
    <rPh sb="5" eb="8">
      <t>ダイヒョウシャ</t>
    </rPh>
    <rPh sb="9" eb="11">
      <t>カタガ</t>
    </rPh>
    <phoneticPr fontId="19"/>
  </si>
  <si>
    <t>研究機関の代表者　氏名：</t>
    <rPh sb="0" eb="2">
      <t>ケ</t>
    </rPh>
    <rPh sb="2" eb="4">
      <t>キカン</t>
    </rPh>
    <rPh sb="5" eb="8">
      <t>ダイヒョウシャ</t>
    </rPh>
    <rPh sb="9" eb="11">
      <t>シメイ</t>
    </rPh>
    <phoneticPr fontId="19"/>
  </si>
  <si>
    <t>事業名：</t>
    <rPh sb="0" eb="2">
      <t>ジギョウ</t>
    </rPh>
    <rPh sb="2" eb="3">
      <t>メイ</t>
    </rPh>
    <phoneticPr fontId="19"/>
  </si>
  <si>
    <t>プログラム名：</t>
    <rPh sb="5" eb="6">
      <t>メイ</t>
    </rPh>
    <phoneticPr fontId="19"/>
  </si>
  <si>
    <t>研究開発課題名：</t>
    <rPh sb="0" eb="2">
      <t>ケンキュウ</t>
    </rPh>
    <rPh sb="2" eb="4">
      <t>カイハツ</t>
    </rPh>
    <rPh sb="4" eb="5">
      <t>カ</t>
    </rPh>
    <rPh sb="5" eb="6">
      <t>ダイ</t>
    </rPh>
    <rPh sb="6" eb="7">
      <t>ナ</t>
    </rPh>
    <phoneticPr fontId="19"/>
  </si>
  <si>
    <t>交付決定日：</t>
    <rPh sb="0" eb="2">
      <t>コウフ</t>
    </rPh>
    <rPh sb="2" eb="4">
      <t>ケッテイ</t>
    </rPh>
    <rPh sb="4" eb="5">
      <t>ビ</t>
    </rPh>
    <phoneticPr fontId="19"/>
  </si>
  <si>
    <t>全研究開発期間：</t>
    <rPh sb="0" eb="1">
      <t>ゼン</t>
    </rPh>
    <rPh sb="5" eb="7">
      <t>キカン</t>
    </rPh>
    <phoneticPr fontId="19"/>
  </si>
  <si>
    <t>当年度研究開発期間：</t>
    <rPh sb="0" eb="3">
      <t>トウネンド</t>
    </rPh>
    <rPh sb="7" eb="9">
      <t>キカン</t>
    </rPh>
    <phoneticPr fontId="19"/>
  </si>
  <si>
    <t>研究開発担当者所属・役職：</t>
    <rPh sb="0" eb="2">
      <t>ケンキュウ</t>
    </rPh>
    <rPh sb="2" eb="4">
      <t>カイハツ</t>
    </rPh>
    <rPh sb="4" eb="7">
      <t>タントウシャ</t>
    </rPh>
    <rPh sb="7" eb="9">
      <t>ショゾク</t>
    </rPh>
    <rPh sb="10" eb="12">
      <t>ヤクショク</t>
    </rPh>
    <phoneticPr fontId="19"/>
  </si>
  <si>
    <t>研究開発担当者氏名：</t>
    <rPh sb="0" eb="2">
      <t>ケンキュウ</t>
    </rPh>
    <rPh sb="2" eb="4">
      <t>カイハツ</t>
    </rPh>
    <rPh sb="4" eb="7">
      <t>タントウシャ</t>
    </rPh>
    <rPh sb="7" eb="9">
      <t>シメイ</t>
    </rPh>
    <phoneticPr fontId="19"/>
  </si>
  <si>
    <t>研究開発担当者 e-Rad研究者番号:</t>
    <rPh sb="0" eb="2">
      <t>ケンキュウ</t>
    </rPh>
    <rPh sb="2" eb="4">
      <t>カイハツ</t>
    </rPh>
    <rPh sb="4" eb="7">
      <t>タントウシャ</t>
    </rPh>
    <rPh sb="13" eb="15">
      <t>ケンキュウ</t>
    </rPh>
    <rPh sb="15" eb="16">
      <t>シャ</t>
    </rPh>
    <rPh sb="16" eb="18">
      <t>バンゴウ</t>
    </rPh>
    <phoneticPr fontId="19"/>
  </si>
  <si>
    <t>研究開発担当者E-mailアドレス：</t>
    <rPh sb="0" eb="2">
      <t>ケンキュウ</t>
    </rPh>
    <rPh sb="2" eb="4">
      <t>カイハツ</t>
    </rPh>
    <rPh sb="4" eb="7">
      <t>タントウシャ</t>
    </rPh>
    <phoneticPr fontId="19"/>
  </si>
  <si>
    <t>研究開発担当事務連絡担当者E-mailアドレス：</t>
    <phoneticPr fontId="19"/>
  </si>
  <si>
    <t>e-Rad課題ID番号：</t>
    <rPh sb="5" eb="7">
      <t>カダイ</t>
    </rPh>
    <rPh sb="9" eb="11">
      <t>バンゴウ</t>
    </rPh>
    <phoneticPr fontId="19"/>
  </si>
  <si>
    <t>研究開発担当事務連絡担当者氏名：</t>
    <rPh sb="6" eb="8">
      <t>ジム</t>
    </rPh>
    <rPh sb="8" eb="10">
      <t>レンラク</t>
    </rPh>
    <rPh sb="10" eb="12">
      <t>タントウ</t>
    </rPh>
    <rPh sb="12" eb="13">
      <t>シャ</t>
    </rPh>
    <rPh sb="13" eb="15">
      <t>シメイ</t>
    </rPh>
    <phoneticPr fontId="19"/>
  </si>
  <si>
    <t>研究概要：　　
（300～500字程度で、
公開可能なもの）</t>
    <rPh sb="0" eb="2">
      <t>ケンキュウ</t>
    </rPh>
    <rPh sb="2" eb="4">
      <t>ガイヨウ</t>
    </rPh>
    <rPh sb="16" eb="17">
      <t>ジ</t>
    </rPh>
    <rPh sb="17" eb="19">
      <t>テイド</t>
    </rPh>
    <rPh sb="22" eb="24">
      <t>コウカイ</t>
    </rPh>
    <rPh sb="24" eb="26">
      <t>カノウ</t>
    </rPh>
    <phoneticPr fontId="19"/>
  </si>
  <si>
    <t>＜経費内訳＞</t>
    <rPh sb="1" eb="3">
      <t>ケイヒ</t>
    </rPh>
    <rPh sb="3" eb="5">
      <t>ウチワケ</t>
    </rPh>
    <phoneticPr fontId="19"/>
  </si>
  <si>
    <t>自動的に転記された金額が税抜き額であることをご確認ください。</t>
    <rPh sb="0" eb="3">
      <t>ジドウテキ</t>
    </rPh>
    <rPh sb="4" eb="6">
      <t>テンキ</t>
    </rPh>
    <rPh sb="9" eb="11">
      <t>キンガク</t>
    </rPh>
    <rPh sb="12" eb="14">
      <t>ゼイヌ</t>
    </rPh>
    <rPh sb="15" eb="16">
      <t>ガク</t>
    </rPh>
    <rPh sb="23" eb="25">
      <t>カクニン</t>
    </rPh>
    <phoneticPr fontId="19"/>
  </si>
  <si>
    <t>補助率（分子／分母）</t>
    <phoneticPr fontId="19"/>
  </si>
  <si>
    <t>/</t>
    <phoneticPr fontId="19"/>
  </si>
  <si>
    <t>中項目</t>
    <rPh sb="0" eb="1">
      <t>ナカ</t>
    </rPh>
    <rPh sb="1" eb="2">
      <t>コウ</t>
    </rPh>
    <rPh sb="2" eb="3">
      <t>メ</t>
    </rPh>
    <phoneticPr fontId="19"/>
  </si>
  <si>
    <t>中項目計</t>
    <rPh sb="0" eb="1">
      <t>ナカ</t>
    </rPh>
    <rPh sb="1" eb="3">
      <t>コウモク</t>
    </rPh>
    <rPh sb="3" eb="4">
      <t>ケイ</t>
    </rPh>
    <phoneticPr fontId="19"/>
  </si>
  <si>
    <r>
      <rPr>
        <sz val="12"/>
        <color theme="1"/>
        <rFont val="ＭＳ 明朝"/>
        <family val="1"/>
        <charset val="128"/>
      </rPr>
      <t>補助金額</t>
    </r>
    <r>
      <rPr>
        <sz val="10"/>
        <color theme="1"/>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19"/>
  </si>
  <si>
    <t>物品費</t>
    <rPh sb="0" eb="1">
      <t>モノ</t>
    </rPh>
    <rPh sb="1" eb="2">
      <t>シナ</t>
    </rPh>
    <rPh sb="2" eb="3">
      <t>ヒ</t>
    </rPh>
    <phoneticPr fontId="19"/>
  </si>
  <si>
    <t>設備備品費</t>
    <rPh sb="0" eb="2">
      <t>セツビ</t>
    </rPh>
    <rPh sb="2" eb="5">
      <t>ビヒンヒ</t>
    </rPh>
    <phoneticPr fontId="19"/>
  </si>
  <si>
    <t>消耗品費</t>
    <rPh sb="0" eb="3">
      <t>ショウモウヒン</t>
    </rPh>
    <rPh sb="3" eb="4">
      <t>ヒ</t>
    </rPh>
    <phoneticPr fontId="19"/>
  </si>
  <si>
    <t>旅費</t>
    <rPh sb="0" eb="1">
      <t>タビ</t>
    </rPh>
    <rPh sb="1" eb="2">
      <t>ヒ</t>
    </rPh>
    <phoneticPr fontId="19"/>
  </si>
  <si>
    <t>旅費</t>
    <phoneticPr fontId="19"/>
  </si>
  <si>
    <t>人件費・謝金</t>
    <rPh sb="0" eb="1">
      <t>ヒト</t>
    </rPh>
    <rPh sb="1" eb="2">
      <t>ケン</t>
    </rPh>
    <rPh sb="2" eb="3">
      <t>ヒ</t>
    </rPh>
    <rPh sb="4" eb="5">
      <t>シャ</t>
    </rPh>
    <rPh sb="5" eb="6">
      <t>カネ</t>
    </rPh>
    <phoneticPr fontId="19"/>
  </si>
  <si>
    <t>人件費</t>
    <phoneticPr fontId="19"/>
  </si>
  <si>
    <t>謝金</t>
    <phoneticPr fontId="19"/>
  </si>
  <si>
    <t>小計</t>
    <rPh sb="0" eb="2">
      <t>ショウケイ</t>
    </rPh>
    <phoneticPr fontId="19"/>
  </si>
  <si>
    <t>間接経費/一般管理費</t>
    <rPh sb="0" eb="2">
      <t>カンセツ</t>
    </rPh>
    <rPh sb="2" eb="4">
      <t>ケイヒ</t>
    </rPh>
    <rPh sb="5" eb="7">
      <t>イッパン</t>
    </rPh>
    <rPh sb="7" eb="10">
      <t>カンリヒ</t>
    </rPh>
    <phoneticPr fontId="19"/>
  </si>
  <si>
    <t>小計の</t>
    <rPh sb="0" eb="2">
      <t>ショウケイ</t>
    </rPh>
    <phoneticPr fontId="19"/>
  </si>
  <si>
    <t>％</t>
    <phoneticPr fontId="19"/>
  </si>
  <si>
    <t>合　　　計</t>
    <rPh sb="0" eb="1">
      <t>ゴウ</t>
    </rPh>
    <rPh sb="4" eb="5">
      <t>ケイ</t>
    </rPh>
    <phoneticPr fontId="19"/>
  </si>
  <si>
    <t>間接経費率(確認用)</t>
    <rPh sb="0" eb="2">
      <t>カンセツ</t>
    </rPh>
    <rPh sb="2" eb="4">
      <t>ケイヒ</t>
    </rPh>
    <rPh sb="4" eb="5">
      <t>リツ</t>
    </rPh>
    <rPh sb="6" eb="8">
      <t>カクニン</t>
    </rPh>
    <rPh sb="8" eb="9">
      <t>ヨウ</t>
    </rPh>
    <phoneticPr fontId="19"/>
  </si>
  <si>
    <t>氏名</t>
    <rPh sb="0" eb="1">
      <t>シ</t>
    </rPh>
    <rPh sb="1" eb="2">
      <t>メイ</t>
    </rPh>
    <phoneticPr fontId="19"/>
  </si>
  <si>
    <t>所属・役職</t>
    <rPh sb="0" eb="2">
      <t>ショゾク</t>
    </rPh>
    <rPh sb="3" eb="5">
      <t>ヤクショク</t>
    </rPh>
    <phoneticPr fontId="19"/>
  </si>
  <si>
    <t>郵便番号</t>
    <rPh sb="0" eb="2">
      <t>ユウビン</t>
    </rPh>
    <rPh sb="2" eb="4">
      <t>バンゴウ</t>
    </rPh>
    <phoneticPr fontId="19"/>
  </si>
  <si>
    <t>住所</t>
    <rPh sb="0" eb="2">
      <t>ジュウショ</t>
    </rPh>
    <phoneticPr fontId="19"/>
  </si>
  <si>
    <t>電話番号</t>
    <rPh sb="0" eb="2">
      <t>デンワ</t>
    </rPh>
    <rPh sb="2" eb="4">
      <t>バンゴウ</t>
    </rPh>
    <phoneticPr fontId="19"/>
  </si>
  <si>
    <t>FAX番号</t>
    <rPh sb="3" eb="5">
      <t>バンゴウ</t>
    </rPh>
    <phoneticPr fontId="19"/>
  </si>
  <si>
    <t>E-mailアドレス</t>
    <phoneticPr fontId="19"/>
  </si>
  <si>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9"/>
  </si>
  <si>
    <t>E-mailアドレス</t>
  </si>
  <si>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19"/>
  </si>
  <si>
    <t>（物品費内訳）</t>
    <rPh sb="1" eb="3">
      <t>ブッピン</t>
    </rPh>
    <rPh sb="3" eb="4">
      <t>ヒ</t>
    </rPh>
    <rPh sb="4" eb="6">
      <t>ウチワケ</t>
    </rPh>
    <phoneticPr fontId="19"/>
  </si>
  <si>
    <t>＜設備備品費＞</t>
    <rPh sb="1" eb="3">
      <t>セツビ</t>
    </rPh>
    <rPh sb="3" eb="6">
      <t>ビヒンヒ</t>
    </rPh>
    <phoneticPr fontId="19"/>
  </si>
  <si>
    <t>単位：円</t>
    <rPh sb="0" eb="2">
      <t>タンイ</t>
    </rPh>
    <rPh sb="3" eb="4">
      <t>エン</t>
    </rPh>
    <phoneticPr fontId="19"/>
  </si>
  <si>
    <t>品名</t>
    <rPh sb="0" eb="2">
      <t>ヒンメイ</t>
    </rPh>
    <phoneticPr fontId="19"/>
  </si>
  <si>
    <t>使途</t>
    <rPh sb="0" eb="2">
      <t>シト</t>
    </rPh>
    <phoneticPr fontId="19"/>
  </si>
  <si>
    <t>購入予定時期
（四半期単位）</t>
    <rPh sb="0" eb="2">
      <t>コウニュウ</t>
    </rPh>
    <rPh sb="2" eb="4">
      <t>ヨテイ</t>
    </rPh>
    <rPh sb="4" eb="6">
      <t>ジキ</t>
    </rPh>
    <rPh sb="8" eb="9">
      <t>シ</t>
    </rPh>
    <rPh sb="9" eb="11">
      <t>ハンキ</t>
    </rPh>
    <rPh sb="11" eb="13">
      <t>タンイ</t>
    </rPh>
    <phoneticPr fontId="19"/>
  </si>
  <si>
    <t>積算根拠</t>
    <rPh sb="0" eb="2">
      <t>セキサン</t>
    </rPh>
    <rPh sb="2" eb="4">
      <t>コンキョ</t>
    </rPh>
    <phoneticPr fontId="19"/>
  </si>
  <si>
    <t>金額（税抜き）</t>
    <rPh sb="0" eb="2">
      <t>キンガク</t>
    </rPh>
    <rPh sb="3" eb="4">
      <t>ゼイ</t>
    </rPh>
    <rPh sb="4" eb="5">
      <t>ヌ</t>
    </rPh>
    <phoneticPr fontId="19"/>
  </si>
  <si>
    <t>単価（税抜き）</t>
    <rPh sb="0" eb="2">
      <t>タンカ</t>
    </rPh>
    <rPh sb="3" eb="4">
      <t>ゼイ</t>
    </rPh>
    <rPh sb="4" eb="5">
      <t>ヌ</t>
    </rPh>
    <phoneticPr fontId="19"/>
  </si>
  <si>
    <t>数量</t>
    <rPh sb="0" eb="2">
      <t>スウリョウ</t>
    </rPh>
    <phoneticPr fontId="19"/>
  </si>
  <si>
    <t>●●分析装置</t>
    <rPh sb="2" eb="4">
      <t>ブンセキ</t>
    </rPh>
    <rPh sb="4" eb="6">
      <t>ソウチ</t>
    </rPh>
    <phoneticPr fontId="19"/>
  </si>
  <si>
    <t>●●分析のため</t>
    <rPh sb="2" eb="4">
      <t>ブンセキ</t>
    </rPh>
    <phoneticPr fontId="19"/>
  </si>
  <si>
    <t>件</t>
  </si>
  <si>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19"/>
  </si>
  <si>
    <t>合　　　　計</t>
    <rPh sb="0" eb="1">
      <t>ゴウ</t>
    </rPh>
    <rPh sb="5" eb="6">
      <t>ケイ</t>
    </rPh>
    <phoneticPr fontId="19"/>
  </si>
  <si>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9"/>
  </si>
  <si>
    <t>（物品費内訳）</t>
    <phoneticPr fontId="19"/>
  </si>
  <si>
    <t>＜消耗品費＞</t>
    <rPh sb="1" eb="4">
      <t>ショウモウヒン</t>
    </rPh>
    <rPh sb="4" eb="5">
      <t>ヒ</t>
    </rPh>
    <phoneticPr fontId="19"/>
  </si>
  <si>
    <t>単位</t>
    <rPh sb="0" eb="2">
      <t>タンイ</t>
    </rPh>
    <phoneticPr fontId="19"/>
  </si>
  <si>
    <t>試薬（●●●●●、●●製）</t>
    <rPh sb="0" eb="2">
      <t>シヤク</t>
    </rPh>
    <rPh sb="11" eb="12">
      <t>セイ</t>
    </rPh>
    <phoneticPr fontId="19"/>
  </si>
  <si>
    <t>点</t>
    <rPh sb="0" eb="1">
      <t>テン</t>
    </rPh>
    <phoneticPr fontId="19"/>
  </si>
  <si>
    <t>試薬（▲▲▲▲、▲▲製）</t>
    <rPh sb="0" eb="2">
      <t>シヤク</t>
    </rPh>
    <rPh sb="10" eb="11">
      <t>セイ</t>
    </rPh>
    <phoneticPr fontId="19"/>
  </si>
  <si>
    <t>▲▲分析のため</t>
    <rPh sb="2" eb="4">
      <t>ブンセキ</t>
    </rPh>
    <phoneticPr fontId="19"/>
  </si>
  <si>
    <t>細胞培養器具(○○）</t>
    <rPh sb="0" eb="2">
      <t>サイボウ</t>
    </rPh>
    <rPh sb="2" eb="4">
      <t>バイヨウ</t>
    </rPh>
    <rPh sb="4" eb="6">
      <t>キグ</t>
    </rPh>
    <phoneticPr fontId="18"/>
  </si>
  <si>
    <t>培養細胞の維持のため</t>
    <rPh sb="0" eb="2">
      <t>バイヨウ</t>
    </rPh>
    <rPh sb="2" eb="4">
      <t>サイボウ</t>
    </rPh>
    <rPh sb="5" eb="7">
      <t>イジ</t>
    </rPh>
    <phoneticPr fontId="18"/>
  </si>
  <si>
    <t>式</t>
    <rPh sb="0" eb="1">
      <t>シキ</t>
    </rPh>
    <phoneticPr fontId="19"/>
  </si>
  <si>
    <t>細胞培養器具(△△）</t>
    <rPh sb="0" eb="2">
      <t>サイボウ</t>
    </rPh>
    <rPh sb="2" eb="4">
      <t>バイヨウ</t>
    </rPh>
    <rPh sb="4" eb="6">
      <t>キグ</t>
    </rPh>
    <phoneticPr fontId="18"/>
  </si>
  <si>
    <t>培養細胞の維持のため（海外業者）</t>
    <rPh sb="0" eb="2">
      <t>バイヨウ</t>
    </rPh>
    <rPh sb="2" eb="4">
      <t>サイボウ</t>
    </rPh>
    <rPh sb="5" eb="7">
      <t>イジ</t>
    </rPh>
    <rPh sb="11" eb="13">
      <t>カイガイ</t>
    </rPh>
    <rPh sb="13" eb="15">
      <t>ギョウシャ</t>
    </rPh>
    <phoneticPr fontId="18"/>
  </si>
  <si>
    <t>細胞培養器具(他）</t>
    <rPh sb="0" eb="2">
      <t>サイボウ</t>
    </rPh>
    <rPh sb="2" eb="4">
      <t>バイヨウ</t>
    </rPh>
    <rPh sb="4" eb="6">
      <t>キグ</t>
    </rPh>
    <rPh sb="7" eb="8">
      <t>ホカ</t>
    </rPh>
    <phoneticPr fontId="18"/>
  </si>
  <si>
    <t>●●(既製品ソフトウェア)</t>
    <rPh sb="3" eb="6">
      <t>キセイヒン</t>
    </rPh>
    <phoneticPr fontId="19"/>
  </si>
  <si>
    <t>●●解析のため</t>
    <rPh sb="2" eb="4">
      <t>カイセキ</t>
    </rPh>
    <phoneticPr fontId="19"/>
  </si>
  <si>
    <t>式</t>
  </si>
  <si>
    <t>ヌードマウス</t>
    <phoneticPr fontId="19"/>
  </si>
  <si>
    <t>○○の評価実験に使用</t>
    <rPh sb="5" eb="7">
      <t>ジッケン</t>
    </rPh>
    <rPh sb="8" eb="10">
      <t>シヨウ</t>
    </rPh>
    <phoneticPr fontId="19"/>
  </si>
  <si>
    <t>匹</t>
    <rPh sb="0" eb="1">
      <t>ヒキ</t>
    </rPh>
    <phoneticPr fontId="19"/>
  </si>
  <si>
    <t>検査用消耗品（ピペット類）</t>
    <rPh sb="0" eb="2">
      <t>ケンサ</t>
    </rPh>
    <rPh sb="2" eb="3">
      <t>ヨウ</t>
    </rPh>
    <rPh sb="3" eb="6">
      <t>ショウモウヒン</t>
    </rPh>
    <phoneticPr fontId="19"/>
  </si>
  <si>
    <t>●●検査に必要な消耗品</t>
    <rPh sb="2" eb="4">
      <t>ケンサ</t>
    </rPh>
    <rPh sb="5" eb="7">
      <t>ヒツヨウ</t>
    </rPh>
    <rPh sb="8" eb="11">
      <t>ショウモウヒン</t>
    </rPh>
    <phoneticPr fontId="19"/>
  </si>
  <si>
    <t>検査用消耗品（実験器具類）</t>
    <rPh sb="0" eb="2">
      <t>ケンサ</t>
    </rPh>
    <rPh sb="2" eb="3">
      <t>ヨウ</t>
    </rPh>
    <rPh sb="3" eb="6">
      <t>ショウモウヒン</t>
    </rPh>
    <phoneticPr fontId="19"/>
  </si>
  <si>
    <t>△△検査に必要な消耗品</t>
    <rPh sb="2" eb="4">
      <t>ケンサ</t>
    </rPh>
    <rPh sb="5" eb="7">
      <t>ヒツヨウ</t>
    </rPh>
    <rPh sb="8" eb="11">
      <t>ショウモウヒン</t>
    </rPh>
    <phoneticPr fontId="19"/>
  </si>
  <si>
    <t>○○検査に必要な消耗品</t>
    <rPh sb="2" eb="4">
      <t>ケンサ</t>
    </rPh>
    <rPh sb="5" eb="7">
      <t>ヒツヨウ</t>
    </rPh>
    <rPh sb="8" eb="11">
      <t>ショウモウヒン</t>
    </rPh>
    <phoneticPr fontId="19"/>
  </si>
  <si>
    <t>＜旅費＞</t>
    <rPh sb="1" eb="3">
      <t>リョヒ</t>
    </rPh>
    <phoneticPr fontId="19"/>
  </si>
  <si>
    <t>種別</t>
    <rPh sb="0" eb="2">
      <t>シュベツ</t>
    </rPh>
    <phoneticPr fontId="19"/>
  </si>
  <si>
    <t>出張者</t>
    <rPh sb="0" eb="3">
      <t>シュッチョウシャ</t>
    </rPh>
    <phoneticPr fontId="19"/>
  </si>
  <si>
    <t>出張先</t>
    <rPh sb="0" eb="2">
      <t>シュッチョウ</t>
    </rPh>
    <rPh sb="2" eb="3">
      <t>サキ</t>
    </rPh>
    <phoneticPr fontId="19"/>
  </si>
  <si>
    <t>日程</t>
    <rPh sb="0" eb="2">
      <t>ニッテイ</t>
    </rPh>
    <phoneticPr fontId="19"/>
  </si>
  <si>
    <t>用務・目的</t>
    <rPh sb="0" eb="2">
      <t>ヨウム</t>
    </rPh>
    <rPh sb="3" eb="4">
      <t>メ</t>
    </rPh>
    <rPh sb="4" eb="5">
      <t>マト</t>
    </rPh>
    <phoneticPr fontId="19"/>
  </si>
  <si>
    <t>回数</t>
    <rPh sb="0" eb="2">
      <t>カイスウ</t>
    </rPh>
    <phoneticPr fontId="19"/>
  </si>
  <si>
    <t>人数</t>
    <rPh sb="0" eb="2">
      <t>ニンズウ</t>
    </rPh>
    <phoneticPr fontId="19"/>
  </si>
  <si>
    <t>国内</t>
  </si>
  <si>
    <t>栄目戸　太郎</t>
    <rPh sb="0" eb="1">
      <t>エイ</t>
    </rPh>
    <rPh sb="1" eb="3">
      <t>メド</t>
    </rPh>
    <rPh sb="4" eb="6">
      <t>タロウ</t>
    </rPh>
    <phoneticPr fontId="16"/>
  </si>
  <si>
    <t>ABC大学</t>
    <rPh sb="3" eb="5">
      <t>ダイガク</t>
    </rPh>
    <phoneticPr fontId="16"/>
  </si>
  <si>
    <t>泊</t>
    <rPh sb="0" eb="1">
      <t>ハク</t>
    </rPh>
    <phoneticPr fontId="16"/>
  </si>
  <si>
    <t>日</t>
    <rPh sb="0" eb="1">
      <t>ヒ</t>
    </rPh>
    <phoneticPr fontId="16"/>
  </si>
  <si>
    <t>四半期報告会のため</t>
    <rPh sb="0" eb="3">
      <t>シハンキ</t>
    </rPh>
    <rPh sb="3" eb="6">
      <t>ホウコクカイ</t>
    </rPh>
    <phoneticPr fontId="16"/>
  </si>
  <si>
    <t>丸野　内子</t>
    <rPh sb="0" eb="1">
      <t>マル</t>
    </rPh>
    <rPh sb="1" eb="2">
      <t>ノ</t>
    </rPh>
    <rPh sb="3" eb="5">
      <t>ウチコ</t>
    </rPh>
    <phoneticPr fontId="16"/>
  </si>
  <si>
    <t>東京都内　会議室</t>
    <rPh sb="0" eb="2">
      <t>トウキョウ</t>
    </rPh>
    <rPh sb="2" eb="4">
      <t>トナイ</t>
    </rPh>
    <rPh sb="5" eb="8">
      <t>カイギシツ</t>
    </rPh>
    <phoneticPr fontId="16"/>
  </si>
  <si>
    <t>○○班　班会議出席</t>
    <rPh sb="2" eb="3">
      <t>ハン</t>
    </rPh>
    <rPh sb="4" eb="5">
      <t>ハン</t>
    </rPh>
    <rPh sb="5" eb="7">
      <t>カイギ</t>
    </rPh>
    <rPh sb="7" eb="9">
      <t>シュッセキ</t>
    </rPh>
    <phoneticPr fontId="16"/>
  </si>
  <si>
    <t>海外</t>
  </si>
  <si>
    <t>大手　町子</t>
    <rPh sb="0" eb="2">
      <t>オオテ</t>
    </rPh>
    <rPh sb="3" eb="4">
      <t>マチ</t>
    </rPh>
    <rPh sb="4" eb="5">
      <t>コ</t>
    </rPh>
    <phoneticPr fontId="16"/>
  </si>
  <si>
    <t>シカゴ・DF大学</t>
    <rPh sb="6" eb="8">
      <t>ダイガク</t>
    </rPh>
    <phoneticPr fontId="16"/>
  </si>
  <si>
    <t>ZZZZ学会　発表のため</t>
    <rPh sb="4" eb="6">
      <t>ガッカイ</t>
    </rPh>
    <rPh sb="7" eb="9">
      <t>ハッピョウ</t>
    </rPh>
    <phoneticPr fontId="16"/>
  </si>
  <si>
    <t>（人件費内訳）</t>
    <rPh sb="1" eb="4">
      <t>ジンケンヒ</t>
    </rPh>
    <phoneticPr fontId="19"/>
  </si>
  <si>
    <t>＜人件費＞</t>
    <rPh sb="1" eb="2">
      <t>ヒト</t>
    </rPh>
    <rPh sb="2" eb="3">
      <t>ケン</t>
    </rPh>
    <rPh sb="3" eb="4">
      <t>ヒ</t>
    </rPh>
    <phoneticPr fontId="19"/>
  </si>
  <si>
    <t>種別
（各機関の雇用の名称）</t>
    <rPh sb="0" eb="2">
      <t>シュベツ</t>
    </rPh>
    <rPh sb="4" eb="5">
      <t>カク</t>
    </rPh>
    <rPh sb="5" eb="7">
      <t>キカン</t>
    </rPh>
    <rPh sb="8" eb="10">
      <t>コヨウ</t>
    </rPh>
    <rPh sb="11" eb="13">
      <t>メイショウ</t>
    </rPh>
    <phoneticPr fontId="19"/>
  </si>
  <si>
    <t>氏名</t>
    <rPh sb="0" eb="2">
      <t>シメイ</t>
    </rPh>
    <phoneticPr fontId="19"/>
  </si>
  <si>
    <t>雇用区分</t>
    <rPh sb="0" eb="2">
      <t>コヨウ</t>
    </rPh>
    <rPh sb="2" eb="4">
      <t>クブン</t>
    </rPh>
    <phoneticPr fontId="19"/>
  </si>
  <si>
    <t>金額（消費税抜き）</t>
    <rPh sb="0" eb="2">
      <t>キンガク</t>
    </rPh>
    <rPh sb="3" eb="5">
      <t>ショウヒ</t>
    </rPh>
    <rPh sb="5" eb="6">
      <t>ゼイ</t>
    </rPh>
    <rPh sb="6" eb="7">
      <t>ヌ</t>
    </rPh>
    <phoneticPr fontId="19"/>
  </si>
  <si>
    <t>備考</t>
    <rPh sb="0" eb="2">
      <t>ビコウ</t>
    </rPh>
    <phoneticPr fontId="19"/>
  </si>
  <si>
    <t>月給
または
時給</t>
    <rPh sb="0" eb="2">
      <t>ゲッキュウ</t>
    </rPh>
    <rPh sb="7" eb="9">
      <t>ジキュウ</t>
    </rPh>
    <phoneticPr fontId="19"/>
  </si>
  <si>
    <t>支払月数
または
支払時間数</t>
    <rPh sb="0" eb="2">
      <t>シハライ</t>
    </rPh>
    <rPh sb="2" eb="4">
      <t>ツキスウ</t>
    </rPh>
    <rPh sb="9" eb="11">
      <t>シハラ</t>
    </rPh>
    <rPh sb="11" eb="14">
      <t>ジカンスウ</t>
    </rPh>
    <phoneticPr fontId="19"/>
  </si>
  <si>
    <t>年間定期代
（税抜き）</t>
    <rPh sb="0" eb="2">
      <t>ネンカン</t>
    </rPh>
    <rPh sb="2" eb="5">
      <t>テイキダイ</t>
    </rPh>
    <rPh sb="7" eb="8">
      <t>ゼイ</t>
    </rPh>
    <rPh sb="8" eb="9">
      <t>ヌ</t>
    </rPh>
    <phoneticPr fontId="19"/>
  </si>
  <si>
    <t>賞与</t>
    <rPh sb="0" eb="2">
      <t>ショウヨ</t>
    </rPh>
    <phoneticPr fontId="19"/>
  </si>
  <si>
    <t>従事率</t>
    <rPh sb="0" eb="2">
      <t>ジュウジ</t>
    </rPh>
    <rPh sb="2" eb="3">
      <t>リツ</t>
    </rPh>
    <phoneticPr fontId="19"/>
  </si>
  <si>
    <t>栄目戸　太郎</t>
    <rPh sb="0" eb="1">
      <t>エイ</t>
    </rPh>
    <rPh sb="1" eb="3">
      <t>メド</t>
    </rPh>
    <rPh sb="4" eb="6">
      <t>タロウ</t>
    </rPh>
    <phoneticPr fontId="19"/>
  </si>
  <si>
    <t>直雇用</t>
  </si>
  <si>
    <t>丸野　内子</t>
    <rPh sb="0" eb="1">
      <t>マル</t>
    </rPh>
    <rPh sb="1" eb="2">
      <t>ノ</t>
    </rPh>
    <rPh sb="3" eb="5">
      <t>ウチコ</t>
    </rPh>
    <phoneticPr fontId="19"/>
  </si>
  <si>
    <t>研究補佐員</t>
    <rPh sb="0" eb="2">
      <t>ケンキュウ</t>
    </rPh>
    <rPh sb="2" eb="5">
      <t>ホサイン</t>
    </rPh>
    <phoneticPr fontId="19"/>
  </si>
  <si>
    <t>A</t>
    <phoneticPr fontId="19"/>
  </si>
  <si>
    <t>B</t>
    <phoneticPr fontId="19"/>
  </si>
  <si>
    <t>（人件費内訳）</t>
    <rPh sb="1" eb="4">
      <t>ジンケンヒ</t>
    </rPh>
    <rPh sb="4" eb="6">
      <t>ウチワケ</t>
    </rPh>
    <phoneticPr fontId="19"/>
  </si>
  <si>
    <t>金額（消費税抜き）</t>
    <rPh sb="0" eb="2">
      <t>キンガク</t>
    </rPh>
    <rPh sb="3" eb="6">
      <t>ショウヒゼイ</t>
    </rPh>
    <rPh sb="6" eb="7">
      <t>ヌ</t>
    </rPh>
    <phoneticPr fontId="19"/>
  </si>
  <si>
    <t>時間単価</t>
    <rPh sb="0" eb="2">
      <t>ジカン</t>
    </rPh>
    <rPh sb="2" eb="4">
      <t>タンカ</t>
    </rPh>
    <phoneticPr fontId="19"/>
  </si>
  <si>
    <t>従事時間</t>
    <rPh sb="0" eb="2">
      <t>ジュウジ</t>
    </rPh>
    <rPh sb="2" eb="4">
      <t>ジカン</t>
    </rPh>
    <phoneticPr fontId="19"/>
  </si>
  <si>
    <t>月額単価</t>
    <rPh sb="0" eb="2">
      <t>ゲツガク</t>
    </rPh>
    <rPh sb="2" eb="4">
      <t>タンカ</t>
    </rPh>
    <phoneticPr fontId="19"/>
  </si>
  <si>
    <t>従事月数</t>
    <rPh sb="0" eb="2">
      <t>ジュウジ</t>
    </rPh>
    <rPh sb="2" eb="4">
      <t>ゲッスウ</t>
    </rPh>
    <phoneticPr fontId="19"/>
  </si>
  <si>
    <t>研究員</t>
    <rPh sb="0" eb="3">
      <t>ケンキュウイン</t>
    </rPh>
    <phoneticPr fontId="19"/>
  </si>
  <si>
    <t>＜謝金＞</t>
    <rPh sb="1" eb="3">
      <t>シャキン</t>
    </rPh>
    <phoneticPr fontId="19"/>
  </si>
  <si>
    <t>用務・目的等</t>
    <rPh sb="0" eb="2">
      <t>ヨウム</t>
    </rPh>
    <rPh sb="3" eb="5">
      <t>モクテキ</t>
    </rPh>
    <rPh sb="5" eb="6">
      <t>ナド</t>
    </rPh>
    <phoneticPr fontId="19"/>
  </si>
  <si>
    <t>積算根拠</t>
    <rPh sb="2" eb="4">
      <t>コンキョ</t>
    </rPh>
    <phoneticPr fontId="19"/>
  </si>
  <si>
    <t>●●●●</t>
    <phoneticPr fontId="19"/>
  </si>
  <si>
    <t>○○○○についての専門家による指導（講師代）</t>
    <rPh sb="9" eb="12">
      <t>センモンカ</t>
    </rPh>
    <rPh sb="15" eb="17">
      <t>シドウ</t>
    </rPh>
    <rPh sb="18" eb="20">
      <t>コウシ</t>
    </rPh>
    <rPh sb="20" eb="21">
      <t>ダイ</t>
    </rPh>
    <phoneticPr fontId="19"/>
  </si>
  <si>
    <t>（その他内訳）</t>
    <rPh sb="3" eb="4">
      <t>タ</t>
    </rPh>
    <rPh sb="4" eb="6">
      <t>ウチワケ</t>
    </rPh>
    <phoneticPr fontId="19"/>
  </si>
  <si>
    <t>＜その他＞</t>
    <rPh sb="3" eb="4">
      <t>タ</t>
    </rPh>
    <phoneticPr fontId="19"/>
  </si>
  <si>
    <t>件名</t>
    <rPh sb="0" eb="2">
      <t>ケンメイ</t>
    </rPh>
    <phoneticPr fontId="19"/>
  </si>
  <si>
    <t>目的等</t>
    <rPh sb="0" eb="2">
      <t>モクテキ</t>
    </rPh>
    <rPh sb="2" eb="3">
      <t>ナド</t>
    </rPh>
    <phoneticPr fontId="19"/>
  </si>
  <si>
    <t>検査機器レンタル料</t>
    <rPh sb="0" eb="2">
      <t>ケンサ</t>
    </rPh>
    <rPh sb="2" eb="4">
      <t>キキ</t>
    </rPh>
    <rPh sb="8" eb="9">
      <t>リョウ</t>
    </rPh>
    <phoneticPr fontId="19"/>
  </si>
  <si>
    <t>限定された期間で検証データ取得のため。</t>
    <rPh sb="0" eb="2">
      <t>ゲンテイ</t>
    </rPh>
    <rPh sb="5" eb="7">
      <t>キカン</t>
    </rPh>
    <rPh sb="8" eb="10">
      <t>ケンショウ</t>
    </rPh>
    <rPh sb="13" eb="15">
      <t>シュトク</t>
    </rPh>
    <phoneticPr fontId="19"/>
  </si>
  <si>
    <t>ヶ月</t>
  </si>
  <si>
    <t>DNA合成</t>
    <rPh sb="3" eb="5">
      <t>ゴウセイ</t>
    </rPh>
    <phoneticPr fontId="19"/>
  </si>
  <si>
    <t>件</t>
    <rPh sb="0" eb="1">
      <t>ケン</t>
    </rPh>
    <phoneticPr fontId="19"/>
  </si>
  <si>
    <t>●●解析費用</t>
    <rPh sb="2" eb="4">
      <t>カイセキ</t>
    </rPh>
    <phoneticPr fontId="19"/>
  </si>
  <si>
    <t>病理学的解析に使用するため</t>
    <phoneticPr fontId="19"/>
  </si>
  <si>
    <t>●●ソフトウェアライセンス</t>
  </si>
  <si>
    <t>＜委託費＞</t>
    <rPh sb="1" eb="3">
      <t>イタク</t>
    </rPh>
    <rPh sb="3" eb="4">
      <t>ヒ</t>
    </rPh>
    <phoneticPr fontId="19"/>
  </si>
  <si>
    <t>●●研究の委託</t>
    <rPh sb="2" eb="4">
      <t>ケンキュウ</t>
    </rPh>
    <rPh sb="5" eb="7">
      <t>イタク</t>
    </rPh>
    <phoneticPr fontId="19"/>
  </si>
  <si>
    <t>●●研究を■■に委託するため</t>
    <rPh sb="2" eb="4">
      <t>ケンキュウ</t>
    </rPh>
    <rPh sb="8" eb="10">
      <t>イタク</t>
    </rPh>
    <phoneticPr fontId="19"/>
  </si>
  <si>
    <t>バイオマーカー研究</t>
    <phoneticPr fontId="19"/>
  </si>
  <si>
    <t>令和○年2月～令和○年3月分</t>
    <rPh sb="0" eb="2">
      <t>レイワ</t>
    </rPh>
    <rPh sb="3" eb="4">
      <t>ネン</t>
    </rPh>
    <rPh sb="5" eb="6">
      <t>ガツ</t>
    </rPh>
    <rPh sb="7" eb="9">
      <t>レイワ</t>
    </rPh>
    <rPh sb="10" eb="11">
      <t>ネン</t>
    </rPh>
    <rPh sb="12" eb="13">
      <t>ガツ</t>
    </rPh>
    <rPh sb="13" eb="14">
      <t>フン</t>
    </rPh>
    <phoneticPr fontId="1"/>
  </si>
  <si>
    <t>件</t>
    <rPh sb="0" eb="1">
      <t>ケン</t>
    </rPh>
    <phoneticPr fontId="1"/>
  </si>
  <si>
    <t>■■製造の外注（X社）</t>
    <rPh sb="2" eb="4">
      <t>セイゾウ</t>
    </rPh>
    <rPh sb="5" eb="7">
      <t>ガイチュウ</t>
    </rPh>
    <rPh sb="9" eb="10">
      <t>シャ</t>
    </rPh>
    <phoneticPr fontId="19"/>
  </si>
  <si>
    <t>臨床試験に用いる■■の製造（令和X年X月～令和Y年Y月）</t>
    <rPh sb="0" eb="2">
      <t>リンショウ</t>
    </rPh>
    <rPh sb="2" eb="4">
      <t>シケン</t>
    </rPh>
    <rPh sb="5" eb="6">
      <t>モチ</t>
    </rPh>
    <rPh sb="11" eb="13">
      <t>セイゾウ</t>
    </rPh>
    <rPh sb="14" eb="16">
      <t>レイワ</t>
    </rPh>
    <rPh sb="17" eb="18">
      <t>ネン</t>
    </rPh>
    <rPh sb="19" eb="20">
      <t>ツキ</t>
    </rPh>
    <rPh sb="21" eb="23">
      <t>レイワ</t>
    </rPh>
    <rPh sb="24" eb="25">
      <t>ネン</t>
    </rPh>
    <rPh sb="26" eb="27">
      <t>ツキ</t>
    </rPh>
    <phoneticPr fontId="19"/>
  </si>
  <si>
    <t>臨床試験の外注（Y社）</t>
    <rPh sb="0" eb="2">
      <t>リンショウ</t>
    </rPh>
    <rPh sb="2" eb="4">
      <t>シケン</t>
    </rPh>
    <rPh sb="5" eb="7">
      <t>ガイチュウ</t>
    </rPh>
    <rPh sb="9" eb="10">
      <t>シャ</t>
    </rPh>
    <phoneticPr fontId="19"/>
  </si>
  <si>
    <t>臨床試験の実施（令和X年X月～令和Y年Y月）</t>
    <rPh sb="0" eb="2">
      <t>リンショウ</t>
    </rPh>
    <rPh sb="2" eb="4">
      <t>シケン</t>
    </rPh>
    <rPh sb="5" eb="7">
      <t>ジッシ</t>
    </rPh>
    <rPh sb="8" eb="10">
      <t>レイワ</t>
    </rPh>
    <rPh sb="11" eb="12">
      <t>ネン</t>
    </rPh>
    <rPh sb="13" eb="14">
      <t>ツキ</t>
    </rPh>
    <rPh sb="15" eb="17">
      <t>レイワ</t>
    </rPh>
    <rPh sb="18" eb="19">
      <t>ネン</t>
    </rPh>
    <rPh sb="20" eb="21">
      <t>ツキ</t>
    </rPh>
    <phoneticPr fontId="19"/>
  </si>
  <si>
    <t>研究事務員</t>
    <rPh sb="0" eb="2">
      <t>ケンキュウ</t>
    </rPh>
    <rPh sb="2" eb="5">
      <t>ジムイン</t>
    </rPh>
    <phoneticPr fontId="19"/>
  </si>
  <si>
    <t>E</t>
    <phoneticPr fontId="19"/>
  </si>
  <si>
    <t>第4四半期</t>
  </si>
  <si>
    <r>
      <t xml:space="preserve">＜経費等内訳書＞令和 </t>
    </r>
    <r>
      <rPr>
        <sz val="12"/>
        <color rgb="FFFF0000"/>
        <rFont val="ＭＳ 明朝"/>
        <family val="1"/>
        <charset val="128"/>
      </rPr>
      <t>n</t>
    </r>
    <r>
      <rPr>
        <sz val="12"/>
        <rFont val="ＭＳ 明朝"/>
        <family val="1"/>
        <charset val="128"/>
      </rPr>
      <t>年度</t>
    </r>
    <rPh sb="1" eb="3">
      <t>ケイヒ</t>
    </rPh>
    <rPh sb="3" eb="4">
      <t>ナド</t>
    </rPh>
    <rPh sb="4" eb="7">
      <t>ウチワケショ</t>
    </rPh>
    <rPh sb="8" eb="10">
      <t>レイワ</t>
    </rPh>
    <rPh sb="12" eb="14">
      <t>ネンド</t>
    </rPh>
    <phoneticPr fontId="19"/>
  </si>
  <si>
    <t>派遣</t>
  </si>
  <si>
    <t>　　⇒ kenkyuukousei@amed.go.jp</t>
    <phoneticPr fontId="19"/>
  </si>
  <si>
    <t xml:space="preserve">      cc:v-pro@amed.go.jp</t>
    <phoneticPr fontId="19"/>
  </si>
  <si>
    <t>併せて下記アドレスにご連絡ください</t>
    <rPh sb="0" eb="1">
      <t>アワ</t>
    </rPh>
    <rPh sb="3" eb="5">
      <t>カキ</t>
    </rPh>
    <rPh sb="11" eb="13">
      <t>レンラク</t>
    </rPh>
    <phoneticPr fontId="19"/>
  </si>
  <si>
    <t xml:space="preserve">      mail:v-pro@amed.go.jp</t>
    <phoneticPr fontId="19"/>
  </si>
  <si>
    <t>　　強化事業 ）にメールでご連絡ください。】</t>
    <phoneticPr fontId="19"/>
  </si>
  <si>
    <r>
      <rPr>
        <b/>
        <sz val="12"/>
        <color theme="1"/>
        <rFont val="ＭＳ 明朝"/>
        <family val="1"/>
        <charset val="128"/>
      </rPr>
      <t>研究倫理教育責任者</t>
    </r>
    <r>
      <rPr>
        <b/>
        <sz val="12"/>
        <color rgb="FFFF0000"/>
        <rFont val="ＭＳ 明朝"/>
        <family val="1"/>
        <charset val="128"/>
      </rPr>
      <t>　【変更の場合は研究公正課（及び推進窓口_創薬ベンチャーエコシステム</t>
    </r>
    <rPh sb="0" eb="2">
      <t>ケンキュウ</t>
    </rPh>
    <rPh sb="2" eb="4">
      <t>リンリ</t>
    </rPh>
    <rPh sb="4" eb="6">
      <t>キョウイク</t>
    </rPh>
    <rPh sb="6" eb="9">
      <t>セキニンシャ</t>
    </rPh>
    <rPh sb="23" eb="24">
      <t>オヨ</t>
    </rPh>
    <phoneticPr fontId="19"/>
  </si>
  <si>
    <r>
      <t>コンプライアンス推進責任者　</t>
    </r>
    <r>
      <rPr>
        <b/>
        <sz val="12"/>
        <color rgb="FFFF0000"/>
        <rFont val="ＭＳ 明朝"/>
        <family val="1"/>
        <charset val="128"/>
      </rPr>
      <t>【変更の場合は研究公正課（及び推進窓口_創薬ベンチャーエコシステム</t>
    </r>
    <rPh sb="8" eb="10">
      <t>スイシン</t>
    </rPh>
    <rPh sb="10" eb="13">
      <t>セキニンシャ</t>
    </rPh>
    <phoneticPr fontId="19"/>
  </si>
  <si>
    <r>
      <rPr>
        <b/>
        <sz val="12"/>
        <color rgb="FF0070C0"/>
        <rFont val="ＭＳ 明朝"/>
        <family val="1"/>
        <charset val="128"/>
      </rPr>
      <t>　</t>
    </r>
    <r>
      <rPr>
        <b/>
        <sz val="12"/>
        <color rgb="FFFF0000"/>
        <rFont val="ＭＳ 明朝"/>
        <family val="1"/>
        <charset val="128"/>
      </rPr>
      <t>　強化事業 ）にメールでご連絡ください。】</t>
    </r>
    <phoneticPr fontId="19"/>
  </si>
  <si>
    <r>
      <t>契約担当者　　</t>
    </r>
    <r>
      <rPr>
        <b/>
        <sz val="12"/>
        <color theme="1"/>
        <rFont val="ＭＳ 明朝"/>
        <family val="1"/>
        <charset val="128"/>
      </rPr>
      <t>本件研究開発全般について</t>
    </r>
    <r>
      <rPr>
        <b/>
        <sz val="12"/>
        <rFont val="ＭＳ 明朝"/>
        <family val="1"/>
        <charset val="128"/>
      </rPr>
      <t>お問い合わせする際のご担当者様を記入してください。</t>
    </r>
    <rPh sb="0" eb="2">
      <t>ケイヤク</t>
    </rPh>
    <rPh sb="2" eb="4">
      <t>タントウ</t>
    </rPh>
    <rPh sb="4" eb="5">
      <t>シャ</t>
    </rPh>
    <rPh sb="20" eb="21">
      <t>ト</t>
    </rPh>
    <rPh sb="22" eb="23">
      <t>ア</t>
    </rPh>
    <rPh sb="27" eb="28">
      <t>サイ</t>
    </rPh>
    <rPh sb="30" eb="33">
      <t>タントウシャ</t>
    </rPh>
    <rPh sb="33" eb="34">
      <t>サマ</t>
    </rPh>
    <rPh sb="35" eb="37">
      <t>キニュウ</t>
    </rPh>
    <phoneticPr fontId="19"/>
  </si>
  <si>
    <t>202x/xx/xx</t>
    <phoneticPr fontId="19"/>
  </si>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</sst>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quot;▲ &quot;#,##0"/>
    <numFmt numFmtId="178" formatCode="#,##0;\-#,##0;&quot;-&quot;"/>
    <numFmt numFmtId="179" formatCode="#,##0\ &quot;千&quot;&quot;円&quot;"/>
    <numFmt numFmtId="180" formatCode="#,##0_ ;[Red]\-#,##0\ "/>
    <numFmt numFmtId="181" formatCode="#,##0_ "/>
    <numFmt numFmtId="182" formatCode="[$-411]ggge&quot;年&quot;m&quot;月&quot;d&quot;日&quot;;@"/>
    <numFmt numFmtId="183" formatCode="0.00000000%"/>
    <numFmt numFmtId="184" formatCode="[$]ggge&quot;年&quot;m&quot;月&quot;d&quot;日&quot;;@" x16r2:formatCode16="[$-ja-JP-x-gannen]ggge&quot;年&quot;m&quot;月&quot;d&quot;日&quot;;@"/>
    <numFmt numFmtId="185" formatCode="yyyy/m/d;@"/>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11"/>
      <color theme="1"/>
      <name val="ＭＳ Ｐゴシック"/>
      <family val="2"/>
      <scheme val="minor"/>
    </font>
    <font>
      <sz val="14"/>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11"/>
      <color rgb="FFFF0000"/>
      <name val="ＭＳ Ｐゴシック"/>
      <family val="2"/>
      <charset val="128"/>
      <scheme val="minor"/>
    </font>
    <font>
      <sz val="9"/>
      <name val="ＭＳ 明朝"/>
      <family val="1"/>
      <charset val="128"/>
    </font>
    <font>
      <u/>
      <sz val="11"/>
      <name val="ＭＳ 明朝"/>
      <family val="1"/>
      <charset val="128"/>
    </font>
    <font>
      <sz val="9"/>
      <color indexed="81"/>
      <name val="ＭＳ Ｐゴシック"/>
      <family val="3"/>
      <charset val="128"/>
    </font>
    <font>
      <sz val="9"/>
      <name val="ＭＳ Ｐゴシック"/>
      <family val="3"/>
      <charset val="128"/>
      <scheme val="minor"/>
    </font>
    <font>
      <sz val="11"/>
      <name val="ＭＳ Ｐゴシック"/>
      <family val="3"/>
      <charset val="128"/>
      <scheme val="minor"/>
    </font>
    <font>
      <b/>
      <sz val="12"/>
      <color rgb="FFFF0000"/>
      <name val="ＭＳ 明朝"/>
      <family val="1"/>
      <charset val="128"/>
    </font>
    <font>
      <sz val="12"/>
      <color theme="0" tint="-0.249977111117893"/>
      <name val="ＭＳ 明朝"/>
      <family val="1"/>
      <charset val="128"/>
    </font>
    <font>
      <b/>
      <sz val="12"/>
      <name val="ＭＳ Ｐゴシック"/>
      <family val="3"/>
      <charset val="128"/>
    </font>
    <font>
      <b/>
      <sz val="10"/>
      <name val="ＭＳ 明朝"/>
      <family val="1"/>
      <charset val="128"/>
    </font>
    <font>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sz val="9"/>
      <color theme="1"/>
      <name val="ＭＳ 明朝"/>
      <family val="1"/>
      <charset val="128"/>
    </font>
    <font>
      <b/>
      <sz val="12"/>
      <color rgb="FF0070C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style="double">
        <color indexed="64"/>
      </top>
      <bottom style="thin">
        <color indexed="64"/>
      </bottom>
      <diagonal/>
    </border>
    <border diagonalDown="1">
      <left style="thin">
        <color indexed="64"/>
      </left>
      <right style="dashed">
        <color indexed="64"/>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style="dashed">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0">
    <xf numFmtId="0" fontId="0" fillId="0" borderId="0"/>
    <xf numFmtId="178" fontId="20" fillId="0" borderId="0" applyFill="0" applyBorder="0" applyAlignment="0"/>
    <xf numFmtId="0" fontId="21" fillId="0" borderId="1" applyNumberFormat="0" applyAlignment="0" applyProtection="0">
      <alignment horizontal="left" vertical="center"/>
    </xf>
    <xf numFmtId="0" fontId="21" fillId="0" borderId="2">
      <alignment horizontal="left" vertical="center"/>
    </xf>
    <xf numFmtId="0" fontId="22" fillId="0" borderId="0"/>
    <xf numFmtId="0" fontId="23" fillId="0" borderId="0"/>
    <xf numFmtId="0" fontId="24" fillId="0" borderId="0"/>
    <xf numFmtId="0" fontId="17" fillId="0" borderId="0">
      <alignment vertical="center"/>
    </xf>
    <xf numFmtId="0" fontId="16" fillId="0" borderId="0">
      <alignment vertical="center"/>
    </xf>
    <xf numFmtId="38" fontId="16" fillId="0" borderId="0" applyFont="0" applyFill="0" applyBorder="0" applyAlignment="0" applyProtection="0">
      <alignment vertical="center"/>
    </xf>
    <xf numFmtId="38" fontId="1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36" fillId="0" borderId="0"/>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9" fontId="18" fillId="0" borderId="0" applyFont="0" applyFill="0" applyBorder="0" applyAlignment="0" applyProtection="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cellStyleXfs>
  <cellXfs count="429">
    <xf numFmtId="0" fontId="0" fillId="0" borderId="0" xfId="0"/>
    <xf numFmtId="0" fontId="25" fillId="0" borderId="0" xfId="0" applyFont="1" applyAlignment="1">
      <alignment vertical="center"/>
    </xf>
    <xf numFmtId="177" fontId="25" fillId="0" borderId="0" xfId="0" applyNumberFormat="1" applyFont="1" applyAlignment="1">
      <alignment vertical="center"/>
    </xf>
    <xf numFmtId="0" fontId="25" fillId="0" borderId="0" xfId="0" applyFont="1" applyAlignment="1">
      <alignment horizontal="right" vertical="center"/>
    </xf>
    <xf numFmtId="0" fontId="25" fillId="0" borderId="0" xfId="0" applyFont="1" applyAlignment="1">
      <alignment horizontal="center" vertical="center"/>
    </xf>
    <xf numFmtId="0" fontId="27" fillId="0" borderId="0" xfId="0" applyFont="1" applyAlignment="1">
      <alignment vertical="center"/>
    </xf>
    <xf numFmtId="0" fontId="25" fillId="2" borderId="0" xfId="0" applyFont="1" applyFill="1" applyAlignment="1">
      <alignment vertical="center"/>
    </xf>
    <xf numFmtId="0" fontId="29" fillId="0" borderId="0" xfId="0" applyFont="1" applyAlignment="1">
      <alignment vertical="center"/>
    </xf>
    <xf numFmtId="177" fontId="29" fillId="0" borderId="0" xfId="0" applyNumberFormat="1" applyFont="1" applyAlignment="1">
      <alignment vertical="center"/>
    </xf>
    <xf numFmtId="0" fontId="29" fillId="0" borderId="0" xfId="0" applyFont="1" applyAlignment="1">
      <alignment horizontal="center" vertical="center"/>
    </xf>
    <xf numFmtId="179" fontId="29" fillId="0" borderId="0" xfId="0" applyNumberFormat="1" applyFont="1" applyAlignment="1">
      <alignment vertical="center"/>
    </xf>
    <xf numFmtId="0" fontId="25" fillId="0" borderId="0" xfId="0" applyFont="1" applyAlignment="1">
      <alignment horizontal="left" vertical="center"/>
    </xf>
    <xf numFmtId="0" fontId="29" fillId="0" borderId="0" xfId="0" applyFont="1" applyAlignment="1">
      <alignment horizontal="left" vertical="center"/>
    </xf>
    <xf numFmtId="176" fontId="25" fillId="0" borderId="0" xfId="0" applyNumberFormat="1" applyFont="1" applyAlignment="1">
      <alignment horizontal="left" vertical="center"/>
    </xf>
    <xf numFmtId="177" fontId="28" fillId="0" borderId="10" xfId="0" applyNumberFormat="1" applyFont="1" applyBorder="1" applyAlignment="1">
      <alignment vertical="center"/>
    </xf>
    <xf numFmtId="177" fontId="28" fillId="0" borderId="10" xfId="0" applyNumberFormat="1" applyFont="1" applyBorder="1" applyAlignment="1">
      <alignment horizontal="right" vertical="center"/>
    </xf>
    <xf numFmtId="38" fontId="25" fillId="0" borderId="1" xfId="0" applyNumberFormat="1" applyFont="1" applyBorder="1" applyAlignment="1">
      <alignment horizontal="center" vertical="center"/>
    </xf>
    <xf numFmtId="0" fontId="16" fillId="0" borderId="0" xfId="8">
      <alignment vertical="center"/>
    </xf>
    <xf numFmtId="177" fontId="28" fillId="0" borderId="0" xfId="0" applyNumberFormat="1" applyFont="1" applyAlignment="1">
      <alignment vertical="center"/>
    </xf>
    <xf numFmtId="38" fontId="25" fillId="0" borderId="62" xfId="0" applyNumberFormat="1" applyFont="1" applyBorder="1" applyAlignment="1">
      <alignment horizontal="center" vertical="center"/>
    </xf>
    <xf numFmtId="38" fontId="25" fillId="0" borderId="62" xfId="0" applyNumberFormat="1" applyFont="1" applyBorder="1" applyAlignment="1">
      <alignment horizontal="center" vertical="center" wrapText="1"/>
    </xf>
    <xf numFmtId="38" fontId="25" fillId="0" borderId="0" xfId="0" applyNumberFormat="1" applyFont="1" applyAlignment="1">
      <alignment horizontal="center" vertical="center"/>
    </xf>
    <xf numFmtId="38" fontId="25" fillId="0" borderId="3" xfId="0" applyNumberFormat="1" applyFont="1" applyBorder="1" applyAlignment="1">
      <alignment horizontal="center" vertical="center" wrapText="1"/>
    </xf>
    <xf numFmtId="38" fontId="31" fillId="0" borderId="62" xfId="0" applyNumberFormat="1" applyFont="1" applyBorder="1" applyAlignment="1">
      <alignment horizontal="center" vertical="center"/>
    </xf>
    <xf numFmtId="177" fontId="28" fillId="0" borderId="63" xfId="0" applyNumberFormat="1" applyFont="1" applyBorder="1" applyAlignment="1">
      <alignment vertical="center"/>
    </xf>
    <xf numFmtId="38" fontId="28" fillId="0" borderId="63" xfId="0" applyNumberFormat="1" applyFont="1" applyBorder="1" applyAlignment="1">
      <alignment vertical="center"/>
    </xf>
    <xf numFmtId="177" fontId="28" fillId="0" borderId="64" xfId="0" applyNumberFormat="1" applyFont="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177" fontId="25" fillId="0" borderId="0" xfId="0" applyNumberFormat="1" applyFont="1" applyAlignment="1">
      <alignment horizontal="center" vertical="center"/>
    </xf>
    <xf numFmtId="177" fontId="29" fillId="0" borderId="21" xfId="0" applyNumberFormat="1" applyFont="1" applyBorder="1" applyAlignment="1">
      <alignment horizontal="right" vertical="center"/>
    </xf>
    <xf numFmtId="38" fontId="29" fillId="0" borderId="65" xfId="0" applyNumberFormat="1" applyFont="1" applyBorder="1" applyAlignment="1">
      <alignment horizontal="right" vertical="center"/>
    </xf>
    <xf numFmtId="177" fontId="29" fillId="0" borderId="21" xfId="0" applyNumberFormat="1" applyFont="1" applyBorder="1" applyAlignment="1">
      <alignment vertical="center"/>
    </xf>
    <xf numFmtId="0" fontId="25" fillId="0" borderId="0" xfId="0" applyFont="1" applyAlignment="1">
      <alignment vertical="center" shrinkToFit="1"/>
    </xf>
    <xf numFmtId="0" fontId="29" fillId="0" borderId="0" xfId="0" applyFont="1" applyAlignment="1">
      <alignment vertical="center" shrinkToFit="1"/>
    </xf>
    <xf numFmtId="38" fontId="25" fillId="0" borderId="62" xfId="0" applyNumberFormat="1" applyFont="1" applyBorder="1" applyAlignment="1">
      <alignment horizontal="center" vertical="center" shrinkToFit="1"/>
    </xf>
    <xf numFmtId="38" fontId="29" fillId="3" borderId="12"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center" vertical="center"/>
      <protection locked="0"/>
    </xf>
    <xf numFmtId="38" fontId="29" fillId="3" borderId="17" xfId="10" applyFont="1" applyFill="1" applyBorder="1" applyAlignment="1" applyProtection="1">
      <alignment vertical="center"/>
      <protection locked="0"/>
    </xf>
    <xf numFmtId="176" fontId="29" fillId="3" borderId="3" xfId="0" applyNumberFormat="1" applyFont="1" applyFill="1" applyBorder="1" applyAlignment="1" applyProtection="1">
      <alignment vertical="center"/>
      <protection locked="0"/>
    </xf>
    <xf numFmtId="176" fontId="29" fillId="3" borderId="3" xfId="0" applyNumberFormat="1" applyFont="1" applyFill="1" applyBorder="1" applyAlignment="1" applyProtection="1">
      <alignment horizontal="center" vertical="center"/>
      <protection locked="0"/>
    </xf>
    <xf numFmtId="38" fontId="29" fillId="3" borderId="15" xfId="10" applyFont="1" applyFill="1" applyBorder="1" applyAlignment="1" applyProtection="1">
      <alignment vertical="center"/>
      <protection locked="0"/>
    </xf>
    <xf numFmtId="38" fontId="25" fillId="3" borderId="14" xfId="0" applyNumberFormat="1" applyFont="1" applyFill="1" applyBorder="1" applyAlignment="1" applyProtection="1">
      <alignment vertical="center"/>
      <protection locked="0"/>
    </xf>
    <xf numFmtId="38" fontId="25" fillId="3" borderId="13" xfId="0" applyNumberFormat="1" applyFont="1" applyFill="1" applyBorder="1" applyAlignment="1" applyProtection="1">
      <alignment vertical="center"/>
      <protection locked="0"/>
    </xf>
    <xf numFmtId="38" fontId="25" fillId="3" borderId="15" xfId="10" applyFont="1" applyFill="1" applyBorder="1" applyAlignment="1" applyProtection="1">
      <alignment vertical="center"/>
      <protection locked="0"/>
    </xf>
    <xf numFmtId="176" fontId="25" fillId="3" borderId="3" xfId="0" applyNumberFormat="1" applyFont="1" applyFill="1" applyBorder="1" applyAlignment="1" applyProtection="1">
      <alignment vertical="center"/>
      <protection locked="0"/>
    </xf>
    <xf numFmtId="176" fontId="25" fillId="3" borderId="3" xfId="0" applyNumberFormat="1" applyFont="1" applyFill="1" applyBorder="1" applyAlignment="1" applyProtection="1">
      <alignment horizontal="center" vertical="center"/>
      <protection locked="0"/>
    </xf>
    <xf numFmtId="38" fontId="25" fillId="3" borderId="2" xfId="0" applyNumberFormat="1" applyFont="1" applyFill="1" applyBorder="1" applyAlignment="1" applyProtection="1">
      <alignment vertical="center"/>
      <protection locked="0"/>
    </xf>
    <xf numFmtId="38" fontId="25" fillId="3" borderId="19" xfId="0" applyNumberFormat="1" applyFont="1" applyFill="1" applyBorder="1" applyAlignment="1" applyProtection="1">
      <alignment vertical="center"/>
      <protection locked="0"/>
    </xf>
    <xf numFmtId="38" fontId="25" fillId="3" borderId="30" xfId="0" applyNumberFormat="1" applyFont="1" applyFill="1" applyBorder="1" applyAlignment="1" applyProtection="1">
      <alignment vertical="center"/>
      <protection locked="0"/>
    </xf>
    <xf numFmtId="38" fontId="25" fillId="3" borderId="23" xfId="10" applyFont="1" applyFill="1" applyBorder="1" applyAlignment="1" applyProtection="1">
      <alignment vertical="center"/>
      <protection locked="0"/>
    </xf>
    <xf numFmtId="176" fontId="25" fillId="3" borderId="6" xfId="0" applyNumberFormat="1" applyFont="1" applyFill="1" applyBorder="1" applyAlignment="1" applyProtection="1">
      <alignment vertical="center"/>
      <protection locked="0"/>
    </xf>
    <xf numFmtId="38" fontId="29" fillId="3" borderId="12"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right" vertical="center"/>
      <protection locked="0"/>
    </xf>
    <xf numFmtId="38" fontId="29" fillId="3" borderId="11" xfId="0" applyNumberFormat="1" applyFont="1" applyFill="1" applyBorder="1" applyAlignment="1" applyProtection="1">
      <alignment vertical="center"/>
      <protection locked="0"/>
    </xf>
    <xf numFmtId="38" fontId="29" fillId="3" borderId="11"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horizontal="left" vertical="center" shrinkToFit="1"/>
      <protection locked="0"/>
    </xf>
    <xf numFmtId="38" fontId="29" fillId="3" borderId="3" xfId="0" applyNumberFormat="1" applyFont="1" applyFill="1" applyBorder="1" applyAlignment="1" applyProtection="1">
      <alignment horizontal="left" vertical="center" shrinkToFit="1"/>
      <protection locked="0"/>
    </xf>
    <xf numFmtId="38" fontId="33" fillId="3" borderId="12"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right" vertical="center"/>
      <protection locked="0"/>
    </xf>
    <xf numFmtId="38" fontId="33" fillId="3" borderId="11" xfId="0" applyNumberFormat="1" applyFont="1" applyFill="1" applyBorder="1" applyAlignment="1" applyProtection="1">
      <alignment vertical="center"/>
      <protection locked="0"/>
    </xf>
    <xf numFmtId="0" fontId="33" fillId="3" borderId="14" xfId="0"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right" vertical="center"/>
      <protection locked="0"/>
    </xf>
    <xf numFmtId="38" fontId="33" fillId="3" borderId="3" xfId="0" applyNumberFormat="1" applyFont="1" applyFill="1" applyBorder="1" applyAlignment="1" applyProtection="1">
      <alignment vertical="center"/>
      <protection locked="0"/>
    </xf>
    <xf numFmtId="38" fontId="33" fillId="3" borderId="14" xfId="0" applyNumberFormat="1" applyFont="1" applyFill="1" applyBorder="1" applyAlignment="1" applyProtection="1">
      <alignment horizontal="left" vertical="center" shrinkToFit="1"/>
      <protection locked="0"/>
    </xf>
    <xf numFmtId="0" fontId="33" fillId="3" borderId="27" xfId="0" applyFont="1" applyFill="1" applyBorder="1" applyAlignment="1" applyProtection="1">
      <alignment horizontal="justify" vertical="center" shrinkToFit="1"/>
      <protection locked="0"/>
    </xf>
    <xf numFmtId="38" fontId="33" fillId="3" borderId="18" xfId="0" applyNumberFormat="1" applyFont="1" applyFill="1" applyBorder="1" applyAlignment="1" applyProtection="1">
      <alignment vertical="center" shrinkToFit="1"/>
      <protection locked="0"/>
    </xf>
    <xf numFmtId="38" fontId="33" fillId="3" borderId="18" xfId="0" applyNumberFormat="1" applyFont="1" applyFill="1" applyBorder="1" applyAlignment="1" applyProtection="1">
      <alignment horizontal="right" vertical="center"/>
      <protection locked="0"/>
    </xf>
    <xf numFmtId="38" fontId="33" fillId="3" borderId="18" xfId="0" applyNumberFormat="1" applyFont="1" applyFill="1" applyBorder="1" applyAlignment="1" applyProtection="1">
      <alignment horizontal="center" vertical="center"/>
      <protection locked="0"/>
    </xf>
    <xf numFmtId="38" fontId="29" fillId="3" borderId="12" xfId="0" applyNumberFormat="1" applyFont="1" applyFill="1" applyBorder="1" applyAlignment="1" applyProtection="1">
      <alignment horizontal="left" vertical="center"/>
      <protection locked="0"/>
    </xf>
    <xf numFmtId="38" fontId="29" fillId="3" borderId="39"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left" vertical="center" wrapText="1"/>
      <protection locked="0"/>
    </xf>
    <xf numFmtId="38" fontId="32" fillId="3" borderId="13" xfId="0" applyNumberFormat="1" applyFont="1" applyFill="1" applyBorder="1" applyAlignment="1" applyProtection="1">
      <alignment horizontal="center" vertical="center"/>
      <protection locked="0"/>
    </xf>
    <xf numFmtId="38" fontId="29" fillId="3" borderId="13" xfId="0" applyNumberFormat="1" applyFont="1" applyFill="1" applyBorder="1" applyAlignment="1" applyProtection="1">
      <alignment horizontal="center" vertical="center"/>
      <protection locked="0"/>
    </xf>
    <xf numFmtId="38" fontId="32" fillId="3" borderId="39" xfId="0" applyNumberFormat="1" applyFont="1" applyFill="1" applyBorder="1" applyAlignment="1" applyProtection="1">
      <alignment horizontal="center" vertical="center"/>
      <protection locked="0"/>
    </xf>
    <xf numFmtId="38" fontId="29" fillId="3" borderId="17" xfId="0" applyNumberFormat="1" applyFont="1" applyFill="1" applyBorder="1" applyAlignment="1" applyProtection="1">
      <alignment horizontal="left" vertical="center" wrapText="1"/>
      <protection locked="0"/>
    </xf>
    <xf numFmtId="38" fontId="29" fillId="3" borderId="17"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right" vertical="center"/>
      <protection locked="0"/>
    </xf>
    <xf numFmtId="38" fontId="29" fillId="3" borderId="8"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center" vertical="center"/>
      <protection locked="0"/>
    </xf>
    <xf numFmtId="38" fontId="32" fillId="3" borderId="2" xfId="0" applyNumberFormat="1" applyFont="1" applyFill="1" applyBorder="1" applyAlignment="1" applyProtection="1">
      <alignment horizontal="center" vertical="center"/>
      <protection locked="0"/>
    </xf>
    <xf numFmtId="38" fontId="29" fillId="3" borderId="2" xfId="0" applyNumberFormat="1" applyFont="1" applyFill="1" applyBorder="1" applyAlignment="1" applyProtection="1">
      <alignment horizontal="center" vertical="center"/>
      <protection locked="0"/>
    </xf>
    <xf numFmtId="38" fontId="32" fillId="3" borderId="22"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right" vertical="center"/>
      <protection locked="0"/>
    </xf>
    <xf numFmtId="38" fontId="29" fillId="3" borderId="3" xfId="0" applyNumberFormat="1" applyFont="1" applyFill="1" applyBorder="1" applyAlignment="1" applyProtection="1">
      <alignment horizontal="right" vertical="center"/>
      <protection locked="0"/>
    </xf>
    <xf numFmtId="38" fontId="33" fillId="3" borderId="14"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center" vertical="center"/>
      <protection locked="0"/>
    </xf>
    <xf numFmtId="38" fontId="34" fillId="3" borderId="2" xfId="0" applyNumberFormat="1" applyFont="1" applyFill="1" applyBorder="1" applyAlignment="1" applyProtection="1">
      <alignment horizontal="center" vertical="center"/>
      <protection locked="0"/>
    </xf>
    <xf numFmtId="38" fontId="33" fillId="3" borderId="2" xfId="0" applyNumberFormat="1" applyFont="1" applyFill="1" applyBorder="1" applyAlignment="1" applyProtection="1">
      <alignment horizontal="center" vertical="center"/>
      <protection locked="0"/>
    </xf>
    <xf numFmtId="38" fontId="34" fillId="3" borderId="22" xfId="0" applyNumberFormat="1" applyFont="1" applyFill="1" applyBorder="1" applyAlignment="1" applyProtection="1">
      <alignment horizontal="center" vertical="center"/>
      <protection locked="0"/>
    </xf>
    <xf numFmtId="38" fontId="33" fillId="3" borderId="15"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right" vertical="center"/>
      <protection locked="0"/>
    </xf>
    <xf numFmtId="38" fontId="33" fillId="3" borderId="62"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wrapText="1"/>
      <protection locked="0"/>
    </xf>
    <xf numFmtId="38" fontId="35" fillId="3" borderId="3" xfId="0" applyNumberFormat="1" applyFont="1" applyFill="1" applyBorder="1" applyAlignment="1" applyProtection="1">
      <alignment horizontal="center" vertical="center"/>
      <protection locked="0"/>
    </xf>
    <xf numFmtId="38" fontId="25" fillId="3" borderId="14"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right" vertical="center"/>
      <protection locked="0"/>
    </xf>
    <xf numFmtId="38" fontId="26" fillId="3" borderId="3" xfId="0" applyNumberFormat="1" applyFont="1" applyFill="1" applyBorder="1" applyAlignment="1" applyProtection="1">
      <alignment horizontal="center" vertical="center"/>
      <protection locked="0"/>
    </xf>
    <xf numFmtId="38" fontId="25" fillId="3" borderId="19"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right" vertical="center"/>
      <protection locked="0"/>
    </xf>
    <xf numFmtId="38" fontId="26" fillId="3" borderId="6"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vertical="center"/>
      <protection locked="0"/>
    </xf>
    <xf numFmtId="38" fontId="25" fillId="3" borderId="3" xfId="0" applyNumberFormat="1" applyFont="1" applyFill="1" applyBorder="1" applyAlignment="1" applyProtection="1">
      <alignment vertical="center"/>
      <protection locked="0"/>
    </xf>
    <xf numFmtId="38" fontId="25" fillId="3" borderId="58" xfId="0" applyNumberFormat="1" applyFont="1" applyFill="1" applyBorder="1" applyAlignment="1" applyProtection="1">
      <alignment vertical="center"/>
      <protection locked="0"/>
    </xf>
    <xf numFmtId="38" fontId="25" fillId="3" borderId="62" xfId="0" applyNumberFormat="1" applyFont="1" applyFill="1" applyBorder="1" applyAlignment="1" applyProtection="1">
      <alignment vertical="center"/>
      <protection locked="0"/>
    </xf>
    <xf numFmtId="38" fontId="29" fillId="3" borderId="15"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right" vertical="center"/>
      <protection locked="0"/>
    </xf>
    <xf numFmtId="176" fontId="25" fillId="3" borderId="3" xfId="0" applyNumberFormat="1" applyFont="1" applyFill="1" applyBorder="1" applyAlignment="1" applyProtection="1">
      <alignment horizontal="left" vertical="center"/>
      <protection locked="0"/>
    </xf>
    <xf numFmtId="38" fontId="25" fillId="3" borderId="15" xfId="0" applyNumberFormat="1" applyFont="1" applyFill="1" applyBorder="1" applyAlignment="1" applyProtection="1">
      <alignment vertical="center"/>
      <protection locked="0"/>
    </xf>
    <xf numFmtId="38" fontId="25" fillId="3" borderId="23"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horizontal="left" vertical="center"/>
      <protection locked="0"/>
    </xf>
    <xf numFmtId="176" fontId="29" fillId="3" borderId="11"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vertical="center"/>
      <protection locked="0"/>
    </xf>
    <xf numFmtId="38" fontId="25" fillId="3" borderId="15" xfId="0" applyNumberFormat="1" applyFont="1" applyFill="1" applyBorder="1" applyAlignment="1" applyProtection="1">
      <alignment horizontal="left" vertical="center"/>
      <protection locked="0"/>
    </xf>
    <xf numFmtId="38" fontId="25" fillId="3" borderId="23" xfId="0" applyNumberFormat="1" applyFont="1" applyFill="1" applyBorder="1" applyAlignment="1" applyProtection="1">
      <alignment horizontal="left" vertical="center"/>
      <protection locked="0"/>
    </xf>
    <xf numFmtId="176" fontId="25" fillId="3" borderId="6" xfId="0" applyNumberFormat="1" applyFont="1" applyFill="1" applyBorder="1" applyAlignment="1" applyProtection="1">
      <alignment horizontal="center" vertical="center"/>
      <protection locked="0"/>
    </xf>
    <xf numFmtId="38" fontId="29" fillId="3" borderId="3" xfId="0" applyNumberFormat="1" applyFont="1" applyFill="1" applyBorder="1" applyAlignment="1" applyProtection="1">
      <alignment vertical="center"/>
      <protection locked="0"/>
    </xf>
    <xf numFmtId="0" fontId="16" fillId="0" borderId="54" xfId="8" applyBorder="1" applyAlignment="1" applyProtection="1">
      <alignment vertical="center" wrapText="1"/>
      <protection locked="0"/>
    </xf>
    <xf numFmtId="0" fontId="16" fillId="0" borderId="22" xfId="8" applyBorder="1" applyAlignment="1">
      <alignment horizontal="left" vertical="center" wrapText="1"/>
    </xf>
    <xf numFmtId="0" fontId="16" fillId="0" borderId="3" xfId="8" applyBorder="1" applyAlignment="1">
      <alignment horizontal="left" vertical="center" wrapText="1"/>
    </xf>
    <xf numFmtId="0" fontId="16" fillId="0" borderId="56" xfId="8" applyBorder="1" applyAlignment="1">
      <alignment horizontal="left" vertical="center" wrapText="1"/>
    </xf>
    <xf numFmtId="38" fontId="0" fillId="0" borderId="3" xfId="9" applyFont="1" applyBorder="1" applyAlignment="1">
      <alignment vertical="center" wrapText="1"/>
    </xf>
    <xf numFmtId="0" fontId="16" fillId="0" borderId="3" xfId="8" applyBorder="1" applyAlignment="1">
      <alignment vertical="center" wrapText="1"/>
    </xf>
    <xf numFmtId="180" fontId="0" fillId="0" borderId="3" xfId="9" applyNumberFormat="1" applyFont="1" applyBorder="1" applyAlignment="1">
      <alignment vertical="center" wrapText="1"/>
    </xf>
    <xf numFmtId="0" fontId="16" fillId="0" borderId="50" xfId="8" applyBorder="1" applyAlignment="1">
      <alignment horizontal="left" vertical="center" wrapText="1"/>
    </xf>
    <xf numFmtId="0" fontId="16" fillId="0" borderId="51" xfId="8" applyBorder="1" applyAlignment="1">
      <alignment horizontal="left" vertical="center" wrapText="1"/>
    </xf>
    <xf numFmtId="0" fontId="16" fillId="0" borderId="3" xfId="8" applyBorder="1" applyAlignment="1" applyProtection="1">
      <alignment vertical="center" wrapText="1"/>
      <protection locked="0"/>
    </xf>
    <xf numFmtId="0" fontId="16" fillId="0" borderId="0" xfId="8" applyAlignment="1">
      <alignment vertical="center" wrapText="1"/>
    </xf>
    <xf numFmtId="0" fontId="36" fillId="0" borderId="0" xfId="13"/>
    <xf numFmtId="181" fontId="37" fillId="0" borderId="0" xfId="13" applyNumberFormat="1" applyFont="1" applyAlignment="1">
      <alignment vertical="center"/>
    </xf>
    <xf numFmtId="9" fontId="26" fillId="0" borderId="0" xfId="13" applyNumberFormat="1" applyFont="1" applyAlignment="1">
      <alignment horizontal="right" vertical="center"/>
    </xf>
    <xf numFmtId="38" fontId="31" fillId="0" borderId="69" xfId="0" applyNumberFormat="1" applyFont="1" applyBorder="1" applyAlignment="1">
      <alignment horizontal="center" vertical="center"/>
    </xf>
    <xf numFmtId="38" fontId="31" fillId="0" borderId="66" xfId="0" applyNumberFormat="1" applyFont="1" applyBorder="1" applyAlignment="1">
      <alignment horizontal="center" vertical="center"/>
    </xf>
    <xf numFmtId="38" fontId="38" fillId="0" borderId="62" xfId="0" applyNumberFormat="1" applyFont="1" applyBorder="1" applyAlignment="1">
      <alignment horizontal="center" vertical="center"/>
    </xf>
    <xf numFmtId="38" fontId="29" fillId="3" borderId="70" xfId="0" applyNumberFormat="1" applyFont="1" applyFill="1" applyBorder="1" applyAlignment="1" applyProtection="1">
      <alignment horizontal="right" vertical="center"/>
      <protection locked="0"/>
    </xf>
    <xf numFmtId="38" fontId="29" fillId="3" borderId="39" xfId="0" applyNumberFormat="1" applyFont="1" applyFill="1" applyBorder="1" applyAlignment="1" applyProtection="1">
      <alignment horizontal="right" vertical="center"/>
      <protection locked="0"/>
    </xf>
    <xf numFmtId="38" fontId="29" fillId="3" borderId="71" xfId="0" applyNumberFormat="1" applyFont="1" applyFill="1" applyBorder="1" applyAlignment="1" applyProtection="1">
      <alignment horizontal="right" vertical="center"/>
      <protection locked="0"/>
    </xf>
    <xf numFmtId="38" fontId="29" fillId="3" borderId="22" xfId="0" applyNumberFormat="1" applyFont="1" applyFill="1" applyBorder="1" applyAlignment="1" applyProtection="1">
      <alignment horizontal="right" vertical="center"/>
      <protection locked="0"/>
    </xf>
    <xf numFmtId="38" fontId="25" fillId="3" borderId="71" xfId="0" applyNumberFormat="1" applyFont="1" applyFill="1" applyBorder="1" applyAlignment="1" applyProtection="1">
      <alignment horizontal="right" vertical="center"/>
      <protection locked="0"/>
    </xf>
    <xf numFmtId="38" fontId="25" fillId="3" borderId="22" xfId="0" applyNumberFormat="1" applyFont="1" applyFill="1" applyBorder="1" applyAlignment="1" applyProtection="1">
      <alignment horizontal="right" vertical="center"/>
      <protection locked="0"/>
    </xf>
    <xf numFmtId="38" fontId="25" fillId="3" borderId="69" xfId="0" applyNumberFormat="1" applyFont="1" applyFill="1" applyBorder="1" applyAlignment="1" applyProtection="1">
      <alignment horizontal="right" vertical="center"/>
      <protection locked="0"/>
    </xf>
    <xf numFmtId="38" fontId="25" fillId="3" borderId="24" xfId="0" applyNumberFormat="1" applyFont="1" applyFill="1" applyBorder="1" applyAlignment="1" applyProtection="1">
      <alignment horizontal="right" vertical="center"/>
      <protection locked="0"/>
    </xf>
    <xf numFmtId="38" fontId="25" fillId="0" borderId="0" xfId="0" applyNumberFormat="1" applyFont="1" applyAlignment="1">
      <alignment horizontal="left" vertical="center"/>
    </xf>
    <xf numFmtId="177" fontId="39" fillId="0" borderId="0" xfId="0" applyNumberFormat="1" applyFont="1" applyAlignment="1">
      <alignment vertical="center" wrapText="1"/>
    </xf>
    <xf numFmtId="0" fontId="26" fillId="0" borderId="3" xfId="13" applyFont="1" applyBorder="1" applyAlignment="1">
      <alignment horizontal="justify" vertical="center"/>
    </xf>
    <xf numFmtId="176" fontId="26" fillId="0" borderId="3" xfId="13" applyNumberFormat="1" applyFont="1" applyBorder="1" applyAlignment="1">
      <alignment horizontal="right" vertical="center"/>
    </xf>
    <xf numFmtId="0" fontId="26" fillId="0" borderId="3" xfId="13" applyFont="1" applyBorder="1" applyAlignment="1">
      <alignment horizontal="left" vertical="center"/>
    </xf>
    <xf numFmtId="0" fontId="26" fillId="0" borderId="3" xfId="13" applyFont="1" applyBorder="1" applyAlignment="1">
      <alignment horizontal="justify" vertical="center" wrapText="1"/>
    </xf>
    <xf numFmtId="176" fontId="26" fillId="0" borderId="23" xfId="13" applyNumberFormat="1" applyFont="1" applyBorder="1" applyAlignment="1">
      <alignment horizontal="right" vertical="top"/>
    </xf>
    <xf numFmtId="176" fontId="26" fillId="0" borderId="6" xfId="13" applyNumberFormat="1" applyFont="1" applyBorder="1" applyAlignment="1">
      <alignment horizontal="right" vertical="top"/>
    </xf>
    <xf numFmtId="176" fontId="18" fillId="0" borderId="17" xfId="0" applyNumberFormat="1" applyFont="1" applyBorder="1" applyAlignment="1">
      <alignment horizontal="right" vertical="top"/>
    </xf>
    <xf numFmtId="176" fontId="18" fillId="0" borderId="11" xfId="0" applyNumberFormat="1" applyFont="1" applyBorder="1" applyAlignment="1">
      <alignment horizontal="right" vertical="top"/>
    </xf>
    <xf numFmtId="176" fontId="26" fillId="0" borderId="16" xfId="13" applyNumberFormat="1" applyFont="1" applyBorder="1" applyAlignment="1">
      <alignment horizontal="right" vertical="center"/>
    </xf>
    <xf numFmtId="176" fontId="26" fillId="0" borderId="18" xfId="13" applyNumberFormat="1" applyFont="1" applyBorder="1" applyAlignment="1">
      <alignment horizontal="right" vertical="center"/>
    </xf>
    <xf numFmtId="176" fontId="26" fillId="0" borderId="16" xfId="13" applyNumberFormat="1" applyFont="1" applyBorder="1" applyAlignment="1">
      <alignment horizontal="right" vertical="top"/>
    </xf>
    <xf numFmtId="176" fontId="26" fillId="0" borderId="18" xfId="13" applyNumberFormat="1" applyFont="1" applyBorder="1" applyAlignment="1">
      <alignment horizontal="right" vertical="top"/>
    </xf>
    <xf numFmtId="176" fontId="26" fillId="0" borderId="15" xfId="13" applyNumberFormat="1" applyFont="1" applyBorder="1" applyAlignment="1">
      <alignment horizontal="right" vertical="center"/>
    </xf>
    <xf numFmtId="38" fontId="29" fillId="0" borderId="8" xfId="0" applyNumberFormat="1" applyFont="1" applyBorder="1" applyAlignment="1" applyProtection="1">
      <alignment horizontal="right" vertical="center"/>
      <protection locked="0"/>
    </xf>
    <xf numFmtId="38" fontId="29" fillId="0" borderId="3" xfId="0" applyNumberFormat="1" applyFont="1" applyBorder="1" applyAlignment="1" applyProtection="1">
      <alignment horizontal="right" vertical="center"/>
      <protection locked="0"/>
    </xf>
    <xf numFmtId="38" fontId="25" fillId="0" borderId="3" xfId="0" applyNumberFormat="1" applyFont="1" applyBorder="1" applyAlignment="1" applyProtection="1">
      <alignment horizontal="right" vertical="center"/>
      <protection locked="0"/>
    </xf>
    <xf numFmtId="38" fontId="25" fillId="3" borderId="66" xfId="0" applyNumberFormat="1" applyFont="1" applyFill="1" applyBorder="1" applyAlignment="1" applyProtection="1">
      <alignment horizontal="right" vertical="center"/>
      <protection locked="0"/>
    </xf>
    <xf numFmtId="38" fontId="25" fillId="0" borderId="62" xfId="0" applyNumberFormat="1" applyFont="1" applyBorder="1" applyAlignment="1" applyProtection="1">
      <alignment horizontal="right" vertical="center"/>
      <protection locked="0"/>
    </xf>
    <xf numFmtId="0" fontId="42" fillId="0" borderId="0" xfId="8" applyFont="1">
      <alignment vertical="center"/>
    </xf>
    <xf numFmtId="0" fontId="44" fillId="0" borderId="0" xfId="13" applyFont="1" applyAlignment="1">
      <alignment horizontal="left" vertical="center"/>
    </xf>
    <xf numFmtId="38" fontId="31" fillId="0" borderId="62" xfId="0" applyNumberFormat="1" applyFont="1" applyBorder="1" applyAlignment="1">
      <alignment horizontal="center" vertical="center" wrapText="1" shrinkToFit="1"/>
    </xf>
    <xf numFmtId="183" fontId="28" fillId="0" borderId="0" xfId="21" applyNumberFormat="1" applyFont="1" applyAlignment="1">
      <alignment horizontal="right" vertical="center"/>
    </xf>
    <xf numFmtId="182" fontId="16" fillId="0" borderId="3" xfId="8" applyNumberFormat="1" applyBorder="1" applyAlignment="1">
      <alignment vertical="center" wrapText="1"/>
    </xf>
    <xf numFmtId="38" fontId="38" fillId="0" borderId="62" xfId="0" applyNumberFormat="1" applyFont="1" applyBorder="1" applyAlignment="1">
      <alignment horizontal="center" vertical="center" wrapText="1"/>
    </xf>
    <xf numFmtId="176" fontId="25" fillId="10" borderId="0" xfId="0" applyNumberFormat="1" applyFont="1" applyFill="1" applyAlignment="1">
      <alignment horizontal="right" vertical="center"/>
    </xf>
    <xf numFmtId="176" fontId="25" fillId="0" borderId="0" xfId="0" applyNumberFormat="1" applyFont="1" applyAlignment="1">
      <alignment vertical="center"/>
    </xf>
    <xf numFmtId="176" fontId="25" fillId="0" borderId="0" xfId="0" applyNumberFormat="1" applyFont="1" applyAlignment="1">
      <alignment horizontal="right" vertical="center"/>
    </xf>
    <xf numFmtId="176" fontId="29" fillId="0" borderId="0" xfId="0" applyNumberFormat="1" applyFont="1" applyAlignment="1">
      <alignment vertical="center"/>
    </xf>
    <xf numFmtId="176" fontId="28" fillId="0" borderId="0" xfId="0" applyNumberFormat="1" applyFont="1" applyAlignment="1">
      <alignment vertical="center"/>
    </xf>
    <xf numFmtId="49" fontId="28" fillId="0" borderId="0" xfId="0" applyNumberFormat="1" applyFont="1" applyAlignment="1">
      <alignment horizontal="left" vertical="center" wrapText="1"/>
    </xf>
    <xf numFmtId="182" fontId="28" fillId="0" borderId="2" xfId="0" applyNumberFormat="1" applyFont="1" applyBorder="1" applyAlignment="1">
      <alignment horizontal="left" vertical="center" wrapText="1"/>
    </xf>
    <xf numFmtId="182" fontId="28" fillId="0" borderId="13" xfId="0" applyNumberFormat="1" applyFont="1" applyBorder="1" applyAlignment="1">
      <alignment horizontal="left" vertical="center" wrapText="1"/>
    </xf>
    <xf numFmtId="182" fontId="28" fillId="10" borderId="13" xfId="0" applyNumberFormat="1" applyFont="1" applyFill="1" applyBorder="1" applyAlignment="1">
      <alignment horizontal="left" vertical="center"/>
    </xf>
    <xf numFmtId="176" fontId="28" fillId="0" borderId="0" xfId="0" applyNumberFormat="1" applyFont="1" applyAlignment="1">
      <alignment horizontal="left" vertical="center"/>
    </xf>
    <xf numFmtId="49" fontId="28" fillId="0" borderId="0" xfId="0" applyNumberFormat="1" applyFont="1" applyAlignment="1">
      <alignment horizontal="left" vertical="center"/>
    </xf>
    <xf numFmtId="49" fontId="28" fillId="0" borderId="0" xfId="0" applyNumberFormat="1" applyFont="1" applyAlignment="1">
      <alignment vertical="center"/>
    </xf>
    <xf numFmtId="176" fontId="25" fillId="0" borderId="0" xfId="0" applyNumberFormat="1" applyFont="1" applyAlignment="1">
      <alignment horizontal="right" vertical="center" wrapText="1"/>
    </xf>
    <xf numFmtId="176" fontId="28" fillId="0" borderId="0" xfId="0" applyNumberFormat="1" applyFont="1" applyAlignment="1">
      <alignment horizontal="left" vertical="center" wrapText="1"/>
    </xf>
    <xf numFmtId="176" fontId="41" fillId="0" borderId="0" xfId="0" applyNumberFormat="1" applyFont="1" applyAlignment="1">
      <alignment vertical="center"/>
    </xf>
    <xf numFmtId="176" fontId="25" fillId="0" borderId="0" xfId="0" applyNumberFormat="1" applyFont="1" applyAlignment="1">
      <alignment horizontal="center" vertical="center"/>
    </xf>
    <xf numFmtId="176" fontId="28" fillId="0" borderId="31" xfId="0" applyNumberFormat="1" applyFont="1" applyBorder="1" applyAlignment="1">
      <alignment vertical="center"/>
    </xf>
    <xf numFmtId="176" fontId="28" fillId="0" borderId="17" xfId="0" applyNumberFormat="1" applyFont="1" applyBorder="1" applyAlignment="1">
      <alignment vertical="center"/>
    </xf>
    <xf numFmtId="176" fontId="28" fillId="0" borderId="34" xfId="0" applyNumberFormat="1" applyFont="1" applyBorder="1" applyAlignment="1">
      <alignment vertical="center"/>
    </xf>
    <xf numFmtId="176" fontId="28" fillId="0" borderId="12" xfId="0" applyNumberFormat="1" applyFont="1" applyBorder="1" applyAlignment="1">
      <alignment vertical="center"/>
    </xf>
    <xf numFmtId="176" fontId="28" fillId="0" borderId="15" xfId="0" applyNumberFormat="1" applyFont="1" applyBorder="1" applyAlignment="1">
      <alignment vertical="center"/>
    </xf>
    <xf numFmtId="176" fontId="28" fillId="0" borderId="21" xfId="0" applyNumberFormat="1" applyFont="1" applyBorder="1" applyAlignment="1">
      <alignment vertical="center"/>
    </xf>
    <xf numFmtId="176" fontId="28" fillId="0" borderId="14" xfId="0" applyNumberFormat="1" applyFont="1" applyBorder="1" applyAlignment="1">
      <alignment vertical="center"/>
    </xf>
    <xf numFmtId="176" fontId="28" fillId="0" borderId="9" xfId="0" applyNumberFormat="1" applyFont="1" applyBorder="1" applyAlignment="1">
      <alignment vertical="center"/>
    </xf>
    <xf numFmtId="176" fontId="28" fillId="0" borderId="19" xfId="0" applyNumberFormat="1" applyFont="1" applyBorder="1" applyAlignment="1">
      <alignment vertical="center"/>
    </xf>
    <xf numFmtId="176" fontId="28" fillId="0" borderId="15" xfId="0" applyNumberFormat="1" applyFont="1" applyBorder="1" applyAlignment="1">
      <alignment horizontal="right" vertical="center"/>
    </xf>
    <xf numFmtId="176" fontId="28" fillId="0" borderId="25" xfId="0" applyNumberFormat="1" applyFont="1" applyBorder="1" applyAlignment="1">
      <alignment vertical="center"/>
    </xf>
    <xf numFmtId="176" fontId="28" fillId="0" borderId="16" xfId="0" applyNumberFormat="1" applyFont="1" applyBorder="1" applyAlignment="1">
      <alignment vertical="center"/>
    </xf>
    <xf numFmtId="176" fontId="28" fillId="0" borderId="40" xfId="0" applyNumberFormat="1" applyFont="1" applyBorder="1" applyAlignment="1">
      <alignment horizontal="center" vertical="center"/>
    </xf>
    <xf numFmtId="176" fontId="28" fillId="0" borderId="40" xfId="0" applyNumberFormat="1" applyFont="1" applyBorder="1" applyAlignment="1">
      <alignment horizontal="right" vertical="center"/>
    </xf>
    <xf numFmtId="176" fontId="28" fillId="0" borderId="64" xfId="0" applyNumberFormat="1" applyFont="1" applyBorder="1" applyAlignment="1">
      <alignment horizontal="right" vertical="center"/>
    </xf>
    <xf numFmtId="176" fontId="28" fillId="0" borderId="0" xfId="0" applyNumberFormat="1" applyFont="1" applyAlignment="1">
      <alignment horizontal="center" vertical="center"/>
    </xf>
    <xf numFmtId="176" fontId="40" fillId="0" borderId="0" xfId="0" applyNumberFormat="1" applyFont="1" applyAlignment="1">
      <alignment horizontal="right" vertical="center"/>
    </xf>
    <xf numFmtId="183" fontId="28" fillId="0" borderId="0" xfId="0" applyNumberFormat="1" applyFont="1" applyAlignment="1">
      <alignment horizontal="right" vertical="center"/>
    </xf>
    <xf numFmtId="176" fontId="25" fillId="0" borderId="15" xfId="0" applyNumberFormat="1" applyFont="1" applyBorder="1" applyAlignment="1">
      <alignment horizontal="center" vertical="center"/>
    </xf>
    <xf numFmtId="176" fontId="25" fillId="0" borderId="3" xfId="0" applyNumberFormat="1" applyFont="1" applyBorder="1" applyAlignment="1">
      <alignment horizontal="center" vertical="center"/>
    </xf>
    <xf numFmtId="176" fontId="25" fillId="10" borderId="3" xfId="0" applyNumberFormat="1" applyFont="1" applyFill="1" applyBorder="1" applyAlignment="1">
      <alignment horizontal="center" vertical="center"/>
    </xf>
    <xf numFmtId="176" fontId="25" fillId="0" borderId="16" xfId="0" applyNumberFormat="1" applyFont="1" applyBorder="1" applyAlignment="1">
      <alignment horizontal="center" vertical="center"/>
    </xf>
    <xf numFmtId="176" fontId="28" fillId="0" borderId="17" xfId="0" applyNumberFormat="1" applyFont="1" applyBorder="1" applyAlignment="1">
      <alignment horizontal="left" vertical="center"/>
    </xf>
    <xf numFmtId="176" fontId="29" fillId="3" borderId="0" xfId="0" applyNumberFormat="1" applyFont="1" applyFill="1" applyAlignment="1" applyProtection="1">
      <alignment vertical="center"/>
      <protection locked="0"/>
    </xf>
    <xf numFmtId="176" fontId="29" fillId="3" borderId="0" xfId="0" applyNumberFormat="1" applyFont="1" applyFill="1" applyAlignment="1" applyProtection="1">
      <alignment horizontal="left" vertical="center"/>
      <protection locked="0"/>
    </xf>
    <xf numFmtId="0" fontId="46"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16" fillId="0" borderId="15" xfId="8" applyBorder="1" applyAlignment="1">
      <alignment horizontal="center" vertical="center" wrapText="1"/>
    </xf>
    <xf numFmtId="0" fontId="47" fillId="0" borderId="0" xfId="8" applyFont="1">
      <alignment vertical="center"/>
    </xf>
    <xf numFmtId="38" fontId="29" fillId="3" borderId="11" xfId="0" applyNumberFormat="1" applyFont="1" applyFill="1" applyBorder="1" applyAlignment="1" applyProtection="1">
      <alignment horizontal="right" vertical="center" shrinkToFit="1"/>
      <protection locked="0"/>
    </xf>
    <xf numFmtId="38" fontId="35" fillId="3" borderId="11" xfId="0" applyNumberFormat="1" applyFont="1" applyFill="1" applyBorder="1" applyAlignment="1" applyProtection="1">
      <alignment horizontal="center" vertical="center" shrinkToFit="1"/>
      <protection locked="0"/>
    </xf>
    <xf numFmtId="38" fontId="29" fillId="3" borderId="3" xfId="0" applyNumberFormat="1" applyFont="1" applyFill="1" applyBorder="1" applyAlignment="1" applyProtection="1">
      <alignment horizontal="right" vertical="center" shrinkToFit="1"/>
      <protection locked="0"/>
    </xf>
    <xf numFmtId="38" fontId="35" fillId="3" borderId="3" xfId="0" applyNumberFormat="1" applyFont="1" applyFill="1" applyBorder="1" applyAlignment="1" applyProtection="1">
      <alignment horizontal="center" vertical="center" shrinkToFit="1"/>
      <protection locked="0"/>
    </xf>
    <xf numFmtId="176" fontId="25" fillId="0" borderId="23" xfId="0" applyNumberFormat="1" applyFont="1" applyBorder="1" applyAlignment="1">
      <alignment horizontal="right" vertical="center"/>
    </xf>
    <xf numFmtId="0" fontId="29" fillId="3" borderId="30" xfId="0" applyFont="1" applyFill="1" applyBorder="1" applyAlignment="1">
      <alignment horizontal="center" vertical="center"/>
    </xf>
    <xf numFmtId="9" fontId="25" fillId="0" borderId="30" xfId="0" applyNumberFormat="1" applyFont="1" applyBorder="1" applyAlignment="1">
      <alignment horizontal="left" vertical="center"/>
    </xf>
    <xf numFmtId="176" fontId="28" fillId="0" borderId="30" xfId="0" applyNumberFormat="1" applyFont="1" applyBorder="1" applyAlignment="1">
      <alignment horizontal="right" vertical="center"/>
    </xf>
    <xf numFmtId="176" fontId="28" fillId="0" borderId="72" xfId="0" applyNumberFormat="1" applyFont="1" applyBorder="1" applyAlignment="1">
      <alignment vertical="center"/>
    </xf>
    <xf numFmtId="176" fontId="28" fillId="0" borderId="33" xfId="0" applyNumberFormat="1" applyFont="1" applyBorder="1" applyAlignment="1">
      <alignment horizontal="right" vertical="center"/>
    </xf>
    <xf numFmtId="176" fontId="28" fillId="5" borderId="79" xfId="0" applyNumberFormat="1" applyFont="1" applyFill="1" applyBorder="1" applyAlignment="1">
      <alignment vertical="center"/>
    </xf>
    <xf numFmtId="176" fontId="28" fillId="5" borderId="74" xfId="0" applyNumberFormat="1" applyFont="1" applyFill="1" applyBorder="1" applyAlignment="1">
      <alignment vertical="center"/>
    </xf>
    <xf numFmtId="176" fontId="25" fillId="5" borderId="75" xfId="0" applyNumberFormat="1" applyFont="1" applyFill="1" applyBorder="1" applyAlignment="1">
      <alignment horizontal="right" vertical="center"/>
    </xf>
    <xf numFmtId="0" fontId="29" fillId="5" borderId="76" xfId="0" applyFont="1" applyFill="1" applyBorder="1" applyAlignment="1">
      <alignment horizontal="center" vertical="center"/>
    </xf>
    <xf numFmtId="9" fontId="25" fillId="5" borderId="77" xfId="0" applyNumberFormat="1" applyFont="1" applyFill="1" applyBorder="1" applyAlignment="1">
      <alignment horizontal="left" vertical="center"/>
    </xf>
    <xf numFmtId="176" fontId="28" fillId="5" borderId="76" xfId="0" applyNumberFormat="1" applyFont="1" applyFill="1" applyBorder="1" applyAlignment="1">
      <alignment horizontal="right" vertical="center"/>
    </xf>
    <xf numFmtId="176" fontId="28" fillId="5" borderId="78" xfId="0" applyNumberFormat="1" applyFont="1" applyFill="1" applyBorder="1" applyAlignment="1">
      <alignment vertical="center"/>
    </xf>
    <xf numFmtId="0" fontId="26" fillId="0" borderId="3" xfId="13" applyFont="1" applyBorder="1" applyAlignment="1">
      <alignment vertical="center" wrapText="1"/>
    </xf>
    <xf numFmtId="0" fontId="0" fillId="0" borderId="3" xfId="0" applyBorder="1" applyAlignment="1">
      <alignment vertical="center"/>
    </xf>
    <xf numFmtId="3" fontId="26" fillId="0" borderId="3" xfId="0" applyNumberFormat="1" applyFont="1" applyBorder="1" applyAlignment="1">
      <alignment vertical="center"/>
    </xf>
    <xf numFmtId="177" fontId="29" fillId="0" borderId="81" xfId="0" applyNumberFormat="1" applyFont="1" applyBorder="1" applyAlignment="1">
      <alignment horizontal="right" vertical="center"/>
    </xf>
    <xf numFmtId="177" fontId="29" fillId="0" borderId="17" xfId="0" applyNumberFormat="1" applyFont="1" applyBorder="1" applyAlignment="1">
      <alignment horizontal="right" vertical="center"/>
    </xf>
    <xf numFmtId="177" fontId="28" fillId="0" borderId="29" xfId="0" applyNumberFormat="1" applyFont="1" applyBorder="1" applyAlignment="1">
      <alignment vertical="center"/>
    </xf>
    <xf numFmtId="177" fontId="29" fillId="0" borderId="9" xfId="0" applyNumberFormat="1" applyFont="1" applyBorder="1" applyAlignment="1">
      <alignment horizontal="right" vertical="center"/>
    </xf>
    <xf numFmtId="177" fontId="28" fillId="0" borderId="33" xfId="0" applyNumberFormat="1" applyFont="1" applyBorder="1" applyAlignment="1">
      <alignment vertical="center"/>
    </xf>
    <xf numFmtId="177" fontId="29" fillId="0" borderId="28" xfId="0" applyNumberFormat="1" applyFont="1" applyBorder="1" applyAlignment="1">
      <alignment horizontal="right" vertical="center"/>
    </xf>
    <xf numFmtId="177" fontId="29" fillId="0" borderId="59" xfId="0" applyNumberFormat="1" applyFont="1" applyBorder="1" applyAlignment="1">
      <alignment horizontal="right" vertical="center"/>
    </xf>
    <xf numFmtId="177" fontId="28" fillId="0" borderId="86" xfId="0" applyNumberFormat="1" applyFont="1" applyBorder="1" applyAlignment="1">
      <alignment vertical="center"/>
    </xf>
    <xf numFmtId="177" fontId="29" fillId="0" borderId="80" xfId="0" applyNumberFormat="1" applyFont="1" applyBorder="1" applyAlignment="1">
      <alignment horizontal="right" vertical="center"/>
    </xf>
    <xf numFmtId="177" fontId="29" fillId="0" borderId="82" xfId="0" applyNumberFormat="1" applyFont="1" applyBorder="1" applyAlignment="1">
      <alignment horizontal="right" vertical="center"/>
    </xf>
    <xf numFmtId="176" fontId="48" fillId="0" borderId="16" xfId="0" applyNumberFormat="1" applyFont="1" applyBorder="1" applyAlignment="1" applyProtection="1">
      <alignment vertical="center"/>
      <protection locked="0"/>
    </xf>
    <xf numFmtId="38" fontId="43" fillId="0" borderId="62" xfId="0" applyNumberFormat="1" applyFont="1" applyBorder="1" applyAlignment="1">
      <alignment horizontal="center" vertical="center" wrapText="1"/>
    </xf>
    <xf numFmtId="49" fontId="28" fillId="10" borderId="0" xfId="0" applyNumberFormat="1" applyFont="1" applyFill="1" applyAlignment="1">
      <alignment horizontal="left" vertical="center" wrapText="1"/>
    </xf>
    <xf numFmtId="176" fontId="49" fillId="0" borderId="0" xfId="0" applyNumberFormat="1" applyFont="1" applyAlignment="1">
      <alignment horizontal="right" vertical="center"/>
    </xf>
    <xf numFmtId="176" fontId="25" fillId="10" borderId="0" xfId="0" applyNumberFormat="1" applyFont="1" applyFill="1" applyAlignment="1">
      <alignment horizontal="right" vertical="center" shrinkToFit="1"/>
    </xf>
    <xf numFmtId="49" fontId="28" fillId="3" borderId="2" xfId="0" applyNumberFormat="1" applyFont="1" applyFill="1" applyBorder="1" applyAlignment="1" applyProtection="1">
      <alignment horizontal="left" vertical="center" shrinkToFit="1"/>
      <protection locked="0"/>
    </xf>
    <xf numFmtId="49" fontId="28" fillId="3" borderId="45" xfId="0" applyNumberFormat="1" applyFont="1" applyFill="1" applyBorder="1" applyAlignment="1" applyProtection="1">
      <alignment horizontal="left" vertical="center" shrinkToFit="1"/>
      <protection locked="0"/>
    </xf>
    <xf numFmtId="49" fontId="28" fillId="3" borderId="87" xfId="0" applyNumberFormat="1" applyFont="1" applyFill="1" applyBorder="1" applyAlignment="1" applyProtection="1">
      <alignment horizontal="left" vertical="center" shrinkToFit="1"/>
      <protection locked="0"/>
    </xf>
    <xf numFmtId="176" fontId="28" fillId="3" borderId="16" xfId="0" applyNumberFormat="1" applyFont="1" applyFill="1" applyBorder="1" applyAlignment="1" applyProtection="1">
      <alignment horizontal="center" vertical="center" shrinkToFit="1"/>
      <protection locked="0"/>
    </xf>
    <xf numFmtId="176" fontId="28" fillId="3" borderId="18" xfId="0" applyNumberFormat="1" applyFont="1" applyFill="1" applyBorder="1" applyAlignment="1" applyProtection="1">
      <alignment horizontal="center" vertical="center" shrinkToFit="1"/>
      <protection locked="0"/>
    </xf>
    <xf numFmtId="49" fontId="28" fillId="3" borderId="17" xfId="0" applyNumberFormat="1" applyFont="1" applyFill="1" applyBorder="1" applyAlignment="1" applyProtection="1">
      <alignment horizontal="center" vertical="center" shrinkToFit="1"/>
      <protection locked="0"/>
    </xf>
    <xf numFmtId="176" fontId="28" fillId="3" borderId="11" xfId="0" applyNumberFormat="1" applyFont="1" applyFill="1" applyBorder="1" applyAlignment="1" applyProtection="1">
      <alignment horizontal="center" vertical="center" shrinkToFit="1"/>
      <protection locked="0"/>
    </xf>
    <xf numFmtId="182" fontId="40" fillId="3" borderId="13" xfId="0" applyNumberFormat="1" applyFont="1" applyFill="1" applyBorder="1" applyAlignment="1" applyProtection="1">
      <alignment horizontal="left" vertical="center" shrinkToFit="1"/>
      <protection locked="0"/>
    </xf>
    <xf numFmtId="182" fontId="28" fillId="3" borderId="13" xfId="0" applyNumberFormat="1" applyFont="1" applyFill="1" applyBorder="1" applyAlignment="1" applyProtection="1">
      <alignment horizontal="left" vertical="center" shrinkToFit="1"/>
      <protection locked="0"/>
    </xf>
    <xf numFmtId="176" fontId="29" fillId="0" borderId="0" xfId="0" applyNumberFormat="1" applyFont="1" applyAlignment="1" applyProtection="1">
      <alignment vertical="center" shrinkToFit="1"/>
      <protection locked="0"/>
    </xf>
    <xf numFmtId="176" fontId="25" fillId="0" borderId="0" xfId="0" applyNumberFormat="1" applyFont="1" applyAlignment="1" applyProtection="1">
      <alignment vertical="center"/>
      <protection locked="0"/>
    </xf>
    <xf numFmtId="176" fontId="25" fillId="3" borderId="0" xfId="0" applyNumberFormat="1" applyFont="1" applyFill="1" applyAlignment="1" applyProtection="1">
      <alignment horizontal="right" vertical="center" shrinkToFit="1"/>
      <protection locked="0"/>
    </xf>
    <xf numFmtId="0" fontId="2" fillId="0" borderId="15" xfId="8" applyFont="1" applyBorder="1" applyAlignment="1">
      <alignment horizontal="center" vertical="center"/>
    </xf>
    <xf numFmtId="0" fontId="52" fillId="4" borderId="46" xfId="8" applyFont="1" applyFill="1" applyBorder="1" applyAlignment="1">
      <alignment horizontal="center" vertical="center"/>
    </xf>
    <xf numFmtId="0" fontId="52" fillId="0" borderId="2" xfId="8" applyFont="1" applyBorder="1" applyAlignment="1">
      <alignment horizontal="center" vertical="center"/>
    </xf>
    <xf numFmtId="0" fontId="52" fillId="4" borderId="47" xfId="8" applyFont="1" applyFill="1" applyBorder="1" applyAlignment="1">
      <alignment horizontal="center" vertical="center"/>
    </xf>
    <xf numFmtId="0" fontId="52" fillId="4" borderId="48" xfId="8" applyFont="1" applyFill="1" applyBorder="1" applyAlignment="1">
      <alignment horizontal="center" vertical="center"/>
    </xf>
    <xf numFmtId="0" fontId="52" fillId="0" borderId="49" xfId="8" applyFont="1" applyBorder="1" applyAlignment="1">
      <alignment horizontal="center" vertical="center" wrapText="1"/>
    </xf>
    <xf numFmtId="0" fontId="52" fillId="5" borderId="49" xfId="8" applyFont="1" applyFill="1" applyBorder="1" applyAlignment="1">
      <alignment horizontal="center" vertical="center"/>
    </xf>
    <xf numFmtId="0" fontId="52" fillId="5" borderId="48" xfId="8" applyFont="1" applyFill="1" applyBorder="1" applyAlignment="1">
      <alignment horizontal="center" vertical="center" wrapText="1"/>
    </xf>
    <xf numFmtId="0" fontId="52" fillId="5" borderId="49" xfId="8" applyFont="1" applyFill="1" applyBorder="1" applyAlignment="1">
      <alignment horizontal="center" vertical="center" wrapText="1"/>
    </xf>
    <xf numFmtId="0" fontId="52" fillId="5" borderId="48" xfId="8" applyFont="1" applyFill="1" applyBorder="1" applyAlignment="1">
      <alignment horizontal="center" vertical="center"/>
    </xf>
    <xf numFmtId="0" fontId="52" fillId="0" borderId="48" xfId="8" applyFont="1" applyBorder="1" applyAlignment="1">
      <alignment horizontal="center" vertical="center" wrapText="1"/>
    </xf>
    <xf numFmtId="0" fontId="52" fillId="6" borderId="50" xfId="8" applyFont="1" applyFill="1" applyBorder="1" applyAlignment="1">
      <alignment horizontal="center" vertical="center" wrapText="1"/>
    </xf>
    <xf numFmtId="0" fontId="52" fillId="6" borderId="51" xfId="8" applyFont="1" applyFill="1" applyBorder="1" applyAlignment="1">
      <alignment horizontal="center" vertical="center" wrapText="1"/>
    </xf>
    <xf numFmtId="0" fontId="52" fillId="6" borderId="51" xfId="8" applyFont="1" applyFill="1" applyBorder="1" applyAlignment="1">
      <alignment horizontal="center" vertical="center"/>
    </xf>
    <xf numFmtId="0" fontId="52" fillId="7" borderId="52" xfId="8" applyFont="1" applyFill="1" applyBorder="1" applyAlignment="1">
      <alignment horizontal="center" vertical="center" wrapText="1"/>
    </xf>
    <xf numFmtId="0" fontId="52" fillId="7" borderId="53" xfId="8" applyFont="1" applyFill="1" applyBorder="1" applyAlignment="1">
      <alignment horizontal="center" vertical="center" wrapText="1"/>
    </xf>
    <xf numFmtId="0" fontId="52" fillId="7" borderId="53" xfId="8" applyFont="1" applyFill="1" applyBorder="1" applyAlignment="1">
      <alignment horizontal="center" vertical="center"/>
    </xf>
    <xf numFmtId="0" fontId="52" fillId="8" borderId="3" xfId="8" applyFont="1" applyFill="1" applyBorder="1" applyAlignment="1">
      <alignment horizontal="center" vertical="center" wrapText="1"/>
    </xf>
    <xf numFmtId="0" fontId="52" fillId="8" borderId="3" xfId="8" applyFont="1" applyFill="1" applyBorder="1" applyAlignment="1">
      <alignment horizontal="center" vertical="center"/>
    </xf>
    <xf numFmtId="0" fontId="52" fillId="11" borderId="53" xfId="8" applyFont="1" applyFill="1" applyBorder="1" applyAlignment="1">
      <alignment horizontal="center" vertical="center" wrapText="1"/>
    </xf>
    <xf numFmtId="0" fontId="52" fillId="11" borderId="53" xfId="8" applyFont="1" applyFill="1" applyBorder="1" applyAlignment="1">
      <alignment horizontal="center" vertical="center"/>
    </xf>
    <xf numFmtId="0" fontId="52" fillId="12" borderId="3" xfId="8" applyFont="1" applyFill="1" applyBorder="1" applyAlignment="1">
      <alignment horizontal="center" vertical="center" wrapText="1"/>
    </xf>
    <xf numFmtId="0" fontId="52" fillId="12" borderId="3" xfId="8" applyFont="1" applyFill="1" applyBorder="1" applyAlignment="1">
      <alignment horizontal="center" vertical="center"/>
    </xf>
    <xf numFmtId="0" fontId="52" fillId="9" borderId="3" xfId="8" applyFont="1" applyFill="1" applyBorder="1" applyAlignment="1">
      <alignment horizontal="center" vertical="center"/>
    </xf>
    <xf numFmtId="0" fontId="54" fillId="0" borderId="3" xfId="13" applyFont="1" applyBorder="1" applyAlignment="1">
      <alignment horizontal="center" vertical="center" wrapText="1"/>
    </xf>
    <xf numFmtId="0" fontId="54" fillId="0" borderId="3" xfId="13" applyFont="1" applyBorder="1" applyAlignment="1">
      <alignment horizontal="center" vertical="center"/>
    </xf>
    <xf numFmtId="0" fontId="54" fillId="0" borderId="23" xfId="13" applyFont="1" applyBorder="1" applyAlignment="1">
      <alignment horizontal="center" vertical="center" wrapText="1"/>
    </xf>
    <xf numFmtId="0" fontId="54" fillId="0" borderId="6" xfId="13" applyFont="1" applyBorder="1" applyAlignment="1">
      <alignment horizontal="center" vertical="center" wrapText="1"/>
    </xf>
    <xf numFmtId="176" fontId="33" fillId="0" borderId="0" xfId="0" applyNumberFormat="1" applyFont="1" applyAlignment="1">
      <alignment horizontal="right" vertical="center" shrinkToFit="1"/>
    </xf>
    <xf numFmtId="176" fontId="33" fillId="0" borderId="0" xfId="0" applyNumberFormat="1" applyFont="1" applyAlignment="1" applyProtection="1">
      <alignment horizontal="right" vertical="center" shrinkToFit="1"/>
      <protection locked="0"/>
    </xf>
    <xf numFmtId="176" fontId="34" fillId="0" borderId="0" xfId="0" applyNumberFormat="1" applyFont="1" applyAlignment="1">
      <alignment horizontal="right" vertical="center" shrinkToFit="1"/>
    </xf>
    <xf numFmtId="49" fontId="33" fillId="10" borderId="45" xfId="0" applyNumberFormat="1" applyFont="1" applyFill="1" applyBorder="1" applyAlignment="1" applyProtection="1">
      <alignment horizontal="right" vertical="center" shrinkToFit="1"/>
      <protection locked="0"/>
    </xf>
    <xf numFmtId="49" fontId="33" fillId="0" borderId="0" xfId="0" applyNumberFormat="1" applyFont="1" applyAlignment="1">
      <alignment horizontal="right" vertical="center" shrinkToFit="1"/>
    </xf>
    <xf numFmtId="176" fontId="33" fillId="0" borderId="4" xfId="0" applyNumberFormat="1" applyFont="1" applyBorder="1" applyAlignment="1">
      <alignment horizontal="center" vertical="center"/>
    </xf>
    <xf numFmtId="176" fontId="33" fillId="0" borderId="20" xfId="0" applyNumberFormat="1" applyFont="1" applyBorder="1" applyAlignment="1">
      <alignment horizontal="center" vertical="center"/>
    </xf>
    <xf numFmtId="176" fontId="33" fillId="0" borderId="10" xfId="0" applyNumberFormat="1" applyFont="1" applyBorder="1" applyAlignment="1">
      <alignment horizontal="center" vertical="center" wrapText="1"/>
    </xf>
    <xf numFmtId="176" fontId="34" fillId="0" borderId="10" xfId="0" applyNumberFormat="1" applyFont="1" applyBorder="1" applyAlignment="1">
      <alignment horizontal="center" vertical="center" wrapText="1" shrinkToFit="1"/>
    </xf>
    <xf numFmtId="0" fontId="2" fillId="0" borderId="2" xfId="8" applyFont="1" applyBorder="1" applyAlignment="1" applyProtection="1">
      <alignment vertical="center" wrapText="1"/>
      <protection locked="0"/>
    </xf>
    <xf numFmtId="0" fontId="2" fillId="0" borderId="55" xfId="8" applyFont="1" applyBorder="1" applyAlignment="1" applyProtection="1">
      <alignment vertical="center" wrapText="1"/>
      <protection locked="0"/>
    </xf>
    <xf numFmtId="0" fontId="2" fillId="0" borderId="3" xfId="8" applyFont="1" applyBorder="1" applyAlignment="1" applyProtection="1">
      <alignment vertical="center" wrapText="1"/>
      <protection locked="0"/>
    </xf>
    <xf numFmtId="0" fontId="2" fillId="0" borderId="22" xfId="8" applyFont="1" applyBorder="1" applyAlignment="1" applyProtection="1">
      <alignment vertical="center" wrapText="1"/>
      <protection locked="0"/>
    </xf>
    <xf numFmtId="182" fontId="2" fillId="0" borderId="3" xfId="8" applyNumberFormat="1" applyFont="1" applyBorder="1" applyAlignment="1">
      <alignment vertical="center" wrapText="1"/>
    </xf>
    <xf numFmtId="0" fontId="2" fillId="0" borderId="51" xfId="8" applyFont="1" applyBorder="1" applyAlignment="1">
      <alignment horizontal="left" vertical="center" wrapText="1"/>
    </xf>
    <xf numFmtId="0" fontId="2" fillId="0" borderId="56" xfId="8" applyFont="1" applyBorder="1" applyAlignment="1">
      <alignment horizontal="left" vertical="center" wrapText="1"/>
    </xf>
    <xf numFmtId="0" fontId="2" fillId="0" borderId="0" xfId="8" applyFont="1">
      <alignment vertical="center"/>
    </xf>
    <xf numFmtId="38" fontId="29" fillId="3" borderId="88" xfId="0" applyNumberFormat="1" applyFont="1" applyFill="1" applyBorder="1" applyAlignment="1" applyProtection="1">
      <alignment horizontal="right" vertical="center"/>
      <protection locked="0"/>
    </xf>
    <xf numFmtId="38" fontId="29" fillId="3" borderId="89" xfId="0" applyNumberFormat="1" applyFont="1" applyFill="1" applyBorder="1" applyAlignment="1" applyProtection="1">
      <alignment horizontal="right" vertical="center"/>
      <protection locked="0"/>
    </xf>
    <xf numFmtId="38" fontId="29" fillId="3" borderId="90" xfId="0" applyNumberFormat="1" applyFont="1" applyFill="1" applyBorder="1" applyAlignment="1" applyProtection="1">
      <alignment horizontal="right" vertical="center"/>
      <protection locked="0"/>
    </xf>
    <xf numFmtId="38" fontId="29" fillId="3" borderId="91" xfId="0" applyNumberFormat="1" applyFont="1" applyFill="1" applyBorder="1" applyAlignment="1" applyProtection="1">
      <alignment horizontal="right" vertical="center"/>
      <protection locked="0"/>
    </xf>
    <xf numFmtId="38" fontId="35" fillId="3" borderId="11" xfId="0" applyNumberFormat="1" applyFont="1" applyFill="1" applyBorder="1" applyAlignment="1" applyProtection="1">
      <alignment horizontal="right" vertical="center"/>
      <protection locked="0"/>
    </xf>
    <xf numFmtId="176" fontId="28" fillId="0" borderId="16" xfId="0" applyNumberFormat="1" applyFont="1" applyBorder="1" applyAlignment="1">
      <alignment vertical="center" wrapText="1"/>
    </xf>
    <xf numFmtId="176" fontId="48" fillId="0" borderId="0" xfId="0" applyNumberFormat="1" applyFont="1" applyAlignment="1">
      <alignment horizontal="right" vertical="center"/>
    </xf>
    <xf numFmtId="176" fontId="48" fillId="0" borderId="16" xfId="0" applyNumberFormat="1" applyFont="1" applyBorder="1" applyAlignment="1">
      <alignment horizontal="left" vertical="center"/>
    </xf>
    <xf numFmtId="176" fontId="48" fillId="0" borderId="0" xfId="0" applyNumberFormat="1" applyFont="1" applyAlignment="1">
      <alignment horizontal="left" vertical="center"/>
    </xf>
    <xf numFmtId="185" fontId="25" fillId="0" borderId="0" xfId="13" applyNumberFormat="1" applyFont="1" applyAlignment="1">
      <alignment vertical="center" wrapText="1"/>
    </xf>
    <xf numFmtId="176" fontId="25" fillId="0" borderId="0" xfId="13" applyNumberFormat="1" applyFont="1" applyAlignment="1">
      <alignment vertical="center" wrapText="1"/>
    </xf>
    <xf numFmtId="0" fontId="43" fillId="0" borderId="13" xfId="13" applyFont="1" applyBorder="1" applyAlignment="1">
      <alignment horizontal="left" vertical="center"/>
    </xf>
    <xf numFmtId="176" fontId="25" fillId="0" borderId="0" xfId="13" applyNumberFormat="1" applyFont="1" applyAlignment="1">
      <alignment horizontal="left" vertical="center" wrapText="1"/>
    </xf>
    <xf numFmtId="0" fontId="26" fillId="0" borderId="3" xfId="13" applyFont="1" applyBorder="1" applyAlignment="1">
      <alignment vertical="center" wrapText="1"/>
    </xf>
    <xf numFmtId="0" fontId="0" fillId="0" borderId="3" xfId="0" applyBorder="1" applyAlignment="1">
      <alignment vertical="center"/>
    </xf>
    <xf numFmtId="0" fontId="26" fillId="0" borderId="3" xfId="13" applyFont="1" applyBorder="1" applyAlignment="1">
      <alignment horizontal="right" vertical="center"/>
    </xf>
    <xf numFmtId="0" fontId="0" fillId="0" borderId="3" xfId="0" applyBorder="1" applyAlignment="1">
      <alignment horizontal="right" vertical="center"/>
    </xf>
    <xf numFmtId="0" fontId="26" fillId="0" borderId="3" xfId="13" applyFont="1" applyBorder="1" applyAlignment="1">
      <alignment horizontal="left" vertical="center"/>
    </xf>
    <xf numFmtId="0" fontId="0" fillId="0" borderId="3" xfId="0" applyBorder="1" applyAlignment="1">
      <alignment horizontal="left" vertical="center"/>
    </xf>
    <xf numFmtId="176" fontId="51" fillId="3" borderId="13" xfId="0" applyNumberFormat="1" applyFont="1" applyFill="1" applyBorder="1" applyAlignment="1" applyProtection="1">
      <alignment horizontal="left" vertical="top" wrapText="1"/>
      <protection locked="0"/>
    </xf>
    <xf numFmtId="176" fontId="28" fillId="0" borderId="30" xfId="0" applyNumberFormat="1" applyFont="1" applyBorder="1" applyAlignment="1">
      <alignment horizontal="left" vertical="center"/>
    </xf>
    <xf numFmtId="49" fontId="28" fillId="3" borderId="2" xfId="0" applyNumberFormat="1" applyFont="1" applyFill="1" applyBorder="1" applyAlignment="1" applyProtection="1">
      <alignment horizontal="left" vertical="center" wrapText="1"/>
      <protection locked="0"/>
    </xf>
    <xf numFmtId="49" fontId="28" fillId="3" borderId="2" xfId="0" applyNumberFormat="1" applyFont="1" applyFill="1" applyBorder="1" applyAlignment="1" applyProtection="1">
      <alignment horizontal="left" vertical="center" shrinkToFit="1"/>
      <protection locked="0"/>
    </xf>
    <xf numFmtId="182" fontId="28" fillId="3" borderId="2" xfId="0" applyNumberFormat="1" applyFont="1" applyFill="1" applyBorder="1" applyAlignment="1" applyProtection="1">
      <alignment horizontal="left" vertical="center" shrinkToFit="1"/>
      <protection locked="0"/>
    </xf>
    <xf numFmtId="184" fontId="28" fillId="3" borderId="2" xfId="0" applyNumberFormat="1" applyFont="1" applyFill="1" applyBorder="1" applyAlignment="1" applyProtection="1">
      <alignment horizontal="left" vertical="center" shrinkToFit="1"/>
      <protection locked="0"/>
    </xf>
    <xf numFmtId="49" fontId="28" fillId="3" borderId="13" xfId="0" applyNumberFormat="1" applyFont="1" applyFill="1" applyBorder="1" applyAlignment="1" applyProtection="1">
      <alignment horizontal="left" vertical="center"/>
      <protection locked="0"/>
    </xf>
    <xf numFmtId="49" fontId="28" fillId="3"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2" xfId="0" applyBorder="1" applyAlignment="1" applyProtection="1">
      <alignment horizontal="left" vertical="center" wrapText="1"/>
      <protection locked="0"/>
    </xf>
    <xf numFmtId="49" fontId="28" fillId="3" borderId="87" xfId="0" applyNumberFormat="1" applyFont="1" applyFill="1" applyBorder="1" applyAlignment="1" applyProtection="1">
      <alignment horizontal="left" vertical="center" shrinkToFit="1"/>
      <protection locked="0"/>
    </xf>
    <xf numFmtId="0" fontId="0" fillId="0" borderId="87" xfId="0" applyBorder="1" applyAlignment="1" applyProtection="1">
      <alignment horizontal="left" vertical="center" shrinkToFit="1"/>
      <protection locked="0"/>
    </xf>
    <xf numFmtId="0" fontId="28" fillId="3" borderId="13" xfId="0" applyFont="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50" fillId="3" borderId="13" xfId="0" applyFont="1" applyFill="1" applyBorder="1" applyAlignment="1" applyProtection="1">
      <alignment horizontal="left" vertical="center" wrapText="1"/>
      <protection locked="0"/>
    </xf>
    <xf numFmtId="176" fontId="27" fillId="0" borderId="0" xfId="0" applyNumberFormat="1" applyFont="1" applyAlignment="1">
      <alignment vertical="top" wrapText="1"/>
    </xf>
    <xf numFmtId="0" fontId="25" fillId="0" borderId="0" xfId="0" applyFont="1" applyAlignment="1">
      <alignment vertical="top"/>
    </xf>
    <xf numFmtId="176" fontId="33" fillId="0" borderId="20" xfId="0" applyNumberFormat="1" applyFont="1" applyBorder="1" applyAlignment="1">
      <alignment horizontal="center" vertical="center"/>
    </xf>
    <xf numFmtId="176" fontId="33" fillId="0" borderId="1" xfId="0" applyNumberFormat="1" applyFont="1" applyBorder="1" applyAlignment="1">
      <alignment horizontal="center" vertical="center"/>
    </xf>
    <xf numFmtId="176" fontId="33" fillId="0" borderId="26" xfId="0" applyNumberFormat="1" applyFont="1" applyBorder="1" applyAlignment="1">
      <alignment horizontal="center" vertical="center"/>
    </xf>
    <xf numFmtId="176" fontId="25" fillId="0" borderId="41" xfId="0" applyNumberFormat="1" applyFont="1" applyBorder="1" applyAlignment="1">
      <alignment horizontal="left" vertical="center"/>
    </xf>
    <xf numFmtId="176" fontId="25" fillId="0" borderId="44" xfId="0" applyNumberFormat="1" applyFont="1" applyBorder="1" applyAlignment="1">
      <alignment horizontal="left" vertical="center"/>
    </xf>
    <xf numFmtId="176" fontId="25" fillId="0" borderId="42" xfId="0" applyNumberFormat="1" applyFont="1" applyBorder="1" applyAlignment="1">
      <alignment horizontal="left" vertical="center"/>
    </xf>
    <xf numFmtId="176" fontId="25" fillId="0" borderId="15"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22" xfId="0" applyNumberFormat="1" applyFont="1" applyBorder="1" applyAlignment="1">
      <alignment horizontal="left" vertical="center"/>
    </xf>
    <xf numFmtId="176" fontId="28" fillId="0" borderId="43" xfId="0" applyNumberFormat="1" applyFont="1" applyBorder="1" applyAlignment="1">
      <alignment horizontal="left" vertical="center"/>
    </xf>
    <xf numFmtId="176" fontId="28" fillId="0" borderId="2" xfId="0" applyNumberFormat="1" applyFont="1" applyBorder="1" applyAlignment="1">
      <alignment horizontal="left" vertical="center"/>
    </xf>
    <xf numFmtId="176" fontId="28" fillId="0" borderId="22" xfId="0" applyNumberFormat="1" applyFont="1" applyBorder="1" applyAlignment="1">
      <alignment horizontal="left" vertical="center"/>
    </xf>
    <xf numFmtId="176" fontId="25" fillId="0" borderId="15" xfId="0" applyNumberFormat="1" applyFont="1" applyBorder="1" applyAlignment="1">
      <alignment horizontal="center" vertical="center"/>
    </xf>
    <xf numFmtId="176" fontId="25" fillId="0" borderId="2" xfId="0" applyNumberFormat="1" applyFont="1" applyBorder="1" applyAlignment="1">
      <alignment horizontal="center" vertical="center"/>
    </xf>
    <xf numFmtId="176" fontId="25" fillId="0" borderId="22" xfId="0" applyNumberFormat="1" applyFont="1" applyBorder="1" applyAlignment="1">
      <alignment horizontal="center" vertical="center"/>
    </xf>
    <xf numFmtId="0" fontId="33" fillId="0" borderId="0" xfId="0" applyFont="1" applyAlignment="1">
      <alignment horizontal="right" vertical="top" wrapText="1"/>
    </xf>
    <xf numFmtId="176" fontId="25" fillId="10" borderId="3" xfId="0" applyNumberFormat="1" applyFont="1" applyFill="1" applyBorder="1" applyAlignment="1">
      <alignment horizontal="center" vertical="center"/>
    </xf>
    <xf numFmtId="176" fontId="28" fillId="3" borderId="6" xfId="0" applyNumberFormat="1" applyFont="1" applyFill="1" applyBorder="1" applyAlignment="1" applyProtection="1">
      <alignment horizontal="center" vertical="center" wrapText="1"/>
      <protection locked="0"/>
    </xf>
    <xf numFmtId="176" fontId="28" fillId="3" borderId="18" xfId="0" applyNumberFormat="1" applyFont="1" applyFill="1" applyBorder="1" applyAlignment="1" applyProtection="1">
      <alignment horizontal="center" vertical="center" wrapText="1"/>
      <protection locked="0"/>
    </xf>
    <xf numFmtId="176" fontId="28" fillId="3" borderId="11" xfId="0" applyNumberFormat="1" applyFont="1" applyFill="1" applyBorder="1" applyAlignment="1" applyProtection="1">
      <alignment horizontal="center" vertical="center" wrapText="1"/>
      <protection locked="0"/>
    </xf>
    <xf numFmtId="176" fontId="28" fillId="0" borderId="73" xfId="0" applyNumberFormat="1" applyFont="1" applyBorder="1" applyAlignment="1">
      <alignment horizontal="center" vertical="center"/>
    </xf>
    <xf numFmtId="176" fontId="28" fillId="0" borderId="40" xfId="0" applyNumberFormat="1" applyFont="1" applyBorder="1" applyAlignment="1">
      <alignment horizontal="center" vertical="center"/>
    </xf>
    <xf numFmtId="176" fontId="28" fillId="3" borderId="23" xfId="0" applyNumberFormat="1" applyFont="1" applyFill="1" applyBorder="1" applyAlignment="1" applyProtection="1">
      <alignment horizontal="center" vertical="center" shrinkToFit="1"/>
      <protection locked="0"/>
    </xf>
    <xf numFmtId="176" fontId="28" fillId="3" borderId="30" xfId="0" applyNumberFormat="1" applyFont="1" applyFill="1" applyBorder="1" applyAlignment="1" applyProtection="1">
      <alignment horizontal="center" vertical="center" shrinkToFit="1"/>
      <protection locked="0"/>
    </xf>
    <xf numFmtId="176" fontId="28" fillId="3" borderId="24" xfId="0" applyNumberFormat="1" applyFont="1" applyFill="1" applyBorder="1" applyAlignment="1" applyProtection="1">
      <alignment horizontal="center" vertical="center" shrinkToFit="1"/>
      <protection locked="0"/>
    </xf>
    <xf numFmtId="49" fontId="28" fillId="3" borderId="17" xfId="0" applyNumberFormat="1" applyFont="1" applyFill="1" applyBorder="1" applyAlignment="1" applyProtection="1">
      <alignment horizontal="center" vertical="center" shrinkToFit="1"/>
      <protection locked="0"/>
    </xf>
    <xf numFmtId="49" fontId="28" fillId="3" borderId="13" xfId="0" applyNumberFormat="1" applyFont="1" applyFill="1" applyBorder="1" applyAlignment="1" applyProtection="1">
      <alignment horizontal="center" vertical="center" shrinkToFit="1"/>
      <protection locked="0"/>
    </xf>
    <xf numFmtId="49" fontId="28" fillId="3" borderId="39" xfId="0" applyNumberFormat="1" applyFont="1" applyFill="1" applyBorder="1" applyAlignment="1" applyProtection="1">
      <alignment horizontal="center" vertical="center" shrinkToFit="1"/>
      <protection locked="0"/>
    </xf>
    <xf numFmtId="38" fontId="25" fillId="0" borderId="29" xfId="0" applyNumberFormat="1" applyFont="1" applyBorder="1" applyAlignment="1">
      <alignment horizontal="center" vertical="center"/>
    </xf>
    <xf numFmtId="38" fontId="25" fillId="0" borderId="1" xfId="0" applyNumberFormat="1" applyFont="1" applyBorder="1" applyAlignment="1">
      <alignment horizontal="center" vertical="center"/>
    </xf>
    <xf numFmtId="177" fontId="25" fillId="0" borderId="34" xfId="0" applyNumberFormat="1" applyFont="1" applyBorder="1" applyAlignment="1">
      <alignment horizontal="center" vertical="center"/>
    </xf>
    <xf numFmtId="177" fontId="25" fillId="0" borderId="21" xfId="0" applyNumberFormat="1" applyFont="1" applyBorder="1" applyAlignment="1">
      <alignment horizontal="center" vertical="center"/>
    </xf>
    <xf numFmtId="38" fontId="25" fillId="0" borderId="31" xfId="0" applyNumberFormat="1" applyFont="1" applyBorder="1" applyAlignment="1">
      <alignment horizontal="center" vertical="center"/>
    </xf>
    <xf numFmtId="38" fontId="25" fillId="0" borderId="12" xfId="0" applyNumberFormat="1" applyFont="1" applyBorder="1" applyAlignment="1">
      <alignment horizontal="center" vertical="center"/>
    </xf>
    <xf numFmtId="38" fontId="25" fillId="0" borderId="36" xfId="0" applyNumberFormat="1" applyFont="1" applyBorder="1" applyAlignment="1">
      <alignment horizontal="center" vertical="center"/>
    </xf>
    <xf numFmtId="38" fontId="25" fillId="0" borderId="11" xfId="0" applyNumberFormat="1" applyFont="1" applyBorder="1" applyAlignment="1">
      <alignment horizontal="center" vertical="center"/>
    </xf>
    <xf numFmtId="38" fontId="25" fillId="0" borderId="36" xfId="0" applyNumberFormat="1" applyFont="1" applyBorder="1" applyAlignment="1">
      <alignment horizontal="center" vertical="center" wrapText="1"/>
    </xf>
    <xf numFmtId="38" fontId="25" fillId="0" borderId="11" xfId="0" applyNumberFormat="1" applyFont="1" applyBorder="1" applyAlignment="1">
      <alignment horizontal="center" vertical="center" wrapText="1"/>
    </xf>
    <xf numFmtId="38" fontId="25" fillId="0" borderId="3" xfId="0" applyNumberFormat="1" applyFont="1" applyBorder="1" applyAlignment="1">
      <alignment horizontal="center" vertical="center" wrapText="1"/>
    </xf>
    <xf numFmtId="38" fontId="25" fillId="0" borderId="8" xfId="0" applyNumberFormat="1" applyFont="1" applyBorder="1" applyAlignment="1">
      <alignment horizontal="center" vertical="center" wrapText="1"/>
    </xf>
    <xf numFmtId="177" fontId="25" fillId="0" borderId="33" xfId="0" applyNumberFormat="1" applyFont="1" applyBorder="1" applyAlignment="1">
      <alignment horizontal="center" vertical="center"/>
    </xf>
    <xf numFmtId="38" fontId="25" fillId="0" borderId="36" xfId="0" applyNumberFormat="1" applyFont="1" applyBorder="1" applyAlignment="1">
      <alignment horizontal="center" vertical="center" shrinkToFit="1"/>
    </xf>
    <xf numFmtId="38" fontId="25" fillId="0" borderId="37" xfId="0" applyNumberFormat="1" applyFont="1" applyBorder="1" applyAlignment="1">
      <alignment horizontal="center" vertical="center" shrinkToFit="1"/>
    </xf>
    <xf numFmtId="38" fontId="25" fillId="0" borderId="31" xfId="0" applyNumberFormat="1" applyFont="1" applyBorder="1" applyAlignment="1">
      <alignment horizontal="center" vertical="center" shrinkToFit="1"/>
    </xf>
    <xf numFmtId="38" fontId="25" fillId="0" borderId="35" xfId="0" applyNumberFormat="1" applyFont="1" applyBorder="1" applyAlignment="1">
      <alignment horizontal="center" vertical="center" shrinkToFit="1"/>
    </xf>
    <xf numFmtId="38" fontId="25" fillId="0" borderId="60" xfId="0" applyNumberFormat="1" applyFont="1" applyBorder="1" applyAlignment="1">
      <alignment horizontal="center" vertical="center" wrapText="1"/>
    </xf>
    <xf numFmtId="38" fontId="25" fillId="0" borderId="57" xfId="0" applyNumberFormat="1" applyFont="1" applyBorder="1" applyAlignment="1">
      <alignment horizontal="center" vertical="center" wrapText="1"/>
    </xf>
    <xf numFmtId="38" fontId="25" fillId="0" borderId="61" xfId="0" applyNumberFormat="1" applyFont="1" applyBorder="1" applyAlignment="1">
      <alignment horizontal="center" vertical="center" wrapText="1"/>
    </xf>
    <xf numFmtId="177" fontId="25" fillId="0" borderId="28" xfId="0" applyNumberFormat="1" applyFont="1" applyBorder="1" applyAlignment="1">
      <alignment horizontal="center" vertical="center"/>
    </xf>
    <xf numFmtId="177" fontId="25" fillId="0" borderId="59" xfId="0" applyNumberFormat="1" applyFont="1" applyBorder="1" applyAlignment="1">
      <alignment horizontal="center" vertical="center"/>
    </xf>
    <xf numFmtId="38" fontId="25" fillId="0" borderId="67" xfId="0" applyNumberFormat="1" applyFont="1" applyBorder="1" applyAlignment="1">
      <alignment horizontal="center" vertical="center" wrapText="1"/>
    </xf>
    <xf numFmtId="38" fontId="25" fillId="0" borderId="68" xfId="0" applyNumberFormat="1" applyFont="1" applyBorder="1" applyAlignment="1">
      <alignment horizontal="center" vertical="center" wrapText="1"/>
    </xf>
    <xf numFmtId="38" fontId="25" fillId="0" borderId="62" xfId="0" applyNumberFormat="1" applyFont="1" applyBorder="1" applyAlignment="1">
      <alignment horizontal="center" vertical="center" wrapText="1"/>
    </xf>
    <xf numFmtId="38" fontId="25" fillId="0" borderId="8" xfId="0" applyNumberFormat="1" applyFont="1" applyBorder="1" applyAlignment="1">
      <alignment horizontal="center" vertical="center"/>
    </xf>
    <xf numFmtId="38" fontId="25" fillId="0" borderId="62" xfId="0" applyNumberFormat="1" applyFont="1" applyBorder="1" applyAlignment="1">
      <alignment horizontal="center" vertical="center"/>
    </xf>
    <xf numFmtId="38" fontId="25" fillId="0" borderId="60" xfId="0" applyNumberFormat="1" applyFont="1" applyBorder="1" applyAlignment="1">
      <alignment horizontal="center" vertical="center"/>
    </xf>
    <xf numFmtId="38" fontId="25" fillId="0" borderId="57" xfId="0" applyNumberFormat="1" applyFont="1" applyBorder="1" applyAlignment="1">
      <alignment horizontal="center" vertical="center"/>
    </xf>
    <xf numFmtId="38" fontId="25" fillId="0" borderId="61" xfId="0" applyNumberFormat="1" applyFont="1" applyBorder="1" applyAlignment="1">
      <alignment horizontal="center" vertical="center"/>
    </xf>
    <xf numFmtId="38" fontId="25" fillId="0" borderId="32" xfId="0" applyNumberFormat="1" applyFont="1" applyBorder="1" applyAlignment="1">
      <alignment horizontal="center" vertical="center"/>
    </xf>
    <xf numFmtId="38" fontId="25" fillId="0" borderId="40" xfId="0" applyNumberFormat="1" applyFont="1" applyBorder="1" applyAlignment="1">
      <alignment horizontal="center" vertical="center"/>
    </xf>
    <xf numFmtId="38" fontId="25" fillId="0" borderId="38" xfId="0" applyNumberFormat="1" applyFont="1" applyBorder="1" applyAlignment="1">
      <alignment horizontal="center" vertical="center"/>
    </xf>
    <xf numFmtId="0" fontId="0" fillId="0" borderId="85" xfId="0" applyBorder="1" applyAlignment="1">
      <alignment horizontal="center" vertical="center"/>
    </xf>
    <xf numFmtId="177" fontId="25" fillId="0" borderId="41" xfId="0" applyNumberFormat="1" applyFont="1" applyBorder="1" applyAlignment="1">
      <alignment horizontal="center" vertical="center"/>
    </xf>
    <xf numFmtId="177" fontId="25" fillId="0" borderId="84" xfId="0" applyNumberFormat="1" applyFont="1" applyBorder="1" applyAlignment="1">
      <alignment horizontal="center" vertical="center"/>
    </xf>
    <xf numFmtId="38" fontId="25" fillId="0" borderId="7" xfId="0" applyNumberFormat="1" applyFont="1" applyBorder="1" applyAlignment="1">
      <alignment horizontal="center" vertical="center" wrapText="1"/>
    </xf>
    <xf numFmtId="38" fontId="25" fillId="0" borderId="58" xfId="0" applyNumberFormat="1" applyFont="1" applyBorder="1" applyAlignment="1">
      <alignment horizontal="center" vertical="center"/>
    </xf>
    <xf numFmtId="38" fontId="26" fillId="0" borderId="8" xfId="0" applyNumberFormat="1" applyFont="1" applyBorder="1" applyAlignment="1">
      <alignment horizontal="center" vertical="center" wrapText="1"/>
    </xf>
    <xf numFmtId="38" fontId="26" fillId="0" borderId="62" xfId="0" applyNumberFormat="1" applyFont="1" applyBorder="1" applyAlignment="1">
      <alignment horizontal="center" vertical="center"/>
    </xf>
    <xf numFmtId="177" fontId="25" fillId="0" borderId="83" xfId="0" applyNumberFormat="1" applyFont="1" applyBorder="1" applyAlignment="1">
      <alignment horizontal="center" vertical="center"/>
    </xf>
    <xf numFmtId="0" fontId="0" fillId="0" borderId="86" xfId="0" applyBorder="1" applyAlignment="1">
      <alignment horizontal="center" vertical="center"/>
    </xf>
    <xf numFmtId="38" fontId="25" fillId="0" borderId="7" xfId="0" applyNumberFormat="1" applyFont="1" applyBorder="1" applyAlignment="1">
      <alignment horizontal="center" vertical="center"/>
    </xf>
    <xf numFmtId="38" fontId="25" fillId="0" borderId="35" xfId="0" applyNumberFormat="1" applyFont="1" applyBorder="1" applyAlignment="1">
      <alignment horizontal="center" vertical="center"/>
    </xf>
    <xf numFmtId="38" fontId="25" fillId="0" borderId="37" xfId="0" applyNumberFormat="1" applyFont="1" applyBorder="1" applyAlignment="1">
      <alignment horizontal="center" vertical="center"/>
    </xf>
    <xf numFmtId="38" fontId="25" fillId="0" borderId="4" xfId="0" applyNumberFormat="1" applyFont="1" applyBorder="1" applyAlignment="1">
      <alignment horizontal="center" vertical="center"/>
    </xf>
    <xf numFmtId="38" fontId="25" fillId="0" borderId="5" xfId="0" applyNumberFormat="1" applyFont="1" applyBorder="1" applyAlignment="1">
      <alignment horizontal="center" vertical="center"/>
    </xf>
  </cellXfs>
  <cellStyles count="4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2" xfId="24" xr:uid="{000C5372-B6EB-4127-B156-F79A5F0F0D32}"/>
    <cellStyle name="桁区切り" xfId="10" builtinId="6"/>
    <cellStyle name="桁区切り 2" xfId="9" xr:uid="{00000000-0005-0000-0000-000006000000}"/>
    <cellStyle name="桁区切り 2 2" xfId="23" xr:uid="{5823A2F6-71F7-41B9-965E-040BEF2E7128}"/>
    <cellStyle name="桁区切り 2 3" xfId="27" xr:uid="{5115048F-537D-4775-B279-7A785C8FFD4C}"/>
    <cellStyle name="桁区切り 2 4" xfId="39" xr:uid="{31AE270F-4E35-487E-93F4-72E4ED7E0259}"/>
    <cellStyle name="桁区切り 3" xfId="12" xr:uid="{00000000-0005-0000-0000-000007000000}"/>
    <cellStyle name="標準" xfId="0" builtinId="0"/>
    <cellStyle name="標準 2" xfId="7" xr:uid="{00000000-0005-0000-0000-000009000000}"/>
    <cellStyle name="標準 2 2" xfId="25" xr:uid="{094D8CF1-E293-4648-ADA1-B4C3D2982F7C}"/>
    <cellStyle name="標準 3" xfId="8" xr:uid="{00000000-0005-0000-0000-00000A000000}"/>
    <cellStyle name="標準 3 144" xfId="37" xr:uid="{98B82280-D19A-4B72-8C2A-D17CFA7583CC}"/>
    <cellStyle name="標準 3 2" xfId="22" xr:uid="{623674FF-A7F7-4C83-868D-64620C7B6194}"/>
    <cellStyle name="標準 3 3" xfId="26" xr:uid="{EB422659-E93B-41E2-93EE-EE756BFD5562}"/>
    <cellStyle name="標準 3 4" xfId="38" xr:uid="{4690D05C-F557-4330-976B-37345CC2F142}"/>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2 2" xfId="29" xr:uid="{EA4DA816-8ABC-4E8F-BA59-D9A3784CBDA0}"/>
    <cellStyle name="標準 5 3" xfId="16" xr:uid="{00000000-0005-0000-0000-00000F000000}"/>
    <cellStyle name="標準 5 3 2" xfId="18" xr:uid="{00000000-0005-0000-0000-000010000000}"/>
    <cellStyle name="標準 5 3 2 2" xfId="19" xr:uid="{00000000-0005-0000-0000-000011000000}"/>
    <cellStyle name="標準 5 3 2 2 2" xfId="33" xr:uid="{EDAA71A4-F110-4D3C-AE1E-6E8D43F4ABD1}"/>
    <cellStyle name="標準 5 3 2 3" xfId="34" xr:uid="{28B5BFD4-74DD-4697-B638-A95FB1E76FA8}"/>
    <cellStyle name="標準 5 3 2 4" xfId="20" xr:uid="{00000000-0005-0000-0000-000012000000}"/>
    <cellStyle name="標準 5 3 2 4 2" xfId="35" xr:uid="{5BE116A7-6F42-47C6-9DE2-F8426C1D0FCD}"/>
    <cellStyle name="標準 5 3 2 5" xfId="31" xr:uid="{937F1089-E66D-461E-ABB3-3071B12CFDD4}"/>
    <cellStyle name="標準 5 3 3" xfId="32" xr:uid="{2F643BA6-FF70-4EE6-9075-69F144A483F2}"/>
    <cellStyle name="標準 5 3 4" xfId="30" xr:uid="{7BE4AE20-5186-4CD3-B9C9-AD0356E18C67}"/>
    <cellStyle name="標準 5 4" xfId="17" xr:uid="{00000000-0005-0000-0000-000013000000}"/>
    <cellStyle name="標準 5 5" xfId="28" xr:uid="{7BC29CCF-D08E-4B01-AF0A-634316A4EC33}"/>
    <cellStyle name="標準 6" xfId="21" xr:uid="{00000000-0005-0000-0000-000014000000}"/>
    <cellStyle name="標準 6 2" xfId="36" xr:uid="{71D37E2D-ED19-4230-8BF2-4830CE53C87C}"/>
    <cellStyle name="未定義" xfId="6" xr:uid="{00000000-0005-0000-0000-000015000000}"/>
  </cellStyles>
  <dxfs count="0"/>
  <tableStyles count="0" defaultTableStyle="TableStyleMedium2" defaultPivotStyle="PivotStyleLight16"/>
  <colors>
    <mruColors>
      <color rgb="FFFFCC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5</xdr:col>
      <xdr:colOff>84406</xdr:colOff>
      <xdr:row>0</xdr:row>
      <xdr:rowOff>95543</xdr:rowOff>
    </xdr:from>
    <xdr:ext cx="3940569"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3770" y="95543"/>
          <a:ext cx="3940569" cy="1376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chemeClr val="tx1"/>
              </a:solidFill>
            </a:rPr>
            <a:t>●本シートの注意事項</a:t>
          </a:r>
          <a:endParaRPr kumimoji="1" lang="en-US" altLang="ja-JP" sz="1100">
            <a:solidFill>
              <a:schemeClr val="tx1"/>
            </a:solidFill>
          </a:endParaRPr>
        </a:p>
        <a:p>
          <a:r>
            <a:rPr kumimoji="1" lang="ja-JP" altLang="en-US" sz="1100">
              <a:solidFill>
                <a:schemeClr val="tx1"/>
              </a:solidFill>
            </a:rPr>
            <a:t>・経費等内訳書の各シートを入力することで、本シートに研究開発計画書「</a:t>
          </a:r>
          <a:r>
            <a:rPr kumimoji="1" lang="en-US" altLang="ja-JP" sz="1100">
              <a:solidFill>
                <a:schemeClr val="tx1"/>
              </a:solidFill>
            </a:rPr>
            <a:t>Ⅲ</a:t>
          </a:r>
          <a:r>
            <a:rPr kumimoji="1" lang="ja-JP" altLang="en-US" sz="1100">
              <a:solidFill>
                <a:schemeClr val="tx1"/>
              </a:solidFill>
            </a:rPr>
            <a:t>．所要経費（補助対象経費）」の表が完成します。　</a:t>
          </a:r>
          <a:endParaRPr kumimoji="1" lang="en-US" altLang="ja-JP" sz="1100">
            <a:solidFill>
              <a:schemeClr val="tx1"/>
            </a:solidFill>
          </a:endParaRPr>
        </a:p>
        <a:p>
          <a:r>
            <a:rPr kumimoji="1" lang="ja-JP" altLang="en-US" sz="1100">
              <a:solidFill>
                <a:schemeClr val="tx1"/>
              </a:solidFill>
            </a:rPr>
            <a:t>・転記された数値が正しいものであるかを確認し、研究開発計画書</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Ⅲ</a:t>
          </a:r>
          <a:r>
            <a:rPr kumimoji="1" lang="ja-JP" altLang="ja-JP" sz="1100">
              <a:solidFill>
                <a:schemeClr val="tx1"/>
              </a:solidFill>
              <a:effectLst/>
              <a:latin typeface="+mn-lt"/>
              <a:ea typeface="+mn-ea"/>
              <a:cs typeface="+mn-cs"/>
            </a:rPr>
            <a:t>．所要経費（補助対象経費）」の表</a:t>
          </a:r>
          <a:r>
            <a:rPr kumimoji="1" lang="ja-JP" altLang="en-US" sz="1100">
              <a:solidFill>
                <a:schemeClr val="tx1"/>
              </a:solidFill>
            </a:rPr>
            <a:t>にコピー＆ペースト（テキストのみ保持で貼り付け）してください。</a:t>
          </a:r>
          <a:endParaRPr kumimoji="1" lang="en-US" altLang="ja-JP" sz="1100">
            <a:solidFill>
              <a:schemeClr val="tx1"/>
            </a:solidFill>
          </a:endParaRPr>
        </a:p>
        <a:p>
          <a:r>
            <a:rPr kumimoji="1" lang="ja-JP" altLang="en-US" sz="1100">
              <a:solidFill>
                <a:schemeClr val="tx1"/>
              </a:solidFill>
            </a:rPr>
            <a:t>・</a:t>
          </a:r>
          <a:r>
            <a:rPr kumimoji="1" lang="en-US" altLang="ja-JP" sz="1100">
              <a:solidFill>
                <a:schemeClr val="tx1"/>
              </a:solidFill>
            </a:rPr>
            <a:t>E</a:t>
          </a:r>
          <a:r>
            <a:rPr kumimoji="1" lang="ja-JP" altLang="en-US" sz="1100">
              <a:solidFill>
                <a:schemeClr val="tx1"/>
              </a:solidFill>
            </a:rPr>
            <a:t>列は補助率に基づき交付額が決定される事業のみ用います。</a:t>
          </a:r>
        </a:p>
      </xdr:txBody>
    </xdr:sp>
    <xdr:clientData/>
  </xdr:oneCellAnchor>
  <xdr:twoCellAnchor>
    <xdr:from>
      <xdr:col>3</xdr:col>
      <xdr:colOff>269298</xdr:colOff>
      <xdr:row>0</xdr:row>
      <xdr:rowOff>69273</xdr:rowOff>
    </xdr:from>
    <xdr:to>
      <xdr:col>4</xdr:col>
      <xdr:colOff>582951</xdr:colOff>
      <xdr:row>0</xdr:row>
      <xdr:rowOff>398838</xdr:rowOff>
    </xdr:to>
    <xdr:sp macro="" textlink="">
      <xdr:nvSpPr>
        <xdr:cNvPr id="3" name="四角形: 角を丸くする 2">
          <a:extLst>
            <a:ext uri="{FF2B5EF4-FFF2-40B4-BE49-F238E27FC236}">
              <a16:creationId xmlns:a16="http://schemas.microsoft.com/office/drawing/2014/main" id="{FF17E32C-1E83-42CF-82E9-B760BC325499}"/>
            </a:ext>
          </a:extLst>
        </xdr:cNvPr>
        <xdr:cNvSpPr/>
      </xdr:nvSpPr>
      <xdr:spPr>
        <a:xfrm>
          <a:off x="3650673" y="69273"/>
          <a:ext cx="1561428" cy="32956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1</xdr:col>
      <xdr:colOff>93345</xdr:colOff>
      <xdr:row>15</xdr:row>
      <xdr:rowOff>93345</xdr:rowOff>
    </xdr:from>
    <xdr:to>
      <xdr:col>5</xdr:col>
      <xdr:colOff>12065</xdr:colOff>
      <xdr:row>24</xdr:row>
      <xdr:rowOff>125730</xdr:rowOff>
    </xdr:to>
    <xdr:sp macro="" textlink="">
      <xdr:nvSpPr>
        <xdr:cNvPr id="4" name="吹き出し: 角を丸めた四角形 3">
          <a:extLst>
            <a:ext uri="{FF2B5EF4-FFF2-40B4-BE49-F238E27FC236}">
              <a16:creationId xmlns:a16="http://schemas.microsoft.com/office/drawing/2014/main" id="{EDA6DBC4-1F9D-4133-9A10-3705AFE1E684}"/>
            </a:ext>
          </a:extLst>
        </xdr:cNvPr>
        <xdr:cNvSpPr/>
      </xdr:nvSpPr>
      <xdr:spPr>
        <a:xfrm>
          <a:off x="1283970" y="3369945"/>
          <a:ext cx="4023995" cy="1575435"/>
        </a:xfrm>
        <a:prstGeom prst="wedgeRoundRectCallout">
          <a:avLst>
            <a:gd name="adj1" fmla="val -46855"/>
            <a:gd name="adj2" fmla="val -8283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青色のシートを入力すると自動計算されます（入力不要）。</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様式</a:t>
          </a:r>
          <a:r>
            <a:rPr kumimoji="1" lang="en-US" altLang="ja-JP" sz="1200">
              <a:solidFill>
                <a:sysClr val="windowText" lastClr="000000"/>
              </a:solidFill>
            </a:rPr>
            <a:t>2</a:t>
          </a:r>
          <a:r>
            <a:rPr kumimoji="1" lang="ja-JP" altLang="en-US" sz="1200">
              <a:solidFill>
                <a:sysClr val="windowText" lastClr="000000"/>
              </a:solidFill>
            </a:rPr>
            <a:t>別紙</a:t>
          </a:r>
          <a:r>
            <a:rPr kumimoji="1" lang="en-US" altLang="ja-JP" sz="1200">
              <a:solidFill>
                <a:sysClr val="windowText" lastClr="000000"/>
              </a:solidFill>
            </a:rPr>
            <a:t>】</a:t>
          </a:r>
          <a:r>
            <a:rPr kumimoji="1" lang="ja-JP" altLang="en-US" sz="1200">
              <a:solidFill>
                <a:sysClr val="windowText" lastClr="000000"/>
              </a:solidFill>
            </a:rPr>
            <a:t>の各年度のシートにデータを貼り付けてください（テキストのみ貼り付け）。</a:t>
          </a:r>
          <a:endParaRPr kumimoji="1" lang="en-US" altLang="ja-JP" sz="1200">
            <a:solidFill>
              <a:sysClr val="windowText" lastClr="000000"/>
            </a:solidFill>
          </a:endParaRPr>
        </a:p>
      </xdr:txBody>
    </xdr:sp>
    <xdr:clientData/>
  </xdr:twoCellAnchor>
  <xdr:twoCellAnchor>
    <xdr:from>
      <xdr:col>5</xdr:col>
      <xdr:colOff>106680</xdr:colOff>
      <xdr:row>0</xdr:row>
      <xdr:rowOff>68580</xdr:rowOff>
    </xdr:from>
    <xdr:to>
      <xdr:col>10</xdr:col>
      <xdr:colOff>601980</xdr:colOff>
      <xdr:row>7</xdr:row>
      <xdr:rowOff>73025</xdr:rowOff>
    </xdr:to>
    <xdr:sp macro="" textlink="">
      <xdr:nvSpPr>
        <xdr:cNvPr id="5" name="正方形/長方形 4">
          <a:extLst>
            <a:ext uri="{FF2B5EF4-FFF2-40B4-BE49-F238E27FC236}">
              <a16:creationId xmlns:a16="http://schemas.microsoft.com/office/drawing/2014/main" id="{FBCA1CBB-5A19-4D31-992C-06589B90477B}"/>
            </a:ext>
          </a:extLst>
        </xdr:cNvPr>
        <xdr:cNvSpPr/>
      </xdr:nvSpPr>
      <xdr:spPr>
        <a:xfrm>
          <a:off x="5402580" y="68580"/>
          <a:ext cx="3924300" cy="187134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確認不要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1181100</xdr:colOff>
      <xdr:row>0</xdr:row>
      <xdr:rowOff>26670</xdr:rowOff>
    </xdr:from>
    <xdr:to>
      <xdr:col>1</xdr:col>
      <xdr:colOff>211275</xdr:colOff>
      <xdr:row>1</xdr:row>
      <xdr:rowOff>186690</xdr:rowOff>
    </xdr:to>
    <xdr:sp macro="" textlink="">
      <xdr:nvSpPr>
        <xdr:cNvPr id="2" name="四角形: 角を丸くする 1">
          <a:extLst>
            <a:ext uri="{FF2B5EF4-FFF2-40B4-BE49-F238E27FC236}">
              <a16:creationId xmlns:a16="http://schemas.microsoft.com/office/drawing/2014/main" id="{1B4C839D-462C-4C7C-ADF0-F3B4A67EEAB2}"/>
            </a:ext>
          </a:extLst>
        </xdr:cNvPr>
        <xdr:cNvSpPr/>
      </xdr:nvSpPr>
      <xdr:spPr>
        <a:xfrm>
          <a:off x="1181100" y="26670"/>
          <a:ext cx="1440000" cy="34099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104775</xdr:colOff>
      <xdr:row>0</xdr:row>
      <xdr:rowOff>104775</xdr:rowOff>
    </xdr:from>
    <xdr:to>
      <xdr:col>18</xdr:col>
      <xdr:colOff>209550</xdr:colOff>
      <xdr:row>17</xdr:row>
      <xdr:rowOff>28575</xdr:rowOff>
    </xdr:to>
    <xdr:sp macro="" textlink="">
      <xdr:nvSpPr>
        <xdr:cNvPr id="3" name="正方形/長方形 2">
          <a:extLst>
            <a:ext uri="{FF2B5EF4-FFF2-40B4-BE49-F238E27FC236}">
              <a16:creationId xmlns:a16="http://schemas.microsoft.com/office/drawing/2014/main" id="{3CB0FD31-4B26-40DC-911E-A7FC6CA6F6CB}"/>
            </a:ext>
          </a:extLst>
        </xdr:cNvPr>
        <xdr:cNvSpPr/>
      </xdr:nvSpPr>
      <xdr:spPr>
        <a:xfrm>
          <a:off x="9667875" y="104775"/>
          <a:ext cx="8267700" cy="3571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試作品や設備機器の作製を目的とする外注費については、第三者に実施させるために必要な費用等であっても物品費に計上してください。</a:t>
          </a:r>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accent6">
                  <a:lumMod val="60000"/>
                  <a:lumOff val="40000"/>
                </a:schemeClr>
              </a:solidFill>
              <a:effectLst/>
              <a:latin typeface="+mn-lt"/>
              <a:ea typeface="+mn-ea"/>
              <a:cs typeface="+mn-cs"/>
            </a:rPr>
            <a:t>なお、</a:t>
          </a:r>
          <a:r>
            <a:rPr kumimoji="1" lang="ja-JP" altLang="en-US" sz="1100">
              <a:solidFill>
                <a:schemeClr val="accent6">
                  <a:lumMod val="60000"/>
                  <a:lumOff val="40000"/>
                </a:schemeClr>
              </a:solidFill>
              <a:effectLst/>
              <a:latin typeface="+mn-lt"/>
              <a:ea typeface="+mn-ea"/>
              <a:cs typeface="+mn-cs"/>
            </a:rPr>
            <a:t>委託（事務処理説明書</a:t>
          </a:r>
          <a:r>
            <a:rPr kumimoji="1" lang="en-US" altLang="ja-JP" sz="1100">
              <a:solidFill>
                <a:schemeClr val="accent6">
                  <a:lumMod val="60000"/>
                  <a:lumOff val="40000"/>
                </a:schemeClr>
              </a:solidFill>
              <a:effectLst/>
              <a:latin typeface="+mn-lt"/>
              <a:ea typeface="+mn-ea"/>
              <a:cs typeface="+mn-cs"/>
            </a:rPr>
            <a:t>Ⅳ</a:t>
          </a:r>
          <a:r>
            <a:rPr kumimoji="1" lang="ja-JP" altLang="en-US" sz="1100">
              <a:solidFill>
                <a:schemeClr val="accent6">
                  <a:lumMod val="60000"/>
                  <a:lumOff val="40000"/>
                </a:schemeClr>
              </a:solidFill>
              <a:effectLst/>
              <a:latin typeface="+mn-lt"/>
              <a:ea typeface="+mn-ea"/>
              <a:cs typeface="+mn-cs"/>
            </a:rPr>
            <a:t>．</a:t>
          </a:r>
          <a:r>
            <a:rPr kumimoji="1" lang="en-US" altLang="ja-JP" sz="1100">
              <a:solidFill>
                <a:schemeClr val="accent6">
                  <a:lumMod val="60000"/>
                  <a:lumOff val="40000"/>
                </a:schemeClr>
              </a:solidFill>
              <a:effectLst/>
              <a:latin typeface="+mn-lt"/>
              <a:ea typeface="+mn-ea"/>
              <a:cs typeface="+mn-cs"/>
            </a:rPr>
            <a:t>14</a:t>
          </a:r>
          <a:r>
            <a:rPr kumimoji="1" lang="ja-JP" altLang="en-US" sz="1100">
              <a:solidFill>
                <a:schemeClr val="accent6">
                  <a:lumMod val="60000"/>
                  <a:lumOff val="40000"/>
                </a:schemeClr>
              </a:solidFill>
              <a:effectLst/>
              <a:latin typeface="+mn-lt"/>
              <a:ea typeface="+mn-ea"/>
              <a:cs typeface="+mn-cs"/>
            </a:rPr>
            <a:t>にて定めるもの）について</a:t>
          </a:r>
          <a:r>
            <a:rPr kumimoji="1" lang="ja-JP" altLang="ja-JP" sz="1100">
              <a:solidFill>
                <a:schemeClr val="accent6">
                  <a:lumMod val="60000"/>
                  <a:lumOff val="40000"/>
                </a:schemeClr>
              </a:solidFill>
              <a:effectLst/>
              <a:latin typeface="+mn-lt"/>
              <a:ea typeface="+mn-ea"/>
              <a:cs typeface="+mn-cs"/>
            </a:rPr>
            <a:t>は「</a:t>
          </a:r>
          <a:r>
            <a:rPr kumimoji="1" lang="ja-JP" altLang="en-US" sz="1100">
              <a:solidFill>
                <a:schemeClr val="accent6">
                  <a:lumMod val="60000"/>
                  <a:lumOff val="40000"/>
                </a:schemeClr>
              </a:solidFill>
              <a:effectLst/>
              <a:latin typeface="+mn-lt"/>
              <a:ea typeface="+mn-ea"/>
              <a:cs typeface="+mn-cs"/>
            </a:rPr>
            <a:t>委託費</a:t>
          </a:r>
          <a:r>
            <a:rPr kumimoji="1" lang="ja-JP" altLang="ja-JP" sz="1100">
              <a:solidFill>
                <a:schemeClr val="accent6">
                  <a:lumMod val="60000"/>
                  <a:lumOff val="40000"/>
                </a:schemeClr>
              </a:solidFill>
              <a:effectLst/>
              <a:latin typeface="+mn-lt"/>
              <a:ea typeface="+mn-ea"/>
              <a:cs typeface="+mn-cs"/>
            </a:rPr>
            <a:t>」のシートに記入してください。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a:p>
          <a:pPr marL="171450" indent="-171450" algn="l">
            <a:buFont typeface="Arial" panose="020B0604020202020204" pitchFamily="34" charset="0"/>
            <a:buChar char="•"/>
          </a:pPr>
          <a:r>
            <a:rPr kumimoji="1" lang="ja-JP" altLang="en-US" sz="1100" u="sng"/>
            <a:t>学会参加費を計上する場合は「参加者リスト」にも必ず記載してください。「参加者リスト」に記載が無い場合は計上できません。</a:t>
          </a:r>
          <a:endParaRPr kumimoji="1" lang="en-US" altLang="ja-JP" sz="1100" u="sng"/>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857250</xdr:colOff>
      <xdr:row>0</xdr:row>
      <xdr:rowOff>28575</xdr:rowOff>
    </xdr:from>
    <xdr:to>
      <xdr:col>1</xdr:col>
      <xdr:colOff>16473</xdr:colOff>
      <xdr:row>1</xdr:row>
      <xdr:rowOff>182880</xdr:rowOff>
    </xdr:to>
    <xdr:sp macro="" textlink="">
      <xdr:nvSpPr>
        <xdr:cNvPr id="3" name="四角形: 角を丸くする 2">
          <a:extLst>
            <a:ext uri="{FF2B5EF4-FFF2-40B4-BE49-F238E27FC236}">
              <a16:creationId xmlns:a16="http://schemas.microsoft.com/office/drawing/2014/main" id="{766B5C86-95F8-48EF-9DD5-2001AB377293}"/>
            </a:ext>
          </a:extLst>
        </xdr:cNvPr>
        <xdr:cNvSpPr/>
      </xdr:nvSpPr>
      <xdr:spPr>
        <a:xfrm>
          <a:off x="857250" y="28575"/>
          <a:ext cx="1426173" cy="33528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95250</xdr:colOff>
      <xdr:row>0</xdr:row>
      <xdr:rowOff>104776</xdr:rowOff>
    </xdr:from>
    <xdr:to>
      <xdr:col>17</xdr:col>
      <xdr:colOff>523875</xdr:colOff>
      <xdr:row>16</xdr:row>
      <xdr:rowOff>47626</xdr:rowOff>
    </xdr:to>
    <xdr:sp macro="" textlink="">
      <xdr:nvSpPr>
        <xdr:cNvPr id="4" name="正方形/長方形 3">
          <a:extLst>
            <a:ext uri="{FF2B5EF4-FFF2-40B4-BE49-F238E27FC236}">
              <a16:creationId xmlns:a16="http://schemas.microsoft.com/office/drawing/2014/main" id="{5F8A16F6-36C6-446B-BB50-E9FA1A366931}"/>
            </a:ext>
          </a:extLst>
        </xdr:cNvPr>
        <xdr:cNvSpPr/>
      </xdr:nvSpPr>
      <xdr:spPr>
        <a:xfrm>
          <a:off x="9382125" y="104776"/>
          <a:ext cx="7905750" cy="3409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chemeClr val="lt1"/>
              </a:solidFill>
              <a:effectLst/>
              <a:latin typeface="+mn-lt"/>
              <a:ea typeface="+mn-ea"/>
              <a:cs typeface="+mn-cs"/>
            </a:rPr>
            <a:t>※</a:t>
          </a:r>
          <a:r>
            <a:rPr lang="ja-JP" altLang="en-US" sz="1600" b="0" i="0">
              <a:solidFill>
                <a:schemeClr val="lt1"/>
              </a:solidFill>
              <a:effectLst/>
              <a:latin typeface="+mn-lt"/>
              <a:ea typeface="+mn-ea"/>
              <a:cs typeface="+mn-cs"/>
            </a:rPr>
            <a:t>研究開発</a:t>
          </a:r>
          <a:r>
            <a:rPr lang="ja-JP" altLang="ja-JP" sz="1600" b="0" i="0">
              <a:solidFill>
                <a:schemeClr val="lt1"/>
              </a:solidFill>
              <a:effectLst/>
              <a:latin typeface="+mn-lt"/>
              <a:ea typeface="+mn-ea"/>
              <a:cs typeface="+mn-cs"/>
            </a:rPr>
            <a:t>の遂行上、</a:t>
          </a:r>
          <a:r>
            <a:rPr lang="en-US" altLang="ja-JP" sz="1600" b="0" i="0">
              <a:solidFill>
                <a:schemeClr val="lt1"/>
              </a:solidFill>
              <a:effectLst/>
              <a:latin typeface="+mn-lt"/>
              <a:ea typeface="+mn-ea"/>
              <a:cs typeface="+mn-cs"/>
            </a:rPr>
            <a:t>AMED</a:t>
          </a:r>
          <a:r>
            <a:rPr lang="ja-JP" altLang="ja-JP" sz="1600" b="0" i="0">
              <a:solidFill>
                <a:schemeClr val="lt1"/>
              </a:solidFill>
              <a:effectLst/>
              <a:latin typeface="+mn-lt"/>
              <a:ea typeface="+mn-ea"/>
              <a:cs typeface="+mn-cs"/>
            </a:rPr>
            <a:t>が特に必要と判断した場合に、委託を承認する場合があります。</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a:t>
          </a:r>
          <a:r>
            <a:rPr kumimoji="1" lang="ja-JP" altLang="en-US" sz="1100">
              <a:solidFill>
                <a:schemeClr val="accent6">
                  <a:lumMod val="60000"/>
                  <a:lumOff val="40000"/>
                </a:schemeClr>
              </a:solidFill>
            </a:rPr>
            <a:t>委託（事務処理説明書</a:t>
          </a:r>
          <a:r>
            <a:rPr kumimoji="1" lang="en-US" altLang="ja-JP" sz="1100">
              <a:solidFill>
                <a:schemeClr val="accent6">
                  <a:lumMod val="60000"/>
                  <a:lumOff val="40000"/>
                </a:schemeClr>
              </a:solidFill>
            </a:rPr>
            <a:t>Ⅳ</a:t>
          </a:r>
          <a:r>
            <a:rPr kumimoji="1" lang="ja-JP" altLang="en-US" sz="1100">
              <a:solidFill>
                <a:schemeClr val="accent6">
                  <a:lumMod val="60000"/>
                  <a:lumOff val="40000"/>
                </a:schemeClr>
              </a:solidFill>
            </a:rPr>
            <a:t>．</a:t>
          </a:r>
          <a:r>
            <a:rPr kumimoji="1" lang="en-US" altLang="ja-JP" sz="1100">
              <a:solidFill>
                <a:schemeClr val="accent6">
                  <a:lumMod val="60000"/>
                  <a:lumOff val="40000"/>
                </a:schemeClr>
              </a:solidFill>
            </a:rPr>
            <a:t>14</a:t>
          </a:r>
          <a:r>
            <a:rPr kumimoji="1" lang="ja-JP" altLang="en-US" sz="1100">
              <a:solidFill>
                <a:schemeClr val="accent6">
                  <a:lumMod val="60000"/>
                  <a:lumOff val="40000"/>
                </a:schemeClr>
              </a:solidFill>
            </a:rPr>
            <a:t>にて定めるもの）の</a:t>
          </a:r>
          <a:r>
            <a:rPr kumimoji="1" lang="ja-JP" altLang="en-US" sz="1100"/>
            <a:t>件名を記載してください。</a:t>
          </a:r>
          <a:r>
            <a:rPr kumimoji="1" lang="ja-JP" altLang="en-US" sz="1100">
              <a:solidFill>
                <a:schemeClr val="accent6">
                  <a:lumMod val="60000"/>
                  <a:lumOff val="40000"/>
                </a:schemeClr>
              </a:solidFill>
            </a:rPr>
            <a:t>なお、役務等の外注等は「その他」のシートに記入してください。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xdr:txBody>
    </xdr:sp>
    <xdr:clientData/>
  </xdr:twoCellAnchor>
  <xdr:twoCellAnchor>
    <xdr:from>
      <xdr:col>1</xdr:col>
      <xdr:colOff>1424940</xdr:colOff>
      <xdr:row>6</xdr:row>
      <xdr:rowOff>112396</xdr:rowOff>
    </xdr:from>
    <xdr:to>
      <xdr:col>5</xdr:col>
      <xdr:colOff>263525</xdr:colOff>
      <xdr:row>12</xdr:row>
      <xdr:rowOff>11430</xdr:rowOff>
    </xdr:to>
    <xdr:sp macro="" textlink="">
      <xdr:nvSpPr>
        <xdr:cNvPr id="2" name="吹き出し: 角を丸めた四角形 1">
          <a:extLst>
            <a:ext uri="{FF2B5EF4-FFF2-40B4-BE49-F238E27FC236}">
              <a16:creationId xmlns:a16="http://schemas.microsoft.com/office/drawing/2014/main" id="{B9292175-27F7-4937-98FC-76B8AB99E80C}"/>
            </a:ext>
          </a:extLst>
        </xdr:cNvPr>
        <xdr:cNvSpPr/>
      </xdr:nvSpPr>
      <xdr:spPr>
        <a:xfrm>
          <a:off x="3691890" y="1341121"/>
          <a:ext cx="3724910" cy="1156334"/>
        </a:xfrm>
        <a:prstGeom prst="wedgeRoundRectCallout">
          <a:avLst>
            <a:gd name="adj1" fmla="val 61302"/>
            <a:gd name="adj2" fmla="val 274341"/>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委託費の上限は事業費</a:t>
          </a:r>
        </a:p>
        <a:p>
          <a:pPr algn="l"/>
          <a:r>
            <a:rPr kumimoji="1" lang="ja-JP" altLang="en-US" sz="1200">
              <a:solidFill>
                <a:sysClr val="windowText" lastClr="000000"/>
              </a:solidFill>
            </a:rPr>
            <a:t>（物品費、旅費、人件費・謝金、その他 の計）</a:t>
          </a:r>
        </a:p>
        <a:p>
          <a:pPr algn="l"/>
          <a:r>
            <a:rPr kumimoji="1" lang="ja-JP" altLang="en-US" sz="1200">
              <a:solidFill>
                <a:sysClr val="windowText" lastClr="000000"/>
              </a:solidFill>
            </a:rPr>
            <a:t>の額までとなります。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0</xdr:row>
      <xdr:rowOff>47625</xdr:rowOff>
    </xdr:from>
    <xdr:to>
      <xdr:col>11</xdr:col>
      <xdr:colOff>2396490</xdr:colOff>
      <xdr:row>7</xdr:row>
      <xdr:rowOff>112395</xdr:rowOff>
    </xdr:to>
    <xdr:sp macro="" textlink="">
      <xdr:nvSpPr>
        <xdr:cNvPr id="2" name="正方形/長方形 1">
          <a:extLst>
            <a:ext uri="{FF2B5EF4-FFF2-40B4-BE49-F238E27FC236}">
              <a16:creationId xmlns:a16="http://schemas.microsoft.com/office/drawing/2014/main" id="{0B27D3BC-B8AB-40EE-B103-F6CAF5A42BE4}"/>
            </a:ext>
          </a:extLst>
        </xdr:cNvPr>
        <xdr:cNvSpPr/>
      </xdr:nvSpPr>
      <xdr:spPr>
        <a:xfrm>
          <a:off x="53340" y="47625"/>
          <a:ext cx="12334875" cy="1664970"/>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t>※</a:t>
          </a:r>
          <a:r>
            <a:rPr kumimoji="1" lang="ja-JP" altLang="en-US" sz="2400" b="1"/>
            <a:t>本シートは記入不要です。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962024</xdr:colOff>
      <xdr:row>47</xdr:row>
      <xdr:rowOff>152875</xdr:rowOff>
    </xdr:from>
    <xdr:to>
      <xdr:col>7</xdr:col>
      <xdr:colOff>423861</xdr:colOff>
      <xdr:row>53</xdr:row>
      <xdr:rowOff>67628</xdr:rowOff>
    </xdr:to>
    <xdr:sp macro="" textlink="">
      <xdr:nvSpPr>
        <xdr:cNvPr id="11" name="吹き出し: 角を丸めた四角形 10">
          <a:extLst>
            <a:ext uri="{FF2B5EF4-FFF2-40B4-BE49-F238E27FC236}">
              <a16:creationId xmlns:a16="http://schemas.microsoft.com/office/drawing/2014/main" id="{4D025534-2F0B-4953-8A78-D73BEDED6644}"/>
            </a:ext>
          </a:extLst>
        </xdr:cNvPr>
        <xdr:cNvSpPr/>
      </xdr:nvSpPr>
      <xdr:spPr>
        <a:xfrm>
          <a:off x="6784180" y="12142469"/>
          <a:ext cx="2521744" cy="1272065"/>
        </a:xfrm>
        <a:prstGeom prst="wedgeRoundRectCallout">
          <a:avLst>
            <a:gd name="adj1" fmla="val -40866"/>
            <a:gd name="adj2" fmla="val -8042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本シートの情報を更新する際には、事業担当にも一報をお願いします。</a:t>
          </a:r>
          <a:endParaRPr kumimoji="1" lang="en-US" altLang="ja-JP" sz="1200">
            <a:solidFill>
              <a:sysClr val="windowText" lastClr="000000"/>
            </a:solidFill>
          </a:endParaRPr>
        </a:p>
      </xdr:txBody>
    </xdr:sp>
    <xdr:clientData/>
  </xdr:twoCellAnchor>
  <xdr:oneCellAnchor>
    <xdr:from>
      <xdr:col>7</xdr:col>
      <xdr:colOff>78922</xdr:colOff>
      <xdr:row>0</xdr:row>
      <xdr:rowOff>125364</xdr:rowOff>
    </xdr:from>
    <xdr:ext cx="7036254" cy="13583206"/>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949078" y="125364"/>
          <a:ext cx="7036254" cy="135832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400">
              <a:solidFill>
                <a:schemeClr val="bg1"/>
              </a:solidFill>
              <a:effectLst/>
            </a:rPr>
            <a:t>こちらに記載した内容は</a:t>
          </a:r>
          <a:r>
            <a:rPr lang="ja-JP" altLang="en-US" sz="2400" u="sng">
              <a:solidFill>
                <a:schemeClr val="bg1"/>
              </a:solidFill>
              <a:effectLst/>
            </a:rPr>
            <a:t>自動的に補助項目シートへ転記されます</a:t>
          </a:r>
          <a:r>
            <a:rPr lang="ja-JP" altLang="en-US" sz="2400">
              <a:solidFill>
                <a:schemeClr val="bg1"/>
              </a:solidFill>
              <a:effectLst/>
            </a:rPr>
            <a:t>ので、間違いの無いよう、また空欄が無いように記載をお願いします。</a:t>
          </a:r>
          <a:endParaRPr lang="en-US" altLang="ja-JP" sz="2400">
            <a:solidFill>
              <a:schemeClr val="bg1"/>
            </a:solidFill>
            <a:effectLst/>
          </a:endParaRPr>
        </a:p>
        <a:p>
          <a:pPr algn="l"/>
          <a:r>
            <a:rPr lang="en-US" altLang="ja-JP" sz="2400">
              <a:solidFill>
                <a:schemeClr val="bg1"/>
              </a:solidFill>
              <a:effectLst/>
            </a:rPr>
            <a:t>※</a:t>
          </a:r>
          <a:r>
            <a:rPr lang="ja-JP" altLang="en-US" sz="2400">
              <a:solidFill>
                <a:schemeClr val="bg1"/>
              </a:solidFill>
              <a:effectLst/>
            </a:rPr>
            <a:t>水色セルはすべて記入が必要です。</a:t>
          </a:r>
          <a:br>
            <a:rPr lang="en-US" altLang="ja-JP" sz="2400">
              <a:solidFill>
                <a:schemeClr val="bg1"/>
              </a:solidFill>
              <a:effectLst/>
            </a:rPr>
          </a:br>
          <a:r>
            <a:rPr lang="en-US" altLang="ja-JP" sz="2400">
              <a:solidFill>
                <a:schemeClr val="bg1"/>
              </a:solidFill>
              <a:effectLst/>
            </a:rPr>
            <a:t>    </a:t>
          </a:r>
          <a:r>
            <a:rPr lang="ja-JP" altLang="ja-JP" sz="1600" u="sng">
              <a:solidFill>
                <a:schemeClr val="bg1"/>
              </a:solidFill>
              <a:effectLst/>
              <a:latin typeface="+mn-lt"/>
              <a:ea typeface="+mn-ea"/>
              <a:cs typeface="+mn-cs"/>
            </a:rPr>
            <a:t>水色セル以外については変更等しないでください。</a:t>
          </a:r>
          <a:endParaRPr lang="en-US" altLang="ja-JP" sz="1600"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列は補助率に基づき交付額が決定される事業のみ用います。（定額補助の事業は</a:t>
          </a: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列への記入・削除を行わないでください）</a:t>
          </a:r>
          <a:endParaRPr lang="en-US" altLang="ja-JP" sz="1600" u="sng">
            <a:solidFill>
              <a:schemeClr val="bg1"/>
            </a:solidFill>
            <a:effectLst/>
          </a:endParaRPr>
        </a:p>
        <a:p>
          <a:pPr marL="285750" indent="-285750" algn="l">
            <a:buFont typeface="Arial" panose="020B0604020202020204" pitchFamily="34" charset="0"/>
            <a:buChar char="•"/>
          </a:pPr>
          <a:r>
            <a:rPr lang="ja-JP" altLang="en-US" sz="1600">
              <a:solidFill>
                <a:schemeClr val="bg1"/>
              </a:solidFill>
              <a:effectLst/>
            </a:rPr>
            <a:t>委託契約が認められた場合は本ファイルをコピーの上、委託先毎に別途作成してください。</a:t>
          </a:r>
          <a:endParaRPr lang="en-US" altLang="ja-JP" sz="16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「研究機関名」：必ず正式名称で記入願います。</a:t>
          </a:r>
          <a:r>
            <a:rPr lang="ja-JP" altLang="en-US" sz="1200" b="0" i="0" u="sng" strike="noStrike" baseline="0">
              <a:solidFill>
                <a:schemeClr val="bg1"/>
              </a:solidFill>
              <a:latin typeface="+mn-lt"/>
              <a:ea typeface="+mn-ea"/>
              <a:cs typeface="+mn-cs"/>
            </a:rPr>
            <a:t>部署名は研究開発担者当所属・役職欄に記載してください。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rgbClr val="FF0000"/>
              </a:solidFill>
              <a:effectLst/>
            </a:rPr>
            <a:t>「研究機関の代表者　住所」：申請する機関の住所</a:t>
          </a:r>
          <a:r>
            <a:rPr lang="ja-JP" altLang="en-US" sz="1200">
              <a:solidFill>
                <a:schemeClr val="bg1"/>
              </a:solidFill>
              <a:effectLst/>
            </a:rPr>
            <a:t>を記入してください。なお、</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肩書」：申請する機関の代表者（または、代表者から権限を委任された方。以下同じ）の肩書きを記入してください。なお、</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氏名」：申請する機関の代表者の氏名を記入してください。なお、名字とお名前の間に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「全研究開発期間」「当年度研究開発期間」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「研究開発担当者所属・役職」：</a:t>
          </a:r>
          <a:r>
            <a:rPr kumimoji="1" lang="ja-JP" altLang="ja-JP" sz="1200">
              <a:solidFill>
                <a:schemeClr val="bg1"/>
              </a:solidFill>
              <a:effectLst/>
              <a:latin typeface="+mn-lt"/>
              <a:ea typeface="+mn-ea"/>
              <a:cs typeface="+mn-cs"/>
            </a:rPr>
            <a:t>大学の場合「○○学部、大学院△△研究科　教授等役職」まで</a:t>
          </a:r>
          <a:r>
            <a:rPr kumimoji="1" lang="ja-JP" altLang="en-US" sz="1200">
              <a:solidFill>
                <a:schemeClr val="bg1"/>
              </a:solidFill>
              <a:effectLst/>
              <a:latin typeface="+mn-lt"/>
              <a:ea typeface="+mn-ea"/>
              <a:cs typeface="+mn-cs"/>
            </a:rPr>
            <a:t>　</a:t>
          </a:r>
          <a:r>
            <a:rPr kumimoji="1" lang="ja-JP"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en-US"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ja-JP" altLang="en-US" sz="1200" baseline="0">
              <a:solidFill>
                <a:schemeClr val="bg1"/>
              </a:solidFill>
              <a:effectLst/>
              <a:latin typeface="+mn-lt"/>
              <a:ea typeface="+mn-ea"/>
              <a:cs typeface="+mn-cs"/>
            </a:rPr>
            <a:t> </a:t>
          </a:r>
          <a:r>
            <a:rPr kumimoji="1" lang="ja-JP" altLang="ja-JP" sz="1200">
              <a:solidFill>
                <a:schemeClr val="bg1"/>
              </a:solidFill>
              <a:effectLst/>
              <a:latin typeface="+mn-lt"/>
              <a:ea typeface="+mn-ea"/>
              <a:cs typeface="+mn-cs"/>
            </a:rPr>
            <a:t>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en-US" altLang="ja-JP" sz="1200">
              <a:solidFill>
                <a:schemeClr val="bg1"/>
              </a:solidFill>
              <a:effectLst/>
              <a:latin typeface="+mn-lt"/>
              <a:ea typeface="+mn-ea"/>
              <a:cs typeface="+mn-cs"/>
            </a:rPr>
            <a:t>                         </a:t>
          </a:r>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時のものを記入してください。また研究開発計画との整合にご</a:t>
          </a:r>
          <a:r>
            <a:rPr lang="en-US" altLang="ja-JP" sz="1200" u="sng">
              <a:solidFill>
                <a:schemeClr val="bg1"/>
              </a:solidFill>
              <a:effectLst/>
              <a:latin typeface="+mn-lt"/>
              <a:ea typeface="+mn-ea"/>
              <a:cs typeface="+mn-cs"/>
            </a:rPr>
            <a:t>                              </a:t>
          </a:r>
          <a:r>
            <a:rPr lang="en-US" altLang="ja-JP"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「研究開発担当者名」：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e-Rad</a:t>
          </a:r>
          <a:r>
            <a:rPr lang="ja-JP" altLang="en-US" sz="1200" u="sng">
              <a:solidFill>
                <a:schemeClr val="bg1"/>
              </a:solidFill>
              <a:effectLst/>
            </a:rPr>
            <a:t>研究者番号」：補助事業担当者の </a:t>
          </a:r>
          <a:r>
            <a:rPr lang="en-US" altLang="ja-JP" sz="1200" u="sng">
              <a:solidFill>
                <a:schemeClr val="bg1"/>
              </a:solidFill>
              <a:effectLst/>
            </a:rPr>
            <a:t>e-Rad</a:t>
          </a:r>
          <a:r>
            <a:rPr lang="ja-JP" altLang="en-US" sz="1200" u="sng">
              <a:solidFill>
                <a:schemeClr val="bg1"/>
              </a:solidFill>
              <a:effectLst/>
            </a:rPr>
            <a:t>登録番号を記載して下さい。</a:t>
          </a: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E-mail</a:t>
          </a:r>
          <a:r>
            <a:rPr lang="ja-JP" altLang="en-US" sz="1200" u="sng">
              <a:solidFill>
                <a:schemeClr val="bg1"/>
              </a:solidFill>
              <a:effectLst/>
            </a:rPr>
            <a:t>アドレス」：補助事業担当者の </a:t>
          </a:r>
          <a:r>
            <a:rPr lang="en-US" altLang="ja-JP" sz="1200" u="sng">
              <a:solidFill>
                <a:schemeClr val="bg1"/>
              </a:solidFill>
              <a:effectLst/>
            </a:rPr>
            <a:t>E-mail</a:t>
          </a:r>
          <a:r>
            <a:rPr lang="ja-JP" altLang="en-US" sz="1200" u="sng">
              <a:solidFill>
                <a:schemeClr val="bg1"/>
              </a:solidFill>
              <a:effectLst/>
            </a:rPr>
            <a:t>アドレスを記載して下さい。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 </a:t>
          </a:r>
          <a:r>
            <a:rPr lang="en-US" altLang="ja-JP" sz="1200" u="sng">
              <a:solidFill>
                <a:schemeClr val="bg1"/>
              </a:solidFill>
              <a:effectLst/>
            </a:rPr>
            <a:t>E-mail</a:t>
          </a:r>
          <a:r>
            <a:rPr lang="ja-JP" altLang="en-US" sz="1200" u="sng">
              <a:solidFill>
                <a:schemeClr val="bg1"/>
              </a:solidFill>
              <a:effectLst/>
            </a:rPr>
            <a:t>アドレス」：ｃｃメールで送信すべき</a:t>
          </a:r>
          <a:r>
            <a:rPr lang="ja-JP" altLang="en-US" sz="1200" u="sng">
              <a:solidFill>
                <a:srgbClr val="FF0000"/>
              </a:solidFill>
              <a:effectLst/>
            </a:rPr>
            <a:t>当該事業の事務連絡ご担当者</a:t>
          </a:r>
          <a:r>
            <a:rPr lang="ja-JP" altLang="en-US" sz="1200" u="sng">
              <a:solidFill>
                <a:schemeClr val="bg1"/>
              </a:solidFill>
              <a:effectLst/>
            </a:rPr>
            <a:t>がいらっしゃる場合にご入力ください。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a:t>
          </a:r>
          <a:r>
            <a:rPr lang="ja-JP" altLang="en-US" sz="1200" u="sng">
              <a:solidFill>
                <a:schemeClr val="bg1"/>
              </a:solidFill>
              <a:effectLst/>
            </a:rPr>
            <a:t>氏名」：上記にて記入頂いた場合に、差し支えなければご入力ください。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en-US" sz="1200">
              <a:solidFill>
                <a:schemeClr val="bg1"/>
              </a:solidFill>
              <a:effectLst/>
              <a:latin typeface="+mn-lt"/>
              <a:ea typeface="+mn-ea"/>
              <a:cs typeface="+mn-cs"/>
            </a:rPr>
            <a:t>」</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solidFill>
                <a:schemeClr val="bg1"/>
              </a:solidFill>
              <a:effectLst/>
            </a:rPr>
            <a:t>＜経費内訳＞：設備備品費～その他のシートから自動入力されますが、間接経費率（一般管理費率のみ入力してください。研究開発の場合は間接経費率（</a:t>
          </a:r>
          <a:r>
            <a:rPr lang="en-US" altLang="ja-JP" sz="1200">
              <a:solidFill>
                <a:schemeClr val="bg1"/>
              </a:solidFill>
              <a:effectLst/>
            </a:rPr>
            <a:t>/</a:t>
          </a:r>
          <a:r>
            <a:rPr lang="ja-JP" altLang="en-US" sz="1200">
              <a:solidFill>
                <a:schemeClr val="bg1"/>
              </a:solidFill>
              <a:effectLst/>
            </a:rPr>
            <a:t>一般管理費を削除）は上限</a:t>
          </a:r>
          <a:r>
            <a:rPr lang="en-US" altLang="ja-JP" sz="1200">
              <a:solidFill>
                <a:schemeClr val="bg1"/>
              </a:solidFill>
              <a:effectLst/>
            </a:rPr>
            <a:t>30</a:t>
          </a:r>
          <a:r>
            <a:rPr lang="ja-JP" altLang="en-US" sz="1200">
              <a:solidFill>
                <a:schemeClr val="bg1"/>
              </a:solidFill>
              <a:effectLst/>
            </a:rPr>
            <a:t>％、環境整備等の事業の場合は一般管理費率（間接経費</a:t>
          </a:r>
          <a:r>
            <a:rPr lang="en-US" altLang="ja-JP" sz="1200">
              <a:solidFill>
                <a:schemeClr val="bg1"/>
              </a:solidFill>
              <a:effectLst/>
            </a:rPr>
            <a:t>/</a:t>
          </a:r>
          <a:r>
            <a:rPr lang="ja-JP" altLang="en-US" sz="1200">
              <a:solidFill>
                <a:schemeClr val="bg1"/>
              </a:solidFill>
              <a:effectLst/>
            </a:rPr>
            <a:t>を削除</a:t>
          </a:r>
          <a:r>
            <a:rPr lang="en-US" altLang="ja-JP" sz="1200">
              <a:solidFill>
                <a:schemeClr val="bg1"/>
              </a:solidFill>
              <a:effectLst/>
            </a:rPr>
            <a:t>)</a:t>
          </a:r>
          <a:r>
            <a:rPr lang="ja-JP" altLang="en-US" sz="1200">
              <a:solidFill>
                <a:schemeClr val="bg1"/>
              </a:solidFill>
              <a:effectLst/>
            </a:rPr>
            <a:t>は上限</a:t>
          </a:r>
          <a:r>
            <a:rPr lang="en-US" altLang="ja-JP" sz="1200">
              <a:solidFill>
                <a:schemeClr val="bg1"/>
              </a:solidFill>
              <a:effectLst/>
            </a:rPr>
            <a:t>10</a:t>
          </a:r>
          <a:r>
            <a:rPr lang="ja-JP" altLang="en-US" sz="1200">
              <a:solidFill>
                <a:schemeClr val="bg1"/>
              </a:solidFill>
              <a:effectLst/>
            </a:rPr>
            <a:t>％としてください。いずれも整数値としてください。間接経費は小数点以下切り捨てとなっています。</a:t>
          </a:r>
          <a:endParaRPr lang="en-US" altLang="ja-JP" sz="1200">
            <a:solidFill>
              <a:schemeClr val="bg1"/>
            </a:solidFill>
            <a:effectLst/>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a:t>
          </a:r>
          <a:r>
            <a:rPr kumimoji="1" lang="ja-JP" altLang="en-US" sz="1100">
              <a:solidFill>
                <a:srgbClr val="FF0000"/>
              </a:solidFill>
              <a:effectLst/>
              <a:latin typeface="+mn-lt"/>
              <a:ea typeface="+mn-ea"/>
              <a:cs typeface="+mn-cs"/>
            </a:rPr>
            <a:t>契約</a:t>
          </a:r>
          <a:r>
            <a:rPr kumimoji="1" lang="ja-JP" altLang="ja-JP" sz="1100">
              <a:solidFill>
                <a:srgbClr val="FF0000"/>
              </a:solidFill>
              <a:effectLst/>
              <a:latin typeface="+mn-lt"/>
              <a:ea typeface="+mn-ea"/>
              <a:cs typeface="+mn-cs"/>
            </a:rPr>
            <a:t>担当者</a:t>
          </a:r>
          <a:r>
            <a:rPr kumimoji="1" lang="ja-JP" altLang="ja-JP" sz="1100">
              <a:solidFill>
                <a:schemeClr val="bg1"/>
              </a:solidFill>
              <a:effectLst/>
              <a:latin typeface="+mn-lt"/>
              <a:ea typeface="+mn-ea"/>
              <a:cs typeface="+mn-cs"/>
            </a:rPr>
            <a:t>」：郵便番号、住所、所属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補助金交付申請等</a:t>
          </a:r>
          <a:r>
            <a:rPr kumimoji="1" lang="ja-JP" altLang="ja-JP" sz="1100">
              <a:solidFill>
                <a:schemeClr val="bg1"/>
              </a:solidFill>
              <a:effectLst/>
              <a:latin typeface="+mn-lt"/>
              <a:ea typeface="+mn-ea"/>
              <a:cs typeface="+mn-cs"/>
            </a:rPr>
            <a:t>に関するご担当窓口の情報をご入力ください（</a:t>
          </a:r>
          <a:r>
            <a:rPr kumimoji="1" lang="ja-JP" altLang="en-US" sz="1100">
              <a:solidFill>
                <a:schemeClr val="bg1"/>
              </a:solidFill>
              <a:effectLst/>
              <a:latin typeface="+mn-lt"/>
              <a:ea typeface="+mn-ea"/>
              <a:cs typeface="+mn-cs"/>
            </a:rPr>
            <a:t>交付決定通知</a:t>
          </a:r>
          <a:r>
            <a:rPr kumimoji="1" lang="ja-JP" altLang="ja-JP" sz="1100">
              <a:solidFill>
                <a:schemeClr val="bg1"/>
              </a:solidFill>
              <a:effectLst/>
              <a:latin typeface="+mn-lt"/>
              <a:ea typeface="+mn-ea"/>
              <a:cs typeface="+mn-cs"/>
            </a:rPr>
            <a:t>はご担当様宛に郵送されます）。</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0"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「経理担当者」：郵便番号、住所、所属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・・・経理、支払い等に関するご担当窓口の情報をご入力ください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知財担当者」：所属・役職、氏名、電話、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・・・知財に関してお問い合わせする際のご担当者様をご入力ください。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「研究倫理教育責任者」：所属・役職、氏名、電話、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・・・研究倫理教育責任者（</a:t>
          </a:r>
          <a:r>
            <a:rPr lang="ja-JP" altLang="ja-JP" sz="1100" b="0" i="0" baseline="0">
              <a:solidFill>
                <a:schemeClr val="bg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「コンプライアンス推進責任者</a:t>
          </a:r>
          <a:r>
            <a:rPr kumimoji="1" lang="ja-JP" altLang="ja-JP" sz="1100">
              <a:solidFill>
                <a:schemeClr val="bg1"/>
              </a:solidFill>
              <a:effectLst/>
              <a:latin typeface="+mn-lt"/>
              <a:ea typeface="+mn-ea"/>
              <a:cs typeface="+mn-cs"/>
            </a:rPr>
            <a:t>」：所属・役職、氏名、電話、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・・・コンプライアンス推進責任者（</a:t>
          </a:r>
          <a:r>
            <a:rPr lang="ja-JP" altLang="ja-JP" sz="1100" b="0" i="0" baseline="0">
              <a:solidFill>
                <a:schemeClr val="bg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lang="en-US" altLang="ja-JP">
            <a:solidFill>
              <a:schemeClr val="bg1"/>
            </a:solidFill>
            <a:effectLst/>
          </a:endParaRPr>
        </a:p>
        <a:p>
          <a:pPr rtl="0"/>
          <a:r>
            <a:rPr lang="ja-JP" altLang="ja-JP" sz="1100" b="0" i="0" baseline="0">
              <a:solidFill>
                <a:schemeClr val="bg1"/>
              </a:solidFill>
              <a:effectLst/>
              <a:latin typeface="+mn-lt"/>
              <a:ea typeface="+mn-ea"/>
              <a:cs typeface="+mn-cs"/>
            </a:rPr>
            <a:t>　　</a:t>
          </a:r>
          <a:r>
            <a:rPr lang="en-US" altLang="ja-JP" sz="1050" b="0" i="0" baseline="0">
              <a:solidFill>
                <a:schemeClr val="bg1"/>
              </a:solidFill>
              <a:effectLst/>
              <a:latin typeface="+mn-lt"/>
              <a:ea typeface="+mn-ea"/>
              <a:cs typeface="+mn-cs"/>
            </a:rPr>
            <a:t>※</a:t>
          </a:r>
          <a:r>
            <a:rPr lang="ja-JP" altLang="ja-JP" sz="1050" b="0" i="0" baseline="0">
              <a:solidFill>
                <a:schemeClr val="bg1"/>
              </a:solidFill>
              <a:effectLst/>
              <a:latin typeface="+mn-lt"/>
              <a:ea typeface="+mn-ea"/>
              <a:cs typeface="+mn-cs"/>
            </a:rPr>
            <a:t>「研究倫理教育責任者」「コンプライアンス推進責任者」に問い合わせをすることはございません。</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講演会やセミナーなどのご案内や、研究公正に関するメールマガジンなどをお送りする時に使用させていた　</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だく予定です。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記入にあたりましては、次の要領でお願いいたします。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･研究機関によりましては「研究倫理教育責任者」「コンプライアンス推進責任者」とは異なる名称の場合があ</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りますので、その場合は同様の職務を担っている方について記入してください。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・明確に「責任者」として定めていない場合は、同様の職務を担当している方について記入してください。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・各種のご案内を責任者に直接お送りすることに問題があるようでしたら、電話・</a:t>
          </a:r>
          <a:r>
            <a:rPr lang="en-US" altLang="ja-JP" sz="1050" b="0" i="0" baseline="0">
              <a:solidFill>
                <a:schemeClr val="bg1"/>
              </a:solidFill>
              <a:effectLst/>
              <a:latin typeface="+mn-lt"/>
              <a:ea typeface="+mn-ea"/>
              <a:cs typeface="+mn-cs"/>
            </a:rPr>
            <a:t>Fax</a:t>
          </a:r>
          <a:r>
            <a:rPr lang="ja-JP" altLang="ja-JP" sz="1050" b="0" i="0" baseline="0">
              <a:solidFill>
                <a:schemeClr val="bg1"/>
              </a:solidFill>
              <a:effectLst/>
              <a:latin typeface="+mn-lt"/>
              <a:ea typeface="+mn-ea"/>
              <a:cs typeface="+mn-cs"/>
            </a:rPr>
            <a:t>・</a:t>
          </a:r>
          <a:r>
            <a:rPr lang="en-US" altLang="ja-JP" sz="1050" b="0" i="0" baseline="0">
              <a:solidFill>
                <a:schemeClr val="bg1"/>
              </a:solidFill>
              <a:effectLst/>
              <a:latin typeface="+mn-lt"/>
              <a:ea typeface="+mn-ea"/>
              <a:cs typeface="+mn-cs"/>
            </a:rPr>
            <a:t>E-mail</a:t>
          </a:r>
          <a:r>
            <a:rPr lang="ja-JP" altLang="ja-JP" sz="1050" b="0" i="0" baseline="0">
              <a:solidFill>
                <a:schemeClr val="bg1"/>
              </a:solidFill>
              <a:effectLst/>
              <a:latin typeface="+mn-lt"/>
              <a:ea typeface="+mn-ea"/>
              <a:cs typeface="+mn-cs"/>
            </a:rPr>
            <a:t>欄は事務担当部</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署（または事務担当者）のものを記入されても結構です。この場合でも、責任者名の記入はお願いします。</a:t>
          </a:r>
          <a:endParaRPr lang="ja-JP" altLang="ja-JP" sz="1050">
            <a:solidFill>
              <a:schemeClr val="bg1"/>
            </a:solidFill>
            <a:effectLst/>
          </a:endParaRPr>
        </a:p>
        <a:p>
          <a:pPr marL="285750" indent="-285750" algn="l">
            <a:buFont typeface="Arial" panose="020B0604020202020204" pitchFamily="34" charset="0"/>
            <a:buChar char="•"/>
          </a:pPr>
          <a:endParaRPr lang="ja-JP" altLang="ja-JP" sz="1050">
            <a:solidFill>
              <a:schemeClr val="bg1"/>
            </a:solidFill>
            <a:effectLst/>
          </a:endParaRPr>
        </a:p>
        <a:p>
          <a:pPr marL="285750" indent="-285750" algn="l">
            <a:buFont typeface="Arial" panose="020B0604020202020204" pitchFamily="34" charset="0"/>
            <a:buChar char="•"/>
          </a:pPr>
          <a:endParaRPr lang="en-US" altLang="ja-JP" sz="1050">
            <a:solidFill>
              <a:schemeClr val="bg1"/>
            </a:solidFill>
            <a:effectLst/>
          </a:endParaRPr>
        </a:p>
        <a:p>
          <a:pPr algn="l"/>
          <a:endParaRPr lang="ja-JP" altLang="ja-JP" sz="1050">
            <a:solidFill>
              <a:schemeClr val="bg1"/>
            </a:solidFill>
            <a:effectLst/>
          </a:endParaRPr>
        </a:p>
      </xdr:txBody>
    </xdr:sp>
    <xdr:clientData/>
  </xdr:oneCellAnchor>
  <xdr:twoCellAnchor>
    <xdr:from>
      <xdr:col>0</xdr:col>
      <xdr:colOff>59532</xdr:colOff>
      <xdr:row>0</xdr:row>
      <xdr:rowOff>23813</xdr:rowOff>
    </xdr:from>
    <xdr:to>
      <xdr:col>0</xdr:col>
      <xdr:colOff>1393032</xdr:colOff>
      <xdr:row>1</xdr:row>
      <xdr:rowOff>47626</xdr:rowOff>
    </xdr:to>
    <xdr:sp macro="" textlink="">
      <xdr:nvSpPr>
        <xdr:cNvPr id="2" name="四角形: 角を丸くする 1">
          <a:extLst>
            <a:ext uri="{FF2B5EF4-FFF2-40B4-BE49-F238E27FC236}">
              <a16:creationId xmlns:a16="http://schemas.microsoft.com/office/drawing/2014/main" id="{DBCF02CB-20B1-4D60-8886-3BE330BB545B}"/>
            </a:ext>
          </a:extLst>
        </xdr:cNvPr>
        <xdr:cNvSpPr/>
      </xdr:nvSpPr>
      <xdr:spPr>
        <a:xfrm>
          <a:off x="59532" y="23813"/>
          <a:ext cx="1333500" cy="250032"/>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i="0">
              <a:solidFill>
                <a:sysClr val="windowText" lastClr="000000"/>
              </a:solidFill>
            </a:rPr>
            <a:t>補助（企業等）</a:t>
          </a:r>
        </a:p>
      </xdr:txBody>
    </xdr:sp>
    <xdr:clientData/>
  </xdr:twoCellAnchor>
  <xdr:twoCellAnchor>
    <xdr:from>
      <xdr:col>4</xdr:col>
      <xdr:colOff>1679258</xdr:colOff>
      <xdr:row>4</xdr:row>
      <xdr:rowOff>26668</xdr:rowOff>
    </xdr:from>
    <xdr:to>
      <xdr:col>6</xdr:col>
      <xdr:colOff>1162527</xdr:colOff>
      <xdr:row>11</xdr:row>
      <xdr:rowOff>95251</xdr:rowOff>
    </xdr:to>
    <xdr:sp macro="" textlink="">
      <xdr:nvSpPr>
        <xdr:cNvPr id="12" name="テキスト ボックス 11">
          <a:extLst>
            <a:ext uri="{FF2B5EF4-FFF2-40B4-BE49-F238E27FC236}">
              <a16:creationId xmlns:a16="http://schemas.microsoft.com/office/drawing/2014/main" id="{4FAE45A1-BB50-DF65-14F0-1EC905B3AE34}"/>
            </a:ext>
          </a:extLst>
        </xdr:cNvPr>
        <xdr:cNvSpPr txBox="1"/>
      </xdr:nvSpPr>
      <xdr:spPr>
        <a:xfrm>
          <a:off x="5739289" y="931543"/>
          <a:ext cx="3078957" cy="165211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　（提出時、このコメントは削除願います）</a:t>
          </a:r>
          <a:endParaRPr kumimoji="1" lang="en-US" altLang="ja-JP" sz="1100"/>
        </a:p>
        <a:p>
          <a:r>
            <a:rPr kumimoji="1" lang="ja-JP" altLang="en-US" sz="1100" b="1"/>
            <a:t>研究開発担当事務連絡担当者</a:t>
          </a:r>
          <a:endParaRPr kumimoji="1" lang="en-US" altLang="ja-JP" sz="1100" b="1"/>
        </a:p>
        <a:p>
          <a:r>
            <a:rPr kumimoji="1" lang="ja-JP" altLang="en-US" sz="1100"/>
            <a:t>　</a:t>
          </a:r>
          <a:r>
            <a:rPr kumimoji="1" lang="ja-JP" altLang="en-US" sz="1100">
              <a:solidFill>
                <a:schemeClr val="dk1"/>
              </a:solidFill>
              <a:effectLst/>
              <a:latin typeface="+mn-lt"/>
              <a:ea typeface="+mn-ea"/>
              <a:cs typeface="+mn-cs"/>
            </a:rPr>
            <a:t>秘書ほか</a:t>
          </a:r>
          <a:r>
            <a:rPr lang="ja-JP" altLang="ja-JP" sz="1100" u="sng">
              <a:solidFill>
                <a:schemeClr val="dk1"/>
              </a:solidFill>
              <a:effectLst/>
              <a:latin typeface="+mn-lt"/>
              <a:ea typeface="+mn-ea"/>
              <a:cs typeface="+mn-cs"/>
            </a:rPr>
            <a:t>当該事業の事務連絡ご担当者</a:t>
          </a:r>
          <a:endParaRPr kumimoji="1" lang="en-US" altLang="ja-JP" sz="1100"/>
        </a:p>
        <a:p>
          <a:endParaRPr kumimoji="1" lang="en-US" altLang="ja-JP" sz="1100"/>
        </a:p>
        <a:p>
          <a:r>
            <a:rPr kumimoji="1" lang="ja-JP" altLang="en-US" sz="1100" b="1"/>
            <a:t>契約担当者</a:t>
          </a:r>
          <a:endParaRPr kumimoji="1" lang="en-US" altLang="ja-JP" sz="1100" b="1"/>
        </a:p>
        <a:p>
          <a:r>
            <a:rPr kumimoji="1" lang="ja-JP" altLang="en-US" sz="1100"/>
            <a:t>　補助事業の申請など各種事務担当者</a:t>
          </a:r>
          <a:endParaRPr kumimoji="1" lang="en-US" altLang="ja-JP" sz="1100"/>
        </a:p>
        <a:p>
          <a:endParaRPr kumimoji="1" lang="en-US" altLang="ja-JP" sz="1100"/>
        </a:p>
        <a:p>
          <a:r>
            <a:rPr kumimoji="1" lang="ja-JP" altLang="en-US" sz="1100"/>
            <a:t>同一者の場合に省略せず、同名を記入願います。</a:t>
          </a:r>
        </a:p>
      </xdr:txBody>
    </xdr:sp>
    <xdr:clientData/>
  </xdr:twoCellAnchor>
  <xdr:twoCellAnchor>
    <xdr:from>
      <xdr:col>1</xdr:col>
      <xdr:colOff>495300</xdr:colOff>
      <xdr:row>3</xdr:row>
      <xdr:rowOff>51434</xdr:rowOff>
    </xdr:from>
    <xdr:to>
      <xdr:col>4</xdr:col>
      <xdr:colOff>1619250</xdr:colOff>
      <xdr:row>6</xdr:row>
      <xdr:rowOff>201929</xdr:rowOff>
    </xdr:to>
    <xdr:sp macro="" textlink="">
      <xdr:nvSpPr>
        <xdr:cNvPr id="3" name="テキスト ボックス 2">
          <a:extLst>
            <a:ext uri="{FF2B5EF4-FFF2-40B4-BE49-F238E27FC236}">
              <a16:creationId xmlns:a16="http://schemas.microsoft.com/office/drawing/2014/main" id="{D8A67400-CD7B-421A-A695-1D7D075756B7}"/>
            </a:ext>
          </a:extLst>
        </xdr:cNvPr>
        <xdr:cNvSpPr txBox="1"/>
      </xdr:nvSpPr>
      <xdr:spPr>
        <a:xfrm>
          <a:off x="2733675" y="737234"/>
          <a:ext cx="2943225" cy="83629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注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提出時</a:t>
          </a:r>
          <a:r>
            <a:rPr kumimoji="1" lang="ja-JP" altLang="ja-JP" sz="1100">
              <a:solidFill>
                <a:schemeClr val="dk1"/>
              </a:solidFill>
              <a:effectLst/>
              <a:latin typeface="+mn-lt"/>
              <a:ea typeface="+mn-ea"/>
              <a:cs typeface="+mn-cs"/>
            </a:rPr>
            <a:t>、このコメントは削除願います）</a:t>
          </a:r>
          <a:endParaRPr kumimoji="1" lang="en-US" altLang="ja-JP" sz="1100"/>
        </a:p>
        <a:p>
          <a:r>
            <a:rPr kumimoji="1" lang="ja-JP" altLang="en-US" sz="1100"/>
            <a:t>　「</a:t>
          </a:r>
          <a:r>
            <a:rPr kumimoji="1" lang="ja-JP" altLang="en-US" sz="1100" b="1"/>
            <a:t>研究機関の代表者　住所」は</a:t>
          </a:r>
          <a:endParaRPr kumimoji="1" lang="en-US" altLang="ja-JP" sz="1100" b="1"/>
        </a:p>
        <a:p>
          <a:r>
            <a:rPr lang="ja-JP" altLang="ja-JP" sz="1100">
              <a:solidFill>
                <a:schemeClr val="dk1"/>
              </a:solidFill>
              <a:effectLst/>
              <a:latin typeface="+mn-lt"/>
              <a:ea typeface="+mn-ea"/>
              <a:cs typeface="+mn-cs"/>
            </a:rPr>
            <a:t>申請する機関の住所を記入してください</a:t>
          </a:r>
          <a:r>
            <a:rPr lang="ja-JP" altLang="en-US" sz="1100">
              <a:solidFill>
                <a:schemeClr val="dk1"/>
              </a:solidFill>
              <a:effectLst/>
              <a:latin typeface="+mn-lt"/>
              <a:ea typeface="+mn-ea"/>
              <a:cs typeface="+mn-cs"/>
            </a:rPr>
            <a:t>。</a:t>
          </a:r>
          <a:endParaRPr kumimoji="1" lang="en-US" altLang="ja-JP" sz="1100" b="1"/>
        </a:p>
      </xdr:txBody>
    </xdr:sp>
    <xdr:clientData/>
  </xdr:twoCellAnchor>
  <xdr:twoCellAnchor>
    <xdr:from>
      <xdr:col>4</xdr:col>
      <xdr:colOff>258128</xdr:colOff>
      <xdr:row>15</xdr:row>
      <xdr:rowOff>93344</xdr:rowOff>
    </xdr:from>
    <xdr:to>
      <xdr:col>5</xdr:col>
      <xdr:colOff>1678781</xdr:colOff>
      <xdr:row>16</xdr:row>
      <xdr:rowOff>1164430</xdr:rowOff>
    </xdr:to>
    <xdr:sp macro="" textlink="">
      <xdr:nvSpPr>
        <xdr:cNvPr id="10" name="吹き出し: 角を丸めた四角形 9">
          <a:extLst>
            <a:ext uri="{FF2B5EF4-FFF2-40B4-BE49-F238E27FC236}">
              <a16:creationId xmlns:a16="http://schemas.microsoft.com/office/drawing/2014/main" id="{DF940100-C3DF-424F-838D-9E9FD9A32831}"/>
            </a:ext>
          </a:extLst>
        </xdr:cNvPr>
        <xdr:cNvSpPr/>
      </xdr:nvSpPr>
      <xdr:spPr>
        <a:xfrm>
          <a:off x="4318159" y="3486625"/>
          <a:ext cx="3182778" cy="1297305"/>
        </a:xfrm>
        <a:prstGeom prst="wedgeRoundRectCallout">
          <a:avLst>
            <a:gd name="adj1" fmla="val -70716"/>
            <a:gd name="adj2" fmla="val -1140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②</a:t>
          </a:r>
          <a:br>
            <a:rPr kumimoji="1" lang="en-US" altLang="ja-JP" sz="1200">
              <a:solidFill>
                <a:sysClr val="windowText" lastClr="000000"/>
              </a:solidFill>
            </a:rPr>
          </a:br>
          <a:r>
            <a:rPr kumimoji="1" lang="ja-JP" altLang="en-US" sz="1200">
              <a:solidFill>
                <a:sysClr val="windowText" lastClr="000000"/>
              </a:solidFill>
            </a:rPr>
            <a:t>当該年度の研究開始日を入力してください。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twoCellAnchor>
    <xdr:from>
      <xdr:col>0</xdr:col>
      <xdr:colOff>378619</xdr:colOff>
      <xdr:row>15</xdr:row>
      <xdr:rowOff>65722</xdr:rowOff>
    </xdr:from>
    <xdr:to>
      <xdr:col>4</xdr:col>
      <xdr:colOff>1837</xdr:colOff>
      <xdr:row>16</xdr:row>
      <xdr:rowOff>1130073</xdr:rowOff>
    </xdr:to>
    <xdr:sp macro="" textlink="">
      <xdr:nvSpPr>
        <xdr:cNvPr id="7" name="吹き出し: 角を丸めた四角形 6">
          <a:extLst>
            <a:ext uri="{FF2B5EF4-FFF2-40B4-BE49-F238E27FC236}">
              <a16:creationId xmlns:a16="http://schemas.microsoft.com/office/drawing/2014/main" id="{D77E2DEA-4A94-484D-A22E-AB5DA4B96179}"/>
            </a:ext>
          </a:extLst>
        </xdr:cNvPr>
        <xdr:cNvSpPr/>
      </xdr:nvSpPr>
      <xdr:spPr>
        <a:xfrm>
          <a:off x="378619" y="3459003"/>
          <a:ext cx="3683249" cy="1290570"/>
        </a:xfrm>
        <a:prstGeom prst="wedgeRoundRectCallout">
          <a:avLst>
            <a:gd name="adj1" fmla="val 37711"/>
            <a:gd name="adj2" fmla="val 2586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①</a:t>
          </a:r>
          <a:endParaRPr kumimoji="1" lang="en-US" altLang="ja-JP" sz="1200">
            <a:solidFill>
              <a:sysClr val="windowText" lastClr="000000"/>
            </a:solidFill>
          </a:endParaRPr>
        </a:p>
        <a:p>
          <a:pPr algn="l"/>
          <a:r>
            <a:rPr kumimoji="1" lang="ja-JP" altLang="en-US" sz="1200">
              <a:solidFill>
                <a:sysClr val="windowText" lastClr="000000"/>
              </a:solidFill>
            </a:rPr>
            <a:t>最初に、間接経費率（半角数字）を設定してください。</a:t>
          </a:r>
          <a:endParaRPr kumimoji="1" lang="en-US" altLang="ja-JP" sz="1200">
            <a:solidFill>
              <a:sysClr val="windowText" lastClr="000000"/>
            </a:solidFill>
          </a:endParaRPr>
        </a:p>
      </xdr:txBody>
    </xdr:sp>
    <xdr:clientData/>
  </xdr:twoCellAnchor>
  <xdr:twoCellAnchor>
    <xdr:from>
      <xdr:col>1</xdr:col>
      <xdr:colOff>249554</xdr:colOff>
      <xdr:row>8</xdr:row>
      <xdr:rowOff>70961</xdr:rowOff>
    </xdr:from>
    <xdr:to>
      <xdr:col>4</xdr:col>
      <xdr:colOff>1383029</xdr:colOff>
      <xdr:row>10</xdr:row>
      <xdr:rowOff>134778</xdr:rowOff>
    </xdr:to>
    <xdr:sp macro="" textlink="">
      <xdr:nvSpPr>
        <xdr:cNvPr id="13" name="テキスト ボックス 12">
          <a:extLst>
            <a:ext uri="{FF2B5EF4-FFF2-40B4-BE49-F238E27FC236}">
              <a16:creationId xmlns:a16="http://schemas.microsoft.com/office/drawing/2014/main" id="{F865AF43-5887-45C7-B4C3-C653C88D5918}"/>
            </a:ext>
          </a:extLst>
        </xdr:cNvPr>
        <xdr:cNvSpPr txBox="1"/>
      </xdr:nvSpPr>
      <xdr:spPr>
        <a:xfrm>
          <a:off x="2487929" y="1880711"/>
          <a:ext cx="2955131" cy="5162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全研究開発期間には、</a:t>
          </a:r>
          <a:r>
            <a:rPr kumimoji="1" lang="ja-JP" altLang="en-US" sz="1100" b="1"/>
            <a:t>ステージ１の期間</a:t>
          </a:r>
          <a:r>
            <a:rPr kumimoji="1" lang="ja-JP" altLang="en-US" sz="1100" b="0"/>
            <a:t>を記入にてください。</a:t>
          </a:r>
          <a:endParaRPr kumimoji="1" lang="en-US" altLang="ja-JP" sz="1100" b="0"/>
        </a:p>
      </xdr:txBody>
    </xdr:sp>
    <xdr:clientData/>
  </xdr:twoCellAnchor>
  <xdr:twoCellAnchor>
    <xdr:from>
      <xdr:col>5</xdr:col>
      <xdr:colOff>793431</xdr:colOff>
      <xdr:row>0</xdr:row>
      <xdr:rowOff>110966</xdr:rowOff>
    </xdr:from>
    <xdr:to>
      <xdr:col>8</xdr:col>
      <xdr:colOff>47623</xdr:colOff>
      <xdr:row>3</xdr:row>
      <xdr:rowOff>162877</xdr:rowOff>
    </xdr:to>
    <xdr:sp macro="" textlink="">
      <xdr:nvSpPr>
        <xdr:cNvPr id="14" name="テキスト ボックス 13">
          <a:extLst>
            <a:ext uri="{FF2B5EF4-FFF2-40B4-BE49-F238E27FC236}">
              <a16:creationId xmlns:a16="http://schemas.microsoft.com/office/drawing/2014/main" id="{824AEAB9-7D84-492C-92B8-D3A44F8AE460}"/>
            </a:ext>
          </a:extLst>
        </xdr:cNvPr>
        <xdr:cNvSpPr txBox="1"/>
      </xdr:nvSpPr>
      <xdr:spPr>
        <a:xfrm>
          <a:off x="6615587" y="110966"/>
          <a:ext cx="2957036" cy="730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課題管理番号はその年度の番号のみを記載してください。</a:t>
          </a:r>
          <a:endParaRPr kumimoji="1" lang="en-US" altLang="ja-JP"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財源は「</a:t>
          </a:r>
          <a:r>
            <a:rPr kumimoji="1" lang="en-US" altLang="ja-JP" sz="1100" b="0"/>
            <a:t>AMED</a:t>
          </a:r>
          <a:r>
            <a:rPr kumimoji="1" lang="ja-JP" altLang="en-US" sz="1100" b="0"/>
            <a:t>記入」のままで結構です。</a:t>
          </a:r>
          <a:endParaRPr kumimoji="1" lang="en-US" altLang="ja-JP" sz="1100" b="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165734</xdr:colOff>
      <xdr:row>5</xdr:row>
      <xdr:rowOff>76199</xdr:rowOff>
    </xdr:from>
    <xdr:ext cx="7277100" cy="3132076"/>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938259" y="1095374"/>
          <a:ext cx="7277100" cy="31320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latin typeface="+mj-ea"/>
              <a:ea typeface="+mj-ea"/>
            </a:rPr>
            <a:t>作成上の注意</a:t>
          </a:r>
          <a:endParaRPr kumimoji="1" lang="en-US" altLang="ja-JP" sz="2000" b="1">
            <a:latin typeface="+mj-ea"/>
            <a:ea typeface="+mj-ea"/>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100"/>
            <a:t>取得価額が</a:t>
          </a:r>
          <a:r>
            <a:rPr kumimoji="1" lang="en-US" altLang="ja-JP" sz="1100"/>
            <a:t>10</a:t>
          </a:r>
          <a:r>
            <a:rPr kumimoji="1" lang="ja-JP" altLang="en-US" sz="1100"/>
            <a:t>万円以上かつ耐用年数</a:t>
          </a:r>
          <a:r>
            <a:rPr kumimoji="1" lang="en-US" altLang="ja-JP" sz="1100"/>
            <a:t>1</a:t>
          </a:r>
          <a:r>
            <a:rPr kumimoji="1" lang="ja-JP" altLang="en-US" sz="1100"/>
            <a:t>年以上の設備備品のうち、取得価額が</a:t>
          </a:r>
          <a:r>
            <a:rPr kumimoji="1" lang="en-US" altLang="ja-JP" sz="1100"/>
            <a:t>50</a:t>
          </a:r>
          <a:r>
            <a:rPr kumimoji="1" lang="ja-JP" altLang="en-US" sz="1100"/>
            <a:t>万円以上の設備備品については、見積書または金額が記載されたカタログの添付が必要です。</a:t>
          </a:r>
          <a:endParaRPr kumimoji="1" lang="en-US" altLang="ja-JP" sz="1100"/>
        </a:p>
        <a:p>
          <a:pPr marL="171450" indent="-171450" algn="l">
            <a:buFont typeface="Wingdings" panose="05000000000000000000" pitchFamily="2" charset="2"/>
            <a:buChar char="l"/>
          </a:pPr>
          <a:r>
            <a:rPr kumimoji="1" lang="ja-JP" altLang="en-US" sz="1100"/>
            <a:t>見積書がある場合は見積書に記載の金額（消費税込）を入力してください。</a:t>
          </a:r>
          <a:endParaRPr kumimoji="1" lang="en-US" altLang="ja-JP" sz="1100"/>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xdr:txBody>
    </xdr:sp>
    <xdr:clientData/>
  </xdr:oneCellAnchor>
  <xdr:twoCellAnchor>
    <xdr:from>
      <xdr:col>0</xdr:col>
      <xdr:colOff>1254125</xdr:colOff>
      <xdr:row>0</xdr:row>
      <xdr:rowOff>31750</xdr:rowOff>
    </xdr:from>
    <xdr:to>
      <xdr:col>1</xdr:col>
      <xdr:colOff>918173</xdr:colOff>
      <xdr:row>1</xdr:row>
      <xdr:rowOff>194310</xdr:rowOff>
    </xdr:to>
    <xdr:sp macro="" textlink="">
      <xdr:nvSpPr>
        <xdr:cNvPr id="3" name="四角形: 角を丸くする 2">
          <a:extLst>
            <a:ext uri="{FF2B5EF4-FFF2-40B4-BE49-F238E27FC236}">
              <a16:creationId xmlns:a16="http://schemas.microsoft.com/office/drawing/2014/main" id="{D0BB7ED3-99C2-4E51-AEC1-400BEA9B5546}"/>
            </a:ext>
          </a:extLst>
        </xdr:cNvPr>
        <xdr:cNvSpPr/>
      </xdr:nvSpPr>
      <xdr:spPr>
        <a:xfrm>
          <a:off x="1254125" y="31750"/>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2</xdr:col>
      <xdr:colOff>428625</xdr:colOff>
      <xdr:row>14</xdr:row>
      <xdr:rowOff>95250</xdr:rowOff>
    </xdr:from>
    <xdr:to>
      <xdr:col>6</xdr:col>
      <xdr:colOff>1104900</xdr:colOff>
      <xdr:row>24</xdr:row>
      <xdr:rowOff>76200</xdr:rowOff>
    </xdr:to>
    <xdr:sp macro="" textlink="">
      <xdr:nvSpPr>
        <xdr:cNvPr id="4" name="吹き出し: 角を丸めた四角形 3">
          <a:extLst>
            <a:ext uri="{FF2B5EF4-FFF2-40B4-BE49-F238E27FC236}">
              <a16:creationId xmlns:a16="http://schemas.microsoft.com/office/drawing/2014/main" id="{7575289F-7E28-4D1A-B9AC-CF2FDD1B2EB1}"/>
            </a:ext>
          </a:extLst>
        </xdr:cNvPr>
        <xdr:cNvSpPr/>
      </xdr:nvSpPr>
      <xdr:spPr>
        <a:xfrm>
          <a:off x="4953000" y="3000375"/>
          <a:ext cx="3695700" cy="2076450"/>
        </a:xfrm>
        <a:prstGeom prst="wedgeRoundRectCallout">
          <a:avLst>
            <a:gd name="adj1" fmla="val 60475"/>
            <a:gd name="adj2" fmla="val -46129"/>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・提案段階では、見積書やカタログの添付は不要です。</a:t>
          </a:r>
          <a:endParaRPr kumimoji="1" lang="en-US" altLang="ja-JP" sz="1200">
            <a:solidFill>
              <a:sysClr val="windowText" lastClr="000000"/>
            </a:solidFill>
          </a:endParaRPr>
        </a:p>
        <a:p>
          <a:pPr algn="l"/>
          <a:r>
            <a:rPr kumimoji="1" lang="ja-JP" altLang="en-US" sz="1200">
              <a:solidFill>
                <a:sysClr val="windowText" lastClr="000000"/>
              </a:solidFill>
            </a:rPr>
            <a:t>・購入予定時期（</a:t>
          </a:r>
          <a:r>
            <a:rPr kumimoji="1" lang="en-US" altLang="ja-JP" sz="1200">
              <a:solidFill>
                <a:sysClr val="windowText" lastClr="000000"/>
              </a:solidFill>
            </a:rPr>
            <a:t>C</a:t>
          </a:r>
          <a:r>
            <a:rPr kumimoji="1" lang="ja-JP" altLang="en-US" sz="1200">
              <a:solidFill>
                <a:sysClr val="windowText" lastClr="000000"/>
              </a:solidFill>
            </a:rPr>
            <a:t>列）は、ステージ</a:t>
          </a:r>
          <a:r>
            <a:rPr kumimoji="1" lang="en-US" altLang="ja-JP" sz="1200">
              <a:solidFill>
                <a:sysClr val="windowText" lastClr="000000"/>
              </a:solidFill>
            </a:rPr>
            <a:t>1</a:t>
          </a:r>
          <a:r>
            <a:rPr kumimoji="1" lang="ja-JP" altLang="en-US" sz="1200">
              <a:solidFill>
                <a:sysClr val="windowText" lastClr="000000"/>
              </a:solidFill>
            </a:rPr>
            <a:t>については四半期単位で選択してください。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採択後</a:t>
          </a:r>
          <a:r>
            <a:rPr kumimoji="1" lang="en-US" altLang="ja-JP" sz="1200">
              <a:solidFill>
                <a:sysClr val="windowText" lastClr="000000"/>
              </a:solidFill>
            </a:rPr>
            <a:t>】</a:t>
          </a:r>
        </a:p>
        <a:p>
          <a:pPr algn="l"/>
          <a:r>
            <a:rPr kumimoji="1" lang="ja-JP" altLang="en-US" sz="1200">
              <a:solidFill>
                <a:sysClr val="windowText" lastClr="000000"/>
              </a:solidFill>
            </a:rPr>
            <a:t>ステージ</a:t>
          </a:r>
          <a:r>
            <a:rPr kumimoji="1" lang="en-US" altLang="ja-JP" sz="1200">
              <a:solidFill>
                <a:sysClr val="windowText" lastClr="000000"/>
              </a:solidFill>
            </a:rPr>
            <a:t>2</a:t>
          </a:r>
          <a:r>
            <a:rPr kumimoji="1" lang="ja-JP" altLang="en-US" sz="1200">
              <a:solidFill>
                <a:sysClr val="windowText" lastClr="000000"/>
              </a:solidFill>
            </a:rPr>
            <a:t>以降についてはステージ単位でリストより選択してください。</a:t>
          </a:r>
          <a:endParaRPr kumimoji="1" lang="en-US" altLang="ja-JP" sz="12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114300</xdr:colOff>
      <xdr:row>5</xdr:row>
      <xdr:rowOff>76200</xdr:rowOff>
    </xdr:from>
    <xdr:ext cx="7734300" cy="368299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401050" y="1123950"/>
          <a:ext cx="7734300" cy="36829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lt1"/>
              </a:solidFill>
              <a:effectLst/>
              <a:latin typeface="+mn-lt"/>
              <a:ea typeface="+mn-ea"/>
              <a:cs typeface="+mn-cs"/>
            </a:rPr>
            <a:t>　</a:t>
          </a:r>
          <a:r>
            <a:rPr kumimoji="0" lang="ja-JP" altLang="en-US" sz="1400" b="0" i="0" u="none" strike="noStrike" kern="0" cap="none" spc="0" normalizeH="0" baseline="0" noProof="0">
              <a:ln>
                <a:noFill/>
              </a:ln>
              <a:solidFill>
                <a:srgbClr val="FF0000"/>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rgbClr val="FF0000"/>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endParaRPr lang="en-US" altLang="ja-JP" sz="1600" b="0" i="0">
            <a:solidFill>
              <a:schemeClr val="lt1"/>
            </a:solidFill>
            <a:effectLst/>
            <a:latin typeface="+mn-lt"/>
            <a:ea typeface="+mn-ea"/>
            <a:cs typeface="+mn-cs"/>
          </a:endParaRPr>
        </a:p>
        <a:p>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金額欄に直接金額（消費税抜き）を入力しないでください。</a:t>
          </a:r>
          <a:endParaRPr kumimoji="1" lang="en-US" altLang="ja-JP" sz="1100" u="none">
            <a:solidFill>
              <a:schemeClr val="lt1"/>
            </a:solidFill>
            <a:effectLst/>
            <a:latin typeface="+mn-lt"/>
            <a:ea typeface="+mn-ea"/>
            <a:cs typeface="+mn-cs"/>
          </a:endParaRPr>
        </a:p>
      </xdr:txBody>
    </xdr:sp>
    <xdr:clientData/>
  </xdr:oneCellAnchor>
  <xdr:twoCellAnchor>
    <xdr:from>
      <xdr:col>0</xdr:col>
      <xdr:colOff>1114425</xdr:colOff>
      <xdr:row>0</xdr:row>
      <xdr:rowOff>95250</xdr:rowOff>
    </xdr:from>
    <xdr:to>
      <xdr:col>1</xdr:col>
      <xdr:colOff>273648</xdr:colOff>
      <xdr:row>1</xdr:row>
      <xdr:rowOff>186690</xdr:rowOff>
    </xdr:to>
    <xdr:sp macro="" textlink="">
      <xdr:nvSpPr>
        <xdr:cNvPr id="2" name="四角形: 角を丸くする 1">
          <a:extLst>
            <a:ext uri="{FF2B5EF4-FFF2-40B4-BE49-F238E27FC236}">
              <a16:creationId xmlns:a16="http://schemas.microsoft.com/office/drawing/2014/main" id="{4AABAA52-80B0-4B4F-B6AA-3A1AB7DFD4A5}"/>
            </a:ext>
          </a:extLst>
        </xdr:cNvPr>
        <xdr:cNvSpPr/>
      </xdr:nvSpPr>
      <xdr:spPr>
        <a:xfrm>
          <a:off x="1114425" y="95250"/>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2</xdr:col>
      <xdr:colOff>228600</xdr:colOff>
      <xdr:row>18</xdr:row>
      <xdr:rowOff>19050</xdr:rowOff>
    </xdr:from>
    <xdr:to>
      <xdr:col>5</xdr:col>
      <xdr:colOff>615315</xdr:colOff>
      <xdr:row>20</xdr:row>
      <xdr:rowOff>177800</xdr:rowOff>
    </xdr:to>
    <xdr:sp macro="" textlink="">
      <xdr:nvSpPr>
        <xdr:cNvPr id="3" name="吹き出し: 角を丸めた四角形 2">
          <a:extLst>
            <a:ext uri="{FF2B5EF4-FFF2-40B4-BE49-F238E27FC236}">
              <a16:creationId xmlns:a16="http://schemas.microsoft.com/office/drawing/2014/main" id="{DB2582A9-3633-4D87-A799-3ED9BC1210BF}"/>
            </a:ext>
          </a:extLst>
        </xdr:cNvPr>
        <xdr:cNvSpPr/>
      </xdr:nvSpPr>
      <xdr:spPr>
        <a:xfrm>
          <a:off x="5295900" y="3790950"/>
          <a:ext cx="2415540" cy="577850"/>
        </a:xfrm>
        <a:prstGeom prst="wedgeRoundRectCallout">
          <a:avLst>
            <a:gd name="adj1" fmla="val -49068"/>
            <a:gd name="adj2" fmla="val -18848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提案時点では「●●一式」等の記載で構いません。</a:t>
          </a:r>
          <a:endParaRPr kumimoji="1"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101600</xdr:colOff>
      <xdr:row>4</xdr:row>
      <xdr:rowOff>12699</xdr:rowOff>
    </xdr:from>
    <xdr:ext cx="8737600" cy="4910768"/>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369675" y="1193799"/>
          <a:ext cx="8737600" cy="49107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solidFill>
                <a:schemeClr val="bg1"/>
              </a:solidFill>
              <a:effectLst/>
            </a:rPr>
            <a:t>研究開発</a:t>
          </a:r>
          <a:r>
            <a:rPr lang="ja-JP" altLang="en-US" sz="1600">
              <a:effectLst/>
            </a:rPr>
            <a:t>分担機関の研究参加者の旅費（有識者等の招聘旅費を除く）を</a:t>
          </a:r>
          <a:r>
            <a:rPr lang="ja-JP" altLang="en-US" sz="1600">
              <a:solidFill>
                <a:schemeClr val="bg1"/>
              </a:solidFill>
              <a:effectLst/>
            </a:rPr>
            <a:t>研究開発</a:t>
          </a:r>
          <a:r>
            <a:rPr lang="ja-JP" altLang="en-US" sz="1600">
              <a:effectLst/>
            </a:rPr>
            <a:t>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xdr:txBody>
    </xdr:sp>
    <xdr:clientData/>
  </xdr:oneCellAnchor>
  <xdr:twoCellAnchor>
    <xdr:from>
      <xdr:col>1</xdr:col>
      <xdr:colOff>0</xdr:colOff>
      <xdr:row>0</xdr:row>
      <xdr:rowOff>107156</xdr:rowOff>
    </xdr:from>
    <xdr:to>
      <xdr:col>2</xdr:col>
      <xdr:colOff>72671</xdr:colOff>
      <xdr:row>0</xdr:row>
      <xdr:rowOff>440531</xdr:rowOff>
    </xdr:to>
    <xdr:sp macro="" textlink="">
      <xdr:nvSpPr>
        <xdr:cNvPr id="3" name="四角形: 角を丸くする 2">
          <a:extLst>
            <a:ext uri="{FF2B5EF4-FFF2-40B4-BE49-F238E27FC236}">
              <a16:creationId xmlns:a16="http://schemas.microsoft.com/office/drawing/2014/main" id="{FDDDCD0F-0A52-42B0-8785-3BDFC08F9429}"/>
            </a:ext>
          </a:extLst>
        </xdr:cNvPr>
        <xdr:cNvSpPr/>
      </xdr:nvSpPr>
      <xdr:spPr>
        <a:xfrm>
          <a:off x="797719" y="107156"/>
          <a:ext cx="1429983" cy="33337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1047750</xdr:colOff>
      <xdr:row>0</xdr:row>
      <xdr:rowOff>74083</xdr:rowOff>
    </xdr:from>
    <xdr:to>
      <xdr:col>1</xdr:col>
      <xdr:colOff>748840</xdr:colOff>
      <xdr:row>1</xdr:row>
      <xdr:rowOff>169756</xdr:rowOff>
    </xdr:to>
    <xdr:sp macro="" textlink="">
      <xdr:nvSpPr>
        <xdr:cNvPr id="3" name="四角形: 角を丸くする 2">
          <a:extLst>
            <a:ext uri="{FF2B5EF4-FFF2-40B4-BE49-F238E27FC236}">
              <a16:creationId xmlns:a16="http://schemas.microsoft.com/office/drawing/2014/main" id="{5C219056-F1D9-44E8-A15E-7A2854052F17}"/>
            </a:ext>
          </a:extLst>
        </xdr:cNvPr>
        <xdr:cNvSpPr/>
      </xdr:nvSpPr>
      <xdr:spPr>
        <a:xfrm>
          <a:off x="1047750" y="74083"/>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0</xdr:col>
      <xdr:colOff>9525</xdr:colOff>
      <xdr:row>0</xdr:row>
      <xdr:rowOff>114300</xdr:rowOff>
    </xdr:from>
    <xdr:to>
      <xdr:col>10</xdr:col>
      <xdr:colOff>28575</xdr:colOff>
      <xdr:row>27</xdr:row>
      <xdr:rowOff>74295</xdr:rowOff>
    </xdr:to>
    <xdr:sp macro="" textlink="">
      <xdr:nvSpPr>
        <xdr:cNvPr id="4" name="正方形/長方形 3">
          <a:extLst>
            <a:ext uri="{FF2B5EF4-FFF2-40B4-BE49-F238E27FC236}">
              <a16:creationId xmlns:a16="http://schemas.microsoft.com/office/drawing/2014/main" id="{F454CFF8-4B10-4C0E-BD0F-DB9EE8380A66}"/>
            </a:ext>
          </a:extLst>
        </xdr:cNvPr>
        <xdr:cNvSpPr/>
      </xdr:nvSpPr>
      <xdr:spPr>
        <a:xfrm>
          <a:off x="9525" y="114300"/>
          <a:ext cx="9229725" cy="588454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3200" b="1"/>
        </a:p>
        <a:p>
          <a:pPr algn="ctr"/>
          <a:endParaRPr kumimoji="1" lang="en-US" altLang="ja-JP" sz="3200" b="1"/>
        </a:p>
        <a:p>
          <a:pPr algn="ctr"/>
          <a:endParaRPr kumimoji="1" lang="en-US" altLang="ja-JP" sz="3200" b="1"/>
        </a:p>
        <a:p>
          <a:pPr algn="ctr"/>
          <a:endParaRPr kumimoji="1" lang="en-US" altLang="ja-JP" sz="3200" b="1"/>
        </a:p>
        <a:p>
          <a:pPr algn="ctr"/>
          <a:r>
            <a:rPr kumimoji="1" lang="en-US" altLang="ja-JP" sz="3200" b="1"/>
            <a:t>※</a:t>
          </a:r>
          <a:r>
            <a:rPr kumimoji="1" lang="ja-JP" altLang="en-US" sz="3200" b="1"/>
            <a:t>本事業では「人件費（健保等級）」シートを</a:t>
          </a:r>
          <a:endParaRPr kumimoji="1" lang="en-US" altLang="ja-JP" sz="3200" b="1"/>
        </a:p>
        <a:p>
          <a:pPr algn="ctr"/>
          <a:r>
            <a:rPr kumimoji="1" lang="ja-JP" altLang="en-US" sz="3200" b="1"/>
            <a:t>お使いください。</a:t>
          </a:r>
        </a:p>
      </xdr:txBody>
    </xdr:sp>
    <xdr:clientData/>
  </xdr:twoCellAnchor>
  <xdr:twoCellAnchor>
    <xdr:from>
      <xdr:col>10</xdr:col>
      <xdr:colOff>66675</xdr:colOff>
      <xdr:row>0</xdr:row>
      <xdr:rowOff>85725</xdr:rowOff>
    </xdr:from>
    <xdr:to>
      <xdr:col>18</xdr:col>
      <xdr:colOff>76200</xdr:colOff>
      <xdr:row>26</xdr:row>
      <xdr:rowOff>133350</xdr:rowOff>
    </xdr:to>
    <xdr:sp macro="" textlink="">
      <xdr:nvSpPr>
        <xdr:cNvPr id="5" name="正方形/長方形 4">
          <a:extLst>
            <a:ext uri="{FF2B5EF4-FFF2-40B4-BE49-F238E27FC236}">
              <a16:creationId xmlns:a16="http://schemas.microsoft.com/office/drawing/2014/main" id="{8FF06249-BE24-4DAE-8680-EF18A60D3272}"/>
            </a:ext>
          </a:extLst>
        </xdr:cNvPr>
        <xdr:cNvSpPr/>
      </xdr:nvSpPr>
      <xdr:spPr>
        <a:xfrm>
          <a:off x="10287000" y="85725"/>
          <a:ext cx="9305925" cy="5962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en-US" sz="1600" b="0" i="0">
              <a:solidFill>
                <a:schemeClr val="lt1"/>
              </a:solidFill>
              <a:effectLst/>
              <a:latin typeface="+mn-lt"/>
              <a:ea typeface="+mn-ea"/>
              <a:cs typeface="+mn-cs"/>
            </a:rPr>
            <a:t>本シートは実績単価で人件費計上を行う場合に使用してください。（健保等級用シートとの併用も可能）</a:t>
          </a:r>
          <a:endParaRPr lang="en-US" altLang="ja-JP" sz="1600" b="0" i="0">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lt1"/>
              </a:solidFill>
              <a:effectLst/>
              <a:latin typeface="+mn-lt"/>
              <a:ea typeface="+mn-ea"/>
              <a:cs typeface="+mn-cs"/>
            </a:rPr>
            <a:t>※</a:t>
          </a:r>
          <a:r>
            <a:rPr lang="ja-JP" altLang="ja-JP" sz="1600">
              <a:solidFill>
                <a:schemeClr val="lt1"/>
              </a:solidFill>
              <a:effectLst/>
              <a:latin typeface="+mn-lt"/>
              <a:ea typeface="+mn-ea"/>
              <a:cs typeface="+mn-cs"/>
            </a:rPr>
            <a:t>アルバイト、短期雇用者も計上してください。</a:t>
          </a:r>
          <a:endParaRPr lang="ja-JP"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支払月数分の通勤費の総額（税抜き）を入力してください。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a:t>
          </a:r>
          <a:r>
            <a:rPr lang="ja-JP" altLang="ja-JP" sz="1100">
              <a:solidFill>
                <a:schemeClr val="lt1"/>
              </a:solidFill>
              <a:effectLst/>
              <a:latin typeface="+mn-lt"/>
              <a:ea typeface="+mn-ea"/>
              <a:cs typeface="+mn-cs"/>
            </a:rPr>
            <a:t>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ja-JP" sz="1100">
              <a:solidFill>
                <a:schemeClr val="accent6">
                  <a:lumMod val="60000"/>
                  <a:lumOff val="40000"/>
                </a:schemeClr>
              </a:solidFill>
              <a:effectLst/>
              <a:latin typeface="+mn-lt"/>
              <a:ea typeface="+mn-ea"/>
              <a:cs typeface="+mn-cs"/>
            </a:rPr>
            <a:t>従事</a:t>
          </a:r>
          <a:r>
            <a:rPr lang="ja-JP" altLang="ja-JP" sz="1100">
              <a:solidFill>
                <a:schemeClr val="lt1"/>
              </a:solidFill>
              <a:effectLst/>
              <a:latin typeface="+mn-lt"/>
              <a:ea typeface="+mn-ea"/>
              <a:cs typeface="+mn-cs"/>
            </a:rPr>
            <a:t>率／人件費を計上する期間における当事業への従事する率を入力してください。専従の場合は１００と入力してください。</a:t>
          </a:r>
          <a:br>
            <a:rPr lang="en-US" altLang="ja-JP" sz="1100">
              <a:solidFill>
                <a:schemeClr val="lt1"/>
              </a:solidFill>
              <a:effectLst/>
              <a:latin typeface="+mn-lt"/>
              <a:ea typeface="+mn-ea"/>
              <a:cs typeface="+mn-cs"/>
            </a:rPr>
          </a:br>
          <a:r>
            <a:rPr lang="ja-JP" altLang="en-US" sz="1100">
              <a:solidFill>
                <a:schemeClr val="lt1"/>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1</a:t>
          </a:r>
          <a:r>
            <a:rPr lang="ja-JP" altLang="ja-JP" sz="1100">
              <a:solidFill>
                <a:schemeClr val="accent6">
                  <a:lumMod val="40000"/>
                  <a:lumOff val="60000"/>
                </a:schemeClr>
              </a:solidFill>
              <a:effectLst/>
              <a:latin typeface="+mn-lt"/>
              <a:ea typeface="+mn-ea"/>
              <a:cs typeface="+mn-cs"/>
            </a:rPr>
            <a:t>：４月～</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月は当事業のみに従事するが、１月～</a:t>
          </a:r>
          <a:r>
            <a:rPr lang="en-US" altLang="ja-JP" sz="1100">
              <a:solidFill>
                <a:schemeClr val="accent6">
                  <a:lumMod val="40000"/>
                  <a:lumOff val="60000"/>
                </a:schemeClr>
              </a:solidFill>
              <a:effectLst/>
              <a:latin typeface="+mn-lt"/>
              <a:ea typeface="+mn-ea"/>
              <a:cs typeface="+mn-cs"/>
            </a:rPr>
            <a:t>3</a:t>
          </a:r>
          <a:r>
            <a:rPr lang="ja-JP" altLang="ja-JP" sz="1100">
              <a:solidFill>
                <a:schemeClr val="accent6">
                  <a:lumMod val="40000"/>
                  <a:lumOff val="60000"/>
                </a:schemeClr>
              </a:solidFill>
              <a:effectLst/>
              <a:latin typeface="+mn-lt"/>
              <a:ea typeface="+mn-ea"/>
              <a:cs typeface="+mn-cs"/>
            </a:rPr>
            <a:t>月は本事業には一切参加しない。</a:t>
          </a:r>
          <a:br>
            <a:rPr lang="ja-JP"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支払月数９、従事率１００</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としてください。</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2</a:t>
          </a:r>
          <a:r>
            <a:rPr lang="ja-JP" altLang="ja-JP" sz="1100">
              <a:solidFill>
                <a:schemeClr val="accent6">
                  <a:lumMod val="40000"/>
                  <a:lumOff val="60000"/>
                </a:schemeClr>
              </a:solidFill>
              <a:effectLst/>
              <a:latin typeface="+mn-lt"/>
              <a:ea typeface="+mn-ea"/>
              <a:cs typeface="+mn-cs"/>
            </a:rPr>
            <a:t>：年間を通じて当事業に従事するが、その割合は</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％である。</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、従事率</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としてください。</a:t>
          </a:r>
          <a:endParaRPr lang="ja-JP" altLang="ja-JP" sz="1100">
            <a:solidFill>
              <a:schemeClr val="accent6">
                <a:lumMod val="40000"/>
                <a:lumOff val="60000"/>
              </a:schemeClr>
            </a:solidFill>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a:t>
          </a:r>
          <a:r>
            <a:rPr lang="ja-JP" altLang="ja-JP" sz="1100" u="sng">
              <a:solidFill>
                <a:schemeClr val="lt1"/>
              </a:solidFill>
              <a:effectLst/>
              <a:latin typeface="+mn-lt"/>
              <a:ea typeface="+mn-ea"/>
              <a:cs typeface="+mn-cs"/>
            </a:rPr>
            <a:t>出向者については、「直雇用」を選択してください。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人件費を計上する場合は「補助事業参加者リスト」にも必ず記載してください。「補助事業参加者リスト」に記載が無い場合は計上できません。</a:t>
          </a:r>
          <a:endParaRPr kumimoji="1" lang="en-US" altLang="ja-JP" sz="1100" u="sng">
            <a:solidFill>
              <a:schemeClr val="l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100">
              <a:solidFill>
                <a:schemeClr val="lt1"/>
              </a:solidFill>
              <a:effectLst/>
              <a:latin typeface="+mn-lt"/>
              <a:ea typeface="+mn-ea"/>
              <a:cs typeface="+mn-cs"/>
            </a:rPr>
            <a:t>計画時点で</a:t>
          </a:r>
          <a:r>
            <a:rPr lang="ja-JP" altLang="ja-JP" sz="1100">
              <a:solidFill>
                <a:schemeClr val="lt1"/>
              </a:solidFill>
              <a:effectLst/>
              <a:latin typeface="+mn-lt"/>
              <a:ea typeface="+mn-ea"/>
              <a:cs typeface="+mn-cs"/>
            </a:rPr>
            <a:t>不明な項目は</a:t>
          </a:r>
          <a:r>
            <a:rPr lang="ja-JP" altLang="en-US" sz="1100">
              <a:solidFill>
                <a:schemeClr val="lt1"/>
              </a:solidFill>
              <a:effectLst/>
              <a:latin typeface="+mn-lt"/>
              <a:ea typeface="+mn-ea"/>
              <a:cs typeface="+mn-cs"/>
            </a:rPr>
            <a:t>概算値で結構です。ただし</a:t>
          </a:r>
          <a:r>
            <a:rPr lang="en-US" altLang="ja-JP" sz="1100">
              <a:solidFill>
                <a:schemeClr val="lt1"/>
              </a:solidFill>
              <a:effectLst/>
              <a:latin typeface="+mn-lt"/>
              <a:ea typeface="+mn-ea"/>
              <a:cs typeface="+mn-cs"/>
            </a:rPr>
            <a:t>C</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en-US" sz="1100">
              <a:solidFill>
                <a:schemeClr val="lt1"/>
              </a:solidFill>
              <a:effectLst/>
              <a:latin typeface="+mn-lt"/>
              <a:ea typeface="+mn-ea"/>
              <a:cs typeface="+mn-cs"/>
            </a:rPr>
            <a:t>列は計算式の都合上空欄にはできませんので、適切な金額となるよう何らかの値を入力してください。</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10</xdr:col>
      <xdr:colOff>85725</xdr:colOff>
      <xdr:row>4</xdr:row>
      <xdr:rowOff>62866</xdr:rowOff>
    </xdr:from>
    <xdr:ext cx="8686800" cy="3560398"/>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582025" y="872491"/>
          <a:ext cx="8686800" cy="35603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kumimoji="1" lang="en-US" altLang="ja-JP" sz="1600" b="0">
              <a:solidFill>
                <a:schemeClr val="lt1"/>
              </a:solidFill>
              <a:effectLst/>
              <a:latin typeface="+mn-ea"/>
              <a:ea typeface="+mn-ea"/>
              <a:cs typeface="+mn-cs"/>
            </a:rPr>
            <a:t>※</a:t>
          </a:r>
          <a:r>
            <a:rPr kumimoji="1" lang="ja-JP" altLang="en-US" sz="16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chemeClr val="bg1"/>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en-US" u="sng" strike="noStrike" baseline="0">
              <a:solidFill>
                <a:srgbClr val="C00000"/>
              </a:solidFill>
              <a:effectLst/>
            </a:rPr>
            <a:t>雇用区分欄は直雇用</a:t>
          </a:r>
          <a:r>
            <a:rPr lang="en-US" altLang="ja-JP" u="sng" strike="noStrike" baseline="0">
              <a:solidFill>
                <a:srgbClr val="C00000"/>
              </a:solidFill>
              <a:effectLst/>
            </a:rPr>
            <a:t>,</a:t>
          </a:r>
          <a:r>
            <a:rPr lang="ja-JP" altLang="en-US" u="sng" strike="noStrike" baseline="0">
              <a:solidFill>
                <a:srgbClr val="C00000"/>
              </a:solidFill>
              <a:effectLst/>
            </a:rPr>
            <a:t>出向</a:t>
          </a:r>
          <a:r>
            <a:rPr lang="en-US" altLang="ja-JP" u="sng" strike="noStrike" baseline="0">
              <a:solidFill>
                <a:srgbClr val="C00000"/>
              </a:solidFill>
              <a:effectLst/>
            </a:rPr>
            <a:t>,</a:t>
          </a:r>
          <a:r>
            <a:rPr lang="ja-JP" altLang="en-US" u="sng" strike="noStrike" baseline="0">
              <a:solidFill>
                <a:srgbClr val="C00000"/>
              </a:solidFill>
              <a:effectLst/>
            </a:rPr>
            <a:t>派遣</a:t>
          </a:r>
          <a:r>
            <a:rPr lang="en-US" altLang="ja-JP" u="sng" strike="noStrike" baseline="0">
              <a:solidFill>
                <a:srgbClr val="C00000"/>
              </a:solidFill>
              <a:effectLst/>
            </a:rPr>
            <a:t>,</a:t>
          </a:r>
          <a:r>
            <a:rPr lang="ja-JP" altLang="en-US" u="sng" strike="noStrike" baseline="0">
              <a:solidFill>
                <a:srgbClr val="C00000"/>
              </a:solidFill>
              <a:effectLst/>
            </a:rPr>
            <a:t>その他を選択してください。</a:t>
          </a:r>
          <a:endParaRPr lang="en-US" altLang="ja-JP" u="sng" strike="noStrike" baseline="0">
            <a:solidFill>
              <a:srgbClr val="C00000"/>
            </a:solidFill>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xdr:txBody>
    </xdr:sp>
    <xdr:clientData/>
  </xdr:oneCellAnchor>
  <xdr:twoCellAnchor>
    <xdr:from>
      <xdr:col>0</xdr:col>
      <xdr:colOff>1058334</xdr:colOff>
      <xdr:row>0</xdr:row>
      <xdr:rowOff>42333</xdr:rowOff>
    </xdr:from>
    <xdr:to>
      <xdr:col>1</xdr:col>
      <xdr:colOff>759424</xdr:colOff>
      <xdr:row>1</xdr:row>
      <xdr:rowOff>199601</xdr:rowOff>
    </xdr:to>
    <xdr:sp macro="" textlink="">
      <xdr:nvSpPr>
        <xdr:cNvPr id="3" name="四角形: 角を丸くする 2">
          <a:extLst>
            <a:ext uri="{FF2B5EF4-FFF2-40B4-BE49-F238E27FC236}">
              <a16:creationId xmlns:a16="http://schemas.microsoft.com/office/drawing/2014/main" id="{C1C73635-402D-49BC-9F4C-4D0C565F78C2}"/>
            </a:ext>
          </a:extLst>
        </xdr:cNvPr>
        <xdr:cNvSpPr/>
      </xdr:nvSpPr>
      <xdr:spPr>
        <a:xfrm>
          <a:off x="1058334" y="42333"/>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4</xdr:col>
      <xdr:colOff>360045</xdr:colOff>
      <xdr:row>11</xdr:row>
      <xdr:rowOff>179070</xdr:rowOff>
    </xdr:from>
    <xdr:to>
      <xdr:col>9</xdr:col>
      <xdr:colOff>789536</xdr:colOff>
      <xdr:row>14</xdr:row>
      <xdr:rowOff>173874</xdr:rowOff>
    </xdr:to>
    <xdr:sp macro="" textlink="">
      <xdr:nvSpPr>
        <xdr:cNvPr id="4" name="吹き出し: 角を丸めた四角形 3">
          <a:extLst>
            <a:ext uri="{FF2B5EF4-FFF2-40B4-BE49-F238E27FC236}">
              <a16:creationId xmlns:a16="http://schemas.microsoft.com/office/drawing/2014/main" id="{73119FE5-D172-4384-AEDE-DE88E6CEF4F9}"/>
            </a:ext>
          </a:extLst>
        </xdr:cNvPr>
        <xdr:cNvSpPr/>
      </xdr:nvSpPr>
      <xdr:spPr>
        <a:xfrm>
          <a:off x="4789170" y="2455545"/>
          <a:ext cx="3629891" cy="623454"/>
        </a:xfrm>
        <a:prstGeom prst="wedgeRoundRectCallout">
          <a:avLst>
            <a:gd name="adj1" fmla="val -13151"/>
            <a:gd name="adj2" fmla="val -135857"/>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提案時点では「直雇用」または「派遣」を選択してください。</a:t>
          </a:r>
          <a:endParaRPr kumimoji="1" lang="en-US" altLang="ja-JP" sz="1200">
            <a:solidFill>
              <a:sysClr val="windowText" lastClr="000000"/>
            </a:solidFill>
          </a:endParaRPr>
        </a:p>
      </xdr:txBody>
    </xdr:sp>
    <xdr:clientData/>
  </xdr:twoCellAnchor>
  <xdr:twoCellAnchor>
    <xdr:from>
      <xdr:col>0</xdr:col>
      <xdr:colOff>952500</xdr:colOff>
      <xdr:row>12</xdr:row>
      <xdr:rowOff>0</xdr:rowOff>
    </xdr:from>
    <xdr:to>
      <xdr:col>4</xdr:col>
      <xdr:colOff>151361</xdr:colOff>
      <xdr:row>15</xdr:row>
      <xdr:rowOff>519</xdr:rowOff>
    </xdr:to>
    <xdr:sp macro="" textlink="">
      <xdr:nvSpPr>
        <xdr:cNvPr id="5" name="吹き出し: 角を丸めた四角形 4">
          <a:extLst>
            <a:ext uri="{FF2B5EF4-FFF2-40B4-BE49-F238E27FC236}">
              <a16:creationId xmlns:a16="http://schemas.microsoft.com/office/drawing/2014/main" id="{9759C297-F9AD-4CB7-B391-D54EF29E0A10}"/>
            </a:ext>
          </a:extLst>
        </xdr:cNvPr>
        <xdr:cNvSpPr/>
      </xdr:nvSpPr>
      <xdr:spPr>
        <a:xfrm>
          <a:off x="952500" y="2486025"/>
          <a:ext cx="3627986" cy="629169"/>
        </a:xfrm>
        <a:prstGeom prst="wedgeRoundRectCallout">
          <a:avLst>
            <a:gd name="adj1" fmla="val 32239"/>
            <a:gd name="adj2" fmla="val -14488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本事業で使用する人件費単価は「時間単位」です。</a:t>
          </a:r>
          <a:endParaRPr kumimoji="1" lang="en-US" altLang="ja-JP" sz="12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5</xdr:col>
      <xdr:colOff>101601</xdr:colOff>
      <xdr:row>4</xdr:row>
      <xdr:rowOff>31749</xdr:rowOff>
    </xdr:from>
    <xdr:ext cx="7439025" cy="3209789"/>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397751" y="860424"/>
          <a:ext cx="7439025"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価／支払する謝金の単価（税抜き）を記載してください。時給の場合は日給に換算して記入してください。その場合は時間単価を用務目的欄に記載してください。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twoCellAnchor>
    <xdr:from>
      <xdr:col>0</xdr:col>
      <xdr:colOff>1076324</xdr:colOff>
      <xdr:row>0</xdr:row>
      <xdr:rowOff>53340</xdr:rowOff>
    </xdr:from>
    <xdr:to>
      <xdr:col>1</xdr:col>
      <xdr:colOff>1439999</xdr:colOff>
      <xdr:row>1</xdr:row>
      <xdr:rowOff>148590</xdr:rowOff>
    </xdr:to>
    <xdr:sp macro="" textlink="">
      <xdr:nvSpPr>
        <xdr:cNvPr id="2" name="四角形: 角を丸くする 1">
          <a:extLst>
            <a:ext uri="{FF2B5EF4-FFF2-40B4-BE49-F238E27FC236}">
              <a16:creationId xmlns:a16="http://schemas.microsoft.com/office/drawing/2014/main" id="{3BC42B75-5702-4AFF-87D1-0FB8D6B6E2D3}"/>
            </a:ext>
          </a:extLst>
        </xdr:cNvPr>
        <xdr:cNvSpPr/>
      </xdr:nvSpPr>
      <xdr:spPr>
        <a:xfrm>
          <a:off x="1076324" y="53340"/>
          <a:ext cx="1440000" cy="34290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F15"/>
  <sheetViews>
    <sheetView view="pageBreakPreview" zoomScaleNormal="100" zoomScaleSheetLayoutView="100" workbookViewId="0">
      <selection activeCell="A4" sqref="A4:A5"/>
    </sheetView>
  </sheetViews>
  <sheetFormatPr defaultColWidth="9" defaultRowHeight="13.2" x14ac:dyDescent="0.2"/>
  <cols>
    <col min="1" max="1" width="17.33203125" style="141" customWidth="1"/>
    <col min="2" max="2" width="12.88671875" style="141" customWidth="1"/>
    <col min="3" max="3" width="14.109375" style="141" customWidth="1"/>
    <col min="4" max="5" width="16.33203125" style="141" customWidth="1"/>
    <col min="6" max="6" width="13.88671875" style="141" customWidth="1"/>
    <col min="7" max="16384" width="9" style="141"/>
  </cols>
  <sheetData>
    <row r="1" spans="1:6" ht="38.4" customHeight="1" x14ac:dyDescent="0.2">
      <c r="A1" s="330" t="e">
        <f>CONCATENATE("【様式2】 ","経費等内訳 ",TEXT(EDATE(【鑑】経費等内訳書!B12,-3),"ggge")&amp; "年度")</f>
        <v>#VALUE!</v>
      </c>
      <c r="B1" s="330"/>
      <c r="C1" s="330"/>
      <c r="D1" s="328"/>
      <c r="E1" s="327"/>
    </row>
    <row r="2" spans="1:6" ht="15" customHeight="1" x14ac:dyDescent="0.2">
      <c r="A2" s="329" t="s">
        <v>0</v>
      </c>
      <c r="B2" s="329"/>
      <c r="C2" s="329"/>
      <c r="D2" s="176" t="str">
        <f>"補助率："&amp;【鑑】経費等内訳書!C19&amp;"/"&amp;【鑑】経費等内訳書!E19</f>
        <v>補助率：2/3</v>
      </c>
      <c r="E2" s="143" t="s">
        <v>1</v>
      </c>
    </row>
    <row r="3" spans="1:6" ht="39.75" customHeight="1" x14ac:dyDescent="0.2">
      <c r="A3" s="297" t="s">
        <v>2</v>
      </c>
      <c r="B3" s="298" t="s">
        <v>3</v>
      </c>
      <c r="C3" s="297" t="s">
        <v>4</v>
      </c>
      <c r="D3" s="299" t="s">
        <v>5</v>
      </c>
      <c r="E3" s="300" t="s">
        <v>6</v>
      </c>
    </row>
    <row r="4" spans="1:6" x14ac:dyDescent="0.2">
      <c r="A4" s="335" t="s">
        <v>7</v>
      </c>
      <c r="B4" s="157" t="s">
        <v>8</v>
      </c>
      <c r="C4" s="158">
        <f>【鑑】経費等内訳書!E21</f>
        <v>1500000</v>
      </c>
      <c r="D4" s="161">
        <f>C4+C5</f>
        <v>2924000</v>
      </c>
      <c r="E4" s="162">
        <f>【鑑】経費等内訳書!G21</f>
        <v>1949333</v>
      </c>
    </row>
    <row r="5" spans="1:6" x14ac:dyDescent="0.2">
      <c r="A5" s="336"/>
      <c r="B5" s="157" t="s">
        <v>9</v>
      </c>
      <c r="C5" s="158">
        <f>【鑑】経費等内訳書!E22</f>
        <v>1424000</v>
      </c>
      <c r="D5" s="163"/>
      <c r="E5" s="164"/>
    </row>
    <row r="6" spans="1:6" x14ac:dyDescent="0.2">
      <c r="A6" s="159" t="s">
        <v>10</v>
      </c>
      <c r="B6" s="160" t="s">
        <v>11</v>
      </c>
      <c r="C6" s="158">
        <f>【鑑】経費等内訳書!E23</f>
        <v>410000</v>
      </c>
      <c r="D6" s="165">
        <f>C6</f>
        <v>410000</v>
      </c>
      <c r="E6" s="166">
        <f>【鑑】経費等内訳書!G23</f>
        <v>273333</v>
      </c>
    </row>
    <row r="7" spans="1:6" x14ac:dyDescent="0.2">
      <c r="A7" s="335" t="s">
        <v>12</v>
      </c>
      <c r="B7" s="157" t="s">
        <v>13</v>
      </c>
      <c r="C7" s="158">
        <f>【鑑】経費等内訳書!E24</f>
        <v>14735000</v>
      </c>
      <c r="D7" s="161">
        <f>C7+C8</f>
        <v>14747000</v>
      </c>
      <c r="E7" s="162">
        <f>【鑑】経費等内訳書!G24</f>
        <v>9831333</v>
      </c>
    </row>
    <row r="8" spans="1:6" x14ac:dyDescent="0.2">
      <c r="A8" s="336"/>
      <c r="B8" s="157" t="s">
        <v>14</v>
      </c>
      <c r="C8" s="158">
        <f>【鑑】経費等内訳書!E25</f>
        <v>12000</v>
      </c>
      <c r="D8" s="163"/>
      <c r="E8" s="164"/>
    </row>
    <row r="9" spans="1:6" x14ac:dyDescent="0.2">
      <c r="A9" s="159" t="s">
        <v>15</v>
      </c>
      <c r="B9" s="157" t="s">
        <v>16</v>
      </c>
      <c r="C9" s="158">
        <f>【鑑】経費等内訳書!E26</f>
        <v>501042000</v>
      </c>
      <c r="D9" s="167">
        <f>C9</f>
        <v>501042000</v>
      </c>
      <c r="E9" s="168">
        <f>【鑑】経費等内訳書!G26</f>
        <v>334028000</v>
      </c>
    </row>
    <row r="10" spans="1:6" x14ac:dyDescent="0.2">
      <c r="A10" s="333" t="s">
        <v>17</v>
      </c>
      <c r="B10" s="333"/>
      <c r="C10" s="158">
        <f>SUM(C4:C9)</f>
        <v>519123000</v>
      </c>
      <c r="D10" s="169">
        <f>SUM(D4:D9)</f>
        <v>519123000</v>
      </c>
      <c r="E10" s="158">
        <f>【鑑】経費等内訳書!G27</f>
        <v>346081999</v>
      </c>
    </row>
    <row r="11" spans="1:6" x14ac:dyDescent="0.2">
      <c r="A11" s="331" t="str">
        <f>CONCATENATE("間接経費/一般管理費（小計の",【鑑】経費等内訳書!C28,"％）")</f>
        <v>間接経費/一般管理費（小計の10％）</v>
      </c>
      <c r="B11" s="332"/>
      <c r="C11" s="332"/>
      <c r="D11" s="169">
        <f>【鑑】経費等内訳書!F28</f>
        <v>51912300</v>
      </c>
      <c r="E11" s="158">
        <f>【鑑】経費等内訳書!G28</f>
        <v>34608199</v>
      </c>
    </row>
    <row r="12" spans="1:6" x14ac:dyDescent="0.2">
      <c r="A12" s="243" t="s">
        <v>18</v>
      </c>
      <c r="B12" s="244"/>
      <c r="C12" s="245">
        <f>【鑑】経費等内訳書!E29</f>
        <v>100000000</v>
      </c>
      <c r="D12" s="169">
        <f>【鑑】経費等内訳書!F29</f>
        <v>100000000</v>
      </c>
      <c r="E12" s="158">
        <f>【鑑】経費等内訳書!G29</f>
        <v>66666666</v>
      </c>
    </row>
    <row r="13" spans="1:6" x14ac:dyDescent="0.2">
      <c r="A13" s="333" t="s">
        <v>19</v>
      </c>
      <c r="B13" s="333"/>
      <c r="C13" s="334"/>
      <c r="D13" s="169">
        <f>SUM(D10:D12)</f>
        <v>671035300</v>
      </c>
      <c r="E13" s="158">
        <f>SUM(E10:E12)</f>
        <v>447356864</v>
      </c>
    </row>
    <row r="15" spans="1:6" ht="16.2" x14ac:dyDescent="0.2">
      <c r="F15" s="142"/>
    </row>
  </sheetData>
  <mergeCells count="7">
    <mergeCell ref="A2:C2"/>
    <mergeCell ref="A1:C1"/>
    <mergeCell ref="A11:C11"/>
    <mergeCell ref="A13:C13"/>
    <mergeCell ref="A4:A5"/>
    <mergeCell ref="A7:A8"/>
    <mergeCell ref="A10:B10"/>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pageSetUpPr fitToPage="1"/>
  </sheetPr>
  <dimension ref="A1:G66"/>
  <sheetViews>
    <sheetView view="pageBreakPreview" zoomScaleNormal="100" zoomScaleSheetLayoutView="100" workbookViewId="0">
      <selection activeCell="A4" sqref="A4:A5"/>
    </sheetView>
  </sheetViews>
  <sheetFormatPr defaultColWidth="9" defaultRowHeight="14.4" x14ac:dyDescent="0.2"/>
  <cols>
    <col min="1" max="1" width="35.109375" style="1" customWidth="1"/>
    <col min="2" max="2" width="39.33203125" style="1" customWidth="1"/>
    <col min="3" max="3" width="17.88671875" style="1" customWidth="1"/>
    <col min="4" max="4" width="9.109375" style="1" customWidth="1"/>
    <col min="5" max="5" width="6.33203125" style="2" customWidth="1"/>
    <col min="6" max="6" width="17.6640625" style="2" customWidth="1"/>
    <col min="7" max="7" width="8.109375" style="1" bestFit="1" customWidth="1"/>
    <col min="8" max="16384" width="9" style="1"/>
  </cols>
  <sheetData>
    <row r="1" spans="1:7" x14ac:dyDescent="0.2">
      <c r="A1" s="1" t="s">
        <v>225</v>
      </c>
      <c r="E1" s="1"/>
      <c r="F1" s="1"/>
    </row>
    <row r="2" spans="1:7" ht="17.25" customHeight="1" thickBot="1" x14ac:dyDescent="0.25">
      <c r="A2" s="1" t="s">
        <v>226</v>
      </c>
      <c r="F2" s="3" t="s">
        <v>136</v>
      </c>
    </row>
    <row r="3" spans="1:7" ht="15.75" customHeight="1" x14ac:dyDescent="0.2">
      <c r="A3" s="386" t="s">
        <v>227</v>
      </c>
      <c r="B3" s="388" t="s">
        <v>228</v>
      </c>
      <c r="C3" s="399" t="s">
        <v>140</v>
      </c>
      <c r="D3" s="400"/>
      <c r="E3" s="401"/>
      <c r="F3" s="384" t="s">
        <v>141</v>
      </c>
    </row>
    <row r="4" spans="1:7" ht="15.75" customHeight="1" thickBot="1" x14ac:dyDescent="0.25">
      <c r="A4" s="425"/>
      <c r="B4" s="426"/>
      <c r="C4" s="19" t="s">
        <v>142</v>
      </c>
      <c r="D4" s="19" t="s">
        <v>143</v>
      </c>
      <c r="E4" s="20" t="s">
        <v>152</v>
      </c>
      <c r="F4" s="394"/>
    </row>
    <row r="5" spans="1:7" s="12" customFormat="1" ht="17.25" customHeight="1" x14ac:dyDescent="0.2">
      <c r="A5" s="74" t="s">
        <v>229</v>
      </c>
      <c r="B5" s="123" t="s">
        <v>230</v>
      </c>
      <c r="C5" s="57">
        <v>7000</v>
      </c>
      <c r="D5" s="38">
        <v>2</v>
      </c>
      <c r="E5" s="124" t="s">
        <v>231</v>
      </c>
      <c r="F5" s="31">
        <f>ROUNDDOWN(C5*D5,0)</f>
        <v>14000</v>
      </c>
      <c r="G5" s="13"/>
    </row>
    <row r="6" spans="1:7" s="11" customFormat="1" ht="17.25" customHeight="1" x14ac:dyDescent="0.2">
      <c r="A6" s="84" t="s">
        <v>232</v>
      </c>
      <c r="B6" s="118" t="s">
        <v>240</v>
      </c>
      <c r="C6" s="125">
        <v>7000</v>
      </c>
      <c r="D6" s="125">
        <v>2</v>
      </c>
      <c r="E6" s="42" t="s">
        <v>233</v>
      </c>
      <c r="F6" s="31">
        <f>ROUNDDOWN(C6*D6,0)</f>
        <v>14000</v>
      </c>
    </row>
    <row r="7" spans="1:7" s="11" customFormat="1" ht="17.25" customHeight="1" x14ac:dyDescent="0.2">
      <c r="A7" s="37" t="s">
        <v>234</v>
      </c>
      <c r="B7" s="38" t="s">
        <v>235</v>
      </c>
      <c r="C7" s="93">
        <v>500000</v>
      </c>
      <c r="D7" s="119">
        <v>2</v>
      </c>
      <c r="E7" s="42" t="s">
        <v>146</v>
      </c>
      <c r="F7" s="31">
        <f t="shared" ref="F7:F50" si="0">ROUNDDOWN(C7*D7,0)</f>
        <v>1000000</v>
      </c>
    </row>
    <row r="8" spans="1:7" s="11" customFormat="1" ht="17.25" customHeight="1" x14ac:dyDescent="0.2">
      <c r="A8" s="84" t="s">
        <v>236</v>
      </c>
      <c r="B8" s="118" t="s">
        <v>241</v>
      </c>
      <c r="C8" s="125">
        <v>14000</v>
      </c>
      <c r="D8" s="125">
        <v>1</v>
      </c>
      <c r="E8" s="42" t="s">
        <v>242</v>
      </c>
      <c r="F8" s="31">
        <f>ROUNDDOWN(C8*D8,0)</f>
        <v>14000</v>
      </c>
    </row>
    <row r="9" spans="1:7" s="11" customFormat="1" ht="17.25" customHeight="1" x14ac:dyDescent="0.2">
      <c r="A9" s="84" t="s">
        <v>243</v>
      </c>
      <c r="B9" s="118" t="s">
        <v>244</v>
      </c>
      <c r="C9" s="125">
        <v>200000000</v>
      </c>
      <c r="D9" s="125">
        <v>1</v>
      </c>
      <c r="E9" s="42" t="s">
        <v>146</v>
      </c>
      <c r="F9" s="31">
        <f t="shared" si="0"/>
        <v>200000000</v>
      </c>
    </row>
    <row r="10" spans="1:7" s="11" customFormat="1" ht="17.25" customHeight="1" x14ac:dyDescent="0.2">
      <c r="A10" s="84" t="s">
        <v>245</v>
      </c>
      <c r="B10" s="118" t="s">
        <v>246</v>
      </c>
      <c r="C10" s="125">
        <v>300000000</v>
      </c>
      <c r="D10" s="125">
        <v>1</v>
      </c>
      <c r="E10" s="42" t="s">
        <v>146</v>
      </c>
      <c r="F10" s="31">
        <f t="shared" si="0"/>
        <v>300000000</v>
      </c>
    </row>
    <row r="11" spans="1:7" s="11" customFormat="1" ht="17.25" customHeight="1" x14ac:dyDescent="0.2">
      <c r="A11" s="106"/>
      <c r="B11" s="126"/>
      <c r="C11" s="121"/>
      <c r="D11" s="121"/>
      <c r="E11" s="48"/>
      <c r="F11" s="31">
        <f t="shared" si="0"/>
        <v>0</v>
      </c>
    </row>
    <row r="12" spans="1:7" s="11" customFormat="1" ht="17.25" customHeight="1" x14ac:dyDescent="0.2">
      <c r="A12" s="106"/>
      <c r="B12" s="126"/>
      <c r="C12" s="121"/>
      <c r="D12" s="121"/>
      <c r="E12" s="48"/>
      <c r="F12" s="31">
        <f t="shared" si="0"/>
        <v>0</v>
      </c>
    </row>
    <row r="13" spans="1:7" s="11" customFormat="1" ht="17.25" customHeight="1" x14ac:dyDescent="0.2">
      <c r="A13" s="106"/>
      <c r="B13" s="126"/>
      <c r="C13" s="121"/>
      <c r="D13" s="121"/>
      <c r="E13" s="48"/>
      <c r="F13" s="31">
        <f t="shared" si="0"/>
        <v>0</v>
      </c>
    </row>
    <row r="14" spans="1:7" s="11" customFormat="1" ht="17.25" customHeight="1" x14ac:dyDescent="0.2">
      <c r="A14" s="106"/>
      <c r="B14" s="126"/>
      <c r="C14" s="121"/>
      <c r="D14" s="121"/>
      <c r="E14" s="48"/>
      <c r="F14" s="31">
        <f t="shared" si="0"/>
        <v>0</v>
      </c>
    </row>
    <row r="15" spans="1:7" s="11" customFormat="1" ht="17.25" customHeight="1" x14ac:dyDescent="0.2">
      <c r="A15" s="106"/>
      <c r="B15" s="126"/>
      <c r="C15" s="121"/>
      <c r="D15" s="121"/>
      <c r="E15" s="48"/>
      <c r="F15" s="31">
        <f t="shared" si="0"/>
        <v>0</v>
      </c>
    </row>
    <row r="16" spans="1:7" s="11" customFormat="1" ht="17.25" customHeight="1" x14ac:dyDescent="0.2">
      <c r="A16" s="106"/>
      <c r="B16" s="126"/>
      <c r="C16" s="121"/>
      <c r="D16" s="121"/>
      <c r="E16" s="48"/>
      <c r="F16" s="31">
        <f t="shared" si="0"/>
        <v>0</v>
      </c>
    </row>
    <row r="17" spans="1:6" s="11" customFormat="1" ht="17.25" customHeight="1" x14ac:dyDescent="0.2">
      <c r="A17" s="106"/>
      <c r="B17" s="126"/>
      <c r="C17" s="121"/>
      <c r="D17" s="121"/>
      <c r="E17" s="48"/>
      <c r="F17" s="31">
        <f t="shared" si="0"/>
        <v>0</v>
      </c>
    </row>
    <row r="18" spans="1:6" s="11" customFormat="1" ht="17.25" customHeight="1" x14ac:dyDescent="0.2">
      <c r="A18" s="106"/>
      <c r="B18" s="126"/>
      <c r="C18" s="121"/>
      <c r="D18" s="121"/>
      <c r="E18" s="48"/>
      <c r="F18" s="31">
        <f t="shared" si="0"/>
        <v>0</v>
      </c>
    </row>
    <row r="19" spans="1:6" s="11" customFormat="1" ht="17.25" customHeight="1" x14ac:dyDescent="0.2">
      <c r="A19" s="106"/>
      <c r="B19" s="126"/>
      <c r="C19" s="121"/>
      <c r="D19" s="121"/>
      <c r="E19" s="48"/>
      <c r="F19" s="31">
        <f t="shared" si="0"/>
        <v>0</v>
      </c>
    </row>
    <row r="20" spans="1:6" s="11" customFormat="1" ht="17.25" customHeight="1" x14ac:dyDescent="0.2">
      <c r="A20" s="106"/>
      <c r="B20" s="126"/>
      <c r="C20" s="121"/>
      <c r="D20" s="121"/>
      <c r="E20" s="48"/>
      <c r="F20" s="31">
        <f t="shared" si="0"/>
        <v>0</v>
      </c>
    </row>
    <row r="21" spans="1:6" s="11" customFormat="1" ht="17.25" customHeight="1" x14ac:dyDescent="0.2">
      <c r="A21" s="106"/>
      <c r="B21" s="126"/>
      <c r="C21" s="121"/>
      <c r="D21" s="121"/>
      <c r="E21" s="48"/>
      <c r="F21" s="31">
        <f t="shared" si="0"/>
        <v>0</v>
      </c>
    </row>
    <row r="22" spans="1:6" s="11" customFormat="1" ht="17.25" customHeight="1" x14ac:dyDescent="0.2">
      <c r="A22" s="106"/>
      <c r="B22" s="126"/>
      <c r="C22" s="121"/>
      <c r="D22" s="121"/>
      <c r="E22" s="48"/>
      <c r="F22" s="31">
        <f t="shared" si="0"/>
        <v>0</v>
      </c>
    </row>
    <row r="23" spans="1:6" s="11" customFormat="1" ht="17.25" customHeight="1" x14ac:dyDescent="0.2">
      <c r="A23" s="106"/>
      <c r="B23" s="126"/>
      <c r="C23" s="121"/>
      <c r="D23" s="121"/>
      <c r="E23" s="48"/>
      <c r="F23" s="31">
        <f t="shared" si="0"/>
        <v>0</v>
      </c>
    </row>
    <row r="24" spans="1:6" s="11" customFormat="1" ht="17.25" customHeight="1" x14ac:dyDescent="0.2">
      <c r="A24" s="106"/>
      <c r="B24" s="126"/>
      <c r="C24" s="121"/>
      <c r="D24" s="121"/>
      <c r="E24" s="48"/>
      <c r="F24" s="31">
        <f t="shared" si="0"/>
        <v>0</v>
      </c>
    </row>
    <row r="25" spans="1:6" s="11" customFormat="1" ht="17.25" customHeight="1" x14ac:dyDescent="0.2">
      <c r="A25" s="106"/>
      <c r="B25" s="126"/>
      <c r="C25" s="121"/>
      <c r="D25" s="121"/>
      <c r="E25" s="48"/>
      <c r="F25" s="31">
        <f t="shared" si="0"/>
        <v>0</v>
      </c>
    </row>
    <row r="26" spans="1:6" s="11" customFormat="1" ht="17.25" customHeight="1" x14ac:dyDescent="0.2">
      <c r="A26" s="106"/>
      <c r="B26" s="126"/>
      <c r="C26" s="121"/>
      <c r="D26" s="121"/>
      <c r="E26" s="48"/>
      <c r="F26" s="31">
        <f t="shared" si="0"/>
        <v>0</v>
      </c>
    </row>
    <row r="27" spans="1:6" s="11" customFormat="1" ht="17.25" customHeight="1" x14ac:dyDescent="0.2">
      <c r="A27" s="106"/>
      <c r="B27" s="126"/>
      <c r="C27" s="121"/>
      <c r="D27" s="121"/>
      <c r="E27" s="48"/>
      <c r="F27" s="31">
        <f t="shared" si="0"/>
        <v>0</v>
      </c>
    </row>
    <row r="28" spans="1:6" s="11" customFormat="1" ht="17.25" customHeight="1" x14ac:dyDescent="0.2">
      <c r="A28" s="106"/>
      <c r="B28" s="126"/>
      <c r="C28" s="121"/>
      <c r="D28" s="121"/>
      <c r="E28" s="48"/>
      <c r="F28" s="31">
        <f t="shared" si="0"/>
        <v>0</v>
      </c>
    </row>
    <row r="29" spans="1:6" s="11" customFormat="1" ht="17.25" customHeight="1" x14ac:dyDescent="0.2">
      <c r="A29" s="106"/>
      <c r="B29" s="126"/>
      <c r="C29" s="121"/>
      <c r="D29" s="121"/>
      <c r="E29" s="48"/>
      <c r="F29" s="31">
        <f t="shared" si="0"/>
        <v>0</v>
      </c>
    </row>
    <row r="30" spans="1:6" s="11" customFormat="1" ht="17.25" customHeight="1" x14ac:dyDescent="0.2">
      <c r="A30" s="106"/>
      <c r="B30" s="126"/>
      <c r="C30" s="121"/>
      <c r="D30" s="121"/>
      <c r="E30" s="48"/>
      <c r="F30" s="31">
        <f t="shared" si="0"/>
        <v>0</v>
      </c>
    </row>
    <row r="31" spans="1:6" s="11" customFormat="1" ht="17.25" customHeight="1" x14ac:dyDescent="0.2">
      <c r="A31" s="106"/>
      <c r="B31" s="126"/>
      <c r="C31" s="121"/>
      <c r="D31" s="121"/>
      <c r="E31" s="48"/>
      <c r="F31" s="31">
        <f t="shared" si="0"/>
        <v>0</v>
      </c>
    </row>
    <row r="32" spans="1:6" s="11" customFormat="1" ht="17.25" customHeight="1" x14ac:dyDescent="0.2">
      <c r="A32" s="106"/>
      <c r="B32" s="126"/>
      <c r="C32" s="121"/>
      <c r="D32" s="121"/>
      <c r="E32" s="48"/>
      <c r="F32" s="31">
        <f t="shared" si="0"/>
        <v>0</v>
      </c>
    </row>
    <row r="33" spans="1:6" s="11" customFormat="1" ht="17.25" customHeight="1" x14ac:dyDescent="0.2">
      <c r="A33" s="106"/>
      <c r="B33" s="126"/>
      <c r="C33" s="121"/>
      <c r="D33" s="121"/>
      <c r="E33" s="48"/>
      <c r="F33" s="31">
        <f t="shared" si="0"/>
        <v>0</v>
      </c>
    </row>
    <row r="34" spans="1:6" s="11" customFormat="1" ht="17.25" customHeight="1" x14ac:dyDescent="0.2">
      <c r="A34" s="106"/>
      <c r="B34" s="126"/>
      <c r="C34" s="121"/>
      <c r="D34" s="121"/>
      <c r="E34" s="48"/>
      <c r="F34" s="31">
        <f t="shared" si="0"/>
        <v>0</v>
      </c>
    </row>
    <row r="35" spans="1:6" s="11" customFormat="1" ht="17.25" customHeight="1" x14ac:dyDescent="0.2">
      <c r="A35" s="106"/>
      <c r="B35" s="126"/>
      <c r="C35" s="121"/>
      <c r="D35" s="121"/>
      <c r="E35" s="48"/>
      <c r="F35" s="31">
        <f t="shared" si="0"/>
        <v>0</v>
      </c>
    </row>
    <row r="36" spans="1:6" s="11" customFormat="1" ht="17.25" customHeight="1" x14ac:dyDescent="0.2">
      <c r="A36" s="106"/>
      <c r="B36" s="126"/>
      <c r="C36" s="121"/>
      <c r="D36" s="121"/>
      <c r="E36" s="48"/>
      <c r="F36" s="31">
        <f t="shared" si="0"/>
        <v>0</v>
      </c>
    </row>
    <row r="37" spans="1:6" s="11" customFormat="1" ht="17.25" customHeight="1" x14ac:dyDescent="0.2">
      <c r="A37" s="106"/>
      <c r="B37" s="126"/>
      <c r="C37" s="121"/>
      <c r="D37" s="121"/>
      <c r="E37" s="48"/>
      <c r="F37" s="31">
        <f t="shared" si="0"/>
        <v>0</v>
      </c>
    </row>
    <row r="38" spans="1:6" s="11" customFormat="1" ht="17.25" customHeight="1" x14ac:dyDescent="0.2">
      <c r="A38" s="106"/>
      <c r="B38" s="126"/>
      <c r="C38" s="121"/>
      <c r="D38" s="121"/>
      <c r="E38" s="48"/>
      <c r="F38" s="31">
        <f t="shared" si="0"/>
        <v>0</v>
      </c>
    </row>
    <row r="39" spans="1:6" s="11" customFormat="1" ht="17.25" customHeight="1" x14ac:dyDescent="0.2">
      <c r="A39" s="106"/>
      <c r="B39" s="126"/>
      <c r="C39" s="121"/>
      <c r="D39" s="121"/>
      <c r="E39" s="48"/>
      <c r="F39" s="31">
        <f t="shared" si="0"/>
        <v>0</v>
      </c>
    </row>
    <row r="40" spans="1:6" s="11" customFormat="1" ht="17.25" customHeight="1" x14ac:dyDescent="0.2">
      <c r="A40" s="106"/>
      <c r="B40" s="126"/>
      <c r="C40" s="121"/>
      <c r="D40" s="121"/>
      <c r="E40" s="48"/>
      <c r="F40" s="31">
        <f t="shared" si="0"/>
        <v>0</v>
      </c>
    </row>
    <row r="41" spans="1:6" s="11" customFormat="1" ht="17.25" customHeight="1" x14ac:dyDescent="0.2">
      <c r="A41" s="106"/>
      <c r="B41" s="126"/>
      <c r="C41" s="121"/>
      <c r="D41" s="121"/>
      <c r="E41" s="48"/>
      <c r="F41" s="31">
        <f t="shared" si="0"/>
        <v>0</v>
      </c>
    </row>
    <row r="42" spans="1:6" s="11" customFormat="1" ht="17.25" customHeight="1" x14ac:dyDescent="0.2">
      <c r="A42" s="106"/>
      <c r="B42" s="126"/>
      <c r="C42" s="121"/>
      <c r="D42" s="121"/>
      <c r="E42" s="48"/>
      <c r="F42" s="31">
        <f t="shared" si="0"/>
        <v>0</v>
      </c>
    </row>
    <row r="43" spans="1:6" s="11" customFormat="1" ht="17.25" customHeight="1" x14ac:dyDescent="0.2">
      <c r="A43" s="106"/>
      <c r="B43" s="126"/>
      <c r="C43" s="121"/>
      <c r="D43" s="121"/>
      <c r="E43" s="48"/>
      <c r="F43" s="31">
        <f t="shared" si="0"/>
        <v>0</v>
      </c>
    </row>
    <row r="44" spans="1:6" s="11" customFormat="1" ht="17.25" customHeight="1" x14ac:dyDescent="0.2">
      <c r="A44" s="106"/>
      <c r="B44" s="126"/>
      <c r="C44" s="121"/>
      <c r="D44" s="121"/>
      <c r="E44" s="48"/>
      <c r="F44" s="31">
        <f t="shared" si="0"/>
        <v>0</v>
      </c>
    </row>
    <row r="45" spans="1:6" s="11" customFormat="1" ht="17.25" customHeight="1" x14ac:dyDescent="0.2">
      <c r="A45" s="106"/>
      <c r="B45" s="126"/>
      <c r="C45" s="121"/>
      <c r="D45" s="121"/>
      <c r="E45" s="48"/>
      <c r="F45" s="31">
        <f t="shared" si="0"/>
        <v>0</v>
      </c>
    </row>
    <row r="46" spans="1:6" s="11" customFormat="1" ht="17.25" customHeight="1" x14ac:dyDescent="0.2">
      <c r="A46" s="106"/>
      <c r="B46" s="126"/>
      <c r="C46" s="121"/>
      <c r="D46" s="121"/>
      <c r="E46" s="48"/>
      <c r="F46" s="31">
        <f t="shared" si="0"/>
        <v>0</v>
      </c>
    </row>
    <row r="47" spans="1:6" s="11" customFormat="1" ht="17.25" customHeight="1" x14ac:dyDescent="0.2">
      <c r="A47" s="106"/>
      <c r="B47" s="126"/>
      <c r="C47" s="121"/>
      <c r="D47" s="121"/>
      <c r="E47" s="48"/>
      <c r="F47" s="31">
        <f t="shared" si="0"/>
        <v>0</v>
      </c>
    </row>
    <row r="48" spans="1:6" s="11" customFormat="1" ht="17.25" customHeight="1" x14ac:dyDescent="0.2">
      <c r="A48" s="106"/>
      <c r="B48" s="126"/>
      <c r="C48" s="121"/>
      <c r="D48" s="121"/>
      <c r="E48" s="48"/>
      <c r="F48" s="31">
        <f t="shared" si="0"/>
        <v>0</v>
      </c>
    </row>
    <row r="49" spans="1:6" s="11" customFormat="1" ht="17.25" customHeight="1" x14ac:dyDescent="0.2">
      <c r="A49" s="106"/>
      <c r="B49" s="126"/>
      <c r="C49" s="121"/>
      <c r="D49" s="121"/>
      <c r="E49" s="48"/>
      <c r="F49" s="31">
        <f t="shared" si="0"/>
        <v>0</v>
      </c>
    </row>
    <row r="50" spans="1:6" s="11" customFormat="1" ht="17.25" customHeight="1" thickBot="1" x14ac:dyDescent="0.25">
      <c r="A50" s="110"/>
      <c r="B50" s="127"/>
      <c r="C50" s="122"/>
      <c r="D50" s="122"/>
      <c r="E50" s="128"/>
      <c r="F50" s="31">
        <f t="shared" si="0"/>
        <v>0</v>
      </c>
    </row>
    <row r="51" spans="1:6" ht="17.25" customHeight="1" thickBot="1" x14ac:dyDescent="0.25">
      <c r="A51" s="382" t="s">
        <v>148</v>
      </c>
      <c r="B51" s="383"/>
      <c r="C51" s="383"/>
      <c r="D51" s="383"/>
      <c r="E51" s="383"/>
      <c r="F51" s="15">
        <f>SUM(F5:F50)</f>
        <v>501042000</v>
      </c>
    </row>
    <row r="52" spans="1:6" ht="17.25" customHeight="1" x14ac:dyDescent="0.2">
      <c r="A52" s="7" t="s">
        <v>149</v>
      </c>
    </row>
    <row r="53" spans="1:6" ht="17.25" customHeight="1" x14ac:dyDescent="0.2"/>
    <row r="54" spans="1:6" ht="17.25" customHeight="1" x14ac:dyDescent="0.2"/>
    <row r="55" spans="1:6" ht="17.25" customHeight="1" x14ac:dyDescent="0.2"/>
    <row r="56" spans="1:6" ht="17.25" customHeight="1" x14ac:dyDescent="0.2"/>
    <row r="57" spans="1:6" ht="17.25" customHeight="1" x14ac:dyDescent="0.2"/>
    <row r="58" spans="1:6" ht="17.25" customHeight="1" x14ac:dyDescent="0.2"/>
    <row r="59" spans="1:6" ht="17.25" customHeight="1" x14ac:dyDescent="0.2"/>
    <row r="60" spans="1:6" ht="17.25" customHeight="1" x14ac:dyDescent="0.2"/>
    <row r="61" spans="1:6" ht="17.25" customHeight="1" x14ac:dyDescent="0.2"/>
    <row r="62" spans="1:6" ht="17.25" customHeight="1" x14ac:dyDescent="0.2"/>
    <row r="63" spans="1:6" ht="17.25" customHeight="1" x14ac:dyDescent="0.2"/>
    <row r="64" spans="1:6" ht="17.25" customHeight="1" x14ac:dyDescent="0.2"/>
    <row r="65" ht="17.25" customHeight="1" x14ac:dyDescent="0.2"/>
    <row r="66" ht="17.25" customHeight="1" x14ac:dyDescent="0.2"/>
  </sheetData>
  <sheetProtection formatCells="0" formatColumns="0" formatRows="0"/>
  <protectedRanges>
    <protectedRange sqref="A7:E7" name="範囲1_1"/>
  </protectedRanges>
  <mergeCells count="5">
    <mergeCell ref="A51:E51"/>
    <mergeCell ref="C3:E3"/>
    <mergeCell ref="A3:A4"/>
    <mergeCell ref="B3:B4"/>
    <mergeCell ref="F3:F4"/>
  </mergeCells>
  <phoneticPr fontId="19"/>
  <dataValidations disablePrompts="1" count="2">
    <dataValidation type="list" allowBlank="1" showInputMessage="1" showErrorMessage="1" sqref="E8:E50 E5:E6" xr:uid="{00000000-0002-0000-0A00-000000000000}">
      <formula1>"選択してください,個,点,式,件,ヶ月"</formula1>
    </dataValidation>
    <dataValidation type="list" allowBlank="1" showInputMessage="1" showErrorMessage="1" sqref="E7" xr:uid="{2FF2465F-E824-419E-9371-97D43ED4E602}">
      <formula1>"選択してください,個,点,式,件,回,ヶ月"</formula1>
    </dataValidation>
  </dataValidations>
  <printOptions horizontalCentered="1"/>
  <pageMargins left="0.70866141732283472" right="0.70866141732283472" top="0.74803149606299213" bottom="0.74803149606299213" header="0.31496062992125984" footer="0.31496062992125984"/>
  <pageSetup paperSize="9" scale="59" orientation="landscape" blackAndWhite="1" r:id="rId1"/>
  <headerFooter>
    <oddFooter>&amp;RVer.20250930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pageSetUpPr fitToPage="1"/>
  </sheetPr>
  <dimension ref="A2:G43"/>
  <sheetViews>
    <sheetView view="pageBreakPreview" zoomScaleNormal="100" zoomScaleSheetLayoutView="100" workbookViewId="0">
      <selection activeCell="A4" sqref="A4:A5"/>
    </sheetView>
  </sheetViews>
  <sheetFormatPr defaultColWidth="9" defaultRowHeight="14.4" x14ac:dyDescent="0.2"/>
  <cols>
    <col min="1" max="1" width="33" style="1" customWidth="1"/>
    <col min="2" max="2" width="43.33203125" style="1" customWidth="1"/>
    <col min="3" max="3" width="15.33203125" style="1" customWidth="1"/>
    <col min="4" max="4" width="6.88671875" style="1" customWidth="1"/>
    <col min="5" max="5" width="5.6640625" style="30" customWidth="1"/>
    <col min="6" max="6" width="26.109375" style="2" customWidth="1"/>
    <col min="7" max="7" width="8.109375" style="1" bestFit="1" customWidth="1"/>
    <col min="8" max="16384" width="9" style="1"/>
  </cols>
  <sheetData>
    <row r="2" spans="1:7" ht="17.25" customHeight="1" thickBot="1" x14ac:dyDescent="0.25">
      <c r="A2" s="1" t="s">
        <v>237</v>
      </c>
      <c r="F2" s="3" t="s">
        <v>136</v>
      </c>
    </row>
    <row r="3" spans="1:7" ht="17.25" customHeight="1" x14ac:dyDescent="0.2">
      <c r="A3" s="424" t="s">
        <v>227</v>
      </c>
      <c r="B3" s="407" t="s">
        <v>228</v>
      </c>
      <c r="C3" s="393" t="s">
        <v>140</v>
      </c>
      <c r="D3" s="393"/>
      <c r="E3" s="393"/>
      <c r="F3" s="402" t="s">
        <v>141</v>
      </c>
    </row>
    <row r="4" spans="1:7" s="7" customFormat="1" ht="17.25" customHeight="1" thickBot="1" x14ac:dyDescent="0.25">
      <c r="A4" s="419"/>
      <c r="B4" s="408"/>
      <c r="C4" s="19" t="s">
        <v>142</v>
      </c>
      <c r="D4" s="19" t="s">
        <v>143</v>
      </c>
      <c r="E4" s="20" t="s">
        <v>152</v>
      </c>
      <c r="F4" s="403"/>
      <c r="G4" s="13"/>
    </row>
    <row r="5" spans="1:7" ht="17.25" customHeight="1" x14ac:dyDescent="0.2">
      <c r="A5" s="37" t="s">
        <v>238</v>
      </c>
      <c r="B5" s="38" t="s">
        <v>239</v>
      </c>
      <c r="C5" s="56">
        <v>100000000</v>
      </c>
      <c r="D5" s="119">
        <v>1</v>
      </c>
      <c r="E5" s="42" t="s">
        <v>165</v>
      </c>
      <c r="F5" s="31">
        <f>ROUNDDOWN(C5*D5,0)</f>
        <v>100000000</v>
      </c>
    </row>
    <row r="6" spans="1:7" ht="17.25" customHeight="1" x14ac:dyDescent="0.2">
      <c r="A6" s="37"/>
      <c r="B6" s="38"/>
      <c r="C6" s="93"/>
      <c r="D6" s="119"/>
      <c r="E6" s="42"/>
      <c r="F6" s="31">
        <f t="shared" ref="F6:F24" si="0">ROUNDDOWN(C6*D6,0)</f>
        <v>0</v>
      </c>
    </row>
    <row r="7" spans="1:7" ht="17.25" customHeight="1" x14ac:dyDescent="0.2">
      <c r="A7" s="37"/>
      <c r="B7" s="38"/>
      <c r="C7" s="93"/>
      <c r="D7" s="119"/>
      <c r="E7" s="120"/>
      <c r="F7" s="31">
        <f t="shared" si="0"/>
        <v>0</v>
      </c>
    </row>
    <row r="8" spans="1:7" ht="17.25" customHeight="1" x14ac:dyDescent="0.2">
      <c r="A8" s="37"/>
      <c r="B8" s="38"/>
      <c r="C8" s="93"/>
      <c r="D8" s="119"/>
      <c r="E8" s="120"/>
      <c r="F8" s="31">
        <f t="shared" si="0"/>
        <v>0</v>
      </c>
    </row>
    <row r="9" spans="1:7" ht="17.25" customHeight="1" x14ac:dyDescent="0.2">
      <c r="A9" s="37"/>
      <c r="B9" s="38"/>
      <c r="C9" s="93"/>
      <c r="D9" s="119"/>
      <c r="E9" s="120"/>
      <c r="F9" s="31">
        <f t="shared" si="0"/>
        <v>0</v>
      </c>
    </row>
    <row r="10" spans="1:7" ht="17.25" customHeight="1" x14ac:dyDescent="0.2">
      <c r="A10" s="37"/>
      <c r="B10" s="38"/>
      <c r="C10" s="93"/>
      <c r="D10" s="119"/>
      <c r="E10" s="120"/>
      <c r="F10" s="31">
        <f t="shared" si="0"/>
        <v>0</v>
      </c>
    </row>
    <row r="11" spans="1:7" ht="17.25" customHeight="1" x14ac:dyDescent="0.2">
      <c r="A11" s="44"/>
      <c r="B11" s="121"/>
      <c r="C11" s="93"/>
      <c r="D11" s="119"/>
      <c r="E11" s="120"/>
      <c r="F11" s="31">
        <f t="shared" si="0"/>
        <v>0</v>
      </c>
    </row>
    <row r="12" spans="1:7" ht="17.25" customHeight="1" x14ac:dyDescent="0.2">
      <c r="A12" s="44"/>
      <c r="B12" s="121"/>
      <c r="C12" s="93"/>
      <c r="D12" s="119"/>
      <c r="E12" s="120"/>
      <c r="F12" s="31">
        <f t="shared" si="0"/>
        <v>0</v>
      </c>
    </row>
    <row r="13" spans="1:7" ht="17.25" customHeight="1" x14ac:dyDescent="0.2">
      <c r="A13" s="44"/>
      <c r="B13" s="121"/>
      <c r="C13" s="93"/>
      <c r="D13" s="119"/>
      <c r="E13" s="120"/>
      <c r="F13" s="31">
        <f t="shared" si="0"/>
        <v>0</v>
      </c>
    </row>
    <row r="14" spans="1:7" ht="17.25" customHeight="1" x14ac:dyDescent="0.2">
      <c r="A14" s="44"/>
      <c r="B14" s="121"/>
      <c r="C14" s="93"/>
      <c r="D14" s="119"/>
      <c r="E14" s="120"/>
      <c r="F14" s="31">
        <f t="shared" si="0"/>
        <v>0</v>
      </c>
    </row>
    <row r="15" spans="1:7" ht="17.25" customHeight="1" x14ac:dyDescent="0.2">
      <c r="A15" s="37"/>
      <c r="B15" s="38"/>
      <c r="C15" s="93"/>
      <c r="D15" s="119"/>
      <c r="E15" s="120"/>
      <c r="F15" s="31">
        <f t="shared" si="0"/>
        <v>0</v>
      </c>
    </row>
    <row r="16" spans="1:7" ht="17.25" customHeight="1" x14ac:dyDescent="0.2">
      <c r="A16" s="37"/>
      <c r="B16" s="38"/>
      <c r="C16" s="93"/>
      <c r="D16" s="119"/>
      <c r="E16" s="120"/>
      <c r="F16" s="31">
        <f t="shared" si="0"/>
        <v>0</v>
      </c>
    </row>
    <row r="17" spans="1:6" ht="17.25" customHeight="1" x14ac:dyDescent="0.2">
      <c r="A17" s="37"/>
      <c r="B17" s="38"/>
      <c r="C17" s="93"/>
      <c r="D17" s="119"/>
      <c r="E17" s="120"/>
      <c r="F17" s="31">
        <f t="shared" si="0"/>
        <v>0</v>
      </c>
    </row>
    <row r="18" spans="1:6" ht="17.25" customHeight="1" x14ac:dyDescent="0.2">
      <c r="A18" s="37"/>
      <c r="B18" s="38"/>
      <c r="C18" s="93"/>
      <c r="D18" s="119"/>
      <c r="E18" s="120"/>
      <c r="F18" s="31">
        <f t="shared" si="0"/>
        <v>0</v>
      </c>
    </row>
    <row r="19" spans="1:6" ht="17.25" customHeight="1" x14ac:dyDescent="0.2">
      <c r="A19" s="37"/>
      <c r="B19" s="38"/>
      <c r="C19" s="93"/>
      <c r="D19" s="119"/>
      <c r="E19" s="120"/>
      <c r="F19" s="31">
        <f t="shared" si="0"/>
        <v>0</v>
      </c>
    </row>
    <row r="20" spans="1:6" ht="17.25" customHeight="1" x14ac:dyDescent="0.2">
      <c r="A20" s="44"/>
      <c r="B20" s="121"/>
      <c r="C20" s="93"/>
      <c r="D20" s="119"/>
      <c r="E20" s="120"/>
      <c r="F20" s="31">
        <f t="shared" si="0"/>
        <v>0</v>
      </c>
    </row>
    <row r="21" spans="1:6" ht="17.25" customHeight="1" x14ac:dyDescent="0.2">
      <c r="A21" s="44"/>
      <c r="B21" s="121"/>
      <c r="C21" s="93"/>
      <c r="D21" s="119"/>
      <c r="E21" s="120"/>
      <c r="F21" s="31">
        <f t="shared" si="0"/>
        <v>0</v>
      </c>
    </row>
    <row r="22" spans="1:6" ht="17.25" customHeight="1" x14ac:dyDescent="0.2">
      <c r="A22" s="44"/>
      <c r="B22" s="121"/>
      <c r="C22" s="93"/>
      <c r="D22" s="119"/>
      <c r="E22" s="120"/>
      <c r="F22" s="31">
        <f t="shared" si="0"/>
        <v>0</v>
      </c>
    </row>
    <row r="23" spans="1:6" ht="17.25" customHeight="1" x14ac:dyDescent="0.2">
      <c r="A23" s="44"/>
      <c r="B23" s="121"/>
      <c r="C23" s="93"/>
      <c r="D23" s="119"/>
      <c r="E23" s="120"/>
      <c r="F23" s="31">
        <f t="shared" si="0"/>
        <v>0</v>
      </c>
    </row>
    <row r="24" spans="1:6" ht="17.25" customHeight="1" thickBot="1" x14ac:dyDescent="0.25">
      <c r="A24" s="50"/>
      <c r="B24" s="122"/>
      <c r="C24" s="93"/>
      <c r="D24" s="119"/>
      <c r="E24" s="120"/>
      <c r="F24" s="31">
        <f t="shared" si="0"/>
        <v>0</v>
      </c>
    </row>
    <row r="25" spans="1:6" ht="17.25" customHeight="1" thickBot="1" x14ac:dyDescent="0.25">
      <c r="A25" s="427" t="s">
        <v>148</v>
      </c>
      <c r="B25" s="428"/>
      <c r="C25" s="428"/>
      <c r="D25" s="428"/>
      <c r="E25" s="428"/>
      <c r="F25" s="15">
        <f>SUM(F4:F24)</f>
        <v>100000000</v>
      </c>
    </row>
    <row r="26" spans="1:6" ht="17.25" customHeight="1" x14ac:dyDescent="0.2">
      <c r="A26" s="21"/>
      <c r="B26" s="21"/>
      <c r="C26" s="21"/>
      <c r="D26" s="21"/>
      <c r="E26" s="21"/>
      <c r="F26" s="18"/>
    </row>
    <row r="27" spans="1:6" ht="17.25" customHeight="1" x14ac:dyDescent="0.2">
      <c r="A27" s="7" t="s">
        <v>149</v>
      </c>
      <c r="C27" s="7"/>
      <c r="D27" s="7"/>
      <c r="E27" s="9"/>
      <c r="F27" s="1"/>
    </row>
    <row r="28" spans="1:6" ht="17.25" customHeight="1" x14ac:dyDescent="0.2"/>
    <row r="29" spans="1:6" ht="17.25" customHeight="1" x14ac:dyDescent="0.2"/>
    <row r="30" spans="1:6" ht="17.25" customHeight="1" x14ac:dyDescent="0.2"/>
    <row r="31" spans="1:6" ht="17.25" customHeight="1" x14ac:dyDescent="0.2"/>
    <row r="32" spans="1:6"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sheetData>
  <sheetProtection formatCells="0" formatColumns="0" formatRows="0"/>
  <mergeCells count="5">
    <mergeCell ref="A25:E25"/>
    <mergeCell ref="C3:E3"/>
    <mergeCell ref="A3:A4"/>
    <mergeCell ref="B3:B4"/>
    <mergeCell ref="F3:F4"/>
  </mergeCells>
  <phoneticPr fontId="19"/>
  <dataValidations disablePrompts="1" count="1">
    <dataValidation type="list" allowBlank="1" showInputMessage="1" showErrorMessage="1" sqref="E5:E24" xr:uid="{00000000-0002-0000-0900-000000000000}">
      <formula1>"選択してください,個,点,式,件,回"</formula1>
    </dataValidation>
  </dataValidations>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BT4"/>
  <sheetViews>
    <sheetView view="pageBreakPreview" zoomScale="60" zoomScaleNormal="100" workbookViewId="0">
      <selection activeCell="A4" sqref="A4:A5"/>
    </sheetView>
  </sheetViews>
  <sheetFormatPr defaultColWidth="9" defaultRowHeight="13.2" x14ac:dyDescent="0.2"/>
  <cols>
    <col min="1" max="1" width="5.33203125" style="17" customWidth="1"/>
    <col min="2" max="4" width="9" style="17"/>
    <col min="5" max="5" width="10.33203125" style="17" customWidth="1"/>
    <col min="6" max="6" width="20.109375" style="17" customWidth="1"/>
    <col min="7" max="7" width="15.109375" style="17" customWidth="1"/>
    <col min="8" max="8" width="13.109375" style="17" customWidth="1"/>
    <col min="9" max="10" width="15.88671875" style="17" customWidth="1"/>
    <col min="11" max="11" width="23" style="17" customWidth="1"/>
    <col min="12" max="14" width="42.88671875" style="17" customWidth="1"/>
    <col min="15" max="15" width="29.109375" style="17" customWidth="1"/>
    <col min="16" max="16" width="18.33203125" style="17" customWidth="1"/>
    <col min="17" max="17" width="22" style="17" customWidth="1"/>
    <col min="18" max="18" width="20.6640625" style="17" customWidth="1"/>
    <col min="19" max="19" width="25.33203125" style="17" customWidth="1"/>
    <col min="20" max="21" width="20.88671875" style="17" customWidth="1"/>
    <col min="22" max="23" width="22.109375" style="17" customWidth="1"/>
    <col min="24" max="24" width="17" style="17" customWidth="1"/>
    <col min="25" max="25" width="15.88671875" style="17" customWidth="1"/>
    <col min="26" max="27" width="16.33203125" style="17" customWidth="1"/>
    <col min="28" max="30" width="17.109375" style="17" customWidth="1"/>
    <col min="31" max="32" width="15.33203125" style="17" customWidth="1"/>
    <col min="33" max="33" width="12.109375" style="17" customWidth="1"/>
    <col min="34" max="34" width="13.109375" style="17" customWidth="1"/>
    <col min="35" max="35" width="13" style="17" customWidth="1"/>
    <col min="36" max="37" width="12.109375" style="17" customWidth="1"/>
    <col min="38" max="38" width="9.33203125" style="17" customWidth="1"/>
    <col min="39" max="40" width="12.109375" style="17" customWidth="1"/>
    <col min="41" max="41" width="73.88671875" style="17" customWidth="1"/>
    <col min="42" max="42" width="15.33203125" style="17" customWidth="1"/>
    <col min="43" max="43" width="12.33203125" style="17" customWidth="1"/>
    <col min="44" max="44" width="36.33203125" style="17" customWidth="1"/>
    <col min="45" max="45" width="16.33203125" style="17" customWidth="1"/>
    <col min="46" max="46" width="17.109375" style="17" customWidth="1"/>
    <col min="47" max="47" width="17.33203125" style="17" customWidth="1"/>
    <col min="48" max="48" width="17.109375" style="17" customWidth="1"/>
    <col min="49" max="49" width="26.33203125" style="17" customWidth="1"/>
    <col min="50" max="50" width="14.109375" style="17" customWidth="1"/>
    <col min="51" max="51" width="33.6640625" style="17" customWidth="1"/>
    <col min="52" max="52" width="20.88671875" style="17" customWidth="1"/>
    <col min="53" max="53" width="21" style="17" customWidth="1"/>
    <col min="54" max="54" width="20.33203125" style="17" customWidth="1"/>
    <col min="55" max="55" width="16.109375" style="17" customWidth="1"/>
    <col min="56" max="56" width="23.109375" style="17" customWidth="1"/>
    <col min="57" max="57" width="28.33203125" style="17" customWidth="1"/>
    <col min="58" max="58" width="19.6640625" style="17" customWidth="1"/>
    <col min="59" max="59" width="17.109375" style="17" customWidth="1"/>
    <col min="60" max="60" width="16.33203125" style="17" customWidth="1"/>
    <col min="61" max="61" width="20.109375" style="17" customWidth="1"/>
    <col min="62" max="62" width="20.88671875" style="17" customWidth="1"/>
    <col min="63" max="63" width="21" style="17" customWidth="1"/>
    <col min="64" max="64" width="20.33203125" style="17" customWidth="1"/>
    <col min="65" max="65" width="16.109375" style="17" customWidth="1"/>
    <col min="66" max="66" width="24.33203125" style="17" customWidth="1"/>
    <col min="67" max="67" width="28.33203125" style="17" customWidth="1"/>
    <col min="68" max="68" width="19.6640625" style="17" customWidth="1"/>
    <col min="69" max="69" width="17.109375" style="17" customWidth="1"/>
    <col min="70" max="70" width="16.33203125" style="17" customWidth="1"/>
    <col min="71" max="71" width="20.109375" style="17" customWidth="1"/>
    <col min="72" max="72" width="22.88671875" style="17" customWidth="1"/>
    <col min="73" max="73" width="3.88671875" style="17" customWidth="1"/>
    <col min="74" max="16384" width="9" style="17"/>
  </cols>
  <sheetData>
    <row r="1" spans="1:72" s="225" customFormat="1" ht="39" customHeight="1" thickTop="1" x14ac:dyDescent="0.2">
      <c r="A1" s="273" t="s">
        <v>20</v>
      </c>
      <c r="B1" s="222" t="s">
        <v>21</v>
      </c>
      <c r="C1" s="223" t="s">
        <v>22</v>
      </c>
      <c r="D1" s="223" t="s">
        <v>23</v>
      </c>
      <c r="E1" s="223" t="s">
        <v>23</v>
      </c>
      <c r="F1" s="274" t="s">
        <v>24</v>
      </c>
      <c r="G1" s="275" t="s">
        <v>25</v>
      </c>
      <c r="H1" s="276" t="s">
        <v>26</v>
      </c>
      <c r="I1" s="277" t="s">
        <v>27</v>
      </c>
      <c r="J1" s="278" t="s">
        <v>28</v>
      </c>
      <c r="K1" s="279" t="s">
        <v>29</v>
      </c>
      <c r="L1" s="280" t="s">
        <v>30</v>
      </c>
      <c r="M1" s="281" t="s">
        <v>31</v>
      </c>
      <c r="N1" s="278" t="s">
        <v>28</v>
      </c>
      <c r="O1" s="282" t="s">
        <v>32</v>
      </c>
      <c r="P1" s="282" t="s">
        <v>33</v>
      </c>
      <c r="Q1" s="280" t="s">
        <v>34</v>
      </c>
      <c r="R1" s="280" t="s">
        <v>35</v>
      </c>
      <c r="S1" s="280" t="s">
        <v>36</v>
      </c>
      <c r="T1" s="280" t="s">
        <v>37</v>
      </c>
      <c r="U1" s="280" t="s">
        <v>38</v>
      </c>
      <c r="V1" s="280" t="s">
        <v>39</v>
      </c>
      <c r="W1" s="282" t="s">
        <v>40</v>
      </c>
      <c r="X1" s="280" t="s">
        <v>41</v>
      </c>
      <c r="Y1" s="280" t="s">
        <v>42</v>
      </c>
      <c r="Z1" s="280" t="s">
        <v>43</v>
      </c>
      <c r="AA1" s="280" t="s">
        <v>44</v>
      </c>
      <c r="AB1" s="280" t="s">
        <v>45</v>
      </c>
      <c r="AC1" s="280" t="s">
        <v>46</v>
      </c>
      <c r="AD1" s="280" t="s">
        <v>47</v>
      </c>
      <c r="AE1" s="280" t="s">
        <v>48</v>
      </c>
      <c r="AF1" s="283" t="s">
        <v>28</v>
      </c>
      <c r="AG1" s="279" t="s">
        <v>49</v>
      </c>
      <c r="AH1" s="282" t="s">
        <v>50</v>
      </c>
      <c r="AI1" s="282" t="s">
        <v>51</v>
      </c>
      <c r="AJ1" s="282" t="s">
        <v>52</v>
      </c>
      <c r="AK1" s="282" t="s">
        <v>53</v>
      </c>
      <c r="AL1" s="280" t="s">
        <v>54</v>
      </c>
      <c r="AM1" s="280" t="s">
        <v>55</v>
      </c>
      <c r="AN1" s="280" t="s">
        <v>56</v>
      </c>
      <c r="AO1" s="280" t="s">
        <v>57</v>
      </c>
      <c r="AP1" s="283" t="s">
        <v>28</v>
      </c>
      <c r="AQ1" s="284" t="s">
        <v>58</v>
      </c>
      <c r="AR1" s="285" t="s">
        <v>59</v>
      </c>
      <c r="AS1" s="285" t="s">
        <v>60</v>
      </c>
      <c r="AT1" s="286" t="s">
        <v>61</v>
      </c>
      <c r="AU1" s="286" t="s">
        <v>62</v>
      </c>
      <c r="AV1" s="286" t="s">
        <v>63</v>
      </c>
      <c r="AW1" s="286" t="s">
        <v>64</v>
      </c>
      <c r="AX1" s="287" t="s">
        <v>65</v>
      </c>
      <c r="AY1" s="288" t="s">
        <v>66</v>
      </c>
      <c r="AZ1" s="288" t="s">
        <v>67</v>
      </c>
      <c r="BA1" s="289" t="s">
        <v>68</v>
      </c>
      <c r="BB1" s="289" t="s">
        <v>62</v>
      </c>
      <c r="BC1" s="289" t="s">
        <v>63</v>
      </c>
      <c r="BD1" s="289" t="s">
        <v>69</v>
      </c>
      <c r="BE1" s="290" t="s">
        <v>70</v>
      </c>
      <c r="BF1" s="291" t="s">
        <v>71</v>
      </c>
      <c r="BG1" s="291" t="s">
        <v>62</v>
      </c>
      <c r="BH1" s="291" t="s">
        <v>63</v>
      </c>
      <c r="BI1" s="291" t="s">
        <v>72</v>
      </c>
      <c r="BJ1" s="292" t="s">
        <v>73</v>
      </c>
      <c r="BK1" s="292" t="s">
        <v>74</v>
      </c>
      <c r="BL1" s="293" t="s">
        <v>62</v>
      </c>
      <c r="BM1" s="293" t="s">
        <v>63</v>
      </c>
      <c r="BN1" s="293" t="s">
        <v>75</v>
      </c>
      <c r="BO1" s="294" t="s">
        <v>76</v>
      </c>
      <c r="BP1" s="294" t="s">
        <v>77</v>
      </c>
      <c r="BQ1" s="295" t="s">
        <v>62</v>
      </c>
      <c r="BR1" s="295" t="s">
        <v>63</v>
      </c>
      <c r="BS1" s="294" t="s">
        <v>78</v>
      </c>
      <c r="BT1" s="296" t="s">
        <v>79</v>
      </c>
    </row>
    <row r="2" spans="1:72" s="140" customFormat="1" ht="17.25" customHeight="1" x14ac:dyDescent="0.2">
      <c r="A2" s="224">
        <v>1</v>
      </c>
      <c r="B2" s="222" t="s">
        <v>80</v>
      </c>
      <c r="C2" s="222" t="s">
        <v>80</v>
      </c>
      <c r="D2" s="222" t="s">
        <v>80</v>
      </c>
      <c r="E2" s="222" t="s">
        <v>80</v>
      </c>
      <c r="F2" s="130">
        <f>【鑑】経費等内訳書!F1</f>
        <v>0</v>
      </c>
      <c r="G2" s="310" t="s">
        <v>81</v>
      </c>
      <c r="H2" s="311" t="s">
        <v>81</v>
      </c>
      <c r="I2" s="312" t="s">
        <v>81</v>
      </c>
      <c r="J2" s="313"/>
      <c r="K2" s="131" t="str">
        <f>IF(【鑑】経費等内訳書!B3="","",【鑑】経費等内訳書!B3)</f>
        <v/>
      </c>
      <c r="L2" s="132" t="str">
        <f>IF(【鑑】経費等内訳書!B7="","",【鑑】経費等内訳書!B7)</f>
        <v/>
      </c>
      <c r="M2" s="131" t="str">
        <f>IF(【鑑】経費等内訳書!B8="","",【鑑】経費等内訳書!B8)</f>
        <v/>
      </c>
      <c r="N2" s="131"/>
      <c r="O2" s="132" t="str">
        <f>IF(【鑑】経費等内訳書!B9="","",【鑑】経費等内訳書!B9)</f>
        <v/>
      </c>
      <c r="P2" s="132" t="str">
        <f>IF(【鑑】経費等内訳書!B16="","",【鑑】経費等内訳書!B16)</f>
        <v/>
      </c>
      <c r="Q2" s="132" t="str">
        <f>IF(【鑑】経費等内訳書!B14="","",【鑑】経費等内訳書!B14)</f>
        <v/>
      </c>
      <c r="R2" s="132" t="str">
        <f>IF(【鑑】経費等内訳書!F14="","",【鑑】経費等内訳書!F14)</f>
        <v/>
      </c>
      <c r="S2" s="132" t="str">
        <f>IF(【鑑】経費等内訳書!B13="","",【鑑】経費等内訳書!B13)</f>
        <v/>
      </c>
      <c r="T2" s="133" t="str">
        <f>IF(【鑑】経費等内訳書!B15="","",【鑑】経費等内訳書!B15)</f>
        <v/>
      </c>
      <c r="U2" s="134" t="str">
        <f>IF(【鑑】経費等内訳書!F16="","",【鑑】経費等内訳書!F16)</f>
        <v/>
      </c>
      <c r="V2" s="134" t="str">
        <f>IF(【鑑】経費等内訳書!F15="","",【鑑】経費等内訳書!F15)</f>
        <v/>
      </c>
      <c r="W2" s="314" t="str">
        <f>IF(【鑑】経費等内訳書!B10="","",【鑑】経費等内訳書!B10)</f>
        <v/>
      </c>
      <c r="X2" s="179" t="str">
        <f>IF(【鑑】経費等内訳書!B11="","",【鑑】経費等内訳書!B11)</f>
        <v/>
      </c>
      <c r="Y2" s="179" t="str">
        <f>IF(【鑑】経費等内訳書!B12="","",【鑑】経費等内訳書!B12)</f>
        <v>202x/xx/xx</v>
      </c>
      <c r="Z2" s="179" t="str">
        <f>IF(【鑑】経費等内訳書!E12="","",【鑑】経費等内訳書!E12)</f>
        <v/>
      </c>
      <c r="AA2" s="179" t="str">
        <f>IF(【鑑】経費等内訳書!E11="","",【鑑】経費等内訳書!E11)</f>
        <v/>
      </c>
      <c r="AB2" s="134" t="str">
        <f>IF(【鑑】経費等内訳書!B4="","",【鑑】経費等内訳書!B4)</f>
        <v/>
      </c>
      <c r="AC2" s="135" t="str">
        <f>IF(【鑑】経費等内訳書!B5="","",【鑑】経費等内訳書!B5)</f>
        <v/>
      </c>
      <c r="AD2" s="135" t="str">
        <f>IF(【鑑】経費等内訳書!B6="","",【鑑】経費等内訳書!B6)</f>
        <v/>
      </c>
      <c r="AE2" s="134">
        <f>SUM(AG2:AJ2,AM2,AN2)</f>
        <v>447356864</v>
      </c>
      <c r="AF2" s="134"/>
      <c r="AG2" s="136">
        <f>IF(【鑑】経費等内訳書!G21="","",【鑑】経費等内訳書!G21)</f>
        <v>1949333</v>
      </c>
      <c r="AH2" s="136">
        <f>IF(【鑑】経費等内訳書!G23="","",【鑑】経費等内訳書!G23)</f>
        <v>273333</v>
      </c>
      <c r="AI2" s="136">
        <f>IF(【鑑】経費等内訳書!G24="","",【鑑】経費等内訳書!G24)</f>
        <v>9831333</v>
      </c>
      <c r="AJ2" s="136">
        <f>IF(【鑑】経費等内訳書!G26="","",【鑑】経費等内訳書!G26)</f>
        <v>334028000</v>
      </c>
      <c r="AK2" s="136">
        <f>IF(【鑑】経費等内訳書!G27="","",【鑑】経費等内訳書!G27)</f>
        <v>346081999</v>
      </c>
      <c r="AL2" s="136">
        <f>IF(【鑑】経費等内訳書!C28="","",【鑑】経費等内訳書!C28)</f>
        <v>10</v>
      </c>
      <c r="AM2" s="134">
        <f>IF(【鑑】経費等内訳書!G28="","",【鑑】経費等内訳書!G28)</f>
        <v>34608199</v>
      </c>
      <c r="AN2" s="134">
        <f>IF(【鑑】経費等内訳書!G29="","",【鑑】経費等内訳書!G29)</f>
        <v>66666666</v>
      </c>
      <c r="AO2" s="134" t="str">
        <f>IF(【鑑】経費等内訳書!B17="","",【鑑】経費等内訳書!B17)</f>
        <v/>
      </c>
      <c r="AP2" s="134"/>
      <c r="AQ2" s="137" t="str">
        <f>IF(【鑑】経費等内訳書!E34="","",【鑑】経費等内訳書!E34)</f>
        <v/>
      </c>
      <c r="AR2" s="132" t="str">
        <f>IF(【鑑】経費等内訳書!F34="","",【鑑】経費等内訳書!F34)</f>
        <v/>
      </c>
      <c r="AS2" s="138" t="str">
        <f>IF(【鑑】経費等内訳書!B34="","",【鑑】経費等内訳書!B34)</f>
        <v/>
      </c>
      <c r="AT2" s="138" t="str">
        <f>IF(【鑑】経費等内訳書!A34="","",【鑑】経費等内訳書!A34)</f>
        <v/>
      </c>
      <c r="AU2" s="138" t="str">
        <f>IF(【鑑】経費等内訳書!A36="","",【鑑】経費等内訳書!A36)</f>
        <v/>
      </c>
      <c r="AV2" s="138" t="str">
        <f>IF(【鑑】経費等内訳書!B36="","",【鑑】経費等内訳書!B36)</f>
        <v/>
      </c>
      <c r="AW2" s="133" t="str">
        <f>IF(【鑑】経費等内訳書!E36="","",【鑑】経費等内訳書!E36)</f>
        <v/>
      </c>
      <c r="AX2" s="132" t="str">
        <f>IF(【鑑】経費等内訳書!E40="","",【鑑】経費等内訳書!E40)</f>
        <v/>
      </c>
      <c r="AY2" s="132" t="str">
        <f>IF(【鑑】経費等内訳書!F40="","",【鑑】経費等内訳書!F40)</f>
        <v/>
      </c>
      <c r="AZ2" s="138" t="str">
        <f>IF(【鑑】経費等内訳書!B40="","",【鑑】経費等内訳書!B40)</f>
        <v/>
      </c>
      <c r="BA2" s="138" t="str">
        <f>IF(【鑑】経費等内訳書!A40="","",【鑑】経費等内訳書!A40)</f>
        <v/>
      </c>
      <c r="BB2" s="138" t="str">
        <f>IF(【鑑】経費等内訳書!A42="","",【鑑】経費等内訳書!A42)</f>
        <v/>
      </c>
      <c r="BC2" s="133" t="str">
        <f>IF(【鑑】経費等内訳書!B42="","",【鑑】経費等内訳書!B42)</f>
        <v/>
      </c>
      <c r="BD2" s="132" t="str">
        <f>IF(【鑑】経費等内訳書!E42="","",【鑑】経費等内訳書!E42)</f>
        <v/>
      </c>
      <c r="BE2" s="138" t="str">
        <f>IF(【鑑】経費等内訳書!B46="","",【鑑】経費等内訳書!B46)</f>
        <v/>
      </c>
      <c r="BF2" s="138" t="str">
        <f>IF(【鑑】経費等内訳書!A46="","",【鑑】経費等内訳書!A46)</f>
        <v/>
      </c>
      <c r="BG2" s="138" t="str">
        <f>IF(【鑑】経費等内訳書!A48="","",【鑑】経費等内訳書!A48)</f>
        <v/>
      </c>
      <c r="BH2" s="138" t="str">
        <f>IF(【鑑】経費等内訳書!B48="","",【鑑】経費等内訳書!B48)</f>
        <v/>
      </c>
      <c r="BI2" s="132" t="str">
        <f>IF(【鑑】経費等内訳書!E48="","",【鑑】経費等内訳書!E48)</f>
        <v/>
      </c>
      <c r="BJ2" s="138" t="str">
        <f>IF(【鑑】経費等内訳書!B52="","",【鑑】経費等内訳書!B52)</f>
        <v/>
      </c>
      <c r="BK2" s="138" t="str">
        <f>IF(【鑑】経費等内訳書!A52="","",【鑑】経費等内訳書!A52)</f>
        <v/>
      </c>
      <c r="BL2" s="315" t="str">
        <f>IF(【鑑】経費等内訳書!A54="","",【鑑】経費等内訳書!A54)</f>
        <v/>
      </c>
      <c r="BM2" s="316" t="str">
        <f>IF(【鑑】経費等内訳書!B54="","",【鑑】経費等内訳書!B54)</f>
        <v/>
      </c>
      <c r="BN2" s="132" t="str">
        <f>IF(【鑑】経費等内訳書!E54="","",【鑑】経費等内訳書!E54)</f>
        <v/>
      </c>
      <c r="BO2" s="138" t="str">
        <f>IF(【鑑】経費等内訳書!B58="","",【鑑】経費等内訳書!B58)</f>
        <v/>
      </c>
      <c r="BP2" s="138" t="str">
        <f>IF(【鑑】経費等内訳書!A58="","",【鑑】経費等内訳書!A58)</f>
        <v/>
      </c>
      <c r="BQ2" s="315" t="str">
        <f>IF(【鑑】経費等内訳書!A60="","",【鑑】経費等内訳書!A60)</f>
        <v/>
      </c>
      <c r="BR2" s="315" t="str">
        <f>IF(【鑑】経費等内訳書!B60="","",【鑑】経費等内訳書!B60)</f>
        <v/>
      </c>
      <c r="BS2" s="132" t="str">
        <f>IF(【鑑】経費等内訳書!E60="","",【鑑】経費等内訳書!E60)</f>
        <v/>
      </c>
      <c r="BT2" s="139"/>
    </row>
    <row r="3" spans="1:72" ht="17.25" customHeight="1" x14ac:dyDescent="0.2">
      <c r="U3" s="175"/>
      <c r="V3" s="175"/>
      <c r="AE3" s="317"/>
      <c r="AF3" s="317"/>
      <c r="AP3" s="317"/>
    </row>
    <row r="4" spans="1:72" x14ac:dyDescent="0.2">
      <c r="AE4" s="317"/>
    </row>
  </sheetData>
  <sheetProtection formatCells="0" formatColumns="0" formatRows="0"/>
  <phoneticPr fontId="30"/>
  <printOptions horizontalCentered="1"/>
  <pageMargins left="0.70866141732283472" right="0.70866141732283472" top="0.74803149606299213" bottom="0.74803149606299213" header="0.31496062992125984" footer="0.31496062992125984"/>
  <pageSetup paperSize="9" scale="10" orientation="landscape" blackAndWhite="1" r:id="rId1"/>
  <headerFooter>
    <oddFooter>&amp;RVer.20250930</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8"/>
    <pageSetUpPr fitToPage="1"/>
  </sheetPr>
  <dimension ref="A1:H63"/>
  <sheetViews>
    <sheetView tabSelected="1" view="pageBreakPreview" topLeftCell="A7" zoomScale="80" zoomScaleNormal="85" zoomScaleSheetLayoutView="80" workbookViewId="0">
      <selection activeCell="C28" sqref="C28"/>
    </sheetView>
  </sheetViews>
  <sheetFormatPr defaultColWidth="9.33203125" defaultRowHeight="18" customHeight="1" x14ac:dyDescent="0.2"/>
  <cols>
    <col min="1" max="1" width="32.6640625" style="182" customWidth="1"/>
    <col min="2" max="2" width="17.109375" style="182" customWidth="1"/>
    <col min="3" max="3" width="6.33203125" style="182" customWidth="1"/>
    <col min="4" max="4" width="3.109375" style="182" customWidth="1"/>
    <col min="5" max="5" width="25.6640625" style="182" customWidth="1"/>
    <col min="6" max="6" width="26.6640625" style="182" customWidth="1"/>
    <col min="7" max="7" width="17.88671875" style="182" customWidth="1"/>
    <col min="8" max="16384" width="9.33203125" style="182"/>
  </cols>
  <sheetData>
    <row r="1" spans="1:7" ht="18" customHeight="1" x14ac:dyDescent="0.2">
      <c r="A1" s="181" t="s">
        <v>82</v>
      </c>
      <c r="B1" s="268"/>
      <c r="E1" s="183" t="s">
        <v>83</v>
      </c>
      <c r="F1" s="270"/>
      <c r="G1" s="184"/>
    </row>
    <row r="2" spans="1:7" ht="18" customHeight="1" x14ac:dyDescent="0.2">
      <c r="A2" s="272" t="s">
        <v>250</v>
      </c>
      <c r="B2" s="271"/>
      <c r="E2" s="183" t="s">
        <v>84</v>
      </c>
      <c r="F2" s="270" t="s">
        <v>80</v>
      </c>
    </row>
    <row r="3" spans="1:7" ht="18" customHeight="1" x14ac:dyDescent="0.2">
      <c r="A3" s="301" t="s">
        <v>85</v>
      </c>
      <c r="B3" s="349"/>
      <c r="C3" s="350"/>
      <c r="D3" s="350"/>
      <c r="E3" s="350"/>
      <c r="F3" s="350"/>
      <c r="G3" s="185"/>
    </row>
    <row r="4" spans="1:7" ht="18" customHeight="1" x14ac:dyDescent="0.2">
      <c r="A4" s="302" t="s">
        <v>86</v>
      </c>
      <c r="B4" s="351"/>
      <c r="C4" s="351"/>
      <c r="D4" s="351"/>
      <c r="E4" s="351"/>
      <c r="F4" s="351"/>
      <c r="G4" s="185"/>
    </row>
    <row r="5" spans="1:7" ht="18" customHeight="1" x14ac:dyDescent="0.2">
      <c r="A5" s="302" t="s">
        <v>87</v>
      </c>
      <c r="B5" s="339"/>
      <c r="C5" s="339"/>
      <c r="D5" s="339"/>
      <c r="E5" s="339"/>
      <c r="F5" s="339"/>
      <c r="G5" s="186"/>
    </row>
    <row r="6" spans="1:7" ht="18" customHeight="1" x14ac:dyDescent="0.2">
      <c r="A6" s="302" t="s">
        <v>88</v>
      </c>
      <c r="B6" s="339"/>
      <c r="C6" s="339"/>
      <c r="D6" s="339"/>
      <c r="E6" s="339"/>
      <c r="F6" s="339"/>
      <c r="G6" s="186"/>
    </row>
    <row r="7" spans="1:7" ht="18" customHeight="1" x14ac:dyDescent="0.2">
      <c r="A7" s="301" t="s">
        <v>89</v>
      </c>
      <c r="B7" s="339"/>
      <c r="C7" s="346"/>
      <c r="D7" s="346"/>
      <c r="E7" s="346"/>
      <c r="F7" s="346"/>
      <c r="G7" s="186"/>
    </row>
    <row r="8" spans="1:7" ht="18" customHeight="1" x14ac:dyDescent="0.2">
      <c r="A8" s="301" t="s">
        <v>90</v>
      </c>
      <c r="B8" s="339"/>
      <c r="C8" s="346"/>
      <c r="D8" s="346"/>
      <c r="E8" s="346"/>
      <c r="F8" s="346"/>
      <c r="G8" s="186"/>
    </row>
    <row r="9" spans="1:7" ht="18" customHeight="1" x14ac:dyDescent="0.2">
      <c r="A9" s="301" t="s">
        <v>91</v>
      </c>
      <c r="B9" s="339"/>
      <c r="C9" s="346"/>
      <c r="D9" s="346"/>
      <c r="E9" s="346"/>
      <c r="F9" s="346"/>
      <c r="G9" s="186"/>
    </row>
    <row r="10" spans="1:7" ht="18" customHeight="1" x14ac:dyDescent="0.2">
      <c r="A10" s="301" t="s">
        <v>92</v>
      </c>
      <c r="B10" s="268"/>
      <c r="C10" s="187"/>
      <c r="D10" s="188"/>
      <c r="E10" s="188"/>
      <c r="F10" s="258"/>
      <c r="G10" s="186"/>
    </row>
    <row r="11" spans="1:7" ht="18" customHeight="1" x14ac:dyDescent="0.2">
      <c r="A11" s="301" t="s">
        <v>93</v>
      </c>
      <c r="B11" s="341"/>
      <c r="C11" s="341"/>
      <c r="D11" s="189" t="s">
        <v>262</v>
      </c>
      <c r="E11" s="269"/>
      <c r="F11" s="190"/>
      <c r="G11" s="190"/>
    </row>
    <row r="12" spans="1:7" ht="18" customHeight="1" x14ac:dyDescent="0.2">
      <c r="A12" s="301" t="s">
        <v>94</v>
      </c>
      <c r="B12" s="342" t="s">
        <v>261</v>
      </c>
      <c r="C12" s="342"/>
      <c r="D12" s="189" t="s">
        <v>262</v>
      </c>
      <c r="E12" s="269"/>
      <c r="F12" s="190"/>
      <c r="G12" s="190"/>
    </row>
    <row r="13" spans="1:7" ht="18" customHeight="1" x14ac:dyDescent="0.2">
      <c r="A13" s="301" t="s">
        <v>95</v>
      </c>
      <c r="B13" s="343"/>
      <c r="C13" s="343"/>
      <c r="D13" s="343"/>
      <c r="E13" s="343"/>
      <c r="F13" s="343"/>
      <c r="G13" s="191"/>
    </row>
    <row r="14" spans="1:7" ht="18" customHeight="1" thickBot="1" x14ac:dyDescent="0.25">
      <c r="A14" s="301" t="s">
        <v>96</v>
      </c>
      <c r="B14" s="344"/>
      <c r="C14" s="345"/>
      <c r="D14" s="345"/>
      <c r="E14" s="304" t="s">
        <v>97</v>
      </c>
      <c r="F14" s="262"/>
      <c r="G14" s="192"/>
    </row>
    <row r="15" spans="1:7" ht="18" customHeight="1" thickTop="1" x14ac:dyDescent="0.2">
      <c r="A15" s="303" t="s">
        <v>98</v>
      </c>
      <c r="B15" s="347"/>
      <c r="C15" s="348"/>
      <c r="D15" s="348"/>
      <c r="E15" s="305" t="s">
        <v>99</v>
      </c>
      <c r="F15" s="263"/>
      <c r="G15" s="191"/>
    </row>
    <row r="16" spans="1:7" ht="18" customHeight="1" x14ac:dyDescent="0.2">
      <c r="A16" s="260" t="s">
        <v>100</v>
      </c>
      <c r="B16" s="340"/>
      <c r="C16" s="340"/>
      <c r="D16" s="340"/>
      <c r="E16" s="305" t="s">
        <v>101</v>
      </c>
      <c r="F16" s="261"/>
      <c r="G16" s="191"/>
    </row>
    <row r="17" spans="1:8" ht="96.75" customHeight="1" x14ac:dyDescent="0.2">
      <c r="A17" s="193" t="s">
        <v>102</v>
      </c>
      <c r="B17" s="337"/>
      <c r="C17" s="337"/>
      <c r="D17" s="337"/>
      <c r="E17" s="337"/>
      <c r="F17" s="337"/>
      <c r="G17" s="194"/>
    </row>
    <row r="18" spans="1:8" ht="18" customHeight="1" x14ac:dyDescent="0.2">
      <c r="A18" s="182" t="s">
        <v>103</v>
      </c>
      <c r="B18" s="338" t="s">
        <v>104</v>
      </c>
      <c r="C18" s="338"/>
      <c r="D18" s="338"/>
      <c r="E18" s="338"/>
      <c r="F18" s="338"/>
      <c r="G18" s="183"/>
    </row>
    <row r="19" spans="1:8" ht="18" customHeight="1" thickBot="1" x14ac:dyDescent="0.25">
      <c r="B19" s="195" t="s">
        <v>105</v>
      </c>
      <c r="C19" s="220">
        <v>2</v>
      </c>
      <c r="D19" s="182" t="s">
        <v>106</v>
      </c>
      <c r="E19" s="221">
        <v>3</v>
      </c>
      <c r="F19" s="183"/>
      <c r="G19" s="183" t="s">
        <v>1</v>
      </c>
    </row>
    <row r="20" spans="1:8" s="196" customFormat="1" ht="45.75" customHeight="1" thickBot="1" x14ac:dyDescent="0.25">
      <c r="A20" s="306" t="s">
        <v>2</v>
      </c>
      <c r="B20" s="354" t="s">
        <v>107</v>
      </c>
      <c r="C20" s="355"/>
      <c r="D20" s="356"/>
      <c r="E20" s="307" t="s">
        <v>108</v>
      </c>
      <c r="F20" s="308" t="s">
        <v>5</v>
      </c>
      <c r="G20" s="309" t="s">
        <v>109</v>
      </c>
      <c r="H20" s="13"/>
    </row>
    <row r="21" spans="1:8" ht="18" customHeight="1" x14ac:dyDescent="0.2">
      <c r="A21" s="197" t="s">
        <v>110</v>
      </c>
      <c r="B21" s="357" t="s">
        <v>111</v>
      </c>
      <c r="C21" s="358"/>
      <c r="D21" s="359"/>
      <c r="E21" s="198">
        <f>設備備品費!G70</f>
        <v>1500000</v>
      </c>
      <c r="F21" s="199">
        <f>SUM(E21:E22)</f>
        <v>2924000</v>
      </c>
      <c r="G21" s="199">
        <f>ROUNDDOWN(SUM(F21:F22)*C19/E19,0)</f>
        <v>1949333</v>
      </c>
    </row>
    <row r="22" spans="1:8" ht="18" customHeight="1" x14ac:dyDescent="0.2">
      <c r="A22" s="200"/>
      <c r="B22" s="360" t="s">
        <v>112</v>
      </c>
      <c r="C22" s="361"/>
      <c r="D22" s="362"/>
      <c r="E22" s="201">
        <f>消耗品費!F70</f>
        <v>1424000</v>
      </c>
      <c r="F22" s="202"/>
      <c r="G22" s="202"/>
    </row>
    <row r="23" spans="1:8" ht="18" customHeight="1" x14ac:dyDescent="0.2">
      <c r="A23" s="203" t="s">
        <v>113</v>
      </c>
      <c r="B23" s="360" t="s">
        <v>114</v>
      </c>
      <c r="C23" s="361"/>
      <c r="D23" s="362"/>
      <c r="E23" s="201">
        <f>旅費!L22</f>
        <v>410000</v>
      </c>
      <c r="F23" s="204">
        <f>E23</f>
        <v>410000</v>
      </c>
      <c r="G23" s="204">
        <f>ROUNDDOWN(F23*C19/E19,0)</f>
        <v>273333</v>
      </c>
    </row>
    <row r="24" spans="1:8" ht="18" customHeight="1" x14ac:dyDescent="0.2">
      <c r="A24" s="205" t="s">
        <v>115</v>
      </c>
      <c r="B24" s="360" t="s">
        <v>116</v>
      </c>
      <c r="C24" s="361"/>
      <c r="D24" s="362"/>
      <c r="E24" s="206">
        <f>'人件費（実績単価）'!I22+'人件費（健保等級）'!I46</f>
        <v>14735000</v>
      </c>
      <c r="F24" s="207">
        <f>SUM(E24:E25)</f>
        <v>14747000</v>
      </c>
      <c r="G24" s="207">
        <f>ROUNDDOWN(SUM(F24:F25)*C19/E19,0)</f>
        <v>9831333</v>
      </c>
    </row>
    <row r="25" spans="1:8" ht="18" customHeight="1" x14ac:dyDescent="0.2">
      <c r="A25" s="200"/>
      <c r="B25" s="360" t="s">
        <v>117</v>
      </c>
      <c r="C25" s="361"/>
      <c r="D25" s="362"/>
      <c r="E25" s="206">
        <f>謝金!E29</f>
        <v>12000</v>
      </c>
      <c r="F25" s="202"/>
      <c r="G25" s="202"/>
    </row>
    <row r="26" spans="1:8" ht="18" customHeight="1" x14ac:dyDescent="0.2">
      <c r="A26" s="205" t="s">
        <v>15</v>
      </c>
      <c r="B26" s="360" t="s">
        <v>15</v>
      </c>
      <c r="C26" s="361"/>
      <c r="D26" s="362"/>
      <c r="E26" s="201">
        <f>その他!F51</f>
        <v>501042000</v>
      </c>
      <c r="F26" s="207">
        <f>E26</f>
        <v>501042000</v>
      </c>
      <c r="G26" s="207">
        <f>ROUNDDOWN(F26*C19/E19,0)</f>
        <v>334028000</v>
      </c>
    </row>
    <row r="27" spans="1:8" ht="18" customHeight="1" x14ac:dyDescent="0.2">
      <c r="A27" s="363" t="s">
        <v>118</v>
      </c>
      <c r="B27" s="364"/>
      <c r="C27" s="364"/>
      <c r="D27" s="365"/>
      <c r="E27" s="208">
        <f>SUM(E21:E26)</f>
        <v>519123000</v>
      </c>
      <c r="F27" s="204">
        <f>E27</f>
        <v>519123000</v>
      </c>
      <c r="G27" s="204">
        <f>G21+G23+G24+G26</f>
        <v>346081999</v>
      </c>
    </row>
    <row r="28" spans="1:8" ht="18" customHeight="1" thickBot="1" x14ac:dyDescent="0.25">
      <c r="A28" s="205" t="s">
        <v>119</v>
      </c>
      <c r="B28" s="230" t="s">
        <v>120</v>
      </c>
      <c r="C28" s="231">
        <v>10</v>
      </c>
      <c r="D28" s="232" t="s">
        <v>121</v>
      </c>
      <c r="E28" s="233"/>
      <c r="F28" s="234">
        <f>ROUNDDOWN(F27*INT(C28)/100,0)</f>
        <v>51912300</v>
      </c>
      <c r="G28" s="234">
        <f>ROUNDDOWN(G27*INT(C28)/100,0)</f>
        <v>34608199</v>
      </c>
    </row>
    <row r="29" spans="1:8" ht="18" customHeight="1" thickBot="1" x14ac:dyDescent="0.25">
      <c r="A29" s="237" t="s">
        <v>18</v>
      </c>
      <c r="B29" s="238"/>
      <c r="C29" s="239"/>
      <c r="D29" s="240"/>
      <c r="E29" s="241">
        <f>委託費!F25</f>
        <v>100000000</v>
      </c>
      <c r="F29" s="242">
        <f>E29</f>
        <v>100000000</v>
      </c>
      <c r="G29" s="236">
        <f>ROUNDDOWN(F29*C19/E19,0)</f>
        <v>66666666</v>
      </c>
    </row>
    <row r="30" spans="1:8" ht="18" customHeight="1" thickTop="1" thickBot="1" x14ac:dyDescent="0.25">
      <c r="A30" s="374" t="s">
        <v>122</v>
      </c>
      <c r="B30" s="375"/>
      <c r="C30" s="209"/>
      <c r="D30" s="209"/>
      <c r="E30" s="210"/>
      <c r="F30" s="235">
        <f>F27+F28+F29</f>
        <v>671035300</v>
      </c>
      <c r="G30" s="211">
        <f>G27+G28+G29</f>
        <v>447356864</v>
      </c>
    </row>
    <row r="31" spans="1:8" ht="18" customHeight="1" x14ac:dyDescent="0.2">
      <c r="A31" s="212"/>
      <c r="B31" s="212"/>
      <c r="C31" s="212"/>
      <c r="D31" s="212"/>
      <c r="E31" s="213" t="s">
        <v>123</v>
      </c>
      <c r="F31" s="214">
        <f>F28/F27</f>
        <v>0.1</v>
      </c>
      <c r="G31" s="178"/>
    </row>
    <row r="32" spans="1:8" ht="18" customHeight="1" x14ac:dyDescent="0.2">
      <c r="A32" s="190" t="s">
        <v>260</v>
      </c>
      <c r="B32" s="212"/>
      <c r="C32" s="212"/>
      <c r="D32" s="212"/>
      <c r="E32" s="185"/>
      <c r="F32" s="185"/>
      <c r="G32" s="185"/>
    </row>
    <row r="33" spans="1:7" ht="18" customHeight="1" x14ac:dyDescent="0.2">
      <c r="A33" s="215" t="s">
        <v>124</v>
      </c>
      <c r="B33" s="366" t="s">
        <v>125</v>
      </c>
      <c r="C33" s="367"/>
      <c r="D33" s="368"/>
      <c r="E33" s="216" t="s">
        <v>126</v>
      </c>
      <c r="F33" s="216" t="s">
        <v>127</v>
      </c>
      <c r="G33" s="196"/>
    </row>
    <row r="34" spans="1:7" ht="18" customHeight="1" x14ac:dyDescent="0.2">
      <c r="A34" s="264"/>
      <c r="B34" s="376"/>
      <c r="C34" s="377"/>
      <c r="D34" s="378"/>
      <c r="E34" s="265"/>
      <c r="F34" s="371"/>
      <c r="G34" s="194"/>
    </row>
    <row r="35" spans="1:7" ht="18" customHeight="1" x14ac:dyDescent="0.2">
      <c r="A35" s="217" t="s">
        <v>128</v>
      </c>
      <c r="B35" s="370" t="s">
        <v>129</v>
      </c>
      <c r="C35" s="370"/>
      <c r="D35" s="370"/>
      <c r="E35" s="217" t="s">
        <v>130</v>
      </c>
      <c r="F35" s="372"/>
      <c r="G35" s="194"/>
    </row>
    <row r="36" spans="1:7" ht="18" customHeight="1" x14ac:dyDescent="0.2">
      <c r="A36" s="266"/>
      <c r="B36" s="379"/>
      <c r="C36" s="380"/>
      <c r="D36" s="381"/>
      <c r="E36" s="267"/>
      <c r="F36" s="373"/>
      <c r="G36" s="194"/>
    </row>
    <row r="37" spans="1:7" ht="18" customHeight="1" x14ac:dyDescent="0.2">
      <c r="A37" s="212"/>
      <c r="B37" s="212"/>
      <c r="C37" s="212"/>
      <c r="D37" s="212"/>
      <c r="E37" s="185"/>
      <c r="F37" s="185"/>
      <c r="G37" s="185"/>
    </row>
    <row r="38" spans="1:7" ht="18" customHeight="1" x14ac:dyDescent="0.2">
      <c r="A38" s="190" t="s">
        <v>131</v>
      </c>
      <c r="B38" s="212"/>
      <c r="C38" s="212"/>
      <c r="D38" s="212"/>
      <c r="E38" s="185"/>
      <c r="F38" s="185"/>
      <c r="G38" s="185"/>
    </row>
    <row r="39" spans="1:7" ht="18" customHeight="1" x14ac:dyDescent="0.2">
      <c r="A39" s="215" t="s">
        <v>124</v>
      </c>
      <c r="B39" s="366" t="s">
        <v>125</v>
      </c>
      <c r="C39" s="367"/>
      <c r="D39" s="368"/>
      <c r="E39" s="216" t="s">
        <v>126</v>
      </c>
      <c r="F39" s="216" t="s">
        <v>127</v>
      </c>
      <c r="G39" s="196"/>
    </row>
    <row r="40" spans="1:7" ht="18" customHeight="1" x14ac:dyDescent="0.2">
      <c r="A40" s="264"/>
      <c r="B40" s="376"/>
      <c r="C40" s="377"/>
      <c r="D40" s="378"/>
      <c r="E40" s="265"/>
      <c r="F40" s="371"/>
      <c r="G40" s="194"/>
    </row>
    <row r="41" spans="1:7" ht="18" customHeight="1" x14ac:dyDescent="0.2">
      <c r="A41" s="217" t="s">
        <v>128</v>
      </c>
      <c r="B41" s="370" t="s">
        <v>129</v>
      </c>
      <c r="C41" s="370"/>
      <c r="D41" s="370"/>
      <c r="E41" s="217" t="s">
        <v>132</v>
      </c>
      <c r="F41" s="372"/>
      <c r="G41" s="194"/>
    </row>
    <row r="42" spans="1:7" ht="18" customHeight="1" x14ac:dyDescent="0.2">
      <c r="A42" s="266"/>
      <c r="B42" s="379"/>
      <c r="C42" s="380"/>
      <c r="D42" s="381"/>
      <c r="E42" s="267"/>
      <c r="F42" s="373"/>
      <c r="G42" s="194"/>
    </row>
    <row r="43" spans="1:7" ht="18" customHeight="1" x14ac:dyDescent="0.2">
      <c r="A43" s="212"/>
      <c r="B43" s="212"/>
      <c r="C43" s="212"/>
      <c r="D43" s="212"/>
      <c r="E43" s="185"/>
      <c r="F43" s="185"/>
      <c r="G43" s="185"/>
    </row>
    <row r="44" spans="1:7" ht="18" customHeight="1" x14ac:dyDescent="0.2">
      <c r="A44" s="190" t="s">
        <v>133</v>
      </c>
      <c r="B44" s="212"/>
      <c r="C44" s="212"/>
      <c r="D44" s="212"/>
      <c r="E44" s="185"/>
      <c r="F44" s="185"/>
      <c r="G44" s="185"/>
    </row>
    <row r="45" spans="1:7" ht="18" customHeight="1" x14ac:dyDescent="0.2">
      <c r="A45" s="215" t="s">
        <v>124</v>
      </c>
      <c r="B45" s="366" t="s">
        <v>125</v>
      </c>
      <c r="C45" s="367"/>
      <c r="D45" s="368"/>
      <c r="E45" s="218"/>
      <c r="F45" s="324" t="s">
        <v>254</v>
      </c>
      <c r="G45" s="196"/>
    </row>
    <row r="46" spans="1:7" ht="18" customHeight="1" x14ac:dyDescent="0.2">
      <c r="A46" s="264"/>
      <c r="B46" s="376"/>
      <c r="C46" s="377"/>
      <c r="D46" s="378"/>
      <c r="E46" s="219"/>
      <c r="F46" s="325" t="s">
        <v>255</v>
      </c>
      <c r="G46" s="194"/>
    </row>
    <row r="47" spans="1:7" ht="18" customHeight="1" x14ac:dyDescent="0.2">
      <c r="A47" s="217" t="s">
        <v>128</v>
      </c>
      <c r="B47" s="370" t="s">
        <v>129</v>
      </c>
      <c r="C47" s="370"/>
      <c r="D47" s="370"/>
      <c r="E47" s="217" t="s">
        <v>132</v>
      </c>
      <c r="F47" s="323"/>
      <c r="G47" s="194"/>
    </row>
    <row r="48" spans="1:7" ht="18" customHeight="1" x14ac:dyDescent="0.2">
      <c r="A48" s="266"/>
      <c r="B48" s="379"/>
      <c r="C48" s="380"/>
      <c r="D48" s="381"/>
      <c r="E48" s="267"/>
      <c r="F48" s="323"/>
      <c r="G48" s="194"/>
    </row>
    <row r="49" spans="1:7" ht="18" customHeight="1" x14ac:dyDescent="0.2">
      <c r="A49" s="212"/>
      <c r="B49" s="212"/>
      <c r="C49" s="212"/>
      <c r="D49" s="212"/>
      <c r="E49" s="185"/>
      <c r="F49" s="185"/>
      <c r="G49" s="185"/>
    </row>
    <row r="50" spans="1:7" ht="18" customHeight="1" x14ac:dyDescent="0.2">
      <c r="A50" s="326" t="s">
        <v>257</v>
      </c>
      <c r="B50" s="212"/>
      <c r="C50" s="212"/>
      <c r="D50" s="212"/>
      <c r="E50" s="185"/>
      <c r="F50" s="185"/>
      <c r="G50" s="185"/>
    </row>
    <row r="51" spans="1:7" ht="18" customHeight="1" x14ac:dyDescent="0.2">
      <c r="A51" s="215" t="s">
        <v>124</v>
      </c>
      <c r="B51" s="366" t="s">
        <v>125</v>
      </c>
      <c r="C51" s="367"/>
      <c r="D51" s="368"/>
      <c r="E51" s="326" t="s">
        <v>256</v>
      </c>
      <c r="G51" s="196"/>
    </row>
    <row r="52" spans="1:7" ht="18" customHeight="1" x14ac:dyDescent="0.2">
      <c r="A52" s="264"/>
      <c r="B52" s="376"/>
      <c r="C52" s="377"/>
      <c r="D52" s="378"/>
      <c r="E52" s="219"/>
      <c r="F52" s="256" t="s">
        <v>252</v>
      </c>
      <c r="G52" s="194"/>
    </row>
    <row r="53" spans="1:7" ht="18" customHeight="1" x14ac:dyDescent="0.2">
      <c r="A53" s="217" t="s">
        <v>128</v>
      </c>
      <c r="B53" s="370" t="s">
        <v>129</v>
      </c>
      <c r="C53" s="370"/>
      <c r="D53" s="370"/>
      <c r="E53" s="217" t="s">
        <v>132</v>
      </c>
      <c r="F53" s="325" t="s">
        <v>253</v>
      </c>
      <c r="G53" s="194"/>
    </row>
    <row r="54" spans="1:7" ht="18" customHeight="1" x14ac:dyDescent="0.2">
      <c r="A54" s="266"/>
      <c r="B54" s="379"/>
      <c r="C54" s="380"/>
      <c r="D54" s="381"/>
      <c r="E54" s="267"/>
      <c r="F54" s="323"/>
      <c r="G54" s="194"/>
    </row>
    <row r="55" spans="1:7" ht="18" customHeight="1" x14ac:dyDescent="0.2">
      <c r="A55" s="212"/>
      <c r="B55" s="212"/>
      <c r="C55" s="212"/>
      <c r="D55" s="212"/>
      <c r="E55" s="185"/>
      <c r="F55" s="185"/>
      <c r="G55" s="185"/>
    </row>
    <row r="56" spans="1:7" ht="18" customHeight="1" x14ac:dyDescent="0.2">
      <c r="A56" s="190" t="s">
        <v>258</v>
      </c>
      <c r="B56" s="212"/>
      <c r="C56" s="212"/>
      <c r="D56" s="212"/>
      <c r="E56" s="185"/>
      <c r="F56" s="185"/>
      <c r="G56" s="185"/>
    </row>
    <row r="57" spans="1:7" ht="18" customHeight="1" x14ac:dyDescent="0.2">
      <c r="A57" s="215" t="s">
        <v>124</v>
      </c>
      <c r="B57" s="366" t="s">
        <v>125</v>
      </c>
      <c r="C57" s="367"/>
      <c r="D57" s="368"/>
      <c r="E57" s="190" t="s">
        <v>259</v>
      </c>
      <c r="F57" s="196"/>
      <c r="G57" s="196"/>
    </row>
    <row r="58" spans="1:7" ht="18" customHeight="1" x14ac:dyDescent="0.2">
      <c r="A58" s="264"/>
      <c r="B58" s="376"/>
      <c r="C58" s="377"/>
      <c r="D58" s="378"/>
      <c r="E58" s="219"/>
      <c r="F58" s="256" t="s">
        <v>252</v>
      </c>
      <c r="G58" s="194"/>
    </row>
    <row r="59" spans="1:7" ht="18" customHeight="1" x14ac:dyDescent="0.2">
      <c r="A59" s="217" t="s">
        <v>128</v>
      </c>
      <c r="B59" s="370" t="s">
        <v>129</v>
      </c>
      <c r="C59" s="370"/>
      <c r="D59" s="370"/>
      <c r="E59" s="217" t="s">
        <v>132</v>
      </c>
      <c r="F59" s="325" t="s">
        <v>253</v>
      </c>
      <c r="G59" s="194"/>
    </row>
    <row r="60" spans="1:7" ht="18" customHeight="1" x14ac:dyDescent="0.2">
      <c r="A60" s="266"/>
      <c r="B60" s="379"/>
      <c r="C60" s="380"/>
      <c r="D60" s="381"/>
      <c r="E60" s="267"/>
      <c r="F60" s="323"/>
      <c r="G60" s="194"/>
    </row>
    <row r="61" spans="1:7" ht="18" customHeight="1" x14ac:dyDescent="0.2">
      <c r="A61" s="212"/>
      <c r="B61" s="212"/>
      <c r="C61" s="212"/>
      <c r="D61" s="212"/>
      <c r="E61" s="185"/>
      <c r="F61" s="185"/>
      <c r="G61" s="185"/>
    </row>
    <row r="62" spans="1:7" ht="18" customHeight="1" x14ac:dyDescent="0.2">
      <c r="A62" s="369"/>
      <c r="B62" s="369"/>
      <c r="C62" s="369"/>
      <c r="D62" s="369"/>
      <c r="E62" s="369"/>
      <c r="F62" s="259"/>
    </row>
    <row r="63" spans="1:7" ht="18" customHeight="1" x14ac:dyDescent="0.2">
      <c r="A63" s="352"/>
      <c r="B63" s="353"/>
      <c r="C63" s="353"/>
      <c r="D63" s="353"/>
      <c r="E63" s="353"/>
    </row>
  </sheetData>
  <sheetProtection formatCells="0" formatColumns="0" formatRows="0"/>
  <protectedRanges>
    <protectedRange sqref="C28:C29" name="範囲2"/>
    <protectedRange sqref="C19:E19" name="範囲1"/>
  </protectedRanges>
  <mergeCells count="48">
    <mergeCell ref="B58:D58"/>
    <mergeCell ref="B59:D59"/>
    <mergeCell ref="B60:D60"/>
    <mergeCell ref="B52:D52"/>
    <mergeCell ref="B53:D53"/>
    <mergeCell ref="B54:D54"/>
    <mergeCell ref="B51:D51"/>
    <mergeCell ref="B57:D57"/>
    <mergeCell ref="F34:F36"/>
    <mergeCell ref="A30:B30"/>
    <mergeCell ref="B40:D40"/>
    <mergeCell ref="F40:F42"/>
    <mergeCell ref="B41:D41"/>
    <mergeCell ref="B42:D42"/>
    <mergeCell ref="B48:D48"/>
    <mergeCell ref="B36:D36"/>
    <mergeCell ref="B46:D46"/>
    <mergeCell ref="B35:D35"/>
    <mergeCell ref="B34:D34"/>
    <mergeCell ref="B3:F3"/>
    <mergeCell ref="B4:F4"/>
    <mergeCell ref="A63:E63"/>
    <mergeCell ref="B20:D20"/>
    <mergeCell ref="B21:D21"/>
    <mergeCell ref="B22:D22"/>
    <mergeCell ref="B23:D23"/>
    <mergeCell ref="B24:D24"/>
    <mergeCell ref="B25:D25"/>
    <mergeCell ref="B26:D26"/>
    <mergeCell ref="A27:D27"/>
    <mergeCell ref="B45:D45"/>
    <mergeCell ref="B39:D39"/>
    <mergeCell ref="A62:E62"/>
    <mergeCell ref="B47:D47"/>
    <mergeCell ref="B33:D33"/>
    <mergeCell ref="B17:F17"/>
    <mergeCell ref="B18:F18"/>
    <mergeCell ref="B5:F5"/>
    <mergeCell ref="B6:F6"/>
    <mergeCell ref="B16:D16"/>
    <mergeCell ref="B11:C11"/>
    <mergeCell ref="B12:C12"/>
    <mergeCell ref="B13:F13"/>
    <mergeCell ref="B14:D14"/>
    <mergeCell ref="B7:F7"/>
    <mergeCell ref="B8:F8"/>
    <mergeCell ref="B9:F9"/>
    <mergeCell ref="B15:D15"/>
  </mergeCells>
  <phoneticPr fontId="19"/>
  <dataValidations disablePrompts="1" count="1">
    <dataValidation type="list" allowBlank="1" showInputMessage="1" showErrorMessage="1" sqref="F2" xr:uid="{1C7F6392-E13F-4C6F-9EE6-84E1246FECBA}">
      <formula1>"AMED記入,当初予算,調整費(春),調整費(秋),調整費(冬),一次補正,二次補正,三次補正"</formula1>
    </dataValidation>
  </dataValidations>
  <printOptions horizontalCentered="1"/>
  <pageMargins left="0.70866141732283472" right="0.70866141732283472" top="0.74803149606299213" bottom="0.74803149606299213" header="0.31496062992125984" footer="0.31496062992125984"/>
  <pageSetup paperSize="9" scale="43" orientation="landscape" blackAndWhite="1" r:id="rId1"/>
  <headerFooter>
    <oddFooter>&amp;RVer.20250930</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pageSetUpPr fitToPage="1"/>
  </sheetPr>
  <dimension ref="A1:H74"/>
  <sheetViews>
    <sheetView view="pageBreakPreview" zoomScaleNormal="100" zoomScaleSheetLayoutView="100" workbookViewId="0">
      <selection activeCell="A4" sqref="A4:A5"/>
    </sheetView>
  </sheetViews>
  <sheetFormatPr defaultColWidth="9" defaultRowHeight="14.4" x14ac:dyDescent="0.2"/>
  <cols>
    <col min="1" max="1" width="25.6640625" style="1" customWidth="1"/>
    <col min="2" max="2" width="40.33203125" style="1" customWidth="1"/>
    <col min="3" max="3" width="17.109375" style="4" customWidth="1"/>
    <col min="4" max="4" width="16.109375" style="1" customWidth="1"/>
    <col min="5" max="5" width="5.88671875" style="1" customWidth="1"/>
    <col min="6" max="6" width="5" style="1" customWidth="1"/>
    <col min="7" max="7" width="17.88671875" style="2" customWidth="1"/>
    <col min="8" max="8" width="9" style="1"/>
    <col min="9" max="10" width="14.88671875" style="1" customWidth="1"/>
    <col min="11" max="16384" width="9" style="1"/>
  </cols>
  <sheetData>
    <row r="1" spans="1:8" x14ac:dyDescent="0.2">
      <c r="A1" s="1" t="s">
        <v>134</v>
      </c>
    </row>
    <row r="2" spans="1:8" ht="17.25" customHeight="1" thickBot="1" x14ac:dyDescent="0.25">
      <c r="A2" s="1" t="s">
        <v>135</v>
      </c>
      <c r="G2" s="3" t="s">
        <v>136</v>
      </c>
    </row>
    <row r="3" spans="1:8" ht="16.5" customHeight="1" x14ac:dyDescent="0.2">
      <c r="A3" s="386" t="s">
        <v>137</v>
      </c>
      <c r="B3" s="388" t="s">
        <v>138</v>
      </c>
      <c r="C3" s="390" t="s">
        <v>139</v>
      </c>
      <c r="D3" s="393" t="s">
        <v>140</v>
      </c>
      <c r="E3" s="393"/>
      <c r="F3" s="393"/>
      <c r="G3" s="384" t="s">
        <v>141</v>
      </c>
    </row>
    <row r="4" spans="1:8" ht="16.5" customHeight="1" x14ac:dyDescent="0.2">
      <c r="A4" s="387"/>
      <c r="B4" s="389"/>
      <c r="C4" s="391"/>
      <c r="D4" s="22" t="s">
        <v>142</v>
      </c>
      <c r="E4" s="392" t="s">
        <v>143</v>
      </c>
      <c r="F4" s="392"/>
      <c r="G4" s="385"/>
    </row>
    <row r="5" spans="1:8" s="7" customFormat="1" ht="17.25" customHeight="1" x14ac:dyDescent="0.2">
      <c r="A5" s="37" t="s">
        <v>144</v>
      </c>
      <c r="B5" s="38" t="s">
        <v>145</v>
      </c>
      <c r="C5" s="39" t="s">
        <v>249</v>
      </c>
      <c r="D5" s="40">
        <v>1500000</v>
      </c>
      <c r="E5" s="41">
        <v>1</v>
      </c>
      <c r="F5" s="42" t="s">
        <v>146</v>
      </c>
      <c r="G5" s="31">
        <f>ROUNDDOWN(D5*E5,0)</f>
        <v>1500000</v>
      </c>
      <c r="H5" s="13" t="s">
        <v>147</v>
      </c>
    </row>
    <row r="6" spans="1:8" ht="17.25" customHeight="1" x14ac:dyDescent="0.2">
      <c r="A6" s="37"/>
      <c r="B6" s="38"/>
      <c r="C6" s="39"/>
      <c r="D6" s="43"/>
      <c r="E6" s="41"/>
      <c r="F6" s="42"/>
      <c r="G6" s="31">
        <f t="shared" ref="G6:G69" si="0">ROUNDDOWN(D6*E6,0)</f>
        <v>0</v>
      </c>
    </row>
    <row r="7" spans="1:8" ht="17.25" customHeight="1" x14ac:dyDescent="0.2">
      <c r="A7" s="44"/>
      <c r="B7" s="45"/>
      <c r="C7" s="39"/>
      <c r="D7" s="46"/>
      <c r="E7" s="47"/>
      <c r="F7" s="48"/>
      <c r="G7" s="31">
        <f t="shared" si="0"/>
        <v>0</v>
      </c>
    </row>
    <row r="8" spans="1:8" ht="17.25" customHeight="1" x14ac:dyDescent="0.2">
      <c r="A8" s="44"/>
      <c r="B8" s="45"/>
      <c r="C8" s="39"/>
      <c r="D8" s="46"/>
      <c r="E8" s="47"/>
      <c r="F8" s="48"/>
      <c r="G8" s="31">
        <f t="shared" si="0"/>
        <v>0</v>
      </c>
    </row>
    <row r="9" spans="1:8" ht="17.25" customHeight="1" x14ac:dyDescent="0.2">
      <c r="A9" s="44"/>
      <c r="B9" s="45"/>
      <c r="C9" s="39"/>
      <c r="D9" s="46"/>
      <c r="E9" s="47"/>
      <c r="F9" s="48"/>
      <c r="G9" s="31">
        <f t="shared" si="0"/>
        <v>0</v>
      </c>
    </row>
    <row r="10" spans="1:8" ht="17.25" customHeight="1" x14ac:dyDescent="0.2">
      <c r="A10" s="44"/>
      <c r="B10" s="45"/>
      <c r="C10" s="39"/>
      <c r="D10" s="46"/>
      <c r="E10" s="47"/>
      <c r="F10" s="48"/>
      <c r="G10" s="31">
        <f t="shared" si="0"/>
        <v>0</v>
      </c>
    </row>
    <row r="11" spans="1:8" ht="17.25" customHeight="1" x14ac:dyDescent="0.2">
      <c r="A11" s="44"/>
      <c r="B11" s="45"/>
      <c r="C11" s="39"/>
      <c r="D11" s="46"/>
      <c r="E11" s="47"/>
      <c r="F11" s="48"/>
      <c r="G11" s="31">
        <f t="shared" si="0"/>
        <v>0</v>
      </c>
    </row>
    <row r="12" spans="1:8" ht="17.25" customHeight="1" x14ac:dyDescent="0.2">
      <c r="A12" s="44"/>
      <c r="B12" s="45"/>
      <c r="C12" s="39"/>
      <c r="D12" s="46"/>
      <c r="E12" s="47"/>
      <c r="F12" s="48"/>
      <c r="G12" s="31">
        <f t="shared" si="0"/>
        <v>0</v>
      </c>
    </row>
    <row r="13" spans="1:8" ht="17.25" customHeight="1" x14ac:dyDescent="0.2">
      <c r="A13" s="44"/>
      <c r="B13" s="45"/>
      <c r="C13" s="39"/>
      <c r="D13" s="46"/>
      <c r="E13" s="47"/>
      <c r="F13" s="48"/>
      <c r="G13" s="31">
        <f t="shared" si="0"/>
        <v>0</v>
      </c>
    </row>
    <row r="14" spans="1:8" ht="17.25" customHeight="1" x14ac:dyDescent="0.2">
      <c r="A14" s="44"/>
      <c r="B14" s="45"/>
      <c r="C14" s="39"/>
      <c r="D14" s="46"/>
      <c r="E14" s="47"/>
      <c r="F14" s="48"/>
      <c r="G14" s="31">
        <f t="shared" si="0"/>
        <v>0</v>
      </c>
    </row>
    <row r="15" spans="1:8" ht="17.25" customHeight="1" x14ac:dyDescent="0.2">
      <c r="A15" s="44"/>
      <c r="B15" s="45"/>
      <c r="C15" s="39"/>
      <c r="D15" s="46"/>
      <c r="E15" s="47"/>
      <c r="F15" s="48"/>
      <c r="G15" s="31">
        <f t="shared" si="0"/>
        <v>0</v>
      </c>
    </row>
    <row r="16" spans="1:8" ht="17.25" customHeight="1" x14ac:dyDescent="0.2">
      <c r="A16" s="44"/>
      <c r="B16" s="45"/>
      <c r="C16" s="39"/>
      <c r="D16" s="46"/>
      <c r="E16" s="47"/>
      <c r="F16" s="48"/>
      <c r="G16" s="31">
        <f t="shared" si="0"/>
        <v>0</v>
      </c>
    </row>
    <row r="17" spans="1:7" ht="17.25" customHeight="1" x14ac:dyDescent="0.2">
      <c r="A17" s="44"/>
      <c r="B17" s="45"/>
      <c r="C17" s="39"/>
      <c r="D17" s="46"/>
      <c r="E17" s="47"/>
      <c r="F17" s="48"/>
      <c r="G17" s="31">
        <f t="shared" si="0"/>
        <v>0</v>
      </c>
    </row>
    <row r="18" spans="1:7" ht="17.25" customHeight="1" x14ac:dyDescent="0.2">
      <c r="A18" s="44"/>
      <c r="B18" s="45"/>
      <c r="C18" s="39"/>
      <c r="D18" s="46"/>
      <c r="E18" s="47"/>
      <c r="F18" s="48"/>
      <c r="G18" s="31">
        <f t="shared" si="0"/>
        <v>0</v>
      </c>
    </row>
    <row r="19" spans="1:7" ht="17.25" customHeight="1" x14ac:dyDescent="0.2">
      <c r="A19" s="44"/>
      <c r="B19" s="45"/>
      <c r="C19" s="39"/>
      <c r="D19" s="46"/>
      <c r="E19" s="47"/>
      <c r="F19" s="48"/>
      <c r="G19" s="31">
        <f t="shared" si="0"/>
        <v>0</v>
      </c>
    </row>
    <row r="20" spans="1:7" ht="17.25" customHeight="1" x14ac:dyDescent="0.2">
      <c r="A20" s="44"/>
      <c r="B20" s="45"/>
      <c r="C20" s="39"/>
      <c r="D20" s="46"/>
      <c r="E20" s="47"/>
      <c r="F20" s="48"/>
      <c r="G20" s="31">
        <f t="shared" si="0"/>
        <v>0</v>
      </c>
    </row>
    <row r="21" spans="1:7" ht="17.25" customHeight="1" x14ac:dyDescent="0.2">
      <c r="A21" s="44"/>
      <c r="B21" s="45"/>
      <c r="C21" s="39"/>
      <c r="D21" s="46"/>
      <c r="E21" s="47"/>
      <c r="F21" s="48"/>
      <c r="G21" s="31">
        <f t="shared" si="0"/>
        <v>0</v>
      </c>
    </row>
    <row r="22" spans="1:7" ht="17.25" customHeight="1" x14ac:dyDescent="0.2">
      <c r="A22" s="44"/>
      <c r="B22" s="45"/>
      <c r="C22" s="39"/>
      <c r="D22" s="46"/>
      <c r="E22" s="47"/>
      <c r="F22" s="48"/>
      <c r="G22" s="31">
        <f t="shared" si="0"/>
        <v>0</v>
      </c>
    </row>
    <row r="23" spans="1:7" ht="17.25" customHeight="1" x14ac:dyDescent="0.2">
      <c r="A23" s="44"/>
      <c r="B23" s="45"/>
      <c r="C23" s="39"/>
      <c r="D23" s="46"/>
      <c r="E23" s="47"/>
      <c r="F23" s="48"/>
      <c r="G23" s="31">
        <f t="shared" si="0"/>
        <v>0</v>
      </c>
    </row>
    <row r="24" spans="1:7" ht="17.25" customHeight="1" x14ac:dyDescent="0.2">
      <c r="A24" s="44"/>
      <c r="B24" s="45"/>
      <c r="C24" s="39"/>
      <c r="D24" s="46"/>
      <c r="E24" s="47"/>
      <c r="F24" s="48"/>
      <c r="G24" s="31">
        <f t="shared" si="0"/>
        <v>0</v>
      </c>
    </row>
    <row r="25" spans="1:7" ht="17.25" customHeight="1" x14ac:dyDescent="0.2">
      <c r="A25" s="44"/>
      <c r="B25" s="45"/>
      <c r="C25" s="39"/>
      <c r="D25" s="46"/>
      <c r="E25" s="47"/>
      <c r="F25" s="48"/>
      <c r="G25" s="31">
        <f t="shared" si="0"/>
        <v>0</v>
      </c>
    </row>
    <row r="26" spans="1:7" ht="17.25" customHeight="1" x14ac:dyDescent="0.2">
      <c r="A26" s="44"/>
      <c r="B26" s="45"/>
      <c r="C26" s="39"/>
      <c r="D26" s="46"/>
      <c r="E26" s="47"/>
      <c r="F26" s="48"/>
      <c r="G26" s="31">
        <f t="shared" si="0"/>
        <v>0</v>
      </c>
    </row>
    <row r="27" spans="1:7" ht="17.25" customHeight="1" x14ac:dyDescent="0.2">
      <c r="A27" s="44"/>
      <c r="B27" s="45"/>
      <c r="C27" s="39"/>
      <c r="D27" s="46"/>
      <c r="E27" s="47"/>
      <c r="F27" s="48"/>
      <c r="G27" s="31">
        <f t="shared" si="0"/>
        <v>0</v>
      </c>
    </row>
    <row r="28" spans="1:7" ht="17.25" customHeight="1" x14ac:dyDescent="0.2">
      <c r="A28" s="44"/>
      <c r="B28" s="45"/>
      <c r="C28" s="39"/>
      <c r="D28" s="46"/>
      <c r="E28" s="47"/>
      <c r="F28" s="48"/>
      <c r="G28" s="31">
        <f t="shared" si="0"/>
        <v>0</v>
      </c>
    </row>
    <row r="29" spans="1:7" ht="17.25" customHeight="1" x14ac:dyDescent="0.2">
      <c r="A29" s="44"/>
      <c r="B29" s="45"/>
      <c r="C29" s="39"/>
      <c r="D29" s="46"/>
      <c r="E29" s="47"/>
      <c r="F29" s="48"/>
      <c r="G29" s="31">
        <f t="shared" si="0"/>
        <v>0</v>
      </c>
    </row>
    <row r="30" spans="1:7" ht="17.25" customHeight="1" x14ac:dyDescent="0.2">
      <c r="A30" s="44"/>
      <c r="B30" s="45"/>
      <c r="C30" s="39"/>
      <c r="D30" s="46"/>
      <c r="E30" s="47"/>
      <c r="F30" s="48"/>
      <c r="G30" s="31">
        <f t="shared" si="0"/>
        <v>0</v>
      </c>
    </row>
    <row r="31" spans="1:7" ht="17.25" customHeight="1" x14ac:dyDescent="0.2">
      <c r="A31" s="44"/>
      <c r="B31" s="45"/>
      <c r="C31" s="39"/>
      <c r="D31" s="46"/>
      <c r="E31" s="47"/>
      <c r="F31" s="48"/>
      <c r="G31" s="31">
        <f t="shared" si="0"/>
        <v>0</v>
      </c>
    </row>
    <row r="32" spans="1:7" ht="17.25" customHeight="1" x14ac:dyDescent="0.2">
      <c r="A32" s="44"/>
      <c r="B32" s="45"/>
      <c r="C32" s="39"/>
      <c r="D32" s="46"/>
      <c r="E32" s="47"/>
      <c r="F32" s="48"/>
      <c r="G32" s="31">
        <f t="shared" si="0"/>
        <v>0</v>
      </c>
    </row>
    <row r="33" spans="1:7" ht="17.25" customHeight="1" x14ac:dyDescent="0.2">
      <c r="A33" s="44"/>
      <c r="B33" s="45"/>
      <c r="C33" s="39"/>
      <c r="D33" s="46"/>
      <c r="E33" s="47"/>
      <c r="F33" s="48"/>
      <c r="G33" s="31">
        <f t="shared" si="0"/>
        <v>0</v>
      </c>
    </row>
    <row r="34" spans="1:7" ht="17.25" customHeight="1" x14ac:dyDescent="0.2">
      <c r="A34" s="44"/>
      <c r="B34" s="45"/>
      <c r="C34" s="39"/>
      <c r="D34" s="46"/>
      <c r="E34" s="47"/>
      <c r="F34" s="48"/>
      <c r="G34" s="31">
        <f t="shared" si="0"/>
        <v>0</v>
      </c>
    </row>
    <row r="35" spans="1:7" ht="17.25" customHeight="1" x14ac:dyDescent="0.2">
      <c r="A35" s="44"/>
      <c r="B35" s="45"/>
      <c r="C35" s="39"/>
      <c r="D35" s="46"/>
      <c r="E35" s="47"/>
      <c r="F35" s="48"/>
      <c r="G35" s="31">
        <f t="shared" si="0"/>
        <v>0</v>
      </c>
    </row>
    <row r="36" spans="1:7" ht="17.25" customHeight="1" x14ac:dyDescent="0.2">
      <c r="A36" s="44"/>
      <c r="B36" s="45"/>
      <c r="C36" s="39"/>
      <c r="D36" s="46"/>
      <c r="E36" s="47"/>
      <c r="F36" s="48"/>
      <c r="G36" s="31">
        <f t="shared" si="0"/>
        <v>0</v>
      </c>
    </row>
    <row r="37" spans="1:7" ht="17.25" customHeight="1" x14ac:dyDescent="0.2">
      <c r="A37" s="44"/>
      <c r="B37" s="45"/>
      <c r="C37" s="39"/>
      <c r="D37" s="46"/>
      <c r="E37" s="47"/>
      <c r="F37" s="48"/>
      <c r="G37" s="31">
        <f t="shared" si="0"/>
        <v>0</v>
      </c>
    </row>
    <row r="38" spans="1:7" ht="17.25" customHeight="1" x14ac:dyDescent="0.2">
      <c r="A38" s="44"/>
      <c r="B38" s="45"/>
      <c r="C38" s="39"/>
      <c r="D38" s="46"/>
      <c r="E38" s="47"/>
      <c r="F38" s="48"/>
      <c r="G38" s="31">
        <f t="shared" si="0"/>
        <v>0</v>
      </c>
    </row>
    <row r="39" spans="1:7" ht="17.25" customHeight="1" x14ac:dyDescent="0.2">
      <c r="A39" s="44"/>
      <c r="B39" s="45"/>
      <c r="C39" s="39"/>
      <c r="D39" s="46"/>
      <c r="E39" s="47"/>
      <c r="F39" s="48"/>
      <c r="G39" s="31">
        <f t="shared" si="0"/>
        <v>0</v>
      </c>
    </row>
    <row r="40" spans="1:7" ht="17.25" customHeight="1" x14ac:dyDescent="0.2">
      <c r="A40" s="44"/>
      <c r="B40" s="45"/>
      <c r="C40" s="39"/>
      <c r="D40" s="46"/>
      <c r="E40" s="47"/>
      <c r="F40" s="48"/>
      <c r="G40" s="31">
        <f t="shared" si="0"/>
        <v>0</v>
      </c>
    </row>
    <row r="41" spans="1:7" ht="17.25" customHeight="1" x14ac:dyDescent="0.2">
      <c r="A41" s="44"/>
      <c r="B41" s="45"/>
      <c r="C41" s="39"/>
      <c r="D41" s="46"/>
      <c r="E41" s="47"/>
      <c r="F41" s="48"/>
      <c r="G41" s="31">
        <f t="shared" si="0"/>
        <v>0</v>
      </c>
    </row>
    <row r="42" spans="1:7" ht="17.25" customHeight="1" x14ac:dyDescent="0.2">
      <c r="A42" s="44"/>
      <c r="B42" s="45"/>
      <c r="C42" s="39"/>
      <c r="D42" s="46"/>
      <c r="E42" s="47"/>
      <c r="F42" s="48"/>
      <c r="G42" s="31">
        <f t="shared" si="0"/>
        <v>0</v>
      </c>
    </row>
    <row r="43" spans="1:7" ht="17.25" customHeight="1" x14ac:dyDescent="0.2">
      <c r="A43" s="44"/>
      <c r="B43" s="45"/>
      <c r="C43" s="39"/>
      <c r="D43" s="46"/>
      <c r="E43" s="47"/>
      <c r="F43" s="48"/>
      <c r="G43" s="31">
        <f t="shared" si="0"/>
        <v>0</v>
      </c>
    </row>
    <row r="44" spans="1:7" ht="17.25" customHeight="1" x14ac:dyDescent="0.2">
      <c r="A44" s="44"/>
      <c r="B44" s="45"/>
      <c r="C44" s="39"/>
      <c r="D44" s="46"/>
      <c r="E44" s="47"/>
      <c r="F44" s="48"/>
      <c r="G44" s="31">
        <f t="shared" si="0"/>
        <v>0</v>
      </c>
    </row>
    <row r="45" spans="1:7" ht="17.25" customHeight="1" x14ac:dyDescent="0.2">
      <c r="A45" s="44"/>
      <c r="B45" s="45"/>
      <c r="C45" s="39"/>
      <c r="D45" s="46"/>
      <c r="E45" s="47"/>
      <c r="F45" s="48"/>
      <c r="G45" s="31">
        <f t="shared" si="0"/>
        <v>0</v>
      </c>
    </row>
    <row r="46" spans="1:7" ht="17.25" customHeight="1" x14ac:dyDescent="0.2">
      <c r="A46" s="44"/>
      <c r="B46" s="45"/>
      <c r="C46" s="39"/>
      <c r="D46" s="46"/>
      <c r="E46" s="47"/>
      <c r="F46" s="48"/>
      <c r="G46" s="31">
        <f t="shared" si="0"/>
        <v>0</v>
      </c>
    </row>
    <row r="47" spans="1:7" ht="17.25" customHeight="1" x14ac:dyDescent="0.2">
      <c r="A47" s="44"/>
      <c r="B47" s="45"/>
      <c r="C47" s="39"/>
      <c r="D47" s="46"/>
      <c r="E47" s="47"/>
      <c r="F47" s="48"/>
      <c r="G47" s="31">
        <f t="shared" si="0"/>
        <v>0</v>
      </c>
    </row>
    <row r="48" spans="1:7" ht="17.25" customHeight="1" x14ac:dyDescent="0.2">
      <c r="A48" s="44"/>
      <c r="B48" s="45"/>
      <c r="C48" s="39"/>
      <c r="D48" s="46"/>
      <c r="E48" s="47"/>
      <c r="F48" s="48"/>
      <c r="G48" s="31">
        <f t="shared" si="0"/>
        <v>0</v>
      </c>
    </row>
    <row r="49" spans="1:7" ht="17.25" customHeight="1" x14ac:dyDescent="0.2">
      <c r="A49" s="44"/>
      <c r="B49" s="45"/>
      <c r="C49" s="39"/>
      <c r="D49" s="46"/>
      <c r="E49" s="47"/>
      <c r="F49" s="48"/>
      <c r="G49" s="31">
        <f t="shared" si="0"/>
        <v>0</v>
      </c>
    </row>
    <row r="50" spans="1:7" ht="17.25" customHeight="1" x14ac:dyDescent="0.2">
      <c r="A50" s="44"/>
      <c r="B50" s="45"/>
      <c r="C50" s="39"/>
      <c r="D50" s="46"/>
      <c r="E50" s="47"/>
      <c r="F50" s="48"/>
      <c r="G50" s="31">
        <f t="shared" si="0"/>
        <v>0</v>
      </c>
    </row>
    <row r="51" spans="1:7" ht="17.25" customHeight="1" x14ac:dyDescent="0.2">
      <c r="A51" s="44"/>
      <c r="B51" s="45"/>
      <c r="C51" s="39"/>
      <c r="D51" s="46"/>
      <c r="E51" s="47"/>
      <c r="F51" s="48"/>
      <c r="G51" s="31">
        <f t="shared" si="0"/>
        <v>0</v>
      </c>
    </row>
    <row r="52" spans="1:7" ht="17.25" customHeight="1" x14ac:dyDescent="0.2">
      <c r="A52" s="44"/>
      <c r="B52" s="45"/>
      <c r="C52" s="39"/>
      <c r="D52" s="46"/>
      <c r="E52" s="47"/>
      <c r="F52" s="48"/>
      <c r="G52" s="31">
        <f t="shared" si="0"/>
        <v>0</v>
      </c>
    </row>
    <row r="53" spans="1:7" ht="17.25" customHeight="1" x14ac:dyDescent="0.2">
      <c r="A53" s="44"/>
      <c r="B53" s="45"/>
      <c r="C53" s="39"/>
      <c r="D53" s="46"/>
      <c r="E53" s="47"/>
      <c r="F53" s="48"/>
      <c r="G53" s="31">
        <f t="shared" si="0"/>
        <v>0</v>
      </c>
    </row>
    <row r="54" spans="1:7" ht="17.25" customHeight="1" x14ac:dyDescent="0.2">
      <c r="A54" s="44"/>
      <c r="B54" s="45"/>
      <c r="C54" s="39"/>
      <c r="D54" s="46"/>
      <c r="E54" s="47"/>
      <c r="F54" s="48"/>
      <c r="G54" s="31">
        <f t="shared" si="0"/>
        <v>0</v>
      </c>
    </row>
    <row r="55" spans="1:7" ht="17.25" customHeight="1" x14ac:dyDescent="0.2">
      <c r="A55" s="44"/>
      <c r="B55" s="45"/>
      <c r="C55" s="39"/>
      <c r="D55" s="46"/>
      <c r="E55" s="47"/>
      <c r="F55" s="48"/>
      <c r="G55" s="31">
        <f t="shared" si="0"/>
        <v>0</v>
      </c>
    </row>
    <row r="56" spans="1:7" ht="17.25" customHeight="1" x14ac:dyDescent="0.2">
      <c r="A56" s="44"/>
      <c r="B56" s="45"/>
      <c r="C56" s="39"/>
      <c r="D56" s="46"/>
      <c r="E56" s="47"/>
      <c r="F56" s="48"/>
      <c r="G56" s="31">
        <f t="shared" si="0"/>
        <v>0</v>
      </c>
    </row>
    <row r="57" spans="1:7" ht="17.25" customHeight="1" x14ac:dyDescent="0.2">
      <c r="A57" s="44"/>
      <c r="B57" s="45"/>
      <c r="C57" s="39"/>
      <c r="D57" s="46"/>
      <c r="E57" s="47"/>
      <c r="F57" s="48"/>
      <c r="G57" s="31">
        <f t="shared" si="0"/>
        <v>0</v>
      </c>
    </row>
    <row r="58" spans="1:7" ht="17.25" customHeight="1" x14ac:dyDescent="0.2">
      <c r="A58" s="44"/>
      <c r="B58" s="45"/>
      <c r="C58" s="39"/>
      <c r="D58" s="46"/>
      <c r="E58" s="47"/>
      <c r="F58" s="48"/>
      <c r="G58" s="31">
        <f t="shared" si="0"/>
        <v>0</v>
      </c>
    </row>
    <row r="59" spans="1:7" ht="17.25" customHeight="1" x14ac:dyDescent="0.2">
      <c r="A59" s="44"/>
      <c r="B59" s="45"/>
      <c r="C59" s="39"/>
      <c r="D59" s="46"/>
      <c r="E59" s="47"/>
      <c r="F59" s="48"/>
      <c r="G59" s="31">
        <f t="shared" si="0"/>
        <v>0</v>
      </c>
    </row>
    <row r="60" spans="1:7" ht="17.25" customHeight="1" x14ac:dyDescent="0.2">
      <c r="A60" s="44"/>
      <c r="B60" s="45"/>
      <c r="C60" s="39"/>
      <c r="D60" s="46"/>
      <c r="E60" s="47"/>
      <c r="F60" s="48"/>
      <c r="G60" s="31">
        <f t="shared" si="0"/>
        <v>0</v>
      </c>
    </row>
    <row r="61" spans="1:7" ht="17.25" customHeight="1" x14ac:dyDescent="0.2">
      <c r="A61" s="44"/>
      <c r="B61" s="45"/>
      <c r="C61" s="39"/>
      <c r="D61" s="46"/>
      <c r="E61" s="47"/>
      <c r="F61" s="48"/>
      <c r="G61" s="31">
        <f t="shared" si="0"/>
        <v>0</v>
      </c>
    </row>
    <row r="62" spans="1:7" ht="17.25" customHeight="1" x14ac:dyDescent="0.2">
      <c r="A62" s="44"/>
      <c r="B62" s="45"/>
      <c r="C62" s="39"/>
      <c r="D62" s="46"/>
      <c r="E62" s="47"/>
      <c r="F62" s="48"/>
      <c r="G62" s="31">
        <f t="shared" si="0"/>
        <v>0</v>
      </c>
    </row>
    <row r="63" spans="1:7" ht="17.25" customHeight="1" x14ac:dyDescent="0.2">
      <c r="A63" s="44"/>
      <c r="B63" s="45"/>
      <c r="C63" s="39"/>
      <c r="D63" s="46"/>
      <c r="E63" s="47"/>
      <c r="F63" s="48"/>
      <c r="G63" s="31">
        <f t="shared" si="0"/>
        <v>0</v>
      </c>
    </row>
    <row r="64" spans="1:7" ht="17.25" customHeight="1" x14ac:dyDescent="0.2">
      <c r="A64" s="44"/>
      <c r="B64" s="45"/>
      <c r="C64" s="39"/>
      <c r="D64" s="46"/>
      <c r="E64" s="47"/>
      <c r="F64" s="48"/>
      <c r="G64" s="31">
        <f t="shared" si="0"/>
        <v>0</v>
      </c>
    </row>
    <row r="65" spans="1:8" ht="17.25" customHeight="1" x14ac:dyDescent="0.2">
      <c r="A65" s="44"/>
      <c r="B65" s="45"/>
      <c r="C65" s="39"/>
      <c r="D65" s="46"/>
      <c r="E65" s="47"/>
      <c r="F65" s="48"/>
      <c r="G65" s="31">
        <f t="shared" si="0"/>
        <v>0</v>
      </c>
    </row>
    <row r="66" spans="1:8" ht="17.25" customHeight="1" x14ac:dyDescent="0.2">
      <c r="A66" s="44"/>
      <c r="B66" s="45"/>
      <c r="C66" s="39"/>
      <c r="D66" s="46"/>
      <c r="E66" s="47"/>
      <c r="F66" s="48"/>
      <c r="G66" s="31">
        <f t="shared" si="0"/>
        <v>0</v>
      </c>
    </row>
    <row r="67" spans="1:8" ht="17.25" customHeight="1" x14ac:dyDescent="0.2">
      <c r="A67" s="44"/>
      <c r="B67" s="49"/>
      <c r="C67" s="39"/>
      <c r="D67" s="46"/>
      <c r="E67" s="47"/>
      <c r="F67" s="48"/>
      <c r="G67" s="31">
        <f t="shared" si="0"/>
        <v>0</v>
      </c>
    </row>
    <row r="68" spans="1:8" ht="17.25" customHeight="1" x14ac:dyDescent="0.2">
      <c r="A68" s="50"/>
      <c r="B68" s="51"/>
      <c r="C68" s="39"/>
      <c r="D68" s="46"/>
      <c r="E68" s="47"/>
      <c r="F68" s="48"/>
      <c r="G68" s="31">
        <f t="shared" si="0"/>
        <v>0</v>
      </c>
    </row>
    <row r="69" spans="1:8" ht="17.25" customHeight="1" thickBot="1" x14ac:dyDescent="0.25">
      <c r="A69" s="50"/>
      <c r="B69" s="51"/>
      <c r="C69" s="39"/>
      <c r="D69" s="52"/>
      <c r="E69" s="53"/>
      <c r="F69" s="48"/>
      <c r="G69" s="31">
        <f t="shared" si="0"/>
        <v>0</v>
      </c>
    </row>
    <row r="70" spans="1:8" ht="17.25" customHeight="1" thickBot="1" x14ac:dyDescent="0.25">
      <c r="A70" s="382" t="s">
        <v>148</v>
      </c>
      <c r="B70" s="383"/>
      <c r="C70" s="383"/>
      <c r="D70" s="383"/>
      <c r="E70" s="383"/>
      <c r="F70" s="383"/>
      <c r="G70" s="26">
        <f>SUM(G5:G69)</f>
        <v>1500000</v>
      </c>
    </row>
    <row r="71" spans="1:8" s="7" customFormat="1" ht="17.25" customHeight="1" x14ac:dyDescent="0.2">
      <c r="A71" s="7" t="s">
        <v>149</v>
      </c>
      <c r="C71" s="9"/>
      <c r="E71" s="1"/>
      <c r="F71" s="1"/>
      <c r="G71" s="1"/>
      <c r="H71" s="1"/>
    </row>
    <row r="72" spans="1:8" ht="17.25" customHeight="1" x14ac:dyDescent="0.2">
      <c r="G72" s="1"/>
    </row>
    <row r="73" spans="1:8" ht="17.25" customHeight="1" x14ac:dyDescent="0.2">
      <c r="G73" s="1"/>
    </row>
    <row r="74" spans="1:8" ht="17.25" customHeight="1" x14ac:dyDescent="0.2">
      <c r="G74" s="1"/>
    </row>
  </sheetData>
  <sheetProtection formatCells="0" formatColumns="0" formatRows="0"/>
  <mergeCells count="7">
    <mergeCell ref="A70:F70"/>
    <mergeCell ref="G3:G4"/>
    <mergeCell ref="A3:A4"/>
    <mergeCell ref="B3:B4"/>
    <mergeCell ref="C3:C4"/>
    <mergeCell ref="E4:F4"/>
    <mergeCell ref="D3:F3"/>
  </mergeCells>
  <phoneticPr fontId="19"/>
  <dataValidations count="3">
    <dataValidation type="list" allowBlank="1" showInputMessage="1" showErrorMessage="1" sqref="C6:C69" xr:uid="{00000000-0002-0000-0300-000000000000}">
      <formula1>"選択してください,第1四半期,第2四半期,第3四半期,第4四半期,"</formula1>
    </dataValidation>
    <dataValidation type="list" allowBlank="1" showInputMessage="1" showErrorMessage="1" sqref="F5:F69" xr:uid="{00000000-0002-0000-0300-000001000000}">
      <formula1>"選択してください,個,点,台,式,件"</formula1>
    </dataValidation>
    <dataValidation type="list" allowBlank="1" showInputMessage="1" showErrorMessage="1" sqref="C5" xr:uid="{A73FEB93-45BA-4EBF-80D5-105F6E62E454}">
      <formula1>"選択してください,第1四半期,第2四半期,第3四半期,第4四半期,ステージ2,ステージ3,ステージ4,ステージ5"</formula1>
    </dataValidation>
  </dataValidations>
  <printOptions horizontalCentered="1"/>
  <pageMargins left="0.70866141732283472" right="0.70866141732283472" top="0.74803149606299213" bottom="0.74803149606299213" header="0.31496062992125984" footer="0.31496062992125984"/>
  <pageSetup paperSize="9" scale="43" orientation="landscape" blackAndWhite="1" r:id="rId1"/>
  <headerFooter>
    <oddFooter>&amp;RVer.20250930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pageSetUpPr fitToPage="1"/>
  </sheetPr>
  <dimension ref="A1:G141"/>
  <sheetViews>
    <sheetView view="pageBreakPreview" zoomScaleNormal="100" zoomScaleSheetLayoutView="100" workbookViewId="0">
      <selection activeCell="A4" sqref="A4:A5"/>
    </sheetView>
  </sheetViews>
  <sheetFormatPr defaultColWidth="9" defaultRowHeight="19.5" customHeight="1" x14ac:dyDescent="0.2"/>
  <cols>
    <col min="1" max="1" width="33.109375" style="34" customWidth="1"/>
    <col min="2" max="2" width="40.88671875" style="34" customWidth="1"/>
    <col min="3" max="3" width="14.6640625" style="1" customWidth="1"/>
    <col min="4" max="4" width="7.88671875" style="1" customWidth="1"/>
    <col min="5" max="5" width="6.88671875" style="1" customWidth="1"/>
    <col min="6" max="6" width="17.33203125" style="2" customWidth="1"/>
    <col min="7" max="7" width="9" style="7"/>
    <col min="8" max="16384" width="9" style="1"/>
  </cols>
  <sheetData>
    <row r="1" spans="1:7" ht="19.5" customHeight="1" x14ac:dyDescent="0.2">
      <c r="A1" s="34" t="s">
        <v>150</v>
      </c>
    </row>
    <row r="2" spans="1:7" ht="19.5" customHeight="1" thickBot="1" x14ac:dyDescent="0.25">
      <c r="A2" s="34" t="s">
        <v>151</v>
      </c>
      <c r="D2" s="4"/>
      <c r="E2" s="4"/>
      <c r="F2" s="3" t="s">
        <v>136</v>
      </c>
    </row>
    <row r="3" spans="1:7" ht="13.5" customHeight="1" x14ac:dyDescent="0.2">
      <c r="A3" s="397" t="s">
        <v>137</v>
      </c>
      <c r="B3" s="395" t="s">
        <v>138</v>
      </c>
      <c r="C3" s="399" t="s">
        <v>140</v>
      </c>
      <c r="D3" s="400"/>
      <c r="E3" s="401"/>
      <c r="F3" s="384" t="s">
        <v>141</v>
      </c>
    </row>
    <row r="4" spans="1:7" ht="13.5" customHeight="1" thickBot="1" x14ac:dyDescent="0.25">
      <c r="A4" s="398"/>
      <c r="B4" s="396"/>
      <c r="C4" s="19" t="s">
        <v>142</v>
      </c>
      <c r="D4" s="20" t="s">
        <v>143</v>
      </c>
      <c r="E4" s="20" t="s">
        <v>152</v>
      </c>
      <c r="F4" s="394"/>
    </row>
    <row r="5" spans="1:7" s="7" customFormat="1" ht="17.25" customHeight="1" x14ac:dyDescent="0.2">
      <c r="A5" s="54" t="s">
        <v>153</v>
      </c>
      <c r="B5" s="55" t="s">
        <v>145</v>
      </c>
      <c r="C5" s="56">
        <v>25000</v>
      </c>
      <c r="D5" s="57">
        <v>5</v>
      </c>
      <c r="E5" s="58" t="s">
        <v>154</v>
      </c>
      <c r="F5" s="33">
        <f>ROUNDDOWN(C5*D5,0)</f>
        <v>125000</v>
      </c>
      <c r="G5" s="13" t="s">
        <v>147</v>
      </c>
    </row>
    <row r="6" spans="1:7" ht="17.25" customHeight="1" x14ac:dyDescent="0.2">
      <c r="A6" s="54" t="s">
        <v>155</v>
      </c>
      <c r="B6" s="55" t="s">
        <v>156</v>
      </c>
      <c r="C6" s="56">
        <v>25000</v>
      </c>
      <c r="D6" s="57">
        <v>5</v>
      </c>
      <c r="E6" s="58" t="s">
        <v>154</v>
      </c>
      <c r="F6" s="33">
        <f t="shared" ref="F6:F14" si="0">ROUNDDOWN(C6*D6,0)</f>
        <v>125000</v>
      </c>
    </row>
    <row r="7" spans="1:7" ht="17.25" customHeight="1" x14ac:dyDescent="0.2">
      <c r="A7" s="54" t="s">
        <v>157</v>
      </c>
      <c r="B7" s="55" t="s">
        <v>158</v>
      </c>
      <c r="C7" s="56">
        <v>60000</v>
      </c>
      <c r="D7" s="57">
        <v>1</v>
      </c>
      <c r="E7" s="58" t="s">
        <v>159</v>
      </c>
      <c r="F7" s="33">
        <f t="shared" si="0"/>
        <v>60000</v>
      </c>
    </row>
    <row r="8" spans="1:7" ht="17.25" customHeight="1" x14ac:dyDescent="0.2">
      <c r="A8" s="54" t="s">
        <v>160</v>
      </c>
      <c r="B8" s="55" t="s">
        <v>161</v>
      </c>
      <c r="C8" s="56">
        <v>70000</v>
      </c>
      <c r="D8" s="57">
        <v>1</v>
      </c>
      <c r="E8" s="58" t="s">
        <v>159</v>
      </c>
      <c r="F8" s="33">
        <f t="shared" si="0"/>
        <v>70000</v>
      </c>
    </row>
    <row r="9" spans="1:7" ht="17.25" customHeight="1" x14ac:dyDescent="0.2">
      <c r="A9" s="54" t="s">
        <v>162</v>
      </c>
      <c r="B9" s="55" t="s">
        <v>158</v>
      </c>
      <c r="C9" s="56">
        <v>80000</v>
      </c>
      <c r="D9" s="57">
        <v>1</v>
      </c>
      <c r="E9" s="58" t="s">
        <v>159</v>
      </c>
      <c r="F9" s="33">
        <f t="shared" si="0"/>
        <v>80000</v>
      </c>
    </row>
    <row r="10" spans="1:7" ht="17.25" customHeight="1" x14ac:dyDescent="0.2">
      <c r="A10" s="59" t="s">
        <v>163</v>
      </c>
      <c r="B10" s="60" t="s">
        <v>164</v>
      </c>
      <c r="C10" s="56">
        <v>14000</v>
      </c>
      <c r="D10" s="57">
        <v>1</v>
      </c>
      <c r="E10" s="58" t="s">
        <v>165</v>
      </c>
      <c r="F10" s="33">
        <f t="shared" si="0"/>
        <v>14000</v>
      </c>
    </row>
    <row r="11" spans="1:7" ht="17.25" customHeight="1" x14ac:dyDescent="0.2">
      <c r="A11" s="54" t="s">
        <v>166</v>
      </c>
      <c r="B11" s="55" t="s">
        <v>167</v>
      </c>
      <c r="C11" s="56">
        <v>5000</v>
      </c>
      <c r="D11" s="57">
        <v>100</v>
      </c>
      <c r="E11" s="58" t="s">
        <v>168</v>
      </c>
      <c r="F11" s="33">
        <f t="shared" si="0"/>
        <v>500000</v>
      </c>
    </row>
    <row r="12" spans="1:7" ht="17.25" customHeight="1" x14ac:dyDescent="0.2">
      <c r="A12" s="54" t="s">
        <v>169</v>
      </c>
      <c r="B12" s="55" t="s">
        <v>170</v>
      </c>
      <c r="C12" s="56">
        <v>150000</v>
      </c>
      <c r="D12" s="57">
        <v>1</v>
      </c>
      <c r="E12" s="58" t="s">
        <v>159</v>
      </c>
      <c r="F12" s="33">
        <f t="shared" si="0"/>
        <v>150000</v>
      </c>
    </row>
    <row r="13" spans="1:7" ht="17.25" customHeight="1" x14ac:dyDescent="0.2">
      <c r="A13" s="54" t="s">
        <v>171</v>
      </c>
      <c r="B13" s="55" t="s">
        <v>172</v>
      </c>
      <c r="C13" s="56">
        <v>150000</v>
      </c>
      <c r="D13" s="57">
        <v>1</v>
      </c>
      <c r="E13" s="58" t="s">
        <v>159</v>
      </c>
      <c r="F13" s="33">
        <f t="shared" si="0"/>
        <v>150000</v>
      </c>
    </row>
    <row r="14" spans="1:7" ht="17.25" customHeight="1" x14ac:dyDescent="0.2">
      <c r="A14" s="54" t="s">
        <v>171</v>
      </c>
      <c r="B14" s="55" t="s">
        <v>173</v>
      </c>
      <c r="C14" s="56">
        <v>150000</v>
      </c>
      <c r="D14" s="57">
        <v>1</v>
      </c>
      <c r="E14" s="58" t="s">
        <v>159</v>
      </c>
      <c r="F14" s="33">
        <f t="shared" si="0"/>
        <v>150000</v>
      </c>
    </row>
    <row r="15" spans="1:7" ht="17.25" customHeight="1" x14ac:dyDescent="0.2">
      <c r="A15" s="54"/>
      <c r="B15" s="55"/>
      <c r="C15" s="56"/>
      <c r="D15" s="57"/>
      <c r="E15" s="58"/>
      <c r="F15" s="33">
        <f t="shared" ref="F15:F69" si="1">ROUNDDOWN(C15*D15,0)</f>
        <v>0</v>
      </c>
    </row>
    <row r="16" spans="1:7" ht="17.25" customHeight="1" x14ac:dyDescent="0.2">
      <c r="A16" s="54"/>
      <c r="B16" s="55"/>
      <c r="C16" s="56"/>
      <c r="D16" s="57"/>
      <c r="E16" s="58"/>
      <c r="F16" s="33">
        <f t="shared" si="1"/>
        <v>0</v>
      </c>
    </row>
    <row r="17" spans="1:6" ht="17.25" customHeight="1" x14ac:dyDescent="0.2">
      <c r="A17" s="54"/>
      <c r="B17" s="55"/>
      <c r="C17" s="56"/>
      <c r="D17" s="57"/>
      <c r="E17" s="58"/>
      <c r="F17" s="33">
        <f t="shared" si="1"/>
        <v>0</v>
      </c>
    </row>
    <row r="18" spans="1:6" ht="17.25" customHeight="1" x14ac:dyDescent="0.2">
      <c r="A18" s="54"/>
      <c r="B18" s="55"/>
      <c r="C18" s="56"/>
      <c r="D18" s="57"/>
      <c r="E18" s="58"/>
      <c r="F18" s="33">
        <f t="shared" si="1"/>
        <v>0</v>
      </c>
    </row>
    <row r="19" spans="1:6" ht="17.25" customHeight="1" x14ac:dyDescent="0.2">
      <c r="A19" s="54"/>
      <c r="B19" s="55"/>
      <c r="C19" s="56"/>
      <c r="D19" s="57"/>
      <c r="E19" s="58"/>
      <c r="F19" s="33">
        <f t="shared" si="1"/>
        <v>0</v>
      </c>
    </row>
    <row r="20" spans="1:6" ht="17.25" customHeight="1" x14ac:dyDescent="0.2">
      <c r="A20" s="54"/>
      <c r="B20" s="55"/>
      <c r="C20" s="56"/>
      <c r="D20" s="57"/>
      <c r="E20" s="58"/>
      <c r="F20" s="33">
        <f t="shared" si="1"/>
        <v>0</v>
      </c>
    </row>
    <row r="21" spans="1:6" ht="17.25" customHeight="1" x14ac:dyDescent="0.2">
      <c r="A21" s="54"/>
      <c r="B21" s="55"/>
      <c r="C21" s="56"/>
      <c r="D21" s="57"/>
      <c r="E21" s="58"/>
      <c r="F21" s="33">
        <f t="shared" si="1"/>
        <v>0</v>
      </c>
    </row>
    <row r="22" spans="1:6" ht="17.25" customHeight="1" x14ac:dyDescent="0.2">
      <c r="A22" s="54"/>
      <c r="B22" s="55"/>
      <c r="C22" s="56"/>
      <c r="D22" s="57"/>
      <c r="E22" s="58"/>
      <c r="F22" s="33">
        <f t="shared" si="1"/>
        <v>0</v>
      </c>
    </row>
    <row r="23" spans="1:6" ht="17.25" customHeight="1" x14ac:dyDescent="0.2">
      <c r="A23" s="54"/>
      <c r="B23" s="55"/>
      <c r="C23" s="56"/>
      <c r="D23" s="57"/>
      <c r="E23" s="58"/>
      <c r="F23" s="33">
        <f t="shared" si="1"/>
        <v>0</v>
      </c>
    </row>
    <row r="24" spans="1:6" ht="17.25" customHeight="1" x14ac:dyDescent="0.2">
      <c r="A24" s="54"/>
      <c r="B24" s="55"/>
      <c r="C24" s="56"/>
      <c r="D24" s="57"/>
      <c r="E24" s="58"/>
      <c r="F24" s="33">
        <f t="shared" si="1"/>
        <v>0</v>
      </c>
    </row>
    <row r="25" spans="1:6" ht="17.25" customHeight="1" x14ac:dyDescent="0.2">
      <c r="A25" s="54"/>
      <c r="B25" s="55"/>
      <c r="C25" s="56"/>
      <c r="D25" s="57"/>
      <c r="E25" s="58"/>
      <c r="F25" s="33">
        <f t="shared" si="1"/>
        <v>0</v>
      </c>
    </row>
    <row r="26" spans="1:6" ht="17.25" customHeight="1" x14ac:dyDescent="0.2">
      <c r="A26" s="54"/>
      <c r="B26" s="55"/>
      <c r="C26" s="56"/>
      <c r="D26" s="57"/>
      <c r="E26" s="58"/>
      <c r="F26" s="33">
        <f t="shared" si="1"/>
        <v>0</v>
      </c>
    </row>
    <row r="27" spans="1:6" ht="17.25" customHeight="1" x14ac:dyDescent="0.2">
      <c r="A27" s="54"/>
      <c r="B27" s="55"/>
      <c r="C27" s="56"/>
      <c r="D27" s="57"/>
      <c r="E27" s="58"/>
      <c r="F27" s="33">
        <f t="shared" si="1"/>
        <v>0</v>
      </c>
    </row>
    <row r="28" spans="1:6" ht="17.25" customHeight="1" x14ac:dyDescent="0.2">
      <c r="A28" s="54"/>
      <c r="B28" s="55"/>
      <c r="C28" s="56"/>
      <c r="D28" s="57"/>
      <c r="E28" s="58"/>
      <c r="F28" s="33">
        <f t="shared" si="1"/>
        <v>0</v>
      </c>
    </row>
    <row r="29" spans="1:6" ht="17.25" customHeight="1" x14ac:dyDescent="0.2">
      <c r="A29" s="54"/>
      <c r="B29" s="55"/>
      <c r="C29" s="56"/>
      <c r="D29" s="57"/>
      <c r="E29" s="58"/>
      <c r="F29" s="33">
        <f t="shared" si="1"/>
        <v>0</v>
      </c>
    </row>
    <row r="30" spans="1:6" ht="17.25" customHeight="1" x14ac:dyDescent="0.2">
      <c r="A30" s="54"/>
      <c r="B30" s="55"/>
      <c r="C30" s="56"/>
      <c r="D30" s="57"/>
      <c r="E30" s="58"/>
      <c r="F30" s="33">
        <f t="shared" si="1"/>
        <v>0</v>
      </c>
    </row>
    <row r="31" spans="1:6" ht="17.25" customHeight="1" x14ac:dyDescent="0.2">
      <c r="A31" s="54"/>
      <c r="B31" s="55"/>
      <c r="C31" s="56"/>
      <c r="D31" s="57"/>
      <c r="E31" s="58"/>
      <c r="F31" s="33">
        <f t="shared" si="1"/>
        <v>0</v>
      </c>
    </row>
    <row r="32" spans="1:6" ht="17.25" customHeight="1" x14ac:dyDescent="0.2">
      <c r="A32" s="54"/>
      <c r="B32" s="55"/>
      <c r="C32" s="56"/>
      <c r="D32" s="57"/>
      <c r="E32" s="58"/>
      <c r="F32" s="33">
        <f t="shared" si="1"/>
        <v>0</v>
      </c>
    </row>
    <row r="33" spans="1:6" ht="17.25" customHeight="1" x14ac:dyDescent="0.2">
      <c r="A33" s="54"/>
      <c r="B33" s="55"/>
      <c r="C33" s="56"/>
      <c r="D33" s="57"/>
      <c r="E33" s="58"/>
      <c r="F33" s="33">
        <f t="shared" si="1"/>
        <v>0</v>
      </c>
    </row>
    <row r="34" spans="1:6" ht="17.25" customHeight="1" x14ac:dyDescent="0.2">
      <c r="A34" s="54"/>
      <c r="B34" s="55"/>
      <c r="C34" s="56"/>
      <c r="D34" s="57"/>
      <c r="E34" s="58"/>
      <c r="F34" s="33">
        <f t="shared" si="1"/>
        <v>0</v>
      </c>
    </row>
    <row r="35" spans="1:6" ht="17.25" customHeight="1" x14ac:dyDescent="0.2">
      <c r="A35" s="54"/>
      <c r="B35" s="55"/>
      <c r="C35" s="56"/>
      <c r="D35" s="57"/>
      <c r="E35" s="58"/>
      <c r="F35" s="33">
        <f t="shared" si="1"/>
        <v>0</v>
      </c>
    </row>
    <row r="36" spans="1:6" ht="17.25" customHeight="1" x14ac:dyDescent="0.2">
      <c r="A36" s="54"/>
      <c r="B36" s="55"/>
      <c r="C36" s="56"/>
      <c r="D36" s="57"/>
      <c r="E36" s="58"/>
      <c r="F36" s="33">
        <f t="shared" si="1"/>
        <v>0</v>
      </c>
    </row>
    <row r="37" spans="1:6" ht="17.25" customHeight="1" x14ac:dyDescent="0.2">
      <c r="A37" s="54"/>
      <c r="B37" s="55"/>
      <c r="C37" s="56"/>
      <c r="D37" s="57"/>
      <c r="E37" s="58"/>
      <c r="F37" s="33">
        <f t="shared" si="1"/>
        <v>0</v>
      </c>
    </row>
    <row r="38" spans="1:6" ht="17.25" customHeight="1" x14ac:dyDescent="0.2">
      <c r="A38" s="54"/>
      <c r="B38" s="55"/>
      <c r="C38" s="56"/>
      <c r="D38" s="57"/>
      <c r="E38" s="58"/>
      <c r="F38" s="33">
        <f t="shared" si="1"/>
        <v>0</v>
      </c>
    </row>
    <row r="39" spans="1:6" ht="17.25" customHeight="1" x14ac:dyDescent="0.2">
      <c r="A39" s="54"/>
      <c r="B39" s="55"/>
      <c r="C39" s="56"/>
      <c r="D39" s="57"/>
      <c r="E39" s="58"/>
      <c r="F39" s="33">
        <f t="shared" si="1"/>
        <v>0</v>
      </c>
    </row>
    <row r="40" spans="1:6" ht="17.25" customHeight="1" x14ac:dyDescent="0.2">
      <c r="A40" s="54"/>
      <c r="B40" s="55"/>
      <c r="C40" s="56"/>
      <c r="D40" s="57"/>
      <c r="E40" s="58"/>
      <c r="F40" s="33">
        <f t="shared" si="1"/>
        <v>0</v>
      </c>
    </row>
    <row r="41" spans="1:6" ht="17.25" customHeight="1" x14ac:dyDescent="0.2">
      <c r="A41" s="54"/>
      <c r="B41" s="55"/>
      <c r="C41" s="56"/>
      <c r="D41" s="57"/>
      <c r="E41" s="58"/>
      <c r="F41" s="33">
        <f t="shared" si="1"/>
        <v>0</v>
      </c>
    </row>
    <row r="42" spans="1:6" ht="17.25" customHeight="1" x14ac:dyDescent="0.2">
      <c r="A42" s="54"/>
      <c r="B42" s="55"/>
      <c r="C42" s="56"/>
      <c r="D42" s="57"/>
      <c r="E42" s="58"/>
      <c r="F42" s="33">
        <f t="shared" si="1"/>
        <v>0</v>
      </c>
    </row>
    <row r="43" spans="1:6" ht="17.25" customHeight="1" x14ac:dyDescent="0.2">
      <c r="A43" s="54"/>
      <c r="B43" s="55"/>
      <c r="C43" s="56"/>
      <c r="D43" s="57"/>
      <c r="E43" s="58"/>
      <c r="F43" s="33">
        <f t="shared" si="1"/>
        <v>0</v>
      </c>
    </row>
    <row r="44" spans="1:6" ht="17.25" customHeight="1" x14ac:dyDescent="0.2">
      <c r="A44" s="54"/>
      <c r="B44" s="55"/>
      <c r="C44" s="56"/>
      <c r="D44" s="57"/>
      <c r="E44" s="58"/>
      <c r="F44" s="33">
        <f t="shared" si="1"/>
        <v>0</v>
      </c>
    </row>
    <row r="45" spans="1:6" ht="17.25" customHeight="1" x14ac:dyDescent="0.2">
      <c r="A45" s="54"/>
      <c r="B45" s="55"/>
      <c r="C45" s="56"/>
      <c r="D45" s="57"/>
      <c r="E45" s="58"/>
      <c r="F45" s="33">
        <f t="shared" si="1"/>
        <v>0</v>
      </c>
    </row>
    <row r="46" spans="1:6" ht="17.25" customHeight="1" x14ac:dyDescent="0.2">
      <c r="A46" s="54"/>
      <c r="B46" s="55"/>
      <c r="C46" s="56"/>
      <c r="D46" s="57"/>
      <c r="E46" s="58"/>
      <c r="F46" s="33">
        <f t="shared" si="1"/>
        <v>0</v>
      </c>
    </row>
    <row r="47" spans="1:6" ht="17.25" customHeight="1" x14ac:dyDescent="0.2">
      <c r="A47" s="54"/>
      <c r="B47" s="55"/>
      <c r="C47" s="56"/>
      <c r="D47" s="57"/>
      <c r="E47" s="58"/>
      <c r="F47" s="33">
        <f t="shared" si="1"/>
        <v>0</v>
      </c>
    </row>
    <row r="48" spans="1:6" ht="17.25" customHeight="1" x14ac:dyDescent="0.2">
      <c r="A48" s="54"/>
      <c r="B48" s="55"/>
      <c r="C48" s="56"/>
      <c r="D48" s="57"/>
      <c r="E48" s="58"/>
      <c r="F48" s="33">
        <f t="shared" si="1"/>
        <v>0</v>
      </c>
    </row>
    <row r="49" spans="1:6" ht="17.25" customHeight="1" x14ac:dyDescent="0.2">
      <c r="A49" s="54"/>
      <c r="B49" s="55"/>
      <c r="C49" s="56"/>
      <c r="D49" s="57"/>
      <c r="E49" s="58"/>
      <c r="F49" s="33">
        <f t="shared" si="1"/>
        <v>0</v>
      </c>
    </row>
    <row r="50" spans="1:6" ht="17.25" customHeight="1" x14ac:dyDescent="0.2">
      <c r="A50" s="61"/>
      <c r="B50" s="62"/>
      <c r="C50" s="63"/>
      <c r="D50" s="64"/>
      <c r="E50" s="58"/>
      <c r="F50" s="33">
        <f t="shared" si="1"/>
        <v>0</v>
      </c>
    </row>
    <row r="51" spans="1:6" ht="17.25" customHeight="1" x14ac:dyDescent="0.2">
      <c r="A51" s="61"/>
      <c r="B51" s="62"/>
      <c r="C51" s="63"/>
      <c r="D51" s="64"/>
      <c r="E51" s="58"/>
      <c r="F51" s="33">
        <f t="shared" si="1"/>
        <v>0</v>
      </c>
    </row>
    <row r="52" spans="1:6" ht="17.25" customHeight="1" x14ac:dyDescent="0.2">
      <c r="A52" s="61"/>
      <c r="B52" s="62"/>
      <c r="C52" s="63"/>
      <c r="D52" s="64"/>
      <c r="E52" s="58"/>
      <c r="F52" s="33">
        <f t="shared" si="1"/>
        <v>0</v>
      </c>
    </row>
    <row r="53" spans="1:6" ht="17.25" customHeight="1" x14ac:dyDescent="0.2">
      <c r="A53" s="61"/>
      <c r="B53" s="62"/>
      <c r="C53" s="63"/>
      <c r="D53" s="64"/>
      <c r="E53" s="58"/>
      <c r="F53" s="33">
        <f t="shared" si="1"/>
        <v>0</v>
      </c>
    </row>
    <row r="54" spans="1:6" ht="17.25" customHeight="1" x14ac:dyDescent="0.2">
      <c r="A54" s="61"/>
      <c r="B54" s="62"/>
      <c r="C54" s="63"/>
      <c r="D54" s="64"/>
      <c r="E54" s="58"/>
      <c r="F54" s="33">
        <f t="shared" si="1"/>
        <v>0</v>
      </c>
    </row>
    <row r="55" spans="1:6" ht="17.25" customHeight="1" x14ac:dyDescent="0.2">
      <c r="A55" s="61"/>
      <c r="B55" s="62"/>
      <c r="C55" s="63"/>
      <c r="D55" s="64"/>
      <c r="E55" s="58"/>
      <c r="F55" s="33">
        <f t="shared" si="1"/>
        <v>0</v>
      </c>
    </row>
    <row r="56" spans="1:6" ht="17.25" customHeight="1" x14ac:dyDescent="0.2">
      <c r="A56" s="61"/>
      <c r="B56" s="62"/>
      <c r="C56" s="63"/>
      <c r="D56" s="64"/>
      <c r="E56" s="58"/>
      <c r="F56" s="33">
        <f t="shared" si="1"/>
        <v>0</v>
      </c>
    </row>
    <row r="57" spans="1:6" ht="17.25" customHeight="1" x14ac:dyDescent="0.2">
      <c r="A57" s="61"/>
      <c r="B57" s="62"/>
      <c r="C57" s="63"/>
      <c r="D57" s="64"/>
      <c r="E57" s="58"/>
      <c r="F57" s="33">
        <f t="shared" si="1"/>
        <v>0</v>
      </c>
    </row>
    <row r="58" spans="1:6" ht="17.25" customHeight="1" x14ac:dyDescent="0.2">
      <c r="A58" s="61"/>
      <c r="B58" s="62"/>
      <c r="C58" s="63"/>
      <c r="D58" s="64"/>
      <c r="E58" s="58"/>
      <c r="F58" s="33">
        <f t="shared" si="1"/>
        <v>0</v>
      </c>
    </row>
    <row r="59" spans="1:6" ht="17.25" customHeight="1" x14ac:dyDescent="0.2">
      <c r="A59" s="61"/>
      <c r="B59" s="62"/>
      <c r="C59" s="63"/>
      <c r="D59" s="64"/>
      <c r="E59" s="58"/>
      <c r="F59" s="33">
        <f t="shared" si="1"/>
        <v>0</v>
      </c>
    </row>
    <row r="60" spans="1:6" ht="17.25" customHeight="1" x14ac:dyDescent="0.2">
      <c r="A60" s="61"/>
      <c r="B60" s="62"/>
      <c r="C60" s="63"/>
      <c r="D60" s="64"/>
      <c r="E60" s="58"/>
      <c r="F60" s="33">
        <f t="shared" si="1"/>
        <v>0</v>
      </c>
    </row>
    <row r="61" spans="1:6" ht="17.25" customHeight="1" x14ac:dyDescent="0.2">
      <c r="A61" s="61"/>
      <c r="B61" s="62"/>
      <c r="C61" s="63"/>
      <c r="D61" s="64"/>
      <c r="E61" s="58"/>
      <c r="F61" s="33">
        <f t="shared" si="1"/>
        <v>0</v>
      </c>
    </row>
    <row r="62" spans="1:6" ht="17.25" customHeight="1" x14ac:dyDescent="0.2">
      <c r="A62" s="61"/>
      <c r="B62" s="62"/>
      <c r="C62" s="63"/>
      <c r="D62" s="64"/>
      <c r="E62" s="58"/>
      <c r="F62" s="33">
        <f t="shared" si="1"/>
        <v>0</v>
      </c>
    </row>
    <row r="63" spans="1:6" ht="17.25" customHeight="1" x14ac:dyDescent="0.2">
      <c r="A63" s="61"/>
      <c r="B63" s="62"/>
      <c r="C63" s="63"/>
      <c r="D63" s="64"/>
      <c r="E63" s="58"/>
      <c r="F63" s="33">
        <f t="shared" si="1"/>
        <v>0</v>
      </c>
    </row>
    <row r="64" spans="1:6" ht="17.25" customHeight="1" x14ac:dyDescent="0.2">
      <c r="A64" s="61"/>
      <c r="B64" s="62"/>
      <c r="C64" s="63"/>
      <c r="D64" s="64"/>
      <c r="E64" s="58"/>
      <c r="F64" s="33">
        <f t="shared" si="1"/>
        <v>0</v>
      </c>
    </row>
    <row r="65" spans="1:7" ht="17.25" customHeight="1" x14ac:dyDescent="0.2">
      <c r="A65" s="61"/>
      <c r="B65" s="62"/>
      <c r="C65" s="63"/>
      <c r="D65" s="64"/>
      <c r="E65" s="58"/>
      <c r="F65" s="33">
        <f t="shared" si="1"/>
        <v>0</v>
      </c>
    </row>
    <row r="66" spans="1:7" s="5" customFormat="1" ht="17.25" customHeight="1" x14ac:dyDescent="0.2">
      <c r="A66" s="65"/>
      <c r="B66" s="66"/>
      <c r="C66" s="67"/>
      <c r="D66" s="68"/>
      <c r="E66" s="58"/>
      <c r="F66" s="33">
        <f t="shared" si="1"/>
        <v>0</v>
      </c>
      <c r="G66" s="7"/>
    </row>
    <row r="67" spans="1:7" s="5" customFormat="1" ht="17.25" customHeight="1" x14ac:dyDescent="0.2">
      <c r="A67" s="69"/>
      <c r="B67" s="66"/>
      <c r="C67" s="67"/>
      <c r="D67" s="68"/>
      <c r="E67" s="58"/>
      <c r="F67" s="33">
        <f t="shared" si="1"/>
        <v>0</v>
      </c>
      <c r="G67" s="7"/>
    </row>
    <row r="68" spans="1:7" s="5" customFormat="1" ht="17.25" customHeight="1" x14ac:dyDescent="0.2">
      <c r="A68" s="69"/>
      <c r="B68" s="66"/>
      <c r="C68" s="67"/>
      <c r="D68" s="68"/>
      <c r="E68" s="58"/>
      <c r="F68" s="33">
        <f t="shared" si="1"/>
        <v>0</v>
      </c>
      <c r="G68" s="7"/>
    </row>
    <row r="69" spans="1:7" s="5" customFormat="1" ht="17.25" customHeight="1" thickBot="1" x14ac:dyDescent="0.25">
      <c r="A69" s="70"/>
      <c r="B69" s="71"/>
      <c r="C69" s="72"/>
      <c r="D69" s="73"/>
      <c r="E69" s="58"/>
      <c r="F69" s="33">
        <f t="shared" si="1"/>
        <v>0</v>
      </c>
      <c r="G69" s="7"/>
    </row>
    <row r="70" spans="1:7" ht="17.25" customHeight="1" thickBot="1" x14ac:dyDescent="0.25">
      <c r="A70" s="382" t="s">
        <v>148</v>
      </c>
      <c r="B70" s="383"/>
      <c r="C70" s="383"/>
      <c r="D70" s="383"/>
      <c r="E70" s="16"/>
      <c r="F70" s="14">
        <f>SUM(F5:F69)</f>
        <v>1424000</v>
      </c>
    </row>
    <row r="71" spans="1:7" s="7" customFormat="1" ht="17.25" customHeight="1" x14ac:dyDescent="0.2">
      <c r="A71" s="7" t="s">
        <v>149</v>
      </c>
      <c r="B71" s="35"/>
      <c r="F71" s="10"/>
    </row>
    <row r="72" spans="1:7" s="7" customFormat="1" ht="17.25" customHeight="1" x14ac:dyDescent="0.2">
      <c r="A72" s="35"/>
      <c r="B72" s="35"/>
      <c r="F72" s="8"/>
    </row>
    <row r="73" spans="1:7" ht="17.25" customHeight="1" x14ac:dyDescent="0.2"/>
    <row r="74" spans="1:7" ht="17.25" customHeight="1" x14ac:dyDescent="0.2"/>
    <row r="75" spans="1:7" ht="17.25" customHeight="1" x14ac:dyDescent="0.2"/>
    <row r="76" spans="1:7" s="5" customFormat="1" ht="17.25" customHeight="1" x14ac:dyDescent="0.2">
      <c r="A76" s="34"/>
      <c r="B76" s="34"/>
      <c r="C76" s="1"/>
      <c r="D76" s="1"/>
      <c r="E76" s="1"/>
      <c r="F76" s="2"/>
      <c r="G76" s="7"/>
    </row>
    <row r="77" spans="1:7" s="5" customFormat="1" ht="17.25" customHeight="1" x14ac:dyDescent="0.2">
      <c r="A77" s="34"/>
      <c r="B77" s="34"/>
      <c r="C77" s="1"/>
      <c r="D77" s="1"/>
      <c r="E77" s="1"/>
      <c r="F77" s="2"/>
      <c r="G77" s="7"/>
    </row>
    <row r="78" spans="1:7" s="5" customFormat="1" ht="17.25" customHeight="1" x14ac:dyDescent="0.2">
      <c r="A78" s="34"/>
      <c r="B78" s="34"/>
      <c r="C78" s="1"/>
      <c r="D78" s="1"/>
      <c r="E78" s="1"/>
      <c r="F78" s="2"/>
      <c r="G78" s="7"/>
    </row>
    <row r="79" spans="1:7" s="5" customFormat="1" ht="17.25" customHeight="1" x14ac:dyDescent="0.2">
      <c r="A79" s="34"/>
      <c r="B79" s="34"/>
      <c r="C79" s="1"/>
      <c r="D79" s="1"/>
      <c r="E79" s="1"/>
      <c r="F79" s="2"/>
      <c r="G79" s="7"/>
    </row>
    <row r="80" spans="1:7"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sheetData>
  <sheetProtection formatCells="0" formatColumns="0" formatRows="0"/>
  <protectedRanges>
    <protectedRange sqref="A5:E9 A11:E14" name="範囲1_1"/>
    <protectedRange sqref="A10:E10" name="範囲1_2_1"/>
  </protectedRanges>
  <mergeCells count="5">
    <mergeCell ref="A70:D70"/>
    <mergeCell ref="F3:F4"/>
    <mergeCell ref="B3:B4"/>
    <mergeCell ref="A3:A4"/>
    <mergeCell ref="C3:E3"/>
  </mergeCells>
  <phoneticPr fontId="19"/>
  <dataValidations count="1">
    <dataValidation type="list" allowBlank="1" showInputMessage="1" showErrorMessage="1" sqref="E5:E69" xr:uid="{00000000-0002-0000-0400-000000000000}">
      <formula1>"選択してください,個,点,台,式,件,匹"</formula1>
    </dataValidation>
  </dataValidations>
  <printOptions horizontalCentered="1"/>
  <pageMargins left="0.70866141732283472" right="0.70866141732283472" top="0.74803149606299213" bottom="0.74803149606299213" header="0.31496062992125984" footer="0.31496062992125984"/>
  <pageSetup paperSize="9" scale="43" orientation="landscape" blackAndWhite="1" r:id="rId1"/>
  <headerFooter>
    <oddFooter>&amp;RVer.20250930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M26"/>
  <sheetViews>
    <sheetView view="pageBreakPreview" zoomScaleNormal="100" zoomScaleSheetLayoutView="100" workbookViewId="0">
      <selection activeCell="A4" sqref="A4:A5"/>
    </sheetView>
  </sheetViews>
  <sheetFormatPr defaultColWidth="9" defaultRowHeight="14.4" x14ac:dyDescent="0.2"/>
  <cols>
    <col min="1" max="1" width="11.6640625" style="1" customWidth="1"/>
    <col min="2" max="2" width="19.6640625" style="1" customWidth="1"/>
    <col min="3" max="3" width="31.109375" style="1" customWidth="1"/>
    <col min="4" max="4" width="3.109375" style="4" customWidth="1"/>
    <col min="5" max="5" width="3.109375" style="27" customWidth="1"/>
    <col min="6" max="6" width="3.109375" style="4" customWidth="1"/>
    <col min="7" max="7" width="3.109375" style="27" customWidth="1"/>
    <col min="8" max="8" width="33.6640625" style="1" customWidth="1"/>
    <col min="9" max="9" width="10.109375" style="1" customWidth="1"/>
    <col min="10" max="10" width="4" style="1" customWidth="1"/>
    <col min="11" max="11" width="6.109375" style="1" customWidth="1"/>
    <col min="12" max="12" width="19.109375" style="1" customWidth="1"/>
    <col min="13" max="13" width="9" style="7"/>
    <col min="14" max="16384" width="9" style="1"/>
  </cols>
  <sheetData>
    <row r="1" spans="1:13" ht="39.6" customHeight="1" thickBot="1" x14ac:dyDescent="0.25">
      <c r="A1" s="1" t="s">
        <v>174</v>
      </c>
      <c r="L1" s="3" t="s">
        <v>136</v>
      </c>
    </row>
    <row r="2" spans="1:13" ht="16.5" customHeight="1" x14ac:dyDescent="0.2">
      <c r="A2" s="404" t="s">
        <v>175</v>
      </c>
      <c r="B2" s="393" t="s">
        <v>176</v>
      </c>
      <c r="C2" s="407" t="s">
        <v>177</v>
      </c>
      <c r="D2" s="409" t="s">
        <v>178</v>
      </c>
      <c r="E2" s="410"/>
      <c r="F2" s="410"/>
      <c r="G2" s="411"/>
      <c r="H2" s="407" t="s">
        <v>179</v>
      </c>
      <c r="I2" s="393" t="s">
        <v>140</v>
      </c>
      <c r="J2" s="393"/>
      <c r="K2" s="393"/>
      <c r="L2" s="402" t="s">
        <v>141</v>
      </c>
    </row>
    <row r="3" spans="1:13" ht="16.5" customHeight="1" thickBot="1" x14ac:dyDescent="0.25">
      <c r="A3" s="405"/>
      <c r="B3" s="406"/>
      <c r="C3" s="408"/>
      <c r="D3" s="412"/>
      <c r="E3" s="413"/>
      <c r="F3" s="413"/>
      <c r="G3" s="414"/>
      <c r="H3" s="408"/>
      <c r="I3" s="36" t="s">
        <v>142</v>
      </c>
      <c r="J3" s="19" t="s">
        <v>180</v>
      </c>
      <c r="K3" s="20" t="s">
        <v>181</v>
      </c>
      <c r="L3" s="403"/>
    </row>
    <row r="4" spans="1:13" s="12" customFormat="1" ht="21" customHeight="1" x14ac:dyDescent="0.2">
      <c r="A4" s="74" t="s">
        <v>182</v>
      </c>
      <c r="B4" s="75" t="s">
        <v>183</v>
      </c>
      <c r="C4" s="76" t="s">
        <v>184</v>
      </c>
      <c r="D4" s="39">
        <v>1</v>
      </c>
      <c r="E4" s="77" t="s">
        <v>185</v>
      </c>
      <c r="F4" s="78">
        <v>2</v>
      </c>
      <c r="G4" s="79" t="s">
        <v>186</v>
      </c>
      <c r="H4" s="80" t="s">
        <v>187</v>
      </c>
      <c r="I4" s="81">
        <v>5000</v>
      </c>
      <c r="J4" s="82">
        <v>2</v>
      </c>
      <c r="K4" s="83">
        <v>2</v>
      </c>
      <c r="L4" s="32">
        <f>ROUNDDOWN(I4*J4*K4,0)</f>
        <v>20000</v>
      </c>
      <c r="M4" s="13" t="s">
        <v>147</v>
      </c>
    </row>
    <row r="5" spans="1:13" s="11" customFormat="1" ht="21" customHeight="1" x14ac:dyDescent="0.2">
      <c r="A5" s="84" t="s">
        <v>182</v>
      </c>
      <c r="B5" s="85" t="s">
        <v>188</v>
      </c>
      <c r="C5" s="86" t="s">
        <v>189</v>
      </c>
      <c r="D5" s="87">
        <v>0</v>
      </c>
      <c r="E5" s="88" t="s">
        <v>185</v>
      </c>
      <c r="F5" s="89">
        <v>1</v>
      </c>
      <c r="G5" s="90" t="s">
        <v>186</v>
      </c>
      <c r="H5" s="91" t="s">
        <v>190</v>
      </c>
      <c r="I5" s="92">
        <v>30000</v>
      </c>
      <c r="J5" s="92">
        <v>4</v>
      </c>
      <c r="K5" s="93">
        <v>1</v>
      </c>
      <c r="L5" s="32">
        <f t="shared" ref="L5:L21" si="0">ROUNDDOWN(I5*J5*K5,0)</f>
        <v>120000</v>
      </c>
      <c r="M5" s="12"/>
    </row>
    <row r="6" spans="1:13" s="11" customFormat="1" ht="21" customHeight="1" x14ac:dyDescent="0.2">
      <c r="A6" s="84" t="s">
        <v>191</v>
      </c>
      <c r="B6" s="85" t="s">
        <v>192</v>
      </c>
      <c r="C6" s="86" t="s">
        <v>193</v>
      </c>
      <c r="D6" s="87">
        <v>4</v>
      </c>
      <c r="E6" s="88" t="s">
        <v>185</v>
      </c>
      <c r="F6" s="89">
        <v>5</v>
      </c>
      <c r="G6" s="90" t="s">
        <v>186</v>
      </c>
      <c r="H6" s="91" t="s">
        <v>194</v>
      </c>
      <c r="I6" s="92">
        <v>250000</v>
      </c>
      <c r="J6" s="92">
        <v>1</v>
      </c>
      <c r="K6" s="93">
        <v>1</v>
      </c>
      <c r="L6" s="32">
        <f t="shared" si="0"/>
        <v>250000</v>
      </c>
      <c r="M6" s="12"/>
    </row>
    <row r="7" spans="1:13" s="11" customFormat="1" ht="21" customHeight="1" x14ac:dyDescent="0.2">
      <c r="A7" s="84" t="s">
        <v>191</v>
      </c>
      <c r="B7" s="85" t="s">
        <v>192</v>
      </c>
      <c r="C7" s="86" t="s">
        <v>193</v>
      </c>
      <c r="D7" s="87">
        <v>4</v>
      </c>
      <c r="E7" s="88" t="s">
        <v>185</v>
      </c>
      <c r="F7" s="89">
        <v>5</v>
      </c>
      <c r="G7" s="90" t="s">
        <v>186</v>
      </c>
      <c r="H7" s="91" t="s">
        <v>194</v>
      </c>
      <c r="I7" s="92">
        <v>20000</v>
      </c>
      <c r="J7" s="92">
        <v>1</v>
      </c>
      <c r="K7" s="93">
        <v>1</v>
      </c>
      <c r="L7" s="32">
        <f t="shared" si="0"/>
        <v>20000</v>
      </c>
      <c r="M7" s="12"/>
    </row>
    <row r="8" spans="1:13" s="29" customFormat="1" ht="21" customHeight="1" x14ac:dyDescent="0.2">
      <c r="A8" s="94"/>
      <c r="B8" s="95"/>
      <c r="C8" s="96"/>
      <c r="D8" s="97"/>
      <c r="E8" s="98"/>
      <c r="F8" s="99"/>
      <c r="G8" s="100"/>
      <c r="H8" s="101"/>
      <c r="I8" s="102"/>
      <c r="J8" s="102"/>
      <c r="K8" s="67"/>
      <c r="L8" s="32">
        <f t="shared" si="0"/>
        <v>0</v>
      </c>
    </row>
    <row r="9" spans="1:13" s="29" customFormat="1" ht="21" customHeight="1" x14ac:dyDescent="0.2">
      <c r="A9" s="94"/>
      <c r="B9" s="95"/>
      <c r="C9" s="96"/>
      <c r="D9" s="97"/>
      <c r="E9" s="98"/>
      <c r="F9" s="99"/>
      <c r="G9" s="100"/>
      <c r="H9" s="101"/>
      <c r="I9" s="102"/>
      <c r="J9" s="102"/>
      <c r="K9" s="67"/>
      <c r="L9" s="32">
        <f t="shared" si="0"/>
        <v>0</v>
      </c>
    </row>
    <row r="10" spans="1:13" s="29" customFormat="1" ht="21" customHeight="1" x14ac:dyDescent="0.2">
      <c r="A10" s="94"/>
      <c r="B10" s="95"/>
      <c r="C10" s="96"/>
      <c r="D10" s="97"/>
      <c r="E10" s="98"/>
      <c r="F10" s="99"/>
      <c r="G10" s="100"/>
      <c r="H10" s="101"/>
      <c r="I10" s="102"/>
      <c r="J10" s="102"/>
      <c r="K10" s="67"/>
      <c r="L10" s="32">
        <f t="shared" si="0"/>
        <v>0</v>
      </c>
    </row>
    <row r="11" spans="1:13" s="29" customFormat="1" ht="21" customHeight="1" x14ac:dyDescent="0.2">
      <c r="A11" s="94"/>
      <c r="B11" s="95"/>
      <c r="C11" s="96"/>
      <c r="D11" s="97"/>
      <c r="E11" s="98"/>
      <c r="F11" s="99"/>
      <c r="G11" s="100"/>
      <c r="H11" s="101"/>
      <c r="I11" s="102"/>
      <c r="J11" s="102"/>
      <c r="K11" s="67"/>
      <c r="L11" s="32">
        <f t="shared" si="0"/>
        <v>0</v>
      </c>
    </row>
    <row r="12" spans="1:13" s="29" customFormat="1" ht="21" customHeight="1" x14ac:dyDescent="0.2">
      <c r="A12" s="94"/>
      <c r="B12" s="95"/>
      <c r="C12" s="96"/>
      <c r="D12" s="97"/>
      <c r="E12" s="98"/>
      <c r="F12" s="99"/>
      <c r="G12" s="100"/>
      <c r="H12" s="101"/>
      <c r="I12" s="102"/>
      <c r="J12" s="102"/>
      <c r="K12" s="67"/>
      <c r="L12" s="32">
        <f t="shared" si="0"/>
        <v>0</v>
      </c>
    </row>
    <row r="13" spans="1:13" s="29" customFormat="1" ht="21" customHeight="1" x14ac:dyDescent="0.2">
      <c r="A13" s="94"/>
      <c r="B13" s="95"/>
      <c r="C13" s="96"/>
      <c r="D13" s="97"/>
      <c r="E13" s="98"/>
      <c r="F13" s="99"/>
      <c r="G13" s="100"/>
      <c r="H13" s="101"/>
      <c r="I13" s="102"/>
      <c r="J13" s="102"/>
      <c r="K13" s="67"/>
      <c r="L13" s="32">
        <f t="shared" si="0"/>
        <v>0</v>
      </c>
    </row>
    <row r="14" spans="1:13" s="29" customFormat="1" ht="21" customHeight="1" x14ac:dyDescent="0.2">
      <c r="A14" s="94"/>
      <c r="B14" s="95"/>
      <c r="C14" s="96"/>
      <c r="D14" s="97"/>
      <c r="E14" s="98"/>
      <c r="F14" s="99"/>
      <c r="G14" s="100"/>
      <c r="H14" s="101"/>
      <c r="I14" s="102"/>
      <c r="J14" s="102"/>
      <c r="K14" s="67"/>
      <c r="L14" s="32">
        <f t="shared" si="0"/>
        <v>0</v>
      </c>
    </row>
    <row r="15" spans="1:13" s="29" customFormat="1" ht="21" customHeight="1" x14ac:dyDescent="0.2">
      <c r="A15" s="94"/>
      <c r="B15" s="95"/>
      <c r="C15" s="96"/>
      <c r="D15" s="97"/>
      <c r="E15" s="98"/>
      <c r="F15" s="99"/>
      <c r="G15" s="100"/>
      <c r="H15" s="101"/>
      <c r="I15" s="102"/>
      <c r="J15" s="102"/>
      <c r="K15" s="67"/>
      <c r="L15" s="32">
        <f t="shared" si="0"/>
        <v>0</v>
      </c>
    </row>
    <row r="16" spans="1:13" s="29" customFormat="1" ht="21" customHeight="1" x14ac:dyDescent="0.2">
      <c r="A16" s="94"/>
      <c r="B16" s="95"/>
      <c r="C16" s="96"/>
      <c r="D16" s="97"/>
      <c r="E16" s="98"/>
      <c r="F16" s="99"/>
      <c r="G16" s="100"/>
      <c r="H16" s="101"/>
      <c r="I16" s="102"/>
      <c r="J16" s="102"/>
      <c r="K16" s="67"/>
      <c r="L16" s="32">
        <f t="shared" si="0"/>
        <v>0</v>
      </c>
    </row>
    <row r="17" spans="1:12" s="29" customFormat="1" ht="21" customHeight="1" x14ac:dyDescent="0.2">
      <c r="A17" s="94"/>
      <c r="B17" s="95"/>
      <c r="C17" s="96"/>
      <c r="D17" s="97"/>
      <c r="E17" s="98"/>
      <c r="F17" s="99"/>
      <c r="G17" s="100"/>
      <c r="H17" s="101"/>
      <c r="I17" s="102"/>
      <c r="J17" s="102"/>
      <c r="K17" s="67"/>
      <c r="L17" s="32">
        <f t="shared" si="0"/>
        <v>0</v>
      </c>
    </row>
    <row r="18" spans="1:12" s="29" customFormat="1" ht="21" customHeight="1" x14ac:dyDescent="0.2">
      <c r="A18" s="94"/>
      <c r="B18" s="95"/>
      <c r="C18" s="96"/>
      <c r="D18" s="97"/>
      <c r="E18" s="98"/>
      <c r="F18" s="99"/>
      <c r="G18" s="100"/>
      <c r="H18" s="101"/>
      <c r="I18" s="102"/>
      <c r="J18" s="102"/>
      <c r="K18" s="67"/>
      <c r="L18" s="32">
        <f t="shared" si="0"/>
        <v>0</v>
      </c>
    </row>
    <row r="19" spans="1:12" s="29" customFormat="1" ht="21" customHeight="1" x14ac:dyDescent="0.2">
      <c r="A19" s="94"/>
      <c r="B19" s="95"/>
      <c r="C19" s="96"/>
      <c r="D19" s="97"/>
      <c r="E19" s="98"/>
      <c r="F19" s="99"/>
      <c r="G19" s="100"/>
      <c r="H19" s="101"/>
      <c r="I19" s="102"/>
      <c r="J19" s="102"/>
      <c r="K19" s="67"/>
      <c r="L19" s="32">
        <f t="shared" si="0"/>
        <v>0</v>
      </c>
    </row>
    <row r="20" spans="1:12" s="29" customFormat="1" ht="21" customHeight="1" x14ac:dyDescent="0.2">
      <c r="A20" s="94"/>
      <c r="B20" s="95"/>
      <c r="C20" s="96"/>
      <c r="D20" s="97"/>
      <c r="E20" s="98"/>
      <c r="F20" s="99"/>
      <c r="G20" s="100"/>
      <c r="H20" s="101"/>
      <c r="I20" s="102"/>
      <c r="J20" s="102"/>
      <c r="K20" s="67"/>
      <c r="L20" s="32">
        <f t="shared" si="0"/>
        <v>0</v>
      </c>
    </row>
    <row r="21" spans="1:12" s="29" customFormat="1" ht="21" customHeight="1" thickBot="1" x14ac:dyDescent="0.25">
      <c r="A21" s="94"/>
      <c r="B21" s="95"/>
      <c r="C21" s="96"/>
      <c r="D21" s="97"/>
      <c r="E21" s="98"/>
      <c r="F21" s="99"/>
      <c r="G21" s="100"/>
      <c r="H21" s="101"/>
      <c r="I21" s="102"/>
      <c r="J21" s="102"/>
      <c r="K21" s="103"/>
      <c r="L21" s="32">
        <f t="shared" si="0"/>
        <v>0</v>
      </c>
    </row>
    <row r="22" spans="1:12" ht="17.25" customHeight="1" thickBot="1" x14ac:dyDescent="0.25">
      <c r="A22" s="382" t="s">
        <v>148</v>
      </c>
      <c r="B22" s="383"/>
      <c r="C22" s="383"/>
      <c r="D22" s="383"/>
      <c r="E22" s="383"/>
      <c r="F22" s="383"/>
      <c r="G22" s="383"/>
      <c r="H22" s="383"/>
      <c r="I22" s="383"/>
      <c r="J22" s="383"/>
      <c r="K22" s="383"/>
      <c r="L22" s="25">
        <f>SUM(L4:L21)</f>
        <v>410000</v>
      </c>
    </row>
    <row r="23" spans="1:12" s="7" customFormat="1" ht="17.25" customHeight="1" x14ac:dyDescent="0.2">
      <c r="A23" s="7" t="s">
        <v>149</v>
      </c>
      <c r="D23" s="9"/>
      <c r="E23" s="28"/>
      <c r="F23" s="9"/>
      <c r="G23" s="28"/>
    </row>
    <row r="24" spans="1:12" s="7" customFormat="1" ht="17.25" customHeight="1" x14ac:dyDescent="0.2">
      <c r="D24" s="9"/>
      <c r="E24" s="28"/>
      <c r="F24" s="9"/>
      <c r="G24" s="28"/>
    </row>
    <row r="25" spans="1:12" s="7" customFormat="1" x14ac:dyDescent="0.2">
      <c r="D25" s="9"/>
      <c r="E25" s="28"/>
      <c r="F25" s="9"/>
      <c r="G25" s="28"/>
    </row>
    <row r="26" spans="1:12" s="7" customFormat="1" ht="17.25" customHeight="1" x14ac:dyDescent="0.2">
      <c r="D26" s="9"/>
      <c r="E26" s="28"/>
      <c r="F26" s="9"/>
      <c r="G26" s="28"/>
    </row>
  </sheetData>
  <sheetProtection formatCells="0" formatColumns="0" formatRows="0"/>
  <mergeCells count="8">
    <mergeCell ref="L2:L3"/>
    <mergeCell ref="A22:K22"/>
    <mergeCell ref="I2:K2"/>
    <mergeCell ref="A2:A3"/>
    <mergeCell ref="B2:B3"/>
    <mergeCell ref="C2:C3"/>
    <mergeCell ref="H2:H3"/>
    <mergeCell ref="D2:G3"/>
  </mergeCells>
  <phoneticPr fontId="19"/>
  <dataValidations count="1">
    <dataValidation type="list" allowBlank="1" showInputMessage="1" showErrorMessage="1" sqref="A4:A21" xr:uid="{00000000-0002-0000-0500-000000000000}">
      <formula1>"選択してください,国内,海外,招聘"</formula1>
    </dataValidation>
  </dataValidations>
  <printOptions horizontalCentered="1"/>
  <pageMargins left="0.70866141732283472" right="0.70866141732283472" top="0.74803149606299213" bottom="0.74803149606299213" header="0.31496062992125984" footer="0.31496062992125984"/>
  <pageSetup paperSize="9" scale="90" orientation="landscape" blackAndWhite="1" r:id="rId1"/>
  <headerFooter>
    <oddFooter>&amp;RVer.20250930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66FFFF"/>
    <pageSetUpPr fitToPage="1"/>
  </sheetPr>
  <dimension ref="A1:K33"/>
  <sheetViews>
    <sheetView view="pageBreakPreview" zoomScaleNormal="100" zoomScaleSheetLayoutView="100" workbookViewId="0">
      <selection activeCell="A4" sqref="A4:A5"/>
    </sheetView>
  </sheetViews>
  <sheetFormatPr defaultColWidth="9" defaultRowHeight="14.4" x14ac:dyDescent="0.2"/>
  <cols>
    <col min="1" max="1" width="25.109375" style="1" customWidth="1"/>
    <col min="2" max="2" width="19.109375" style="1" customWidth="1"/>
    <col min="3" max="7" width="10.109375" style="1" customWidth="1"/>
    <col min="8" max="8" width="6.33203125" style="4" customWidth="1"/>
    <col min="9" max="9" width="20" style="2" customWidth="1"/>
    <col min="10" max="10" width="12.88671875" style="2" customWidth="1"/>
    <col min="11" max="11" width="9" style="7"/>
    <col min="12" max="13" width="34" style="1" customWidth="1"/>
    <col min="14" max="16384" width="9" style="1"/>
  </cols>
  <sheetData>
    <row r="1" spans="1:11" ht="19.5" customHeight="1" x14ac:dyDescent="0.2">
      <c r="A1" s="34" t="s">
        <v>195</v>
      </c>
      <c r="B1" s="34"/>
      <c r="F1" s="2"/>
      <c r="G1" s="7"/>
      <c r="H1" s="1"/>
      <c r="I1" s="1"/>
      <c r="J1" s="1"/>
      <c r="K1" s="1"/>
    </row>
    <row r="2" spans="1:11" ht="17.25" customHeight="1" thickBot="1" x14ac:dyDescent="0.25">
      <c r="A2" s="1" t="s">
        <v>196</v>
      </c>
      <c r="B2" s="4"/>
      <c r="C2" s="4"/>
      <c r="D2" s="4"/>
      <c r="E2" s="4"/>
      <c r="F2" s="4"/>
      <c r="G2" s="4"/>
      <c r="I2" s="3" t="s">
        <v>136</v>
      </c>
      <c r="J2" s="3"/>
    </row>
    <row r="3" spans="1:11" ht="17.25" customHeight="1" x14ac:dyDescent="0.2">
      <c r="A3" s="418" t="s">
        <v>197</v>
      </c>
      <c r="B3" s="407" t="s">
        <v>198</v>
      </c>
      <c r="C3" s="393" t="s">
        <v>140</v>
      </c>
      <c r="D3" s="393"/>
      <c r="E3" s="393"/>
      <c r="F3" s="393"/>
      <c r="G3" s="393"/>
      <c r="H3" s="420" t="s">
        <v>199</v>
      </c>
      <c r="I3" s="416" t="s">
        <v>200</v>
      </c>
      <c r="J3" s="384" t="s">
        <v>201</v>
      </c>
    </row>
    <row r="4" spans="1:11" ht="34.5" customHeight="1" thickBot="1" x14ac:dyDescent="0.25">
      <c r="A4" s="419"/>
      <c r="B4" s="408"/>
      <c r="C4" s="257" t="s">
        <v>202</v>
      </c>
      <c r="D4" s="257" t="s">
        <v>203</v>
      </c>
      <c r="E4" s="177" t="s">
        <v>204</v>
      </c>
      <c r="F4" s="23" t="s">
        <v>205</v>
      </c>
      <c r="G4" s="180" t="s">
        <v>206</v>
      </c>
      <c r="H4" s="421"/>
      <c r="I4" s="417"/>
      <c r="J4" s="415"/>
    </row>
    <row r="5" spans="1:11" ht="17.25" customHeight="1" x14ac:dyDescent="0.2">
      <c r="A5" s="74"/>
      <c r="B5" s="75"/>
      <c r="C5" s="226"/>
      <c r="D5" s="226"/>
      <c r="E5" s="226"/>
      <c r="F5" s="226"/>
      <c r="G5" s="226"/>
      <c r="H5" s="227"/>
      <c r="I5" s="247">
        <v>0</v>
      </c>
      <c r="J5" s="251"/>
    </row>
    <row r="6" spans="1:11" s="12" customFormat="1" ht="17.25" customHeight="1" x14ac:dyDescent="0.2">
      <c r="A6" s="104"/>
      <c r="B6" s="85"/>
      <c r="C6" s="228"/>
      <c r="D6" s="228"/>
      <c r="E6" s="228"/>
      <c r="F6" s="228"/>
      <c r="G6" s="228"/>
      <c r="H6" s="229"/>
      <c r="I6" s="247">
        <v>0</v>
      </c>
      <c r="J6" s="249"/>
      <c r="K6" s="13"/>
    </row>
    <row r="7" spans="1:11" s="11" customFormat="1" ht="17.25" customHeight="1" x14ac:dyDescent="0.2">
      <c r="A7" s="84"/>
      <c r="B7" s="85"/>
      <c r="C7" s="228"/>
      <c r="D7" s="228"/>
      <c r="E7" s="228"/>
      <c r="F7" s="228"/>
      <c r="G7" s="228"/>
      <c r="H7" s="229"/>
      <c r="I7" s="247">
        <v>0</v>
      </c>
      <c r="J7" s="249"/>
      <c r="K7" s="12"/>
    </row>
    <row r="8" spans="1:11" s="11" customFormat="1" ht="17.25" customHeight="1" x14ac:dyDescent="0.2">
      <c r="A8" s="84"/>
      <c r="B8" s="85"/>
      <c r="C8" s="228"/>
      <c r="D8" s="228"/>
      <c r="E8" s="228"/>
      <c r="F8" s="228"/>
      <c r="G8" s="228"/>
      <c r="H8" s="229"/>
      <c r="I8" s="247">
        <v>0</v>
      </c>
      <c r="J8" s="249"/>
      <c r="K8" s="12"/>
    </row>
    <row r="9" spans="1:11" s="11" customFormat="1" ht="17.25" customHeight="1" x14ac:dyDescent="0.2">
      <c r="A9" s="84"/>
      <c r="B9" s="85"/>
      <c r="C9" s="228"/>
      <c r="D9" s="228"/>
      <c r="E9" s="228"/>
      <c r="F9" s="228"/>
      <c r="G9" s="228"/>
      <c r="H9" s="229"/>
      <c r="I9" s="247">
        <v>0</v>
      </c>
      <c r="J9" s="249"/>
      <c r="K9" s="12"/>
    </row>
    <row r="10" spans="1:11" s="11" customFormat="1" ht="17.25" customHeight="1" x14ac:dyDescent="0.2">
      <c r="A10" s="84"/>
      <c r="B10" s="85"/>
      <c r="C10" s="228"/>
      <c r="D10" s="228"/>
      <c r="E10" s="228"/>
      <c r="F10" s="228"/>
      <c r="G10" s="228"/>
      <c r="H10" s="229"/>
      <c r="I10" s="247">
        <v>0</v>
      </c>
      <c r="J10" s="249"/>
      <c r="K10" s="12"/>
    </row>
    <row r="11" spans="1:11" s="11" customFormat="1" ht="17.25" customHeight="1" x14ac:dyDescent="0.2">
      <c r="A11" s="84"/>
      <c r="B11" s="85"/>
      <c r="C11" s="93"/>
      <c r="D11" s="93"/>
      <c r="E11" s="93"/>
      <c r="F11" s="93"/>
      <c r="G11" s="93"/>
      <c r="H11" s="105"/>
      <c r="I11" s="247">
        <f t="shared" ref="I11:I21" si="0">ROUNDDOWN((C11*D11+E11+F11)*G11%,0)</f>
        <v>0</v>
      </c>
      <c r="J11" s="249"/>
      <c r="K11" s="12"/>
    </row>
    <row r="12" spans="1:11" s="11" customFormat="1" ht="17.25" customHeight="1" x14ac:dyDescent="0.2">
      <c r="A12" s="84"/>
      <c r="B12" s="85"/>
      <c r="C12" s="93"/>
      <c r="D12" s="93"/>
      <c r="E12" s="93"/>
      <c r="F12" s="93"/>
      <c r="G12" s="93"/>
      <c r="H12" s="105"/>
      <c r="I12" s="247">
        <f t="shared" si="0"/>
        <v>0</v>
      </c>
      <c r="J12" s="249"/>
      <c r="K12" s="12"/>
    </row>
    <row r="13" spans="1:11" s="11" customFormat="1" ht="17.25" customHeight="1" x14ac:dyDescent="0.2">
      <c r="A13" s="84"/>
      <c r="B13" s="85"/>
      <c r="C13" s="93"/>
      <c r="D13" s="93"/>
      <c r="E13" s="93"/>
      <c r="F13" s="93"/>
      <c r="G13" s="93"/>
      <c r="H13" s="105"/>
      <c r="I13" s="247">
        <f t="shared" si="0"/>
        <v>0</v>
      </c>
      <c r="J13" s="249"/>
      <c r="K13" s="12"/>
    </row>
    <row r="14" spans="1:11" s="11" customFormat="1" ht="17.25" customHeight="1" x14ac:dyDescent="0.2">
      <c r="A14" s="84"/>
      <c r="B14" s="85"/>
      <c r="C14" s="93"/>
      <c r="D14" s="93"/>
      <c r="E14" s="93"/>
      <c r="F14" s="93"/>
      <c r="G14" s="93"/>
      <c r="H14" s="105"/>
      <c r="I14" s="247">
        <f t="shared" si="0"/>
        <v>0</v>
      </c>
      <c r="J14" s="249"/>
      <c r="K14" s="12"/>
    </row>
    <row r="15" spans="1:11" s="11" customFormat="1" ht="17.25" customHeight="1" x14ac:dyDescent="0.2">
      <c r="A15" s="106"/>
      <c r="B15" s="107"/>
      <c r="C15" s="108"/>
      <c r="D15" s="108"/>
      <c r="E15" s="108"/>
      <c r="F15" s="108"/>
      <c r="G15" s="108"/>
      <c r="H15" s="109"/>
      <c r="I15" s="247">
        <f t="shared" si="0"/>
        <v>0</v>
      </c>
      <c r="J15" s="249"/>
      <c r="K15" s="12"/>
    </row>
    <row r="16" spans="1:11" s="11" customFormat="1" ht="17.25" customHeight="1" x14ac:dyDescent="0.2">
      <c r="A16" s="106"/>
      <c r="B16" s="107"/>
      <c r="C16" s="108"/>
      <c r="D16" s="108"/>
      <c r="E16" s="108"/>
      <c r="F16" s="108"/>
      <c r="G16" s="108"/>
      <c r="H16" s="109"/>
      <c r="I16" s="247">
        <f t="shared" si="0"/>
        <v>0</v>
      </c>
      <c r="J16" s="249"/>
      <c r="K16" s="12"/>
    </row>
    <row r="17" spans="1:11" s="11" customFormat="1" ht="17.25" customHeight="1" x14ac:dyDescent="0.2">
      <c r="A17" s="106"/>
      <c r="B17" s="107"/>
      <c r="C17" s="108"/>
      <c r="D17" s="108"/>
      <c r="E17" s="108"/>
      <c r="F17" s="108"/>
      <c r="G17" s="108"/>
      <c r="H17" s="109"/>
      <c r="I17" s="247">
        <f t="shared" si="0"/>
        <v>0</v>
      </c>
      <c r="J17" s="249"/>
      <c r="K17" s="12"/>
    </row>
    <row r="18" spans="1:11" s="11" customFormat="1" ht="17.25" customHeight="1" x14ac:dyDescent="0.2">
      <c r="A18" s="106"/>
      <c r="B18" s="107"/>
      <c r="C18" s="108"/>
      <c r="D18" s="108"/>
      <c r="E18" s="108"/>
      <c r="F18" s="108"/>
      <c r="G18" s="108"/>
      <c r="H18" s="109"/>
      <c r="I18" s="247">
        <f t="shared" si="0"/>
        <v>0</v>
      </c>
      <c r="J18" s="249"/>
      <c r="K18" s="12"/>
    </row>
    <row r="19" spans="1:11" s="11" customFormat="1" ht="17.25" customHeight="1" x14ac:dyDescent="0.2">
      <c r="A19" s="106"/>
      <c r="B19" s="107"/>
      <c r="C19" s="108"/>
      <c r="D19" s="108"/>
      <c r="E19" s="108"/>
      <c r="F19" s="108"/>
      <c r="G19" s="108"/>
      <c r="H19" s="109"/>
      <c r="I19" s="247">
        <f t="shared" si="0"/>
        <v>0</v>
      </c>
      <c r="J19" s="249"/>
      <c r="K19" s="12"/>
    </row>
    <row r="20" spans="1:11" s="11" customFormat="1" ht="17.25" customHeight="1" x14ac:dyDescent="0.2">
      <c r="A20" s="106"/>
      <c r="B20" s="107"/>
      <c r="C20" s="108"/>
      <c r="D20" s="108"/>
      <c r="E20" s="108"/>
      <c r="F20" s="108"/>
      <c r="G20" s="108"/>
      <c r="H20" s="109"/>
      <c r="I20" s="247">
        <f t="shared" si="0"/>
        <v>0</v>
      </c>
      <c r="J20" s="249"/>
      <c r="K20" s="12"/>
    </row>
    <row r="21" spans="1:11" s="11" customFormat="1" ht="17.25" customHeight="1" thickBot="1" x14ac:dyDescent="0.25">
      <c r="A21" s="110"/>
      <c r="B21" s="111"/>
      <c r="C21" s="112"/>
      <c r="D21" s="112"/>
      <c r="E21" s="112"/>
      <c r="F21" s="112"/>
      <c r="G21" s="112"/>
      <c r="H21" s="113"/>
      <c r="I21" s="247">
        <f t="shared" si="0"/>
        <v>0</v>
      </c>
      <c r="J21" s="252"/>
      <c r="K21" s="12"/>
    </row>
    <row r="22" spans="1:11" ht="17.25" customHeight="1" thickBot="1" x14ac:dyDescent="0.25">
      <c r="A22" s="382" t="s">
        <v>148</v>
      </c>
      <c r="B22" s="383"/>
      <c r="C22" s="383"/>
      <c r="D22" s="383"/>
      <c r="E22" s="383"/>
      <c r="F22" s="383"/>
      <c r="G22" s="383"/>
      <c r="H22" s="383"/>
      <c r="I22" s="248">
        <f>SUM(I5:I21)</f>
        <v>0</v>
      </c>
      <c r="J22" s="250"/>
    </row>
    <row r="23" spans="1:11" s="7" customFormat="1" ht="16.5" customHeight="1" x14ac:dyDescent="0.2">
      <c r="A23" s="7" t="s">
        <v>149</v>
      </c>
      <c r="H23" s="9"/>
      <c r="I23" s="8"/>
      <c r="J23" s="8"/>
    </row>
    <row r="24" spans="1:11" s="7" customFormat="1" ht="16.5" customHeight="1" x14ac:dyDescent="0.2">
      <c r="H24" s="9"/>
      <c r="I24" s="8"/>
      <c r="J24" s="8"/>
    </row>
    <row r="25" spans="1:11" s="7" customFormat="1" ht="17.25" customHeight="1" x14ac:dyDescent="0.2">
      <c r="H25" s="8"/>
    </row>
    <row r="26" spans="1:11" ht="16.5" customHeight="1" x14ac:dyDescent="0.2"/>
    <row r="27" spans="1:11" ht="16.5" customHeight="1" x14ac:dyDescent="0.2"/>
    <row r="28" spans="1:11" ht="16.5" customHeight="1" x14ac:dyDescent="0.2"/>
    <row r="29" spans="1:11" ht="16.5" customHeight="1" x14ac:dyDescent="0.2"/>
    <row r="30" spans="1:11" ht="16.5" customHeight="1" x14ac:dyDescent="0.2">
      <c r="A30" s="6"/>
    </row>
    <row r="31" spans="1:11" ht="16.5" customHeight="1" x14ac:dyDescent="0.2">
      <c r="A31" s="6"/>
    </row>
    <row r="32" spans="1:11" ht="16.5" customHeight="1" x14ac:dyDescent="0.2">
      <c r="A32" s="6"/>
    </row>
    <row r="33" spans="1:1" ht="16.5" customHeight="1" x14ac:dyDescent="0.2">
      <c r="A33" s="6"/>
    </row>
  </sheetData>
  <sheetProtection formatCells="0" formatColumns="0" formatRows="0"/>
  <protectedRanges>
    <protectedRange sqref="A5:H10" name="範囲1"/>
  </protectedRanges>
  <mergeCells count="7">
    <mergeCell ref="J3:J4"/>
    <mergeCell ref="I3:I4"/>
    <mergeCell ref="A22:H22"/>
    <mergeCell ref="A3:A4"/>
    <mergeCell ref="B3:B4"/>
    <mergeCell ref="C3:G3"/>
    <mergeCell ref="H3:H4"/>
  </mergeCells>
  <phoneticPr fontId="19"/>
  <dataValidations count="1">
    <dataValidation type="list" allowBlank="1" showInputMessage="1" showErrorMessage="1" sqref="H5:H21" xr:uid="{00000000-0002-0000-0600-000000000000}">
      <formula1>"直雇用,派遣"</formula1>
    </dataValidation>
  </dataValidations>
  <printOptions horizontalCentered="1"/>
  <pageMargins left="0.70866141732283472" right="0.70866141732283472" top="0.74803149606299213" bottom="0.74803149606299213" header="0.31496062992125984" footer="0.31496062992125984"/>
  <pageSetup paperSize="9" scale="99" orientation="landscape" blackAndWhite="1" r:id="rId1"/>
  <headerFooter>
    <oddFooter>&amp;RVer.20250930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66FFFF"/>
    <pageSetUpPr fitToPage="1"/>
  </sheetPr>
  <dimension ref="A1:L60"/>
  <sheetViews>
    <sheetView view="pageBreakPreview" zoomScaleNormal="100" zoomScaleSheetLayoutView="100" workbookViewId="0">
      <selection activeCell="A4" sqref="A4:A5"/>
    </sheetView>
  </sheetViews>
  <sheetFormatPr defaultColWidth="9" defaultRowHeight="14.4" x14ac:dyDescent="0.2"/>
  <cols>
    <col min="1" max="1" width="25.109375" style="1" customWidth="1"/>
    <col min="2" max="2" width="19.109375" style="1" customWidth="1"/>
    <col min="3" max="6" width="10.109375" style="1" customWidth="1"/>
    <col min="7" max="7" width="10.109375" style="1" hidden="1" customWidth="1"/>
    <col min="8" max="8" width="6.33203125" style="4" customWidth="1"/>
    <col min="9" max="9" width="20" style="2" customWidth="1"/>
    <col min="10" max="10" width="12.6640625" style="2" customWidth="1"/>
    <col min="11" max="11" width="9" style="7"/>
    <col min="12" max="13" width="34" style="1" customWidth="1"/>
    <col min="14" max="16384" width="9" style="1"/>
  </cols>
  <sheetData>
    <row r="1" spans="1:11" x14ac:dyDescent="0.2">
      <c r="A1" s="1" t="s">
        <v>213</v>
      </c>
    </row>
    <row r="2" spans="1:11" ht="17.25" customHeight="1" thickBot="1" x14ac:dyDescent="0.25">
      <c r="A2" s="1" t="s">
        <v>196</v>
      </c>
      <c r="B2" s="4"/>
      <c r="C2" s="4"/>
      <c r="D2" s="4"/>
      <c r="E2" s="4"/>
      <c r="F2" s="4"/>
      <c r="G2" s="4"/>
      <c r="I2" s="3" t="s">
        <v>136</v>
      </c>
      <c r="J2" s="3"/>
    </row>
    <row r="3" spans="1:11" ht="17.25" customHeight="1" x14ac:dyDescent="0.2">
      <c r="A3" s="418" t="s">
        <v>197</v>
      </c>
      <c r="B3" s="407" t="s">
        <v>198</v>
      </c>
      <c r="C3" s="393" t="s">
        <v>140</v>
      </c>
      <c r="D3" s="393"/>
      <c r="E3" s="393"/>
      <c r="F3" s="393"/>
      <c r="G3" s="393"/>
      <c r="H3" s="420" t="s">
        <v>199</v>
      </c>
      <c r="I3" s="402" t="s">
        <v>214</v>
      </c>
      <c r="J3" s="422" t="s">
        <v>201</v>
      </c>
    </row>
    <row r="4" spans="1:11" ht="17.25" customHeight="1" thickBot="1" x14ac:dyDescent="0.25">
      <c r="A4" s="419"/>
      <c r="B4" s="408"/>
      <c r="C4" s="144" t="s">
        <v>215</v>
      </c>
      <c r="D4" s="145" t="s">
        <v>216</v>
      </c>
      <c r="E4" s="144" t="s">
        <v>217</v>
      </c>
      <c r="F4" s="145" t="s">
        <v>218</v>
      </c>
      <c r="G4" s="146"/>
      <c r="H4" s="421"/>
      <c r="I4" s="403"/>
      <c r="J4" s="423"/>
    </row>
    <row r="5" spans="1:11" ht="17.25" customHeight="1" x14ac:dyDescent="0.2">
      <c r="A5" s="74" t="s">
        <v>219</v>
      </c>
      <c r="B5" s="85" t="s">
        <v>207</v>
      </c>
      <c r="C5" s="147">
        <v>4300</v>
      </c>
      <c r="D5" s="148">
        <v>500</v>
      </c>
      <c r="E5" s="318"/>
      <c r="F5" s="319"/>
      <c r="G5" s="170"/>
      <c r="H5" s="322" t="s">
        <v>208</v>
      </c>
      <c r="I5" s="31">
        <f>ROUNDDOWN((C5*D5)+(E5*F5),0)</f>
        <v>2150000</v>
      </c>
      <c r="J5" s="254"/>
    </row>
    <row r="6" spans="1:11" s="12" customFormat="1" ht="17.25" customHeight="1" x14ac:dyDescent="0.2">
      <c r="A6" s="84" t="s">
        <v>210</v>
      </c>
      <c r="B6" s="85" t="s">
        <v>211</v>
      </c>
      <c r="C6" s="149">
        <v>2070</v>
      </c>
      <c r="D6" s="150">
        <v>1500</v>
      </c>
      <c r="E6" s="320"/>
      <c r="F6" s="321"/>
      <c r="G6" s="171"/>
      <c r="H6" s="322" t="s">
        <v>251</v>
      </c>
      <c r="I6" s="31">
        <f t="shared" ref="I6:I9" si="0">ROUNDDOWN((C6*D6)+(E6*F6),0)</f>
        <v>3105000</v>
      </c>
      <c r="J6" s="246"/>
      <c r="K6" s="13"/>
    </row>
    <row r="7" spans="1:11" s="11" customFormat="1" ht="17.25" customHeight="1" x14ac:dyDescent="0.2">
      <c r="A7" s="104" t="s">
        <v>219</v>
      </c>
      <c r="B7" s="85" t="s">
        <v>209</v>
      </c>
      <c r="C7" s="149">
        <v>3040</v>
      </c>
      <c r="D7" s="150">
        <v>1500</v>
      </c>
      <c r="E7" s="320"/>
      <c r="F7" s="321"/>
      <c r="G7" s="171"/>
      <c r="H7" s="322" t="s">
        <v>208</v>
      </c>
      <c r="I7" s="31">
        <f t="shared" si="0"/>
        <v>4560000</v>
      </c>
      <c r="J7" s="246"/>
      <c r="K7" s="12"/>
    </row>
    <row r="8" spans="1:11" s="11" customFormat="1" ht="17.25" customHeight="1" x14ac:dyDescent="0.2">
      <c r="A8" s="84" t="s">
        <v>210</v>
      </c>
      <c r="B8" s="85" t="s">
        <v>212</v>
      </c>
      <c r="C8" s="149">
        <v>2070</v>
      </c>
      <c r="D8" s="150">
        <v>1500</v>
      </c>
      <c r="E8" s="320"/>
      <c r="F8" s="321"/>
      <c r="G8" s="171"/>
      <c r="H8" s="322" t="s">
        <v>208</v>
      </c>
      <c r="I8" s="31">
        <f t="shared" si="0"/>
        <v>3105000</v>
      </c>
      <c r="J8" s="246"/>
      <c r="K8" s="12"/>
    </row>
    <row r="9" spans="1:11" s="11" customFormat="1" ht="17.25" customHeight="1" x14ac:dyDescent="0.2">
      <c r="A9" s="84" t="s">
        <v>247</v>
      </c>
      <c r="B9" s="85" t="s">
        <v>248</v>
      </c>
      <c r="C9" s="149">
        <v>1210</v>
      </c>
      <c r="D9" s="150">
        <v>1500</v>
      </c>
      <c r="E9" s="320"/>
      <c r="F9" s="321"/>
      <c r="G9" s="171"/>
      <c r="H9" s="322" t="s">
        <v>208</v>
      </c>
      <c r="I9" s="31">
        <f t="shared" si="0"/>
        <v>1815000</v>
      </c>
      <c r="J9" s="246"/>
      <c r="K9" s="12"/>
    </row>
    <row r="10" spans="1:11" s="11" customFormat="1" ht="17.25" customHeight="1" x14ac:dyDescent="0.2">
      <c r="A10" s="84"/>
      <c r="B10" s="85"/>
      <c r="C10" s="149"/>
      <c r="D10" s="150"/>
      <c r="E10" s="149"/>
      <c r="F10" s="150"/>
      <c r="G10" s="171"/>
      <c r="H10" s="322"/>
      <c r="I10" s="31">
        <f t="shared" ref="I10:I45" si="1">ROUNDDOWN((C10*D10)+(E10*F10),0)</f>
        <v>0</v>
      </c>
      <c r="J10" s="246"/>
      <c r="K10" s="12"/>
    </row>
    <row r="11" spans="1:11" s="11" customFormat="1" ht="17.25" customHeight="1" x14ac:dyDescent="0.2">
      <c r="A11" s="84"/>
      <c r="B11" s="85"/>
      <c r="C11" s="149"/>
      <c r="D11" s="150"/>
      <c r="E11" s="149"/>
      <c r="F11" s="150"/>
      <c r="G11" s="171"/>
      <c r="H11" s="322" t="s">
        <v>208</v>
      </c>
      <c r="I11" s="31">
        <f t="shared" si="1"/>
        <v>0</v>
      </c>
      <c r="J11" s="246"/>
      <c r="K11" s="12"/>
    </row>
    <row r="12" spans="1:11" s="11" customFormat="1" ht="17.25" customHeight="1" x14ac:dyDescent="0.2">
      <c r="A12" s="84"/>
      <c r="B12" s="85"/>
      <c r="C12" s="149"/>
      <c r="D12" s="150"/>
      <c r="E12" s="149"/>
      <c r="F12" s="150"/>
      <c r="G12" s="171"/>
      <c r="H12" s="322"/>
      <c r="I12" s="31">
        <f t="shared" si="1"/>
        <v>0</v>
      </c>
      <c r="J12" s="246"/>
      <c r="K12" s="12"/>
    </row>
    <row r="13" spans="1:11" s="11" customFormat="1" ht="17.25" customHeight="1" x14ac:dyDescent="0.2">
      <c r="A13" s="84"/>
      <c r="B13" s="85"/>
      <c r="C13" s="149"/>
      <c r="D13" s="150"/>
      <c r="E13" s="149"/>
      <c r="F13" s="150"/>
      <c r="G13" s="171"/>
      <c r="H13" s="322"/>
      <c r="I13" s="31">
        <f t="shared" si="1"/>
        <v>0</v>
      </c>
      <c r="J13" s="246"/>
      <c r="K13" s="12"/>
    </row>
    <row r="14" spans="1:11" s="11" customFormat="1" ht="17.25" customHeight="1" x14ac:dyDescent="0.2">
      <c r="A14" s="84"/>
      <c r="B14" s="85"/>
      <c r="C14" s="149"/>
      <c r="D14" s="150"/>
      <c r="E14" s="149"/>
      <c r="F14" s="150"/>
      <c r="G14" s="171"/>
      <c r="H14" s="322"/>
      <c r="I14" s="31">
        <f t="shared" si="1"/>
        <v>0</v>
      </c>
      <c r="J14" s="246"/>
      <c r="K14" s="12"/>
    </row>
    <row r="15" spans="1:11" s="11" customFormat="1" ht="17.25" customHeight="1" x14ac:dyDescent="0.2">
      <c r="A15" s="84"/>
      <c r="B15" s="85"/>
      <c r="C15" s="149"/>
      <c r="D15" s="150"/>
      <c r="E15" s="149"/>
      <c r="F15" s="150"/>
      <c r="G15" s="171"/>
      <c r="H15" s="322"/>
      <c r="I15" s="31">
        <f t="shared" si="1"/>
        <v>0</v>
      </c>
      <c r="J15" s="246"/>
      <c r="K15" s="12"/>
    </row>
    <row r="16" spans="1:11" s="11" customFormat="1" ht="17.25" customHeight="1" x14ac:dyDescent="0.2">
      <c r="A16" s="84"/>
      <c r="B16" s="85"/>
      <c r="C16" s="149"/>
      <c r="D16" s="150"/>
      <c r="E16" s="149"/>
      <c r="F16" s="150"/>
      <c r="G16" s="171"/>
      <c r="H16" s="322"/>
      <c r="I16" s="31">
        <f t="shared" si="1"/>
        <v>0</v>
      </c>
      <c r="J16" s="246"/>
      <c r="K16" s="12"/>
    </row>
    <row r="17" spans="1:11" s="11" customFormat="1" ht="17.25" customHeight="1" x14ac:dyDescent="0.2">
      <c r="A17" s="84"/>
      <c r="B17" s="85"/>
      <c r="C17" s="149"/>
      <c r="D17" s="150"/>
      <c r="E17" s="149"/>
      <c r="F17" s="150"/>
      <c r="G17" s="171"/>
      <c r="H17" s="322"/>
      <c r="I17" s="31">
        <f t="shared" si="1"/>
        <v>0</v>
      </c>
      <c r="J17" s="246"/>
      <c r="K17" s="12"/>
    </row>
    <row r="18" spans="1:11" s="11" customFormat="1" ht="17.25" customHeight="1" x14ac:dyDescent="0.2">
      <c r="A18" s="84"/>
      <c r="B18" s="85"/>
      <c r="C18" s="149"/>
      <c r="D18" s="150"/>
      <c r="E18" s="149"/>
      <c r="F18" s="150"/>
      <c r="G18" s="171"/>
      <c r="H18" s="322"/>
      <c r="I18" s="31">
        <f t="shared" si="1"/>
        <v>0</v>
      </c>
      <c r="J18" s="246"/>
      <c r="K18" s="12"/>
    </row>
    <row r="19" spans="1:11" s="11" customFormat="1" ht="17.25" customHeight="1" x14ac:dyDescent="0.2">
      <c r="A19" s="84"/>
      <c r="B19" s="85"/>
      <c r="C19" s="149"/>
      <c r="D19" s="150"/>
      <c r="E19" s="149"/>
      <c r="F19" s="150"/>
      <c r="G19" s="171"/>
      <c r="H19" s="322"/>
      <c r="I19" s="31">
        <f t="shared" si="1"/>
        <v>0</v>
      </c>
      <c r="J19" s="246"/>
      <c r="K19" s="12"/>
    </row>
    <row r="20" spans="1:11" s="11" customFormat="1" ht="17.25" customHeight="1" x14ac:dyDescent="0.2">
      <c r="A20" s="84"/>
      <c r="B20" s="85"/>
      <c r="C20" s="149"/>
      <c r="D20" s="150"/>
      <c r="E20" s="149"/>
      <c r="F20" s="150"/>
      <c r="G20" s="171"/>
      <c r="H20" s="322"/>
      <c r="I20" s="31">
        <f t="shared" si="1"/>
        <v>0</v>
      </c>
      <c r="J20" s="246"/>
      <c r="K20" s="12"/>
    </row>
    <row r="21" spans="1:11" s="11" customFormat="1" ht="17.25" customHeight="1" x14ac:dyDescent="0.2">
      <c r="A21" s="84"/>
      <c r="B21" s="85"/>
      <c r="C21" s="149"/>
      <c r="D21" s="150"/>
      <c r="E21" s="149"/>
      <c r="F21" s="150"/>
      <c r="G21" s="171"/>
      <c r="H21" s="322"/>
      <c r="I21" s="31">
        <f t="shared" si="1"/>
        <v>0</v>
      </c>
      <c r="J21" s="246"/>
      <c r="K21" s="12"/>
    </row>
    <row r="22" spans="1:11" s="11" customFormat="1" ht="17.25" customHeight="1" x14ac:dyDescent="0.2">
      <c r="A22" s="84"/>
      <c r="B22" s="85"/>
      <c r="C22" s="149"/>
      <c r="D22" s="150"/>
      <c r="E22" s="149"/>
      <c r="F22" s="150"/>
      <c r="G22" s="171"/>
      <c r="H22" s="322"/>
      <c r="I22" s="31">
        <f t="shared" si="1"/>
        <v>0</v>
      </c>
      <c r="J22" s="246"/>
      <c r="K22" s="12"/>
    </row>
    <row r="23" spans="1:11" s="11" customFormat="1" ht="17.25" customHeight="1" x14ac:dyDescent="0.2">
      <c r="A23" s="84"/>
      <c r="B23" s="85"/>
      <c r="C23" s="149"/>
      <c r="D23" s="150"/>
      <c r="E23" s="149"/>
      <c r="F23" s="150"/>
      <c r="G23" s="171"/>
      <c r="H23" s="322"/>
      <c r="I23" s="31">
        <f t="shared" si="1"/>
        <v>0</v>
      </c>
      <c r="J23" s="246"/>
      <c r="K23" s="12"/>
    </row>
    <row r="24" spans="1:11" s="11" customFormat="1" ht="17.25" customHeight="1" x14ac:dyDescent="0.2">
      <c r="A24" s="84"/>
      <c r="B24" s="85"/>
      <c r="C24" s="149"/>
      <c r="D24" s="150"/>
      <c r="E24" s="149"/>
      <c r="F24" s="150"/>
      <c r="G24" s="171"/>
      <c r="H24" s="322"/>
      <c r="I24" s="31">
        <f t="shared" si="1"/>
        <v>0</v>
      </c>
      <c r="J24" s="246"/>
      <c r="K24" s="12"/>
    </row>
    <row r="25" spans="1:11" s="11" customFormat="1" ht="17.25" customHeight="1" x14ac:dyDescent="0.2">
      <c r="A25" s="84"/>
      <c r="B25" s="85"/>
      <c r="C25" s="149"/>
      <c r="D25" s="150"/>
      <c r="E25" s="149"/>
      <c r="F25" s="150"/>
      <c r="G25" s="171"/>
      <c r="H25" s="322"/>
      <c r="I25" s="31">
        <f t="shared" si="1"/>
        <v>0</v>
      </c>
      <c r="J25" s="246"/>
      <c r="K25" s="12"/>
    </row>
    <row r="26" spans="1:11" s="11" customFormat="1" ht="17.25" customHeight="1" x14ac:dyDescent="0.2">
      <c r="A26" s="84"/>
      <c r="B26" s="85"/>
      <c r="C26" s="149"/>
      <c r="D26" s="150"/>
      <c r="E26" s="149"/>
      <c r="F26" s="150"/>
      <c r="G26" s="171"/>
      <c r="H26" s="322"/>
      <c r="I26" s="31">
        <f t="shared" si="1"/>
        <v>0</v>
      </c>
      <c r="J26" s="246"/>
      <c r="K26" s="12"/>
    </row>
    <row r="27" spans="1:11" s="11" customFormat="1" ht="17.25" customHeight="1" x14ac:dyDescent="0.2">
      <c r="A27" s="84"/>
      <c r="B27" s="85"/>
      <c r="C27" s="149"/>
      <c r="D27" s="150"/>
      <c r="E27" s="149"/>
      <c r="F27" s="150"/>
      <c r="G27" s="171"/>
      <c r="H27" s="322"/>
      <c r="I27" s="31">
        <f t="shared" si="1"/>
        <v>0</v>
      </c>
      <c r="J27" s="246"/>
      <c r="K27" s="12"/>
    </row>
    <row r="28" spans="1:11" s="11" customFormat="1" ht="17.25" customHeight="1" x14ac:dyDescent="0.2">
      <c r="A28" s="84"/>
      <c r="B28" s="85"/>
      <c r="C28" s="149"/>
      <c r="D28" s="150"/>
      <c r="E28" s="149"/>
      <c r="F28" s="150"/>
      <c r="G28" s="171"/>
      <c r="H28" s="322"/>
      <c r="I28" s="31">
        <f t="shared" si="1"/>
        <v>0</v>
      </c>
      <c r="J28" s="246"/>
      <c r="K28" s="12"/>
    </row>
    <row r="29" spans="1:11" s="11" customFormat="1" ht="17.25" customHeight="1" x14ac:dyDescent="0.2">
      <c r="A29" s="84"/>
      <c r="B29" s="85"/>
      <c r="C29" s="149"/>
      <c r="D29" s="150"/>
      <c r="E29" s="149"/>
      <c r="F29" s="150"/>
      <c r="G29" s="171"/>
      <c r="H29" s="322"/>
      <c r="I29" s="31">
        <f t="shared" si="1"/>
        <v>0</v>
      </c>
      <c r="J29" s="246"/>
      <c r="K29" s="12"/>
    </row>
    <row r="30" spans="1:11" s="11" customFormat="1" ht="17.25" customHeight="1" x14ac:dyDescent="0.2">
      <c r="A30" s="84"/>
      <c r="B30" s="85"/>
      <c r="C30" s="149"/>
      <c r="D30" s="150"/>
      <c r="E30" s="149"/>
      <c r="F30" s="150"/>
      <c r="G30" s="171"/>
      <c r="H30" s="322"/>
      <c r="I30" s="31">
        <f t="shared" si="1"/>
        <v>0</v>
      </c>
      <c r="J30" s="246"/>
      <c r="K30" s="12"/>
    </row>
    <row r="31" spans="1:11" s="11" customFormat="1" ht="17.25" customHeight="1" x14ac:dyDescent="0.2">
      <c r="A31" s="84"/>
      <c r="B31" s="85"/>
      <c r="C31" s="149"/>
      <c r="D31" s="150"/>
      <c r="E31" s="149"/>
      <c r="F31" s="150"/>
      <c r="G31" s="171"/>
      <c r="H31" s="322"/>
      <c r="I31" s="31">
        <f t="shared" si="1"/>
        <v>0</v>
      </c>
      <c r="J31" s="246"/>
      <c r="K31" s="12"/>
    </row>
    <row r="32" spans="1:11" s="11" customFormat="1" ht="17.25" customHeight="1" x14ac:dyDescent="0.2">
      <c r="A32" s="84"/>
      <c r="B32" s="85"/>
      <c r="C32" s="149"/>
      <c r="D32" s="150"/>
      <c r="E32" s="149"/>
      <c r="F32" s="150"/>
      <c r="G32" s="171"/>
      <c r="H32" s="322"/>
      <c r="I32" s="31">
        <f t="shared" si="1"/>
        <v>0</v>
      </c>
      <c r="J32" s="246"/>
      <c r="K32" s="12"/>
    </row>
    <row r="33" spans="1:11" s="11" customFormat="1" ht="17.25" customHeight="1" x14ac:dyDescent="0.2">
      <c r="A33" s="84"/>
      <c r="B33" s="85"/>
      <c r="C33" s="149"/>
      <c r="D33" s="150"/>
      <c r="E33" s="149"/>
      <c r="F33" s="150"/>
      <c r="G33" s="171"/>
      <c r="H33" s="322"/>
      <c r="I33" s="31">
        <f t="shared" si="1"/>
        <v>0</v>
      </c>
      <c r="J33" s="246"/>
      <c r="K33" s="12"/>
    </row>
    <row r="34" spans="1:11" s="11" customFormat="1" ht="17.25" customHeight="1" x14ac:dyDescent="0.2">
      <c r="A34" s="84"/>
      <c r="B34" s="85"/>
      <c r="C34" s="149"/>
      <c r="D34" s="150"/>
      <c r="E34" s="149"/>
      <c r="F34" s="150"/>
      <c r="G34" s="171"/>
      <c r="H34" s="322"/>
      <c r="I34" s="31">
        <f t="shared" si="1"/>
        <v>0</v>
      </c>
      <c r="J34" s="246"/>
      <c r="K34" s="12"/>
    </row>
    <row r="35" spans="1:11" s="11" customFormat="1" ht="17.25" customHeight="1" x14ac:dyDescent="0.2">
      <c r="A35" s="84"/>
      <c r="B35" s="85"/>
      <c r="C35" s="149"/>
      <c r="D35" s="150"/>
      <c r="E35" s="149"/>
      <c r="F35" s="150"/>
      <c r="G35" s="171"/>
      <c r="H35" s="322"/>
      <c r="I35" s="31">
        <f t="shared" si="1"/>
        <v>0</v>
      </c>
      <c r="J35" s="246"/>
      <c r="K35" s="12"/>
    </row>
    <row r="36" spans="1:11" s="11" customFormat="1" ht="17.25" customHeight="1" x14ac:dyDescent="0.2">
      <c r="A36" s="84"/>
      <c r="B36" s="85"/>
      <c r="C36" s="149"/>
      <c r="D36" s="150"/>
      <c r="E36" s="149"/>
      <c r="F36" s="150"/>
      <c r="G36" s="171"/>
      <c r="H36" s="322"/>
      <c r="I36" s="31">
        <f t="shared" si="1"/>
        <v>0</v>
      </c>
      <c r="J36" s="246"/>
      <c r="K36" s="12"/>
    </row>
    <row r="37" spans="1:11" s="11" customFormat="1" ht="17.25" customHeight="1" x14ac:dyDescent="0.2">
      <c r="A37" s="84"/>
      <c r="B37" s="85"/>
      <c r="C37" s="149"/>
      <c r="D37" s="150"/>
      <c r="E37" s="149"/>
      <c r="F37" s="150"/>
      <c r="G37" s="171"/>
      <c r="H37" s="322"/>
      <c r="I37" s="31">
        <f t="shared" si="1"/>
        <v>0</v>
      </c>
      <c r="J37" s="246"/>
      <c r="K37" s="12"/>
    </row>
    <row r="38" spans="1:11" s="11" customFormat="1" ht="17.25" customHeight="1" x14ac:dyDescent="0.2">
      <c r="A38" s="84"/>
      <c r="B38" s="85"/>
      <c r="C38" s="149"/>
      <c r="D38" s="150"/>
      <c r="E38" s="149"/>
      <c r="F38" s="150"/>
      <c r="G38" s="171"/>
      <c r="H38" s="322"/>
      <c r="I38" s="31">
        <f t="shared" si="1"/>
        <v>0</v>
      </c>
      <c r="J38" s="246"/>
      <c r="K38" s="12"/>
    </row>
    <row r="39" spans="1:11" s="11" customFormat="1" ht="17.25" customHeight="1" x14ac:dyDescent="0.2">
      <c r="A39" s="106"/>
      <c r="B39" s="107"/>
      <c r="C39" s="151"/>
      <c r="D39" s="152"/>
      <c r="E39" s="151"/>
      <c r="F39" s="152"/>
      <c r="G39" s="172"/>
      <c r="H39" s="322"/>
      <c r="I39" s="31">
        <f t="shared" si="1"/>
        <v>0</v>
      </c>
      <c r="J39" s="246"/>
      <c r="K39" s="12"/>
    </row>
    <row r="40" spans="1:11" s="11" customFormat="1" ht="17.25" customHeight="1" x14ac:dyDescent="0.2">
      <c r="A40" s="106"/>
      <c r="B40" s="107"/>
      <c r="C40" s="151"/>
      <c r="D40" s="152"/>
      <c r="E40" s="151"/>
      <c r="F40" s="152"/>
      <c r="G40" s="172"/>
      <c r="H40" s="322"/>
      <c r="I40" s="31">
        <f t="shared" si="1"/>
        <v>0</v>
      </c>
      <c r="J40" s="246"/>
      <c r="K40" s="12"/>
    </row>
    <row r="41" spans="1:11" s="11" customFormat="1" ht="17.25" customHeight="1" x14ac:dyDescent="0.2">
      <c r="A41" s="106"/>
      <c r="B41" s="107"/>
      <c r="C41" s="151"/>
      <c r="D41" s="152"/>
      <c r="E41" s="151"/>
      <c r="F41" s="152"/>
      <c r="G41" s="172"/>
      <c r="H41" s="322"/>
      <c r="I41" s="31">
        <f t="shared" si="1"/>
        <v>0</v>
      </c>
      <c r="J41" s="246"/>
      <c r="K41" s="12"/>
    </row>
    <row r="42" spans="1:11" s="11" customFormat="1" ht="17.25" customHeight="1" x14ac:dyDescent="0.2">
      <c r="A42" s="106"/>
      <c r="B42" s="107"/>
      <c r="C42" s="151"/>
      <c r="D42" s="152"/>
      <c r="E42" s="151"/>
      <c r="F42" s="152"/>
      <c r="G42" s="172"/>
      <c r="H42" s="322"/>
      <c r="I42" s="31">
        <f t="shared" si="1"/>
        <v>0</v>
      </c>
      <c r="J42" s="246"/>
      <c r="K42" s="12"/>
    </row>
    <row r="43" spans="1:11" s="11" customFormat="1" ht="17.25" customHeight="1" x14ac:dyDescent="0.2">
      <c r="A43" s="106"/>
      <c r="B43" s="107"/>
      <c r="C43" s="151"/>
      <c r="D43" s="152"/>
      <c r="E43" s="151"/>
      <c r="F43" s="152"/>
      <c r="G43" s="172"/>
      <c r="H43" s="322"/>
      <c r="I43" s="31">
        <f t="shared" si="1"/>
        <v>0</v>
      </c>
      <c r="J43" s="246"/>
      <c r="K43" s="12"/>
    </row>
    <row r="44" spans="1:11" s="11" customFormat="1" ht="17.25" customHeight="1" x14ac:dyDescent="0.2">
      <c r="A44" s="106"/>
      <c r="B44" s="107"/>
      <c r="C44" s="151"/>
      <c r="D44" s="152"/>
      <c r="E44" s="151"/>
      <c r="F44" s="152"/>
      <c r="G44" s="172"/>
      <c r="H44" s="322"/>
      <c r="I44" s="31">
        <f t="shared" si="1"/>
        <v>0</v>
      </c>
      <c r="J44" s="246"/>
      <c r="K44" s="12"/>
    </row>
    <row r="45" spans="1:11" s="11" customFormat="1" ht="17.25" customHeight="1" thickBot="1" x14ac:dyDescent="0.25">
      <c r="A45" s="110"/>
      <c r="B45" s="111"/>
      <c r="C45" s="153"/>
      <c r="D45" s="154"/>
      <c r="E45" s="153"/>
      <c r="F45" s="173"/>
      <c r="G45" s="174"/>
      <c r="H45" s="322"/>
      <c r="I45" s="31">
        <f t="shared" si="1"/>
        <v>0</v>
      </c>
      <c r="J45" s="255"/>
      <c r="K45" s="12"/>
    </row>
    <row r="46" spans="1:11" ht="17.25" customHeight="1" thickBot="1" x14ac:dyDescent="0.25">
      <c r="A46" s="382" t="s">
        <v>148</v>
      </c>
      <c r="B46" s="383"/>
      <c r="C46" s="383"/>
      <c r="D46" s="383"/>
      <c r="E46" s="383"/>
      <c r="F46" s="383"/>
      <c r="G46" s="383"/>
      <c r="H46" s="383"/>
      <c r="I46" s="24">
        <f>SUM(I5:I45)</f>
        <v>14735000</v>
      </c>
      <c r="J46" s="253"/>
    </row>
    <row r="47" spans="1:11" s="7" customFormat="1" ht="16.5" customHeight="1" x14ac:dyDescent="0.2">
      <c r="A47" s="7" t="s">
        <v>149</v>
      </c>
      <c r="H47" s="9"/>
      <c r="I47" s="2"/>
      <c r="J47" s="2"/>
    </row>
    <row r="48" spans="1:11" s="7" customFormat="1" ht="16.5" customHeight="1" x14ac:dyDescent="0.2">
      <c r="F48" s="21"/>
      <c r="G48" s="155"/>
      <c r="H48" s="21"/>
      <c r="I48" s="156"/>
      <c r="J48" s="156"/>
    </row>
    <row r="49" spans="1:12" s="7" customFormat="1" ht="16.5" customHeight="1" x14ac:dyDescent="0.2">
      <c r="H49" s="9"/>
      <c r="I49" s="8"/>
      <c r="J49" s="8"/>
    </row>
    <row r="50" spans="1:12" s="7" customFormat="1" ht="16.5" customHeight="1" x14ac:dyDescent="0.2">
      <c r="H50" s="9"/>
      <c r="I50" s="8"/>
      <c r="J50" s="8"/>
    </row>
    <row r="51" spans="1:12" s="7" customFormat="1" ht="17.25" customHeight="1" x14ac:dyDescent="0.2">
      <c r="H51" s="8"/>
    </row>
    <row r="52" spans="1:12" s="2" customFormat="1" ht="16.5" customHeight="1" x14ac:dyDescent="0.2">
      <c r="A52" s="1"/>
      <c r="B52" s="1"/>
      <c r="C52" s="1"/>
      <c r="D52" s="1"/>
      <c r="E52" s="1"/>
      <c r="F52" s="1"/>
      <c r="G52" s="1"/>
      <c r="H52" s="4"/>
      <c r="K52" s="7"/>
      <c r="L52" s="1"/>
    </row>
    <row r="53" spans="1:12" s="2" customFormat="1" ht="16.5" customHeight="1" x14ac:dyDescent="0.2">
      <c r="A53" s="1"/>
      <c r="B53" s="1"/>
      <c r="C53" s="1"/>
      <c r="D53" s="1"/>
      <c r="E53" s="1"/>
      <c r="F53" s="1"/>
      <c r="G53" s="1"/>
      <c r="H53" s="4"/>
      <c r="K53" s="7"/>
      <c r="L53" s="1"/>
    </row>
    <row r="54" spans="1:12" s="2" customFormat="1" ht="16.5" customHeight="1" x14ac:dyDescent="0.2">
      <c r="A54" s="1"/>
      <c r="B54" s="1"/>
      <c r="C54" s="1"/>
      <c r="D54" s="1"/>
      <c r="E54" s="1"/>
      <c r="F54" s="1"/>
      <c r="G54" s="1"/>
      <c r="H54" s="4"/>
      <c r="K54" s="7"/>
      <c r="L54" s="1"/>
    </row>
    <row r="55" spans="1:12" s="2" customFormat="1" ht="16.5" customHeight="1" x14ac:dyDescent="0.2">
      <c r="A55" s="1"/>
      <c r="B55" s="1"/>
      <c r="C55" s="1"/>
      <c r="D55" s="1"/>
      <c r="E55" s="1"/>
      <c r="F55" s="1"/>
      <c r="G55" s="1"/>
      <c r="H55" s="4"/>
      <c r="K55" s="7"/>
      <c r="L55" s="1"/>
    </row>
    <row r="56" spans="1:12" s="2" customFormat="1" ht="16.5" customHeight="1" x14ac:dyDescent="0.2">
      <c r="A56" s="6"/>
      <c r="B56" s="1"/>
      <c r="C56" s="1"/>
      <c r="D56" s="1"/>
      <c r="E56" s="1"/>
      <c r="F56" s="1"/>
      <c r="G56" s="1"/>
      <c r="H56" s="4"/>
      <c r="K56" s="7"/>
      <c r="L56" s="1"/>
    </row>
    <row r="57" spans="1:12" s="2" customFormat="1" ht="16.5" customHeight="1" x14ac:dyDescent="0.2">
      <c r="A57" s="6"/>
      <c r="B57" s="1"/>
      <c r="C57" s="1"/>
      <c r="D57" s="1"/>
      <c r="E57" s="1"/>
      <c r="F57" s="1"/>
      <c r="G57" s="1"/>
      <c r="H57" s="4"/>
      <c r="K57" s="7"/>
      <c r="L57" s="1"/>
    </row>
    <row r="58" spans="1:12" s="2" customFormat="1" ht="16.5" customHeight="1" x14ac:dyDescent="0.2">
      <c r="A58" s="6"/>
      <c r="B58" s="1"/>
      <c r="C58" s="1"/>
      <c r="D58" s="1"/>
      <c r="E58" s="1"/>
      <c r="F58" s="1"/>
      <c r="G58" s="1"/>
      <c r="H58" s="4"/>
      <c r="K58" s="7"/>
      <c r="L58" s="1"/>
    </row>
    <row r="59" spans="1:12" s="2" customFormat="1" ht="16.5" customHeight="1" x14ac:dyDescent="0.2">
      <c r="A59" s="6"/>
      <c r="B59" s="1"/>
      <c r="C59" s="1"/>
      <c r="D59" s="1"/>
      <c r="E59" s="1"/>
      <c r="F59" s="1"/>
      <c r="G59" s="1"/>
      <c r="H59" s="4"/>
      <c r="K59" s="7"/>
      <c r="L59" s="1"/>
    </row>
    <row r="60" spans="1:12" s="2" customFormat="1" x14ac:dyDescent="0.2">
      <c r="A60" s="1"/>
      <c r="B60" s="1"/>
      <c r="C60" s="1"/>
      <c r="D60" s="1"/>
      <c r="E60" s="1"/>
      <c r="F60" s="1"/>
      <c r="G60" s="1"/>
      <c r="H60" s="4"/>
      <c r="K60" s="7"/>
      <c r="L60" s="1"/>
    </row>
  </sheetData>
  <sheetProtection formatCells="0" formatColumns="0" formatRows="0"/>
  <protectedRanges>
    <protectedRange sqref="A10:D45" name="範囲1"/>
    <protectedRange sqref="H5:H45" name="範囲2_1"/>
    <protectedRange sqref="A5:D9" name="範囲1_1"/>
  </protectedRanges>
  <mergeCells count="7">
    <mergeCell ref="J3:J4"/>
    <mergeCell ref="I3:I4"/>
    <mergeCell ref="A46:H46"/>
    <mergeCell ref="A3:A4"/>
    <mergeCell ref="B3:B4"/>
    <mergeCell ref="C3:G3"/>
    <mergeCell ref="H3:H4"/>
  </mergeCells>
  <phoneticPr fontId="19"/>
  <dataValidations count="1">
    <dataValidation type="list" allowBlank="1" showInputMessage="1" showErrorMessage="1" sqref="H5:H45" xr:uid="{C70ACD3C-9A3F-4A62-86CA-AC6427188F00}">
      <formula1>"直雇用,派遣,出向,その他"</formula1>
    </dataValidation>
  </dataValidations>
  <printOptions horizontalCentered="1"/>
  <pageMargins left="0.70866141732283472" right="0.70866141732283472" top="0.74803149606299213" bottom="0.74803149606299213" header="0.31496062992125984" footer="0.31496062992125984"/>
  <pageSetup paperSize="9" scale="66" orientation="landscape" blackAndWhite="1" r:id="rId1"/>
  <headerFooter>
    <oddFooter>&amp;RVer.20250930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66FFFF"/>
    <pageSetUpPr fitToPage="1"/>
  </sheetPr>
  <dimension ref="A1:G37"/>
  <sheetViews>
    <sheetView view="pageBreakPreview" zoomScaleNormal="100" zoomScaleSheetLayoutView="100" workbookViewId="0">
      <selection activeCell="A4" sqref="A4:A5"/>
    </sheetView>
  </sheetViews>
  <sheetFormatPr defaultColWidth="9" defaultRowHeight="14.4" x14ac:dyDescent="0.2"/>
  <cols>
    <col min="1" max="1" width="15.6640625" style="1" customWidth="1"/>
    <col min="2" max="2" width="48.33203125" style="1" customWidth="1"/>
    <col min="3" max="3" width="14.33203125" style="1" customWidth="1"/>
    <col min="4" max="4" width="8.88671875" style="1" customWidth="1"/>
    <col min="5" max="5" width="17" style="2" customWidth="1"/>
    <col min="6" max="16384" width="9" style="1"/>
  </cols>
  <sheetData>
    <row r="1" spans="1:7" ht="19.5" customHeight="1" x14ac:dyDescent="0.2">
      <c r="A1" s="34" t="s">
        <v>195</v>
      </c>
      <c r="B1" s="34"/>
      <c r="E1" s="1"/>
      <c r="F1" s="2"/>
      <c r="G1" s="7"/>
    </row>
    <row r="2" spans="1:7" ht="17.25" customHeight="1" thickBot="1" x14ac:dyDescent="0.25">
      <c r="A2" s="1" t="s">
        <v>220</v>
      </c>
      <c r="E2" s="3" t="s">
        <v>136</v>
      </c>
    </row>
    <row r="3" spans="1:7" ht="14.25" customHeight="1" x14ac:dyDescent="0.2">
      <c r="A3" s="424" t="s">
        <v>198</v>
      </c>
      <c r="B3" s="407" t="s">
        <v>221</v>
      </c>
      <c r="C3" s="393" t="s">
        <v>222</v>
      </c>
      <c r="D3" s="393"/>
      <c r="E3" s="402" t="s">
        <v>141</v>
      </c>
    </row>
    <row r="4" spans="1:7" ht="14.25" customHeight="1" thickBot="1" x14ac:dyDescent="0.25">
      <c r="A4" s="419"/>
      <c r="B4" s="408"/>
      <c r="C4" s="19" t="s">
        <v>142</v>
      </c>
      <c r="D4" s="19" t="s">
        <v>180</v>
      </c>
      <c r="E4" s="403"/>
    </row>
    <row r="5" spans="1:7" s="7" customFormat="1" ht="17.25" customHeight="1" x14ac:dyDescent="0.2">
      <c r="A5" s="114" t="s">
        <v>223</v>
      </c>
      <c r="B5" s="129" t="s">
        <v>224</v>
      </c>
      <c r="C5" s="129">
        <v>12000</v>
      </c>
      <c r="D5" s="129">
        <v>1</v>
      </c>
      <c r="E5" s="31">
        <f>ROUNDDOWN(C5*D5,0)</f>
        <v>12000</v>
      </c>
      <c r="F5" s="13"/>
    </row>
    <row r="6" spans="1:7" ht="17.25" customHeight="1" x14ac:dyDescent="0.2">
      <c r="A6" s="114"/>
      <c r="B6" s="129"/>
      <c r="C6" s="129"/>
      <c r="D6" s="129"/>
      <c r="E6" s="31">
        <f t="shared" ref="E6:E28" si="0">ROUNDDOWN(C6*D6,0)</f>
        <v>0</v>
      </c>
    </row>
    <row r="7" spans="1:7" ht="17.25" customHeight="1" x14ac:dyDescent="0.2">
      <c r="A7" s="44"/>
      <c r="B7" s="115"/>
      <c r="C7" s="115"/>
      <c r="D7" s="115"/>
      <c r="E7" s="31">
        <f t="shared" si="0"/>
        <v>0</v>
      </c>
    </row>
    <row r="8" spans="1:7" ht="17.25" customHeight="1" x14ac:dyDescent="0.2">
      <c r="A8" s="44"/>
      <c r="B8" s="115"/>
      <c r="C8" s="115"/>
      <c r="D8" s="115"/>
      <c r="E8" s="31">
        <f t="shared" si="0"/>
        <v>0</v>
      </c>
    </row>
    <row r="9" spans="1:7" ht="17.25" customHeight="1" x14ac:dyDescent="0.2">
      <c r="A9" s="44"/>
      <c r="B9" s="115"/>
      <c r="C9" s="115"/>
      <c r="D9" s="115"/>
      <c r="E9" s="31">
        <f t="shared" si="0"/>
        <v>0</v>
      </c>
    </row>
    <row r="10" spans="1:7" ht="17.25" customHeight="1" x14ac:dyDescent="0.2">
      <c r="A10" s="44"/>
      <c r="B10" s="115"/>
      <c r="C10" s="115"/>
      <c r="D10" s="115"/>
      <c r="E10" s="31">
        <f t="shared" si="0"/>
        <v>0</v>
      </c>
    </row>
    <row r="11" spans="1:7" ht="17.25" customHeight="1" x14ac:dyDescent="0.2">
      <c r="A11" s="44"/>
      <c r="B11" s="115"/>
      <c r="C11" s="115"/>
      <c r="D11" s="115"/>
      <c r="E11" s="31">
        <f t="shared" si="0"/>
        <v>0</v>
      </c>
    </row>
    <row r="12" spans="1:7" ht="17.25" customHeight="1" x14ac:dyDescent="0.2">
      <c r="A12" s="44"/>
      <c r="B12" s="115"/>
      <c r="C12" s="115"/>
      <c r="D12" s="115"/>
      <c r="E12" s="31">
        <f t="shared" si="0"/>
        <v>0</v>
      </c>
    </row>
    <row r="13" spans="1:7" ht="17.25" customHeight="1" x14ac:dyDescent="0.2">
      <c r="A13" s="44"/>
      <c r="B13" s="115"/>
      <c r="C13" s="115"/>
      <c r="D13" s="115"/>
      <c r="E13" s="31">
        <f t="shared" si="0"/>
        <v>0</v>
      </c>
    </row>
    <row r="14" spans="1:7" ht="17.25" customHeight="1" x14ac:dyDescent="0.2">
      <c r="A14" s="44"/>
      <c r="B14" s="115"/>
      <c r="C14" s="115"/>
      <c r="D14" s="115"/>
      <c r="E14" s="31">
        <f t="shared" si="0"/>
        <v>0</v>
      </c>
    </row>
    <row r="15" spans="1:7" ht="17.25" customHeight="1" x14ac:dyDescent="0.2">
      <c r="A15" s="44"/>
      <c r="B15" s="115"/>
      <c r="C15" s="115"/>
      <c r="D15" s="115"/>
      <c r="E15" s="31">
        <f t="shared" si="0"/>
        <v>0</v>
      </c>
    </row>
    <row r="16" spans="1:7" ht="17.25" customHeight="1" x14ac:dyDescent="0.2">
      <c r="A16" s="44"/>
      <c r="B16" s="115"/>
      <c r="C16" s="115"/>
      <c r="D16" s="115"/>
      <c r="E16" s="31">
        <f t="shared" si="0"/>
        <v>0</v>
      </c>
    </row>
    <row r="17" spans="1:5" ht="17.25" customHeight="1" x14ac:dyDescent="0.2">
      <c r="A17" s="44"/>
      <c r="B17" s="115"/>
      <c r="C17" s="115"/>
      <c r="D17" s="115"/>
      <c r="E17" s="31">
        <f t="shared" si="0"/>
        <v>0</v>
      </c>
    </row>
    <row r="18" spans="1:5" ht="17.25" customHeight="1" x14ac:dyDescent="0.2">
      <c r="A18" s="44"/>
      <c r="B18" s="115"/>
      <c r="C18" s="115"/>
      <c r="D18" s="115"/>
      <c r="E18" s="31">
        <f t="shared" si="0"/>
        <v>0</v>
      </c>
    </row>
    <row r="19" spans="1:5" ht="17.25" customHeight="1" x14ac:dyDescent="0.2">
      <c r="A19" s="44"/>
      <c r="B19" s="115"/>
      <c r="C19" s="115"/>
      <c r="D19" s="115"/>
      <c r="E19" s="31">
        <f t="shared" si="0"/>
        <v>0</v>
      </c>
    </row>
    <row r="20" spans="1:5" ht="17.25" customHeight="1" x14ac:dyDescent="0.2">
      <c r="A20" s="44"/>
      <c r="B20" s="115"/>
      <c r="C20" s="115"/>
      <c r="D20" s="115"/>
      <c r="E20" s="31">
        <f t="shared" si="0"/>
        <v>0</v>
      </c>
    </row>
    <row r="21" spans="1:5" ht="17.25" customHeight="1" x14ac:dyDescent="0.2">
      <c r="A21" s="44"/>
      <c r="B21" s="115"/>
      <c r="C21" s="115"/>
      <c r="D21" s="115"/>
      <c r="E21" s="31">
        <f t="shared" si="0"/>
        <v>0</v>
      </c>
    </row>
    <row r="22" spans="1:5" ht="17.25" customHeight="1" x14ac:dyDescent="0.2">
      <c r="A22" s="44"/>
      <c r="B22" s="115"/>
      <c r="C22" s="115"/>
      <c r="D22" s="115"/>
      <c r="E22" s="31">
        <f t="shared" si="0"/>
        <v>0</v>
      </c>
    </row>
    <row r="23" spans="1:5" ht="17.25" customHeight="1" x14ac:dyDescent="0.2">
      <c r="A23" s="44"/>
      <c r="B23" s="115"/>
      <c r="C23" s="115"/>
      <c r="D23" s="115"/>
      <c r="E23" s="31">
        <f t="shared" si="0"/>
        <v>0</v>
      </c>
    </row>
    <row r="24" spans="1:5" ht="17.25" customHeight="1" x14ac:dyDescent="0.2">
      <c r="A24" s="44"/>
      <c r="B24" s="115"/>
      <c r="C24" s="115"/>
      <c r="D24" s="115"/>
      <c r="E24" s="31">
        <f t="shared" si="0"/>
        <v>0</v>
      </c>
    </row>
    <row r="25" spans="1:5" ht="17.25" customHeight="1" x14ac:dyDescent="0.2">
      <c r="A25" s="44"/>
      <c r="B25" s="115"/>
      <c r="C25" s="115"/>
      <c r="D25" s="115"/>
      <c r="E25" s="31">
        <f t="shared" si="0"/>
        <v>0</v>
      </c>
    </row>
    <row r="26" spans="1:5" ht="17.25" customHeight="1" x14ac:dyDescent="0.2">
      <c r="A26" s="44"/>
      <c r="B26" s="115"/>
      <c r="C26" s="115"/>
      <c r="D26" s="115"/>
      <c r="E26" s="31">
        <f t="shared" si="0"/>
        <v>0</v>
      </c>
    </row>
    <row r="27" spans="1:5" ht="17.25" customHeight="1" x14ac:dyDescent="0.2">
      <c r="A27" s="44"/>
      <c r="B27" s="115"/>
      <c r="C27" s="115"/>
      <c r="D27" s="115"/>
      <c r="E27" s="31">
        <f t="shared" si="0"/>
        <v>0</v>
      </c>
    </row>
    <row r="28" spans="1:5" ht="17.25" customHeight="1" thickBot="1" x14ac:dyDescent="0.25">
      <c r="A28" s="116"/>
      <c r="B28" s="117"/>
      <c r="C28" s="117"/>
      <c r="D28" s="117"/>
      <c r="E28" s="31">
        <f t="shared" si="0"/>
        <v>0</v>
      </c>
    </row>
    <row r="29" spans="1:5" ht="17.25" customHeight="1" thickBot="1" x14ac:dyDescent="0.25">
      <c r="A29" s="382" t="s">
        <v>148</v>
      </c>
      <c r="B29" s="383"/>
      <c r="C29" s="16"/>
      <c r="D29" s="16"/>
      <c r="E29" s="14">
        <f>SUM(E5:E28)</f>
        <v>12000</v>
      </c>
    </row>
    <row r="30" spans="1:5" s="7" customFormat="1" ht="17.25" customHeight="1" x14ac:dyDescent="0.2">
      <c r="A30" s="7" t="s">
        <v>149</v>
      </c>
      <c r="E30" s="8"/>
    </row>
    <row r="31" spans="1:5" ht="17.25" customHeight="1" x14ac:dyDescent="0.2"/>
    <row r="32" spans="1:5" ht="17.25" customHeight="1" x14ac:dyDescent="0.2"/>
    <row r="33" ht="17.25" customHeight="1" x14ac:dyDescent="0.2"/>
    <row r="34" ht="17.25" customHeight="1" x14ac:dyDescent="0.2"/>
    <row r="35" ht="17.25" customHeight="1" x14ac:dyDescent="0.2"/>
    <row r="36" ht="17.25" customHeight="1" x14ac:dyDescent="0.2"/>
    <row r="37" ht="17.25" customHeight="1" x14ac:dyDescent="0.2"/>
  </sheetData>
  <sheetProtection formatCells="0" formatColumns="0" formatRows="0"/>
  <mergeCells count="5">
    <mergeCell ref="A29:B29"/>
    <mergeCell ref="C3:D3"/>
    <mergeCell ref="E3:E4"/>
    <mergeCell ref="A3:A4"/>
    <mergeCell ref="B3:B4"/>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計画書経費欄（計画書貼り付け用）</vt:lpstr>
      <vt:lpstr>補助金項目シート</vt:lpstr>
      <vt:lpstr>【鑑】経費等内訳書</vt:lpstr>
      <vt:lpstr>設備備品費</vt:lpstr>
      <vt:lpstr>消耗品費</vt:lpstr>
      <vt:lpstr>旅費</vt:lpstr>
      <vt:lpstr>人件費（実績単価）</vt:lpstr>
      <vt:lpstr>人件費（健保等級）</vt:lpstr>
      <vt:lpstr>謝金</vt:lpstr>
      <vt:lpstr>その他</vt:lpstr>
      <vt:lpstr>委託費</vt:lpstr>
      <vt:lpstr>【鑑】経費等内訳書!Print_Area</vt:lpstr>
      <vt:lpstr>その他!Print_Area</vt:lpstr>
      <vt:lpstr>委託費!Print_Area</vt:lpstr>
      <vt:lpstr>'計画書経費欄（計画書貼り付け用）'!Print_Area</vt:lpstr>
      <vt:lpstr>謝金!Print_Area</vt:lpstr>
      <vt:lpstr>消耗品費!Print_Area</vt:lpstr>
      <vt:lpstr>'人件費（健保等級）'!Print_Area</vt:lpstr>
      <vt:lpstr>'人件費（実績単価）'!Print_Area</vt:lpstr>
      <vt:lpstr>設備備品費!Print_Area</vt:lpstr>
      <vt:lpstr>旅費!Print_Area</vt:lpstr>
      <vt:lpstr>消費税区分</vt:lpstr>
      <vt:lpstr>消費税相当額の有無</vt:lpstr>
      <vt:lpstr>税込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