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全社共有\division\橋渡し・臨床加速事業部\2025\04事業\06医学研究\b1課題採択・評価関連\250325_公募\100_交付手続き\00_申請様式の送付\様式（消費税追加）\"/>
    </mc:Choice>
  </mc:AlternateContent>
  <xr:revisionPtr revIDLastSave="0" documentId="13_ncr:1_{274FAF98-8239-406C-A69F-AF7D3F504F66}" xr6:coauthVersionLast="47" xr6:coauthVersionMax="47" xr10:uidLastSave="{00000000-0000-0000-0000-000000000000}"/>
  <bookViews>
    <workbookView xWindow="28680" yWindow="-120" windowWidth="29040" windowHeight="15720" tabRatio="792" activeTab="2" xr2:uid="{1F7DFB93-A385-4B6E-A3F0-81809B1383D0}"/>
  </bookViews>
  <sheets>
    <sheet name="1.（入力不要）全補助事業期間経費内訳書 貼付用" sheetId="41" r:id="rId1"/>
    <sheet name="2.（入力不要）補助金項目シート " sheetId="38" r:id="rId2"/>
    <sheet name="3.【鑑】経費等内訳書" sheetId="15" r:id="rId3"/>
    <sheet name="研究費⇒" sheetId="57" r:id="rId4"/>
    <sheet name="4.設備備品費R" sheetId="35" r:id="rId5"/>
    <sheet name="5.消耗品費R" sheetId="13" r:id="rId6"/>
    <sheet name="6.旅費R" sheetId="4" r:id="rId7"/>
    <sheet name="7.人件費(実績単価)R" sheetId="51" r:id="rId8"/>
    <sheet name="8.人件費(健保等級)R" sheetId="47" r:id="rId9"/>
    <sheet name="9.謝金R" sheetId="14" r:id="rId10"/>
    <sheet name="10.その他R" sheetId="37" r:id="rId11"/>
    <sheet name="研究環境整備費⇒" sheetId="58" r:id="rId12"/>
    <sheet name="4.設備備品費E" sheetId="60" r:id="rId13"/>
    <sheet name="5.消耗品費E" sheetId="61" r:id="rId14"/>
    <sheet name="6.旅費E" sheetId="62" r:id="rId15"/>
    <sheet name="7.人件費(実績単価)E" sheetId="63" r:id="rId16"/>
    <sheet name="8.人件費(健保等級)E" sheetId="64" r:id="rId17"/>
    <sheet name="9.謝金E" sheetId="65" r:id="rId18"/>
    <sheet name="10.その他E" sheetId="66" r:id="rId19"/>
    <sheet name="委託費⇒" sheetId="59" r:id="rId20"/>
    <sheet name="11.委託費" sheetId="56" r:id="rId21"/>
    <sheet name="協力機関_消費税追加_1" sheetId="68" r:id="rId22"/>
    <sheet name="プルダウン " sheetId="54" state="hidden" r:id="rId23"/>
  </sheets>
  <definedNames>
    <definedName name="_xlnm._FilterDatabase" localSheetId="18" hidden="1">'10.その他E'!$A$3:$G$4</definedName>
    <definedName name="_xlnm._FilterDatabase" localSheetId="10" hidden="1">'10.その他R'!$A$3:$G$4</definedName>
    <definedName name="_xlnm._FilterDatabase" localSheetId="1" hidden="1">'2.（入力不要）補助金項目シート '!#REF!</definedName>
    <definedName name="_xlnm._FilterDatabase" localSheetId="12" hidden="1">'4.設備備品費E'!$A$3:$H$101</definedName>
    <definedName name="_xlnm._FilterDatabase" localSheetId="4" hidden="1">'4.設備備品費R'!$A$3:$H$101</definedName>
    <definedName name="_xlnm._FilterDatabase" localSheetId="13" hidden="1">'5.消耗品費E'!$A$3:$G$4</definedName>
    <definedName name="_xlnm._FilterDatabase" localSheetId="5" hidden="1">'5.消耗品費R'!$A$3:$G$4</definedName>
    <definedName name="_xlnm._FilterDatabase" localSheetId="14" hidden="1">'6.旅費E'!$A$3:$M$4</definedName>
    <definedName name="_xlnm._FilterDatabase" localSheetId="6" hidden="1">'6.旅費R'!$A$3:$M$4</definedName>
    <definedName name="_xlnm._FilterDatabase" localSheetId="15" hidden="1">'7.人件費(実績単価)E'!$A$3:$K$4</definedName>
    <definedName name="_xlnm._FilterDatabase" localSheetId="7" hidden="1">'7.人件費(実績単価)R'!$A$3:$K$4</definedName>
    <definedName name="_xlnm._FilterDatabase" localSheetId="16" hidden="1">'8.人件費(健保等級)E'!$A$3:$K$4</definedName>
    <definedName name="_xlnm._FilterDatabase" localSheetId="8" hidden="1">'8.人件費(健保等級)R'!$A$3:$K$4</definedName>
    <definedName name="_xlnm._FilterDatabase" localSheetId="17" hidden="1">'9.謝金E'!$A$3:$F$4</definedName>
    <definedName name="_xlnm._FilterDatabase" localSheetId="9" hidden="1">'9.謝金R'!$A$3:$F$4</definedName>
    <definedName name="_xlnm.Print_Area" localSheetId="0">'1.（入力不要）全補助事業期間経費内訳書 貼付用'!$A$2:$I$63</definedName>
    <definedName name="_xlnm.Print_Area" localSheetId="18">'10.その他E'!$A$1:$G$100</definedName>
    <definedName name="_xlnm.Print_Area" localSheetId="10">'10.その他R'!$A$1:$G$100</definedName>
    <definedName name="_xlnm.Print_Area" localSheetId="20">'11.委託費'!$A$1:$M$100</definedName>
    <definedName name="_xlnm.Print_Area" localSheetId="1">'2.（入力不要）補助金項目シート '!$K$1:$BS$2</definedName>
    <definedName name="_xlnm.Print_Area" localSheetId="2">'3.【鑑】経費等内訳書'!$A$1:$G$62</definedName>
    <definedName name="_xlnm.Print_Area" localSheetId="12">'4.設備備品費E'!$A$1:$H$100</definedName>
    <definedName name="_xlnm.Print_Area" localSheetId="4">'4.設備備品費R'!$A$1:$H$100</definedName>
    <definedName name="_xlnm.Print_Area" localSheetId="13">'5.消耗品費E'!$A$1:$G$100</definedName>
    <definedName name="_xlnm.Print_Area" localSheetId="5">'5.消耗品費R'!$A$1:$G$100</definedName>
    <definedName name="_xlnm.Print_Area" localSheetId="14">'6.旅費E'!$A$1:$M$100</definedName>
    <definedName name="_xlnm.Print_Area" localSheetId="6">'6.旅費R'!$A$1:$M$100</definedName>
    <definedName name="_xlnm.Print_Area" localSheetId="15">'7.人件費(実績単価)E'!$A$1:$K$100</definedName>
    <definedName name="_xlnm.Print_Area" localSheetId="7">'7.人件費(実績単価)R'!$A$1:$K$100</definedName>
    <definedName name="_xlnm.Print_Area" localSheetId="16">'8.人件費(健保等級)E'!$A$1:$K$100</definedName>
    <definedName name="_xlnm.Print_Area" localSheetId="8">'8.人件費(健保等級)R'!$A$1:$K$100</definedName>
    <definedName name="_xlnm.Print_Area" localSheetId="17">'9.謝金E'!$A$1:$F$100</definedName>
    <definedName name="_xlnm.Print_Area" localSheetId="9">'9.謝金R'!$A$1:$F$100</definedName>
    <definedName name="_xlnm.Print_Area" localSheetId="21">協力機関_消費税追加_1!$A$1:$H$79</definedName>
    <definedName name="_xlnm.Print_Titles" localSheetId="18">'10.その他E'!$1:$4</definedName>
    <definedName name="_xlnm.Print_Titles" localSheetId="10">'10.その他R'!$1:$4</definedName>
    <definedName name="_xlnm.Print_Titles" localSheetId="20">'11.委託費'!$1:$4</definedName>
    <definedName name="_xlnm.Print_Titles" localSheetId="12">'4.設備備品費E'!$1:$4</definedName>
    <definedName name="_xlnm.Print_Titles" localSheetId="4">'4.設備備品費R'!$1:$4</definedName>
    <definedName name="_xlnm.Print_Titles" localSheetId="13">'5.消耗品費E'!$1:$4</definedName>
    <definedName name="_xlnm.Print_Titles" localSheetId="5">'5.消耗品費R'!$1:$4</definedName>
    <definedName name="_xlnm.Print_Titles" localSheetId="14">'6.旅費E'!$1:$4</definedName>
    <definedName name="_xlnm.Print_Titles" localSheetId="6">'6.旅費R'!$1:$4</definedName>
    <definedName name="_xlnm.Print_Titles" localSheetId="15">'7.人件費(実績単価)E'!$1:$4</definedName>
    <definedName name="_xlnm.Print_Titles" localSheetId="7">'7.人件費(実績単価)R'!$1:$4</definedName>
    <definedName name="_xlnm.Print_Titles" localSheetId="16">'8.人件費(健保等級)E'!$1:$4</definedName>
    <definedName name="_xlnm.Print_Titles" localSheetId="8">'8.人件費(健保等級)R'!$1:$4</definedName>
    <definedName name="_xlnm.Print_Titles" localSheetId="17">'9.謝金E'!$1:$4</definedName>
    <definedName name="_xlnm.Print_Titles" localSheetId="9">'9.謝金R'!$1:$4</definedName>
    <definedName name="タグ">'プルダウン '!$C$2:$C$3</definedName>
    <definedName name="開発フェーズ">'プルダウン '!$D$2:$D$9</definedName>
    <definedName name="研究の性格">'プルダウン '!$A$2:$A$10</definedName>
    <definedName name="疾患領域１">'プルダウン '!$G$2:$G$8</definedName>
    <definedName name="疾患領域２">'プルダウン '!$H$2:$H$5</definedName>
    <definedName name="疾患領域タグ">'プルダウン '!$I$2:$I$4</definedName>
    <definedName name="承認上の分類">'プルダウン '!$E$2:$E$6</definedName>
    <definedName name="消費税区分">'4.設備備品費R'!$I$98:$I$98</definedName>
    <definedName name="消費税相当額の有無">'4.設備備品費R'!$J$98:$J$98</definedName>
    <definedName name="対象疾患">'プルダウン '!$B$2:$B$25</definedName>
    <definedName name="統合プロジェクト">'プルダウン '!$F$2:$F$7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68" l="1"/>
  <c r="K21" i="68"/>
  <c r="K20" i="68"/>
  <c r="K19" i="68"/>
  <c r="K18" i="68"/>
  <c r="K17" i="68"/>
  <c r="K16" i="68"/>
  <c r="K15" i="68"/>
  <c r="E82" i="68" l="1"/>
  <c r="D55" i="68"/>
  <c r="D54" i="68"/>
  <c r="D51" i="68"/>
  <c r="D39" i="68"/>
  <c r="D38" i="68"/>
  <c r="D37" i="68"/>
  <c r="D34" i="68"/>
  <c r="D26" i="68"/>
  <c r="D25" i="68"/>
  <c r="D24" i="68"/>
  <c r="D23" i="68"/>
  <c r="D22" i="68"/>
  <c r="D21" i="68"/>
  <c r="D20" i="68"/>
  <c r="D19" i="68"/>
  <c r="D18" i="68"/>
  <c r="D17" i="68"/>
  <c r="D16" i="68"/>
  <c r="J22" i="68" l="1"/>
  <c r="D73" i="68"/>
  <c r="D72" i="68"/>
  <c r="D71" i="68"/>
  <c r="D70" i="68"/>
  <c r="D69" i="68"/>
  <c r="D68" i="68"/>
  <c r="D67" i="68"/>
  <c r="D66" i="68"/>
  <c r="D65" i="68"/>
  <c r="D64" i="68"/>
  <c r="D63" i="68"/>
  <c r="D62" i="68"/>
  <c r="D60" i="68"/>
  <c r="D59" i="68"/>
  <c r="D58" i="68"/>
  <c r="D57" i="68"/>
  <c r="D56" i="68"/>
  <c r="D53" i="68"/>
  <c r="D52" i="68"/>
  <c r="D50" i="68"/>
  <c r="D49" i="68"/>
  <c r="D48" i="68"/>
  <c r="D47" i="68"/>
  <c r="D46" i="68"/>
  <c r="D44" i="68"/>
  <c r="D43" i="68"/>
  <c r="D42" i="68"/>
  <c r="D41" i="68"/>
  <c r="D40" i="68"/>
  <c r="D36" i="68"/>
  <c r="D35" i="68"/>
  <c r="D33" i="68"/>
  <c r="D32" i="68"/>
  <c r="D31" i="68"/>
  <c r="D30" i="68"/>
  <c r="D29" i="68"/>
  <c r="D27" i="68"/>
  <c r="D15" i="68"/>
  <c r="D14" i="68"/>
  <c r="D13" i="68"/>
  <c r="D12" i="68"/>
  <c r="D11" i="68"/>
  <c r="E81" i="68" l="1"/>
  <c r="E83" i="68" s="1"/>
  <c r="E74" i="68" s="1"/>
  <c r="M5" i="56" l="1"/>
  <c r="E28" i="68"/>
  <c r="K26" i="68"/>
  <c r="J21" i="68"/>
  <c r="K25" i="68" s="1"/>
  <c r="J20" i="68"/>
  <c r="K24" i="68" s="1"/>
  <c r="J19" i="68"/>
  <c r="K23" i="68" s="1"/>
  <c r="J18" i="68"/>
  <c r="J17" i="68"/>
  <c r="J16" i="68"/>
  <c r="J15" i="68"/>
  <c r="J14" i="68"/>
  <c r="K14" i="68" s="1"/>
  <c r="J13" i="68"/>
  <c r="K13" i="68" s="1"/>
  <c r="J12" i="68"/>
  <c r="K12" i="68" s="1"/>
  <c r="J11" i="68"/>
  <c r="K11" i="68" s="1"/>
  <c r="E75" i="68"/>
  <c r="E61" i="68"/>
  <c r="E45" i="68"/>
  <c r="E76" i="68" l="1"/>
  <c r="J5" i="56" l="1"/>
  <c r="E78" i="68"/>
  <c r="E79" i="68" s="1"/>
  <c r="J11" i="66"/>
  <c r="J10" i="66"/>
  <c r="I11" i="65"/>
  <c r="I10" i="65"/>
  <c r="N11" i="64"/>
  <c r="N10" i="64"/>
  <c r="N11" i="63"/>
  <c r="N10" i="63"/>
  <c r="P11" i="62"/>
  <c r="P10" i="62"/>
  <c r="J11" i="61"/>
  <c r="J10" i="61"/>
  <c r="K11" i="60"/>
  <c r="K10" i="60"/>
  <c r="K9" i="60"/>
  <c r="K8" i="60"/>
  <c r="J16" i="37"/>
  <c r="J15" i="37"/>
  <c r="I16" i="14"/>
  <c r="I15" i="14"/>
  <c r="N16" i="47"/>
  <c r="N15" i="47"/>
  <c r="N16" i="51"/>
  <c r="N15" i="51"/>
  <c r="P16" i="4"/>
  <c r="P15" i="4"/>
  <c r="K16" i="35"/>
  <c r="K15" i="35"/>
  <c r="K14" i="35"/>
  <c r="K13" i="35"/>
  <c r="K12" i="35"/>
  <c r="K11" i="35"/>
  <c r="K10" i="35"/>
  <c r="K9" i="35"/>
  <c r="K8" i="35"/>
  <c r="K7" i="35"/>
  <c r="J16" i="13"/>
  <c r="J15" i="13"/>
  <c r="A62" i="41" l="1"/>
  <c r="A61" i="41"/>
  <c r="A60" i="41"/>
  <c r="A59" i="41"/>
  <c r="A58" i="41"/>
  <c r="A57" i="41"/>
  <c r="A56" i="41"/>
  <c r="A51" i="41"/>
  <c r="I51" i="41" s="1"/>
  <c r="A50" i="41"/>
  <c r="I50" i="41" s="1"/>
  <c r="A49" i="41"/>
  <c r="A48" i="41"/>
  <c r="A47" i="41"/>
  <c r="A46" i="41"/>
  <c r="A45" i="41"/>
  <c r="A44" i="41"/>
  <c r="A43" i="41"/>
  <c r="A42" i="41"/>
  <c r="A41" i="41"/>
  <c r="A40" i="41"/>
  <c r="A34" i="41"/>
  <c r="D25" i="41"/>
  <c r="D15" i="41"/>
  <c r="J99" i="56"/>
  <c r="M99" i="56" s="1"/>
  <c r="J98" i="56"/>
  <c r="M98" i="56" s="1"/>
  <c r="J97" i="56"/>
  <c r="M97" i="56" s="1"/>
  <c r="J96" i="56"/>
  <c r="M96" i="56" s="1"/>
  <c r="J95" i="56"/>
  <c r="M95" i="56" s="1"/>
  <c r="J94" i="56"/>
  <c r="M94" i="56" s="1"/>
  <c r="J93" i="56"/>
  <c r="M93" i="56" s="1"/>
  <c r="J92" i="56"/>
  <c r="M92" i="56" s="1"/>
  <c r="J91" i="56"/>
  <c r="M91" i="56" s="1"/>
  <c r="J90" i="56"/>
  <c r="M90" i="56" s="1"/>
  <c r="J89" i="56"/>
  <c r="M89" i="56" s="1"/>
  <c r="J88" i="56"/>
  <c r="M88" i="56" s="1"/>
  <c r="J87" i="56"/>
  <c r="M87" i="56" s="1"/>
  <c r="J86" i="56"/>
  <c r="M86" i="56" s="1"/>
  <c r="J85" i="56"/>
  <c r="M85" i="56" s="1"/>
  <c r="J84" i="56"/>
  <c r="M84" i="56" s="1"/>
  <c r="J83" i="56"/>
  <c r="M83" i="56" s="1"/>
  <c r="J82" i="56"/>
  <c r="M82" i="56" s="1"/>
  <c r="J81" i="56"/>
  <c r="M81" i="56" s="1"/>
  <c r="J80" i="56"/>
  <c r="M80" i="56" s="1"/>
  <c r="J79" i="56"/>
  <c r="M79" i="56" s="1"/>
  <c r="J78" i="56"/>
  <c r="M78" i="56" s="1"/>
  <c r="J77" i="56"/>
  <c r="M77" i="56" s="1"/>
  <c r="J76" i="56"/>
  <c r="M76" i="56" s="1"/>
  <c r="J75" i="56"/>
  <c r="M75" i="56" s="1"/>
  <c r="J74" i="56"/>
  <c r="M74" i="56" s="1"/>
  <c r="J73" i="56"/>
  <c r="M73" i="56" s="1"/>
  <c r="J72" i="56"/>
  <c r="M72" i="56" s="1"/>
  <c r="J71" i="56"/>
  <c r="M71" i="56" s="1"/>
  <c r="J70" i="56"/>
  <c r="M70" i="56" s="1"/>
  <c r="J69" i="56"/>
  <c r="M69" i="56" s="1"/>
  <c r="J68" i="56"/>
  <c r="M68" i="56" s="1"/>
  <c r="J67" i="56"/>
  <c r="M67" i="56" s="1"/>
  <c r="J66" i="56"/>
  <c r="M66" i="56" s="1"/>
  <c r="J65" i="56"/>
  <c r="M65" i="56" s="1"/>
  <c r="J64" i="56"/>
  <c r="M64" i="56" s="1"/>
  <c r="J63" i="56"/>
  <c r="M63" i="56" s="1"/>
  <c r="J62" i="56"/>
  <c r="M62" i="56" s="1"/>
  <c r="J61" i="56"/>
  <c r="M61" i="56" s="1"/>
  <c r="J60" i="56"/>
  <c r="M60" i="56" s="1"/>
  <c r="J59" i="56"/>
  <c r="M59" i="56" s="1"/>
  <c r="J58" i="56"/>
  <c r="M58" i="56" s="1"/>
  <c r="J57" i="56"/>
  <c r="M57" i="56" s="1"/>
  <c r="J56" i="56"/>
  <c r="M56" i="56" s="1"/>
  <c r="J55" i="56"/>
  <c r="M55" i="56" s="1"/>
  <c r="J54" i="56"/>
  <c r="M54" i="56" s="1"/>
  <c r="J53" i="56"/>
  <c r="M53" i="56" s="1"/>
  <c r="J52" i="56"/>
  <c r="M52" i="56" s="1"/>
  <c r="J51" i="56"/>
  <c r="M51" i="56" s="1"/>
  <c r="J50" i="56"/>
  <c r="M50" i="56" s="1"/>
  <c r="J49" i="56"/>
  <c r="M49" i="56" s="1"/>
  <c r="J48" i="56"/>
  <c r="M48" i="56" s="1"/>
  <c r="J47" i="56"/>
  <c r="M47" i="56" s="1"/>
  <c r="J46" i="56"/>
  <c r="M46" i="56" s="1"/>
  <c r="J45" i="56"/>
  <c r="M45" i="56" s="1"/>
  <c r="J44" i="56"/>
  <c r="M44" i="56" s="1"/>
  <c r="J43" i="56"/>
  <c r="M43" i="56" s="1"/>
  <c r="J42" i="56"/>
  <c r="M42" i="56" s="1"/>
  <c r="J41" i="56"/>
  <c r="M41" i="56" s="1"/>
  <c r="J40" i="56"/>
  <c r="M40" i="56" s="1"/>
  <c r="J39" i="56"/>
  <c r="M39" i="56" s="1"/>
  <c r="J38" i="56"/>
  <c r="M38" i="56" s="1"/>
  <c r="J37" i="56"/>
  <c r="M37" i="56" s="1"/>
  <c r="J36" i="56"/>
  <c r="M36" i="56" s="1"/>
  <c r="J35" i="56"/>
  <c r="M35" i="56" s="1"/>
  <c r="J34" i="56"/>
  <c r="M34" i="56" s="1"/>
  <c r="J33" i="56"/>
  <c r="M33" i="56" s="1"/>
  <c r="J32" i="56"/>
  <c r="M32" i="56" s="1"/>
  <c r="J31" i="56"/>
  <c r="M31" i="56" s="1"/>
  <c r="J30" i="56"/>
  <c r="M30" i="56" s="1"/>
  <c r="J29" i="56"/>
  <c r="M29" i="56" s="1"/>
  <c r="J28" i="56"/>
  <c r="M28" i="56" s="1"/>
  <c r="J27" i="56"/>
  <c r="M27" i="56" s="1"/>
  <c r="J26" i="56"/>
  <c r="M26" i="56" s="1"/>
  <c r="J25" i="56"/>
  <c r="M25" i="56" s="1"/>
  <c r="J24" i="56"/>
  <c r="M24" i="56" s="1"/>
  <c r="J23" i="56"/>
  <c r="M23" i="56" s="1"/>
  <c r="J22" i="56"/>
  <c r="M22" i="56" s="1"/>
  <c r="J21" i="56"/>
  <c r="M21" i="56" s="1"/>
  <c r="J20" i="56"/>
  <c r="M20" i="56" s="1"/>
  <c r="J19" i="56"/>
  <c r="M19" i="56" s="1"/>
  <c r="J18" i="56"/>
  <c r="M18" i="56" s="1"/>
  <c r="J17" i="56"/>
  <c r="M17" i="56" s="1"/>
  <c r="J16" i="56"/>
  <c r="M16" i="56" s="1"/>
  <c r="J15" i="56"/>
  <c r="M15" i="56" s="1"/>
  <c r="J14" i="56"/>
  <c r="M14" i="56" s="1"/>
  <c r="J13" i="56"/>
  <c r="M13" i="56" s="1"/>
  <c r="J12" i="56"/>
  <c r="M12" i="56" s="1"/>
  <c r="J11" i="56"/>
  <c r="M11" i="56" s="1"/>
  <c r="J10" i="56"/>
  <c r="M10" i="56" s="1"/>
  <c r="J9" i="56"/>
  <c r="M9" i="56" s="1"/>
  <c r="J8" i="56"/>
  <c r="M8" i="56" s="1"/>
  <c r="J7" i="56"/>
  <c r="M7" i="56" s="1"/>
  <c r="J6" i="56"/>
  <c r="M6" i="56" s="1"/>
  <c r="F99" i="66"/>
  <c r="F98" i="66"/>
  <c r="F97" i="66"/>
  <c r="F96" i="66"/>
  <c r="F95" i="66"/>
  <c r="F94" i="66"/>
  <c r="F93" i="66"/>
  <c r="F92" i="66"/>
  <c r="F91" i="66"/>
  <c r="F90" i="66"/>
  <c r="F89" i="66"/>
  <c r="F88" i="66"/>
  <c r="F87" i="66"/>
  <c r="F86" i="66"/>
  <c r="F85" i="66"/>
  <c r="F84" i="66"/>
  <c r="F83" i="66"/>
  <c r="F82" i="66"/>
  <c r="F81" i="66"/>
  <c r="F80" i="66"/>
  <c r="F79" i="66"/>
  <c r="F78" i="66"/>
  <c r="F77" i="66"/>
  <c r="F76" i="66"/>
  <c r="F75" i="66"/>
  <c r="F74" i="66"/>
  <c r="F73" i="66"/>
  <c r="F72" i="66"/>
  <c r="F71" i="66"/>
  <c r="F70" i="66"/>
  <c r="F69" i="66"/>
  <c r="F68" i="66"/>
  <c r="F67" i="66"/>
  <c r="F66" i="66"/>
  <c r="F65" i="66"/>
  <c r="F64" i="66"/>
  <c r="F63" i="66"/>
  <c r="F62" i="66"/>
  <c r="F61" i="66"/>
  <c r="F60" i="66"/>
  <c r="F59" i="66"/>
  <c r="F58" i="66"/>
  <c r="F57" i="66"/>
  <c r="F56" i="66"/>
  <c r="F55" i="66"/>
  <c r="F54" i="66"/>
  <c r="F53" i="66"/>
  <c r="F52" i="66"/>
  <c r="F51" i="66"/>
  <c r="F50" i="66"/>
  <c r="F49" i="66"/>
  <c r="F48" i="66"/>
  <c r="F47" i="66"/>
  <c r="F46" i="66"/>
  <c r="F45" i="66"/>
  <c r="F44" i="66"/>
  <c r="F43" i="66"/>
  <c r="F42" i="66"/>
  <c r="F41" i="66"/>
  <c r="F40" i="66"/>
  <c r="F39" i="66"/>
  <c r="F38" i="66"/>
  <c r="F37" i="66"/>
  <c r="F36" i="66"/>
  <c r="F35" i="66"/>
  <c r="F34" i="66"/>
  <c r="F33" i="66"/>
  <c r="F32" i="66"/>
  <c r="F31" i="66"/>
  <c r="F30" i="66"/>
  <c r="F29" i="66"/>
  <c r="F28" i="66"/>
  <c r="F27" i="66"/>
  <c r="F26" i="66"/>
  <c r="F25" i="66"/>
  <c r="F24" i="66"/>
  <c r="F23" i="66"/>
  <c r="F22" i="66"/>
  <c r="F21" i="66"/>
  <c r="F20" i="66"/>
  <c r="F19" i="66"/>
  <c r="F18" i="66"/>
  <c r="F17" i="66"/>
  <c r="F16" i="66"/>
  <c r="F15" i="66"/>
  <c r="F14" i="66"/>
  <c r="F13" i="66"/>
  <c r="F12" i="66"/>
  <c r="I11" i="66"/>
  <c r="F11" i="66"/>
  <c r="I10" i="66"/>
  <c r="F10" i="66"/>
  <c r="I9" i="66"/>
  <c r="J9" i="66" s="1"/>
  <c r="F9" i="66"/>
  <c r="I8" i="66"/>
  <c r="J8" i="66" s="1"/>
  <c r="F8" i="66"/>
  <c r="I7" i="66"/>
  <c r="J7" i="66" s="1"/>
  <c r="F7" i="66"/>
  <c r="I6" i="66"/>
  <c r="J6" i="66" s="1"/>
  <c r="F6" i="66"/>
  <c r="I5" i="66"/>
  <c r="F5" i="66"/>
  <c r="E99" i="65"/>
  <c r="E98" i="65"/>
  <c r="E97" i="65"/>
  <c r="E96" i="65"/>
  <c r="E95" i="65"/>
  <c r="E94" i="65"/>
  <c r="E93" i="65"/>
  <c r="E92" i="65"/>
  <c r="E91" i="65"/>
  <c r="E90" i="65"/>
  <c r="E89" i="65"/>
  <c r="E88" i="65"/>
  <c r="E87" i="65"/>
  <c r="E86" i="65"/>
  <c r="E85" i="65"/>
  <c r="E84" i="65"/>
  <c r="E83" i="65"/>
  <c r="E82" i="65"/>
  <c r="E81" i="65"/>
  <c r="E80" i="65"/>
  <c r="E79" i="65"/>
  <c r="E78" i="65"/>
  <c r="E77" i="65"/>
  <c r="E76" i="65"/>
  <c r="E75" i="65"/>
  <c r="E74" i="65"/>
  <c r="E73" i="65"/>
  <c r="E72" i="65"/>
  <c r="E71" i="65"/>
  <c r="E70" i="65"/>
  <c r="E69" i="65"/>
  <c r="E68" i="65"/>
  <c r="E67" i="65"/>
  <c r="E66" i="65"/>
  <c r="E65" i="65"/>
  <c r="E64" i="65"/>
  <c r="E63" i="65"/>
  <c r="E62" i="65"/>
  <c r="E61" i="65"/>
  <c r="E60" i="65"/>
  <c r="E59" i="65"/>
  <c r="E58" i="65"/>
  <c r="E57" i="65"/>
  <c r="E56" i="65"/>
  <c r="E55" i="65"/>
  <c r="E54" i="65"/>
  <c r="E53" i="65"/>
  <c r="E52" i="65"/>
  <c r="E51" i="65"/>
  <c r="E50" i="65"/>
  <c r="E49" i="65"/>
  <c r="E48" i="65"/>
  <c r="E47" i="65"/>
  <c r="E46" i="65"/>
  <c r="E45" i="65"/>
  <c r="E44" i="65"/>
  <c r="E43" i="65"/>
  <c r="E42" i="65"/>
  <c r="E41" i="65"/>
  <c r="E40" i="65"/>
  <c r="E39" i="65"/>
  <c r="E38" i="65"/>
  <c r="E37" i="65"/>
  <c r="E36" i="65"/>
  <c r="E35" i="65"/>
  <c r="E34" i="65"/>
  <c r="E33" i="65"/>
  <c r="E32" i="65"/>
  <c r="E31" i="65"/>
  <c r="E30" i="65"/>
  <c r="E29" i="65"/>
  <c r="E28" i="65"/>
  <c r="E27" i="65"/>
  <c r="E26" i="65"/>
  <c r="E25" i="65"/>
  <c r="E24" i="65"/>
  <c r="E23" i="65"/>
  <c r="E22" i="65"/>
  <c r="E21" i="65"/>
  <c r="E20" i="65"/>
  <c r="E19" i="65"/>
  <c r="E18" i="65"/>
  <c r="E17" i="65"/>
  <c r="E16" i="65"/>
  <c r="E15" i="65"/>
  <c r="E14" i="65"/>
  <c r="E13" i="65"/>
  <c r="E12" i="65"/>
  <c r="H11" i="65"/>
  <c r="E11" i="65"/>
  <c r="H10" i="65"/>
  <c r="E10" i="65"/>
  <c r="H9" i="65"/>
  <c r="I9" i="65" s="1"/>
  <c r="E9" i="65"/>
  <c r="H8" i="65"/>
  <c r="I8" i="65" s="1"/>
  <c r="E8" i="65"/>
  <c r="H7" i="65"/>
  <c r="I7" i="65" s="1"/>
  <c r="E7" i="65"/>
  <c r="H6" i="65"/>
  <c r="I6" i="65" s="1"/>
  <c r="E6" i="65"/>
  <c r="H5" i="65"/>
  <c r="I5" i="65" s="1"/>
  <c r="E5" i="65"/>
  <c r="I99" i="64"/>
  <c r="I98" i="64"/>
  <c r="I97" i="64"/>
  <c r="I96" i="64"/>
  <c r="I95" i="64"/>
  <c r="I94" i="64"/>
  <c r="I93" i="64"/>
  <c r="I92" i="64"/>
  <c r="I91" i="64"/>
  <c r="I90" i="64"/>
  <c r="I89" i="64"/>
  <c r="I88" i="64"/>
  <c r="I87" i="64"/>
  <c r="I86" i="64"/>
  <c r="I85" i="64"/>
  <c r="I84" i="64"/>
  <c r="I83" i="64"/>
  <c r="I82" i="64"/>
  <c r="I81" i="64"/>
  <c r="I80" i="64"/>
  <c r="I79" i="64"/>
  <c r="I78" i="64"/>
  <c r="I77" i="64"/>
  <c r="I76" i="64"/>
  <c r="I75" i="64"/>
  <c r="I74" i="64"/>
  <c r="I73" i="64"/>
  <c r="I72" i="64"/>
  <c r="I71" i="64"/>
  <c r="I70" i="64"/>
  <c r="I69" i="64"/>
  <c r="I68" i="64"/>
  <c r="I67" i="64"/>
  <c r="I66" i="64"/>
  <c r="I65" i="64"/>
  <c r="I64" i="64"/>
  <c r="I63" i="64"/>
  <c r="I62" i="64"/>
  <c r="I61" i="64"/>
  <c r="I60" i="64"/>
  <c r="I59" i="64"/>
  <c r="I58" i="64"/>
  <c r="I57" i="64"/>
  <c r="I56" i="64"/>
  <c r="I55" i="64"/>
  <c r="I54" i="64"/>
  <c r="I53" i="64"/>
  <c r="I52" i="64"/>
  <c r="I51" i="64"/>
  <c r="I50" i="64"/>
  <c r="I49" i="64"/>
  <c r="I48" i="64"/>
  <c r="I47" i="64"/>
  <c r="I46" i="64"/>
  <c r="I45" i="64"/>
  <c r="I44" i="64"/>
  <c r="I43" i="64"/>
  <c r="I42" i="64"/>
  <c r="I41" i="64"/>
  <c r="I40" i="64"/>
  <c r="I39" i="64"/>
  <c r="I38" i="64"/>
  <c r="I37" i="64"/>
  <c r="I36" i="64"/>
  <c r="I35" i="64"/>
  <c r="I34" i="64"/>
  <c r="I33" i="64"/>
  <c r="I32" i="64"/>
  <c r="I31" i="64"/>
  <c r="I30" i="64"/>
  <c r="I29" i="64"/>
  <c r="I28" i="64"/>
  <c r="I27" i="64"/>
  <c r="I26" i="64"/>
  <c r="I25" i="64"/>
  <c r="I24" i="64"/>
  <c r="I23" i="64"/>
  <c r="I22" i="64"/>
  <c r="I21" i="64"/>
  <c r="I20" i="64"/>
  <c r="I19" i="64"/>
  <c r="I18" i="64"/>
  <c r="I17" i="64"/>
  <c r="I16" i="64"/>
  <c r="I15" i="64"/>
  <c r="I14" i="64"/>
  <c r="I13" i="64"/>
  <c r="I12" i="64"/>
  <c r="M11" i="64"/>
  <c r="I11" i="64"/>
  <c r="M10" i="64"/>
  <c r="I10" i="64"/>
  <c r="M9" i="64"/>
  <c r="N9" i="64" s="1"/>
  <c r="I9" i="64"/>
  <c r="M8" i="64"/>
  <c r="N8" i="64" s="1"/>
  <c r="I8" i="64"/>
  <c r="M7" i="64"/>
  <c r="N7" i="64" s="1"/>
  <c r="I7" i="64"/>
  <c r="M6" i="64"/>
  <c r="N6" i="64" s="1"/>
  <c r="I6" i="64"/>
  <c r="M5" i="64"/>
  <c r="N5" i="64" s="1"/>
  <c r="I5" i="64"/>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I27" i="63"/>
  <c r="I26" i="63"/>
  <c r="I25" i="63"/>
  <c r="I24" i="63"/>
  <c r="I23" i="63"/>
  <c r="I22" i="63"/>
  <c r="I21" i="63"/>
  <c r="I20" i="63"/>
  <c r="I19" i="63"/>
  <c r="I18" i="63"/>
  <c r="I17" i="63"/>
  <c r="I16" i="63"/>
  <c r="I15" i="63"/>
  <c r="I14" i="63"/>
  <c r="I13" i="63"/>
  <c r="I12" i="63"/>
  <c r="M11" i="63"/>
  <c r="I11" i="63"/>
  <c r="M10" i="63"/>
  <c r="I10" i="63"/>
  <c r="M9" i="63"/>
  <c r="N9" i="63" s="1"/>
  <c r="I9" i="63"/>
  <c r="M8" i="63"/>
  <c r="N8" i="63" s="1"/>
  <c r="I8" i="63"/>
  <c r="M7" i="63"/>
  <c r="N7" i="63" s="1"/>
  <c r="I7" i="63"/>
  <c r="M6" i="63"/>
  <c r="N6" i="63" s="1"/>
  <c r="I6" i="63"/>
  <c r="M5" i="63"/>
  <c r="N5" i="63" s="1"/>
  <c r="I5" i="63"/>
  <c r="L99" i="62"/>
  <c r="L98" i="62"/>
  <c r="L97" i="62"/>
  <c r="L96" i="62"/>
  <c r="L95" i="62"/>
  <c r="L94" i="62"/>
  <c r="L93" i="62"/>
  <c r="L92" i="62"/>
  <c r="L91" i="62"/>
  <c r="L90" i="62"/>
  <c r="L89" i="62"/>
  <c r="L88" i="62"/>
  <c r="L87" i="62"/>
  <c r="L86" i="62"/>
  <c r="L85" i="62"/>
  <c r="L84" i="62"/>
  <c r="L83" i="62"/>
  <c r="L82" i="62"/>
  <c r="L81" i="62"/>
  <c r="L80" i="62"/>
  <c r="L79" i="62"/>
  <c r="L78" i="62"/>
  <c r="L77" i="62"/>
  <c r="L76" i="62"/>
  <c r="L75" i="62"/>
  <c r="L74" i="62"/>
  <c r="L73" i="62"/>
  <c r="L72" i="62"/>
  <c r="L71" i="62"/>
  <c r="L70" i="62"/>
  <c r="L69" i="62"/>
  <c r="L68" i="62"/>
  <c r="L67" i="62"/>
  <c r="L66" i="62"/>
  <c r="L65" i="62"/>
  <c r="L64" i="62"/>
  <c r="L63" i="62"/>
  <c r="L62" i="62"/>
  <c r="L61" i="62"/>
  <c r="L60" i="62"/>
  <c r="L59" i="62"/>
  <c r="L58" i="62"/>
  <c r="L57" i="62"/>
  <c r="L56" i="62"/>
  <c r="L55" i="62"/>
  <c r="L54" i="62"/>
  <c r="L53" i="62"/>
  <c r="L52" i="62"/>
  <c r="L51" i="62"/>
  <c r="L50" i="62"/>
  <c r="L49" i="62"/>
  <c r="L48" i="62"/>
  <c r="L47" i="62"/>
  <c r="L46" i="62"/>
  <c r="L45" i="62"/>
  <c r="L44" i="62"/>
  <c r="L43" i="62"/>
  <c r="L42" i="62"/>
  <c r="L41" i="62"/>
  <c r="L40" i="62"/>
  <c r="L39" i="62"/>
  <c r="L38" i="62"/>
  <c r="L37" i="62"/>
  <c r="L36" i="62"/>
  <c r="L35" i="62"/>
  <c r="L34" i="62"/>
  <c r="L33" i="62"/>
  <c r="L32" i="62"/>
  <c r="L31" i="62"/>
  <c r="L30" i="62"/>
  <c r="L29" i="62"/>
  <c r="L28" i="62"/>
  <c r="L27" i="62"/>
  <c r="L26" i="62"/>
  <c r="L25" i="62"/>
  <c r="L24" i="62"/>
  <c r="L23" i="62"/>
  <c r="L22" i="62"/>
  <c r="L21" i="62"/>
  <c r="L20" i="62"/>
  <c r="L19" i="62"/>
  <c r="L18" i="62"/>
  <c r="L17" i="62"/>
  <c r="L16" i="62"/>
  <c r="L15" i="62"/>
  <c r="L14" i="62"/>
  <c r="L13" i="62"/>
  <c r="L12" i="62"/>
  <c r="O11" i="62"/>
  <c r="L11" i="62"/>
  <c r="O10" i="62"/>
  <c r="L10" i="62"/>
  <c r="O9" i="62"/>
  <c r="P9" i="62" s="1"/>
  <c r="L9" i="62"/>
  <c r="O8" i="62"/>
  <c r="P8" i="62" s="1"/>
  <c r="L8" i="62"/>
  <c r="O7" i="62"/>
  <c r="P7" i="62" s="1"/>
  <c r="L7" i="62"/>
  <c r="O6" i="62"/>
  <c r="P6" i="62" s="1"/>
  <c r="L6" i="62"/>
  <c r="O5" i="62"/>
  <c r="P5" i="62" s="1"/>
  <c r="L5" i="62"/>
  <c r="F99" i="61"/>
  <c r="F98" i="61"/>
  <c r="F97" i="61"/>
  <c r="F96" i="61"/>
  <c r="F95" i="61"/>
  <c r="F94" i="61"/>
  <c r="F93" i="61"/>
  <c r="F92" i="61"/>
  <c r="F91" i="61"/>
  <c r="F90" i="61"/>
  <c r="F89" i="61"/>
  <c r="F88" i="61"/>
  <c r="F87" i="61"/>
  <c r="F86" i="61"/>
  <c r="F85" i="61"/>
  <c r="F84" i="61"/>
  <c r="F83" i="61"/>
  <c r="F82" i="61"/>
  <c r="F81" i="61"/>
  <c r="F80" i="61"/>
  <c r="F79" i="61"/>
  <c r="F78" i="61"/>
  <c r="F77" i="61"/>
  <c r="F76" i="61"/>
  <c r="F75" i="61"/>
  <c r="F74" i="61"/>
  <c r="F73" i="61"/>
  <c r="F72" i="61"/>
  <c r="F71" i="61"/>
  <c r="F70" i="61"/>
  <c r="F69" i="61"/>
  <c r="F68" i="61"/>
  <c r="F67" i="61"/>
  <c r="F66" i="61"/>
  <c r="F65" i="61"/>
  <c r="F64" i="61"/>
  <c r="F63" i="61"/>
  <c r="F62" i="61"/>
  <c r="F61" i="61"/>
  <c r="F60" i="61"/>
  <c r="F59" i="6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F17" i="61"/>
  <c r="F16" i="61"/>
  <c r="F15" i="61"/>
  <c r="F14" i="61"/>
  <c r="F13" i="61"/>
  <c r="F12" i="61"/>
  <c r="I11" i="61"/>
  <c r="F11" i="61"/>
  <c r="I10" i="61"/>
  <c r="F10" i="61"/>
  <c r="I9" i="61"/>
  <c r="J9" i="61" s="1"/>
  <c r="F9" i="61"/>
  <c r="I8" i="61"/>
  <c r="J8" i="61" s="1"/>
  <c r="F8" i="61"/>
  <c r="I7" i="61"/>
  <c r="J7" i="61" s="1"/>
  <c r="F7" i="61"/>
  <c r="I6" i="61"/>
  <c r="J6" i="61" s="1"/>
  <c r="F6" i="61"/>
  <c r="I5" i="61"/>
  <c r="J5" i="61" s="1"/>
  <c r="F5" i="61"/>
  <c r="G99" i="60"/>
  <c r="G98" i="60"/>
  <c r="G97" i="60"/>
  <c r="G96" i="60"/>
  <c r="G95" i="60"/>
  <c r="G94" i="60"/>
  <c r="G93" i="60"/>
  <c r="G92" i="60"/>
  <c r="G91" i="60"/>
  <c r="G90" i="60"/>
  <c r="G89" i="60"/>
  <c r="G88" i="60"/>
  <c r="G87" i="60"/>
  <c r="G86" i="60"/>
  <c r="G85" i="60"/>
  <c r="G84" i="60"/>
  <c r="G83" i="60"/>
  <c r="G82" i="60"/>
  <c r="G81" i="60"/>
  <c r="G80" i="60"/>
  <c r="G79" i="60"/>
  <c r="G78" i="60"/>
  <c r="G77" i="60"/>
  <c r="G76" i="60"/>
  <c r="G75" i="60"/>
  <c r="G74" i="60"/>
  <c r="G73" i="60"/>
  <c r="G72" i="60"/>
  <c r="G71" i="60"/>
  <c r="G70" i="60"/>
  <c r="G69" i="60"/>
  <c r="G68" i="60"/>
  <c r="G67" i="60"/>
  <c r="G66" i="60"/>
  <c r="G65" i="60"/>
  <c r="G64" i="60"/>
  <c r="G63" i="60"/>
  <c r="G62" i="60"/>
  <c r="G61" i="60"/>
  <c r="G60" i="60"/>
  <c r="G59" i="60"/>
  <c r="G58" i="60"/>
  <c r="G57" i="60"/>
  <c r="G56" i="60"/>
  <c r="G55" i="60"/>
  <c r="G54" i="60"/>
  <c r="G53" i="60"/>
  <c r="G52" i="60"/>
  <c r="G51" i="60"/>
  <c r="G50" i="60"/>
  <c r="G49" i="60"/>
  <c r="G48" i="60"/>
  <c r="G47" i="60"/>
  <c r="G46" i="60"/>
  <c r="G45" i="60"/>
  <c r="G44" i="60"/>
  <c r="G43" i="60"/>
  <c r="G42" i="60"/>
  <c r="G41" i="60"/>
  <c r="G40" i="60"/>
  <c r="G39" i="60"/>
  <c r="G38" i="60"/>
  <c r="G37" i="60"/>
  <c r="G36" i="60"/>
  <c r="G35" i="60"/>
  <c r="G34" i="60"/>
  <c r="G33" i="60"/>
  <c r="G32" i="60"/>
  <c r="G31" i="60"/>
  <c r="G30" i="60"/>
  <c r="G29" i="60"/>
  <c r="G28" i="60"/>
  <c r="G27" i="60"/>
  <c r="G26" i="60"/>
  <c r="G25" i="60"/>
  <c r="G24" i="60"/>
  <c r="G23" i="60"/>
  <c r="G22" i="60"/>
  <c r="G21" i="60"/>
  <c r="G20" i="60"/>
  <c r="G19" i="60"/>
  <c r="G18" i="60"/>
  <c r="G17" i="60"/>
  <c r="G16" i="60"/>
  <c r="G15" i="60"/>
  <c r="G14" i="60"/>
  <c r="G13" i="60"/>
  <c r="G12" i="60"/>
  <c r="G11" i="60"/>
  <c r="G10" i="60"/>
  <c r="G9" i="60"/>
  <c r="G8" i="60"/>
  <c r="G7" i="60"/>
  <c r="G6" i="60"/>
  <c r="G5" i="60"/>
  <c r="K7" i="60" s="1"/>
  <c r="F100" i="37"/>
  <c r="C12" i="41" s="1"/>
  <c r="E100" i="14"/>
  <c r="C11" i="41" s="1"/>
  <c r="I16" i="37"/>
  <c r="I15" i="37"/>
  <c r="I14" i="37"/>
  <c r="J14" i="37" s="1"/>
  <c r="I13" i="37"/>
  <c r="J13" i="37" s="1"/>
  <c r="I12" i="37"/>
  <c r="J12" i="37" s="1"/>
  <c r="I11" i="37"/>
  <c r="J11" i="37" s="1"/>
  <c r="I10" i="37"/>
  <c r="J10" i="37" s="1"/>
  <c r="I9" i="37"/>
  <c r="J9" i="37" s="1"/>
  <c r="I8" i="37"/>
  <c r="J8" i="37" s="1"/>
  <c r="I7" i="37"/>
  <c r="J7" i="37" s="1"/>
  <c r="I6" i="37"/>
  <c r="J6" i="37" s="1"/>
  <c r="I5" i="37"/>
  <c r="J5" i="37" s="1"/>
  <c r="H16" i="14"/>
  <c r="H15" i="14"/>
  <c r="H14" i="14"/>
  <c r="I14" i="14" s="1"/>
  <c r="H13" i="14"/>
  <c r="I13" i="14" s="1"/>
  <c r="H12" i="14"/>
  <c r="I12" i="14" s="1"/>
  <c r="H11" i="14"/>
  <c r="I11" i="14" s="1"/>
  <c r="H10" i="14"/>
  <c r="I10" i="14" s="1"/>
  <c r="H9" i="14"/>
  <c r="I9" i="14" s="1"/>
  <c r="H8" i="14"/>
  <c r="I8" i="14" s="1"/>
  <c r="H7" i="14"/>
  <c r="I7" i="14" s="1"/>
  <c r="H6" i="14"/>
  <c r="I6" i="14" s="1"/>
  <c r="H5" i="14"/>
  <c r="I5" i="14" s="1"/>
  <c r="M16" i="47"/>
  <c r="M15" i="47"/>
  <c r="M14" i="47"/>
  <c r="N14" i="47" s="1"/>
  <c r="M13" i="47"/>
  <c r="N13" i="47" s="1"/>
  <c r="M12" i="47"/>
  <c r="N12" i="47" s="1"/>
  <c r="M11" i="47"/>
  <c r="N11" i="47" s="1"/>
  <c r="M10" i="47"/>
  <c r="N10" i="47" s="1"/>
  <c r="M9" i="47"/>
  <c r="N9" i="47" s="1"/>
  <c r="M8" i="47"/>
  <c r="N8" i="47" s="1"/>
  <c r="M7" i="47"/>
  <c r="N7" i="47" s="1"/>
  <c r="M6" i="47"/>
  <c r="N6" i="47" s="1"/>
  <c r="M5" i="47"/>
  <c r="M16" i="51"/>
  <c r="M15" i="51"/>
  <c r="M14" i="51"/>
  <c r="N14" i="51" s="1"/>
  <c r="M13" i="51"/>
  <c r="N13" i="51" s="1"/>
  <c r="M12" i="51"/>
  <c r="N12" i="51" s="1"/>
  <c r="M11" i="51"/>
  <c r="N11" i="51" s="1"/>
  <c r="M10" i="51"/>
  <c r="N10" i="51" s="1"/>
  <c r="M9" i="51"/>
  <c r="N9" i="51" s="1"/>
  <c r="M8" i="51"/>
  <c r="N8" i="51" s="1"/>
  <c r="M7" i="51"/>
  <c r="N7" i="51" s="1"/>
  <c r="M6" i="51"/>
  <c r="M5" i="51"/>
  <c r="O16" i="4"/>
  <c r="O15" i="4"/>
  <c r="O14" i="4"/>
  <c r="P14" i="4" s="1"/>
  <c r="O13" i="4"/>
  <c r="P13" i="4" s="1"/>
  <c r="O12" i="4"/>
  <c r="P12" i="4" s="1"/>
  <c r="O11" i="4"/>
  <c r="P11" i="4" s="1"/>
  <c r="O10" i="4"/>
  <c r="P10" i="4" s="1"/>
  <c r="O9" i="4"/>
  <c r="P9" i="4" s="1"/>
  <c r="O8" i="4"/>
  <c r="O7" i="4"/>
  <c r="P7" i="4" s="1"/>
  <c r="O6" i="4"/>
  <c r="P6" i="4" s="1"/>
  <c r="O5" i="4"/>
  <c r="P5" i="4" s="1"/>
  <c r="I16" i="13"/>
  <c r="I15" i="13"/>
  <c r="I14" i="13"/>
  <c r="J14" i="13" s="1"/>
  <c r="I13" i="13"/>
  <c r="J13" i="13" s="1"/>
  <c r="I12" i="13"/>
  <c r="J12" i="13" s="1"/>
  <c r="I11" i="13"/>
  <c r="J11" i="13" s="1"/>
  <c r="I10" i="13"/>
  <c r="J10" i="13" s="1"/>
  <c r="I9" i="13"/>
  <c r="J9" i="13" s="1"/>
  <c r="I8" i="13"/>
  <c r="J8" i="13" s="1"/>
  <c r="I7" i="13"/>
  <c r="J7" i="13" s="1"/>
  <c r="I6" i="13"/>
  <c r="J6" i="13" s="1"/>
  <c r="I5" i="13"/>
  <c r="J5" i="66" l="1"/>
  <c r="K6" i="60"/>
  <c r="C57" i="41" s="1"/>
  <c r="K5" i="60"/>
  <c r="C56" i="41" s="1"/>
  <c r="H56" i="41"/>
  <c r="F56" i="41"/>
  <c r="D56" i="41"/>
  <c r="G56" i="41"/>
  <c r="E56" i="41"/>
  <c r="F57" i="41"/>
  <c r="D57" i="41"/>
  <c r="H57" i="41"/>
  <c r="G57" i="41"/>
  <c r="E57" i="41"/>
  <c r="H58" i="41"/>
  <c r="E58" i="41"/>
  <c r="G58" i="41"/>
  <c r="F58" i="41"/>
  <c r="D58" i="41"/>
  <c r="C58" i="41"/>
  <c r="I61" i="41"/>
  <c r="G61" i="41"/>
  <c r="E61" i="41"/>
  <c r="H61" i="41"/>
  <c r="F61" i="41"/>
  <c r="D61" i="41"/>
  <c r="C61" i="41"/>
  <c r="I62" i="41"/>
  <c r="H62" i="41"/>
  <c r="D62" i="41"/>
  <c r="C62" i="41"/>
  <c r="G62" i="41"/>
  <c r="E62" i="41"/>
  <c r="F62" i="41"/>
  <c r="H59" i="41"/>
  <c r="G59" i="41"/>
  <c r="F59" i="41"/>
  <c r="E59" i="41"/>
  <c r="D59" i="41"/>
  <c r="C59" i="41"/>
  <c r="H60" i="41"/>
  <c r="F60" i="41"/>
  <c r="E60" i="41"/>
  <c r="D60" i="41"/>
  <c r="I60" i="41" s="1"/>
  <c r="G60" i="41"/>
  <c r="C60" i="41"/>
  <c r="G40" i="41"/>
  <c r="H40" i="41"/>
  <c r="E40" i="41"/>
  <c r="H41" i="41"/>
  <c r="G41" i="41"/>
  <c r="E41" i="41"/>
  <c r="D41" i="41"/>
  <c r="C42" i="41"/>
  <c r="H42" i="41"/>
  <c r="E42" i="41"/>
  <c r="G42" i="41"/>
  <c r="F42" i="41"/>
  <c r="D42" i="41"/>
  <c r="H43" i="41"/>
  <c r="G43" i="41"/>
  <c r="F43" i="41"/>
  <c r="D43" i="41"/>
  <c r="C43" i="41"/>
  <c r="C44" i="41"/>
  <c r="F44" i="41"/>
  <c r="D44" i="41"/>
  <c r="H44" i="41"/>
  <c r="G44" i="41"/>
  <c r="E44" i="41"/>
  <c r="H45" i="41"/>
  <c r="G45" i="41"/>
  <c r="F45" i="41"/>
  <c r="E45" i="41"/>
  <c r="D45" i="41"/>
  <c r="C45" i="41"/>
  <c r="H47" i="41"/>
  <c r="G47" i="41"/>
  <c r="F47" i="41"/>
  <c r="E47" i="41"/>
  <c r="D47" i="41"/>
  <c r="C47" i="41"/>
  <c r="C48" i="41"/>
  <c r="H48" i="41"/>
  <c r="G48" i="41"/>
  <c r="E48" i="41"/>
  <c r="D48" i="41"/>
  <c r="F48" i="41"/>
  <c r="I49" i="41"/>
  <c r="H49" i="41"/>
  <c r="G49" i="41"/>
  <c r="F49" i="41"/>
  <c r="E49" i="41"/>
  <c r="D49" i="41"/>
  <c r="C49" i="41"/>
  <c r="C50" i="41"/>
  <c r="H50" i="41"/>
  <c r="G50" i="41"/>
  <c r="F50" i="41"/>
  <c r="E50" i="41"/>
  <c r="D50" i="41"/>
  <c r="C46" i="41"/>
  <c r="G46" i="41"/>
  <c r="E46" i="41"/>
  <c r="H46" i="41"/>
  <c r="F46" i="41"/>
  <c r="D46" i="41"/>
  <c r="H51" i="41"/>
  <c r="G51" i="41"/>
  <c r="F51" i="41"/>
  <c r="E51" i="41"/>
  <c r="D51" i="41"/>
  <c r="C51" i="41"/>
  <c r="I44" i="41"/>
  <c r="I45" i="41"/>
  <c r="I46" i="41"/>
  <c r="I47" i="41"/>
  <c r="P8" i="4"/>
  <c r="E43" i="41" s="1"/>
  <c r="I48" i="41"/>
  <c r="F100" i="66"/>
  <c r="E100" i="65"/>
  <c r="I100" i="64"/>
  <c r="I100" i="63"/>
  <c r="L100" i="62"/>
  <c r="C19" i="41" s="1"/>
  <c r="D19" i="41" s="1"/>
  <c r="E19" i="41" s="1"/>
  <c r="F100" i="61"/>
  <c r="G100" i="60"/>
  <c r="C17" i="41" s="1"/>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I99" i="47"/>
  <c r="I98" i="47"/>
  <c r="I97" i="47"/>
  <c r="I96" i="47"/>
  <c r="I95" i="47"/>
  <c r="I94" i="47"/>
  <c r="I93" i="47"/>
  <c r="I92" i="47"/>
  <c r="I91" i="47"/>
  <c r="I90" i="47"/>
  <c r="I89" i="47"/>
  <c r="I88" i="47"/>
  <c r="I87" i="47"/>
  <c r="I86" i="47"/>
  <c r="I85" i="47"/>
  <c r="I84" i="47"/>
  <c r="I83" i="47"/>
  <c r="I82" i="47"/>
  <c r="I81" i="47"/>
  <c r="I80" i="47"/>
  <c r="I79" i="47"/>
  <c r="I78" i="47"/>
  <c r="I77" i="47"/>
  <c r="I76" i="47"/>
  <c r="I75" i="47"/>
  <c r="I74" i="47"/>
  <c r="I73" i="47"/>
  <c r="I72" i="47"/>
  <c r="I71" i="47"/>
  <c r="I70" i="47"/>
  <c r="I69" i="47"/>
  <c r="I68" i="47"/>
  <c r="I67" i="47"/>
  <c r="I66" i="47"/>
  <c r="I65" i="47"/>
  <c r="I64" i="47"/>
  <c r="I63" i="47"/>
  <c r="I62" i="47"/>
  <c r="I61" i="47"/>
  <c r="I60" i="47"/>
  <c r="I59" i="47"/>
  <c r="I58" i="47"/>
  <c r="I57" i="47"/>
  <c r="I56" i="47"/>
  <c r="I55" i="47"/>
  <c r="I54" i="47"/>
  <c r="I53" i="47"/>
  <c r="I52" i="47"/>
  <c r="I51" i="47"/>
  <c r="I50" i="47"/>
  <c r="I49" i="47"/>
  <c r="I48" i="47"/>
  <c r="I47" i="47"/>
  <c r="I46" i="47"/>
  <c r="I45" i="47"/>
  <c r="I44" i="47"/>
  <c r="I43" i="47"/>
  <c r="I42" i="47"/>
  <c r="I41" i="47"/>
  <c r="I40" i="47"/>
  <c r="I39" i="47"/>
  <c r="I38" i="47"/>
  <c r="I37" i="47"/>
  <c r="I36" i="47"/>
  <c r="I35" i="47"/>
  <c r="I34" i="47"/>
  <c r="I33" i="47"/>
  <c r="I32" i="47"/>
  <c r="I31" i="47"/>
  <c r="I30" i="47"/>
  <c r="I29" i="47"/>
  <c r="I28" i="47"/>
  <c r="I27" i="47"/>
  <c r="I26" i="47"/>
  <c r="I25" i="47"/>
  <c r="I24" i="47"/>
  <c r="I23" i="47"/>
  <c r="I22" i="47"/>
  <c r="I21" i="47"/>
  <c r="I20" i="47"/>
  <c r="I19" i="47"/>
  <c r="I18" i="47"/>
  <c r="I17" i="47"/>
  <c r="I99" i="51"/>
  <c r="I98" i="51"/>
  <c r="I97" i="51"/>
  <c r="I96" i="51"/>
  <c r="I95" i="51"/>
  <c r="I94" i="51"/>
  <c r="I93" i="51"/>
  <c r="I92" i="51"/>
  <c r="I91" i="51"/>
  <c r="I90" i="51"/>
  <c r="I89" i="51"/>
  <c r="I88" i="51"/>
  <c r="I87" i="51"/>
  <c r="I86" i="51"/>
  <c r="I85" i="51"/>
  <c r="I84" i="51"/>
  <c r="I83" i="51"/>
  <c r="I82" i="51"/>
  <c r="I81" i="51"/>
  <c r="I80" i="51"/>
  <c r="I79" i="51"/>
  <c r="I78" i="51"/>
  <c r="I77" i="51"/>
  <c r="I76" i="51"/>
  <c r="I75" i="51"/>
  <c r="I74" i="51"/>
  <c r="I73" i="51"/>
  <c r="I72" i="51"/>
  <c r="I71" i="51"/>
  <c r="I70" i="51"/>
  <c r="I69" i="51"/>
  <c r="I68" i="51"/>
  <c r="I67" i="51"/>
  <c r="I66" i="51"/>
  <c r="I65" i="51"/>
  <c r="I64" i="51"/>
  <c r="I63" i="51"/>
  <c r="I62" i="51"/>
  <c r="I61" i="51"/>
  <c r="I60" i="51"/>
  <c r="I59" i="51"/>
  <c r="I58" i="51"/>
  <c r="I57" i="51"/>
  <c r="I56" i="51"/>
  <c r="I55" i="51"/>
  <c r="I54" i="51"/>
  <c r="I53" i="51"/>
  <c r="I52" i="51"/>
  <c r="I51" i="51"/>
  <c r="I50" i="51"/>
  <c r="I49" i="51"/>
  <c r="I48" i="51"/>
  <c r="I47" i="51"/>
  <c r="I46" i="51"/>
  <c r="I45" i="51"/>
  <c r="I44" i="51"/>
  <c r="I43" i="51"/>
  <c r="I42" i="51"/>
  <c r="I41" i="51"/>
  <c r="I40" i="51"/>
  <c r="I39" i="51"/>
  <c r="I38" i="51"/>
  <c r="I37" i="51"/>
  <c r="I36" i="51"/>
  <c r="I35" i="51"/>
  <c r="I34" i="51"/>
  <c r="I33" i="51"/>
  <c r="I32" i="51"/>
  <c r="I31" i="51"/>
  <c r="I30" i="51"/>
  <c r="I29" i="51"/>
  <c r="I28" i="51"/>
  <c r="I27" i="51"/>
  <c r="I26" i="51"/>
  <c r="I25" i="51"/>
  <c r="I24" i="51"/>
  <c r="I23" i="51"/>
  <c r="I22" i="51"/>
  <c r="I21" i="51"/>
  <c r="I20" i="51"/>
  <c r="I19" i="51"/>
  <c r="I18" i="51"/>
  <c r="I17" i="51"/>
  <c r="I16" i="51"/>
  <c r="I15" i="51"/>
  <c r="I14" i="51"/>
  <c r="I13" i="51"/>
  <c r="I12" i="51"/>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G26" i="35"/>
  <c r="G25" i="35"/>
  <c r="E27" i="15" l="1"/>
  <c r="C22" i="41"/>
  <c r="E26" i="15"/>
  <c r="C21" i="41"/>
  <c r="C31" i="41" s="1"/>
  <c r="C18" i="41"/>
  <c r="I43" i="41"/>
  <c r="I59" i="41"/>
  <c r="I56" i="41"/>
  <c r="I57" i="41"/>
  <c r="I58" i="41"/>
  <c r="G63" i="41"/>
  <c r="H63" i="41"/>
  <c r="F63" i="41"/>
  <c r="C63" i="41"/>
  <c r="D63" i="41"/>
  <c r="E63" i="41"/>
  <c r="I42" i="41"/>
  <c r="G52" i="41"/>
  <c r="H52" i="41"/>
  <c r="E52" i="41"/>
  <c r="C20" i="41"/>
  <c r="D20" i="41" s="1"/>
  <c r="E20" i="41" s="1"/>
  <c r="M100" i="56"/>
  <c r="D22" i="41" l="1"/>
  <c r="E22" i="41" s="1"/>
  <c r="C32" i="41"/>
  <c r="D32" i="41" s="1"/>
  <c r="E32" i="41" s="1"/>
  <c r="D17" i="41"/>
  <c r="E17" i="41" s="1"/>
  <c r="I63" i="41"/>
  <c r="C23" i="41"/>
  <c r="E30" i="15"/>
  <c r="C35" i="41" s="1"/>
  <c r="D35" i="41" s="1"/>
  <c r="E35" i="41" s="1"/>
  <c r="M2" i="38"/>
  <c r="E23" i="41" l="1"/>
  <c r="D23" i="41"/>
  <c r="I8" i="47"/>
  <c r="U2" i="38" l="1"/>
  <c r="V2" i="38"/>
  <c r="X2" i="38"/>
  <c r="W2" i="38"/>
  <c r="R2" i="38"/>
  <c r="T2" i="38" l="1"/>
  <c r="F11" i="37"/>
  <c r="F10" i="37"/>
  <c r="F9" i="37"/>
  <c r="F8" i="37"/>
  <c r="F7" i="37"/>
  <c r="F6" i="37"/>
  <c r="F5" i="37"/>
  <c r="E10" i="14"/>
  <c r="E9" i="14"/>
  <c r="E8" i="14"/>
  <c r="E7" i="14"/>
  <c r="E6" i="14"/>
  <c r="E5" i="14"/>
  <c r="I16" i="47"/>
  <c r="I15" i="47"/>
  <c r="I14" i="47"/>
  <c r="I13" i="47"/>
  <c r="I12" i="47"/>
  <c r="I11" i="47"/>
  <c r="I10" i="47"/>
  <c r="I9" i="47"/>
  <c r="I7" i="47"/>
  <c r="I6" i="47"/>
  <c r="I5" i="47"/>
  <c r="N5" i="47" s="1"/>
  <c r="I11" i="51"/>
  <c r="I10" i="51"/>
  <c r="I9" i="51"/>
  <c r="I8" i="51"/>
  <c r="I7" i="51"/>
  <c r="N6" i="51" s="1"/>
  <c r="F41" i="41" s="1"/>
  <c r="I6" i="51"/>
  <c r="I5" i="51"/>
  <c r="N5" i="51" s="1"/>
  <c r="L10" i="4"/>
  <c r="L9" i="4"/>
  <c r="L8" i="4"/>
  <c r="L7" i="4"/>
  <c r="L6" i="4"/>
  <c r="L5" i="4"/>
  <c r="F27" i="13"/>
  <c r="F26" i="13"/>
  <c r="F25" i="13"/>
  <c r="F24" i="13"/>
  <c r="F23" i="13"/>
  <c r="F22" i="13"/>
  <c r="F21" i="13"/>
  <c r="F20" i="13"/>
  <c r="F19" i="13"/>
  <c r="F18" i="13"/>
  <c r="F17" i="13"/>
  <c r="F16" i="13"/>
  <c r="F15" i="13"/>
  <c r="F14" i="13"/>
  <c r="F13" i="13"/>
  <c r="F12" i="13"/>
  <c r="F11" i="13"/>
  <c r="F10" i="13"/>
  <c r="F9" i="13"/>
  <c r="F8" i="13"/>
  <c r="F7" i="13"/>
  <c r="F6" i="13"/>
  <c r="F5" i="13"/>
  <c r="G24" i="35"/>
  <c r="G23" i="35"/>
  <c r="G22" i="35"/>
  <c r="G21" i="35"/>
  <c r="G20" i="35"/>
  <c r="G19" i="35"/>
  <c r="G18" i="35"/>
  <c r="G17" i="35"/>
  <c r="G16" i="35"/>
  <c r="G15" i="35"/>
  <c r="G14" i="35"/>
  <c r="G13" i="35"/>
  <c r="G12" i="35"/>
  <c r="G11" i="35"/>
  <c r="G10" i="35"/>
  <c r="G9" i="35"/>
  <c r="G8" i="35"/>
  <c r="G7"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S2" i="38"/>
  <c r="Q2" i="38"/>
  <c r="P2" i="38"/>
  <c r="O2" i="38"/>
  <c r="L2" i="38"/>
  <c r="K2" i="38"/>
  <c r="F2" i="38"/>
  <c r="D5" i="41"/>
  <c r="F100" i="13" l="1"/>
  <c r="J5" i="13"/>
  <c r="D40" i="41" s="1"/>
  <c r="D52" i="41" s="1"/>
  <c r="F40" i="41"/>
  <c r="F52" i="41" s="1"/>
  <c r="K5" i="35"/>
  <c r="C40" i="41" s="1"/>
  <c r="K6" i="35"/>
  <c r="C41" i="41" s="1"/>
  <c r="I41" i="41" s="1"/>
  <c r="I100" i="47"/>
  <c r="I100" i="51"/>
  <c r="L100" i="4"/>
  <c r="G100" i="35"/>
  <c r="C7" i="41" s="1"/>
  <c r="C27" i="41" s="1"/>
  <c r="D12" i="41"/>
  <c r="E12" i="41" s="1"/>
  <c r="C8" i="41" l="1"/>
  <c r="C28" i="41" s="1"/>
  <c r="D27" i="41" s="1"/>
  <c r="E27" i="41" s="1"/>
  <c r="E23" i="15"/>
  <c r="I40" i="41"/>
  <c r="I52" i="41" s="1"/>
  <c r="C9" i="41"/>
  <c r="C29" i="41" s="1"/>
  <c r="D29" i="41" s="1"/>
  <c r="E29" i="41" s="1"/>
  <c r="E24" i="15"/>
  <c r="F24" i="15" s="1"/>
  <c r="G24" i="15" s="1"/>
  <c r="AH2" i="38" s="1"/>
  <c r="C52" i="41"/>
  <c r="C10" i="41"/>
  <c r="E25" i="15"/>
  <c r="F25" i="15" s="1"/>
  <c r="G25" i="15" s="1"/>
  <c r="E22" i="15"/>
  <c r="D7" i="41" s="1"/>
  <c r="E7" i="41" s="1"/>
  <c r="D9" i="41"/>
  <c r="E9" i="41" s="1"/>
  <c r="F27" i="15"/>
  <c r="G27" i="15" s="1"/>
  <c r="AJ2" i="38" s="1"/>
  <c r="F30" i="15"/>
  <c r="G30" i="15" s="1"/>
  <c r="F22" i="15" l="1"/>
  <c r="G22" i="15" s="1"/>
  <c r="G28" i="15" s="1"/>
  <c r="AK2" i="38" s="1"/>
  <c r="C30" i="41"/>
  <c r="D30" i="41" s="1"/>
  <c r="D33" i="41" s="1"/>
  <c r="D10" i="41"/>
  <c r="E28" i="15"/>
  <c r="F28" i="15" s="1"/>
  <c r="F29" i="15" s="1"/>
  <c r="AN2" i="38"/>
  <c r="AI2" i="38"/>
  <c r="AG2" i="38" l="1"/>
  <c r="E30" i="41"/>
  <c r="E33" i="41" s="1"/>
  <c r="C33" i="41"/>
  <c r="F32" i="15"/>
  <c r="D34" i="41"/>
  <c r="E34" i="41" s="1"/>
  <c r="D13" i="41"/>
  <c r="E10" i="41"/>
  <c r="E13" i="41" s="1"/>
  <c r="C13" i="41"/>
  <c r="G29" i="15"/>
  <c r="F31" i="15"/>
  <c r="E36" i="41" l="1"/>
  <c r="D36" i="41"/>
  <c r="G31" i="15"/>
  <c r="AM2" i="38"/>
  <c r="AE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7" authorId="0" shapeId="0" xr:uid="{218CB25B-354D-4F76-A925-D92BD5A3349A}">
      <text>
        <r>
          <rPr>
            <sz val="9"/>
            <color indexed="81"/>
            <rFont val="ＭＳ Ｐゴシック"/>
            <family val="3"/>
            <charset val="128"/>
          </rPr>
          <t>FAXについては、記入を省略いただいてもかまいません。</t>
        </r>
      </text>
    </comment>
    <comment ref="B43" authorId="0" shapeId="0" xr:uid="{27DE2229-4DE2-482D-888D-CFFDFD9F3D2C}">
      <text>
        <r>
          <rPr>
            <sz val="9"/>
            <color indexed="81"/>
            <rFont val="ＭＳ Ｐゴシック"/>
            <family val="3"/>
            <charset val="128"/>
          </rPr>
          <t>FAXについては、記入を省略いただいてもかまいません。</t>
        </r>
      </text>
    </comment>
    <comment ref="B49" authorId="0" shapeId="0" xr:uid="{5D11407B-7EE9-4495-A727-24668CA92B85}">
      <text>
        <r>
          <rPr>
            <sz val="9"/>
            <color indexed="81"/>
            <rFont val="ＭＳ Ｐゴシック"/>
            <family val="3"/>
            <charset val="128"/>
          </rPr>
          <t>FAXについては、記入を省略いただいてもかまいません。</t>
        </r>
      </text>
    </comment>
    <comment ref="B55" authorId="0" shapeId="0" xr:uid="{A978787A-F2AF-4492-AF23-E5A749400B31}">
      <text>
        <r>
          <rPr>
            <sz val="9"/>
            <color indexed="81"/>
            <rFont val="ＭＳ Ｐゴシック"/>
            <family val="3"/>
            <charset val="128"/>
          </rPr>
          <t>FAXについては、記入を省略いただいてもかまいません。</t>
        </r>
      </text>
    </comment>
    <comment ref="B61" authorId="0" shapeId="0" xr:uid="{ABAD247F-C9AA-4E64-8BB9-69ABC8448DD1}">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<sst xmlns="http://schemas.openxmlformats.org/spreadsheetml/2006/main" count="973" uniqueCount="470">
  <si>
    <t>（単位：円）</t>
  </si>
  <si>
    <t>補助対象経費</t>
    <rPh sb="0" eb="2">
      <t>ホジョ</t>
    </rPh>
    <rPh sb="2" eb="4">
      <t>タイショウ</t>
    </rPh>
    <rPh sb="4" eb="6">
      <t>ケイヒ</t>
    </rPh>
    <phoneticPr fontId="17"/>
  </si>
  <si>
    <t>物品費</t>
    <rPh sb="0" eb="2">
      <t>ブッピン</t>
    </rPh>
    <rPh sb="2" eb="3">
      <t>ヒ</t>
    </rPh>
    <phoneticPr fontId="17"/>
  </si>
  <si>
    <t>設備備品費</t>
  </si>
  <si>
    <t>消耗品費</t>
  </si>
  <si>
    <t>旅費</t>
    <rPh sb="0" eb="2">
      <t>リョヒ</t>
    </rPh>
    <phoneticPr fontId="17"/>
  </si>
  <si>
    <t>旅費</t>
  </si>
  <si>
    <t>人件費・謝金</t>
    <rPh sb="0" eb="3">
      <t>ジンケンヒ</t>
    </rPh>
    <rPh sb="4" eb="6">
      <t>シャキン</t>
    </rPh>
    <phoneticPr fontId="17"/>
  </si>
  <si>
    <t>人件費</t>
  </si>
  <si>
    <t>謝金</t>
  </si>
  <si>
    <t>その他</t>
    <rPh sb="2" eb="3">
      <t>タ</t>
    </rPh>
    <phoneticPr fontId="17"/>
  </si>
  <si>
    <t>その他</t>
    <phoneticPr fontId="17"/>
  </si>
  <si>
    <t>小計</t>
    <phoneticPr fontId="17"/>
  </si>
  <si>
    <t>委託費</t>
    <rPh sb="0" eb="2">
      <t>イタク</t>
    </rPh>
    <rPh sb="2" eb="3">
      <t>ヒ</t>
    </rPh>
    <phoneticPr fontId="17"/>
  </si>
  <si>
    <t>合計</t>
  </si>
  <si>
    <t>No.</t>
    <phoneticPr fontId="28"/>
  </si>
  <si>
    <t>まとまり番号</t>
    <rPh sb="4" eb="6">
      <t>バンゴウ</t>
    </rPh>
    <phoneticPr fontId="28"/>
  </si>
  <si>
    <t>代表</t>
    <rPh sb="0" eb="2">
      <t>ダイヒョウ</t>
    </rPh>
    <phoneticPr fontId="28"/>
  </si>
  <si>
    <t>ダミー</t>
    <phoneticPr fontId="28"/>
  </si>
  <si>
    <t>課題管理番号</t>
    <rPh sb="0" eb="2">
      <t>カダイ</t>
    </rPh>
    <rPh sb="2" eb="4">
      <t>カンリ</t>
    </rPh>
    <rPh sb="4" eb="6">
      <t>バンゴウ</t>
    </rPh>
    <phoneticPr fontId="28"/>
  </si>
  <si>
    <t>契約番号</t>
    <rPh sb="0" eb="2">
      <t>ケイヤク</t>
    </rPh>
    <rPh sb="2" eb="4">
      <t>バンゴウ</t>
    </rPh>
    <phoneticPr fontId="28"/>
  </si>
  <si>
    <t>文書番号種別</t>
    <rPh sb="0" eb="2">
      <t>ブンショ</t>
    </rPh>
    <rPh sb="2" eb="4">
      <t>バンゴウ</t>
    </rPh>
    <rPh sb="4" eb="6">
      <t>シュベツ</t>
    </rPh>
    <phoneticPr fontId="28"/>
  </si>
  <si>
    <t>文書番号</t>
    <rPh sb="0" eb="2">
      <t>ブンショ</t>
    </rPh>
    <rPh sb="2" eb="4">
      <t>バンゴウ</t>
    </rPh>
    <phoneticPr fontId="28"/>
  </si>
  <si>
    <t>ブランクセル</t>
    <phoneticPr fontId="17"/>
  </si>
  <si>
    <t>申請機関名</t>
    <rPh sb="0" eb="2">
      <t>シンセイ</t>
    </rPh>
    <rPh sb="2" eb="5">
      <t>キカンメイ</t>
    </rPh>
    <phoneticPr fontId="28"/>
  </si>
  <si>
    <t>補助事業名</t>
    <rPh sb="0" eb="2">
      <t>ホジョ</t>
    </rPh>
    <rPh sb="2" eb="4">
      <t>ジギョウ</t>
    </rPh>
    <rPh sb="4" eb="5">
      <t>メイ</t>
    </rPh>
    <phoneticPr fontId="28"/>
  </si>
  <si>
    <t>プログラム名</t>
    <rPh sb="5" eb="6">
      <t>メイ</t>
    </rPh>
    <phoneticPr fontId="28"/>
  </si>
  <si>
    <t>補助事業課題名</t>
    <rPh sb="0" eb="2">
      <t>ホジョ</t>
    </rPh>
    <rPh sb="2" eb="4">
      <t>ジギョウ</t>
    </rPh>
    <rPh sb="4" eb="6">
      <t>カダイ</t>
    </rPh>
    <rPh sb="6" eb="7">
      <t>メイ</t>
    </rPh>
    <phoneticPr fontId="28"/>
  </si>
  <si>
    <t>e-Rad課題ID番号</t>
    <phoneticPr fontId="28"/>
  </si>
  <si>
    <t>補助事業担当者
氏名</t>
    <rPh sb="4" eb="6">
      <t>タントウ</t>
    </rPh>
    <rPh sb="8" eb="10">
      <t>シメイ</t>
    </rPh>
    <phoneticPr fontId="28"/>
  </si>
  <si>
    <t>補助事業担当者 e-Rad研究者番号</t>
    <rPh sb="13" eb="18">
      <t>ケンキュウシャバンゴウ</t>
    </rPh>
    <phoneticPr fontId="28"/>
  </si>
  <si>
    <t>補助事業担当者
所属・役職</t>
    <rPh sb="8" eb="10">
      <t>ショゾク</t>
    </rPh>
    <rPh sb="11" eb="13">
      <t>ヤクショク</t>
    </rPh>
    <phoneticPr fontId="28"/>
  </si>
  <si>
    <t>補助事業担当者
E-mail</t>
    <phoneticPr fontId="28"/>
  </si>
  <si>
    <t>補助事業事務連絡担当者氏名</t>
    <phoneticPr fontId="17"/>
  </si>
  <si>
    <t>補助事業事務連絡担当者E-mailアドレス</t>
    <phoneticPr fontId="17"/>
  </si>
  <si>
    <t>交付決定日</t>
    <rPh sb="0" eb="2">
      <t>コウフ</t>
    </rPh>
    <rPh sb="2" eb="5">
      <t>ケッテイビ</t>
    </rPh>
    <phoneticPr fontId="28"/>
  </si>
  <si>
    <t>全補助事業期間
開始日</t>
    <rPh sb="0" eb="1">
      <t>ゼン</t>
    </rPh>
    <rPh sb="1" eb="3">
      <t>ホジョ</t>
    </rPh>
    <rPh sb="3" eb="5">
      <t>ジギョウ</t>
    </rPh>
    <rPh sb="5" eb="7">
      <t>キカン</t>
    </rPh>
    <rPh sb="8" eb="11">
      <t>カイシビ</t>
    </rPh>
    <phoneticPr fontId="28"/>
  </si>
  <si>
    <t>当年度補助事業開始日</t>
    <rPh sb="0" eb="3">
      <t>トウネンド</t>
    </rPh>
    <rPh sb="3" eb="5">
      <t>ホジョ</t>
    </rPh>
    <rPh sb="5" eb="7">
      <t>ジギョウ</t>
    </rPh>
    <rPh sb="7" eb="10">
      <t>カイシビ</t>
    </rPh>
    <phoneticPr fontId="28"/>
  </si>
  <si>
    <t>当年度補助事業終了日</t>
    <rPh sb="0" eb="3">
      <t>トウネンド</t>
    </rPh>
    <rPh sb="3" eb="5">
      <t>ホジョ</t>
    </rPh>
    <rPh sb="5" eb="7">
      <t>ジギョウ</t>
    </rPh>
    <rPh sb="7" eb="9">
      <t>シュウリョウ</t>
    </rPh>
    <rPh sb="9" eb="10">
      <t>ヒ</t>
    </rPh>
    <phoneticPr fontId="28"/>
  </si>
  <si>
    <t>全補助事業期間
終了予定日</t>
    <rPh sb="0" eb="1">
      <t>ゼン</t>
    </rPh>
    <rPh sb="1" eb="3">
      <t>ホジョ</t>
    </rPh>
    <rPh sb="3" eb="5">
      <t>ジギョウ</t>
    </rPh>
    <rPh sb="5" eb="7">
      <t>キカン</t>
    </rPh>
    <rPh sb="8" eb="10">
      <t>シュウリョウ</t>
    </rPh>
    <rPh sb="10" eb="13">
      <t>ヨテイビ</t>
    </rPh>
    <phoneticPr fontId="28"/>
  </si>
  <si>
    <t>申請者住所</t>
    <rPh sb="0" eb="3">
      <t>シンセイシャ</t>
    </rPh>
    <rPh sb="3" eb="5">
      <t>ジュウショ</t>
    </rPh>
    <phoneticPr fontId="17"/>
  </si>
  <si>
    <t>申請者肩書</t>
    <rPh sb="0" eb="3">
      <t>シンセイシャ</t>
    </rPh>
    <rPh sb="3" eb="5">
      <t>カタガ</t>
    </rPh>
    <phoneticPr fontId="28"/>
  </si>
  <si>
    <t>申請者氏名</t>
    <rPh sb="0" eb="3">
      <t>シンセイシャ</t>
    </rPh>
    <rPh sb="3" eb="5">
      <t>シメイ</t>
    </rPh>
    <phoneticPr fontId="28"/>
  </si>
  <si>
    <t>補助の交付を受けようとする額</t>
    <rPh sb="0" eb="2">
      <t>ホジョ</t>
    </rPh>
    <rPh sb="3" eb="5">
      <t>コウフ</t>
    </rPh>
    <rPh sb="6" eb="7">
      <t>ウ</t>
    </rPh>
    <rPh sb="13" eb="14">
      <t>ガク</t>
    </rPh>
    <phoneticPr fontId="28"/>
  </si>
  <si>
    <t>物品費</t>
    <rPh sb="0" eb="2">
      <t>ブッピン</t>
    </rPh>
    <rPh sb="2" eb="3">
      <t>ヒ</t>
    </rPh>
    <phoneticPr fontId="28"/>
  </si>
  <si>
    <t>旅費</t>
    <rPh sb="0" eb="2">
      <t>リョヒ</t>
    </rPh>
    <phoneticPr fontId="28"/>
  </si>
  <si>
    <t>人件費・謝金</t>
    <rPh sb="0" eb="3">
      <t>ジンケンヒ</t>
    </rPh>
    <rPh sb="4" eb="6">
      <t>シャキン</t>
    </rPh>
    <phoneticPr fontId="28"/>
  </si>
  <si>
    <t>その他</t>
    <rPh sb="2" eb="3">
      <t>タ</t>
    </rPh>
    <phoneticPr fontId="28"/>
  </si>
  <si>
    <t>事業費計</t>
    <rPh sb="0" eb="2">
      <t>ジギョウ</t>
    </rPh>
    <rPh sb="2" eb="3">
      <t>ヒ</t>
    </rPh>
    <rPh sb="3" eb="4">
      <t>ケイ</t>
    </rPh>
    <phoneticPr fontId="17"/>
  </si>
  <si>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28"/>
  </si>
  <si>
    <t>間接経費
（一般管理費）</t>
    <rPh sb="0" eb="2">
      <t>カンセツ</t>
    </rPh>
    <rPh sb="2" eb="4">
      <t>ケイヒ</t>
    </rPh>
    <rPh sb="6" eb="8">
      <t>イッパン</t>
    </rPh>
    <rPh sb="8" eb="11">
      <t>カンリヒ</t>
    </rPh>
    <phoneticPr fontId="28"/>
  </si>
  <si>
    <t>委託費</t>
    <rPh sb="0" eb="2">
      <t>イタク</t>
    </rPh>
    <rPh sb="2" eb="3">
      <t>ヒ</t>
    </rPh>
    <phoneticPr fontId="28"/>
  </si>
  <si>
    <t>研究概要</t>
    <rPh sb="0" eb="2">
      <t>ケンキュウ</t>
    </rPh>
    <rPh sb="2" eb="4">
      <t>ガイヨウ</t>
    </rPh>
    <phoneticPr fontId="17"/>
  </si>
  <si>
    <t>事務担当窓口
郵便番号</t>
    <rPh sb="0" eb="2">
      <t>ジム</t>
    </rPh>
    <rPh sb="2" eb="4">
      <t>タントウ</t>
    </rPh>
    <rPh sb="4" eb="6">
      <t>マドグチ</t>
    </rPh>
    <rPh sb="7" eb="9">
      <t>ユウビン</t>
    </rPh>
    <rPh sb="9" eb="11">
      <t>バンゴウ</t>
    </rPh>
    <phoneticPr fontId="28"/>
  </si>
  <si>
    <t>事務担当窓口
住　所</t>
    <rPh sb="0" eb="2">
      <t>ジム</t>
    </rPh>
    <rPh sb="2" eb="4">
      <t>タントウ</t>
    </rPh>
    <rPh sb="4" eb="6">
      <t>マドグチ</t>
    </rPh>
    <rPh sb="7" eb="8">
      <t>ジュウ</t>
    </rPh>
    <rPh sb="9" eb="10">
      <t>ショ</t>
    </rPh>
    <phoneticPr fontId="28"/>
  </si>
  <si>
    <t>事務担当者
所属部署・役職</t>
    <rPh sb="0" eb="2">
      <t>ジム</t>
    </rPh>
    <rPh sb="2" eb="4">
      <t>タントウ</t>
    </rPh>
    <rPh sb="4" eb="5">
      <t>シャ</t>
    </rPh>
    <rPh sb="6" eb="8">
      <t>ショゾク</t>
    </rPh>
    <rPh sb="8" eb="10">
      <t>ブショ</t>
    </rPh>
    <rPh sb="11" eb="13">
      <t>ヤクショク</t>
    </rPh>
    <phoneticPr fontId="28"/>
  </si>
  <si>
    <t>事務担当者氏名</t>
    <rPh sb="0" eb="2">
      <t>ジム</t>
    </rPh>
    <rPh sb="2" eb="5">
      <t>タントウシャ</t>
    </rPh>
    <rPh sb="5" eb="7">
      <t>シメイ</t>
    </rPh>
    <phoneticPr fontId="28"/>
  </si>
  <si>
    <t>電話</t>
    <rPh sb="0" eb="2">
      <t>デンワ</t>
    </rPh>
    <phoneticPr fontId="28"/>
  </si>
  <si>
    <t>FAX</t>
    <phoneticPr fontId="28"/>
  </si>
  <si>
    <t>事務担当者E-mail</t>
    <rPh sb="0" eb="2">
      <t>ジム</t>
    </rPh>
    <rPh sb="2" eb="5">
      <t>タントウシャ</t>
    </rPh>
    <phoneticPr fontId="28"/>
  </si>
  <si>
    <t>経理担当窓口
郵便番号</t>
    <rPh sb="0" eb="2">
      <t>ケイリ</t>
    </rPh>
    <rPh sb="2" eb="4">
      <t>タントウ</t>
    </rPh>
    <rPh sb="4" eb="6">
      <t>マドグチ</t>
    </rPh>
    <rPh sb="7" eb="9">
      <t>ユウビン</t>
    </rPh>
    <rPh sb="9" eb="11">
      <t>バンゴウ</t>
    </rPh>
    <phoneticPr fontId="28"/>
  </si>
  <si>
    <t>経理担当窓口
住　所</t>
    <rPh sb="0" eb="2">
      <t>ケイリ</t>
    </rPh>
    <rPh sb="2" eb="4">
      <t>タントウ</t>
    </rPh>
    <rPh sb="4" eb="6">
      <t>マドグチ</t>
    </rPh>
    <rPh sb="7" eb="8">
      <t>ジュウ</t>
    </rPh>
    <rPh sb="9" eb="10">
      <t>ショ</t>
    </rPh>
    <phoneticPr fontId="28"/>
  </si>
  <si>
    <t>経理担当者
所属部署・役職</t>
    <rPh sb="0" eb="2">
      <t>ケイリ</t>
    </rPh>
    <rPh sb="2" eb="4">
      <t>タントウ</t>
    </rPh>
    <rPh sb="4" eb="5">
      <t>シャ</t>
    </rPh>
    <rPh sb="6" eb="8">
      <t>ショゾク</t>
    </rPh>
    <rPh sb="8" eb="10">
      <t>ブショ</t>
    </rPh>
    <rPh sb="11" eb="13">
      <t>ヤクショク</t>
    </rPh>
    <phoneticPr fontId="28"/>
  </si>
  <si>
    <t>経理担当者氏名</t>
    <rPh sb="0" eb="2">
      <t>ケイリ</t>
    </rPh>
    <rPh sb="2" eb="5">
      <t>タントウシャ</t>
    </rPh>
    <rPh sb="5" eb="7">
      <t>シメイ</t>
    </rPh>
    <phoneticPr fontId="28"/>
  </si>
  <si>
    <t>経理担当者E-mail</t>
    <rPh sb="0" eb="2">
      <t>ケイリ</t>
    </rPh>
    <rPh sb="2" eb="5">
      <t>タントウシャ</t>
    </rPh>
    <phoneticPr fontId="28"/>
  </si>
  <si>
    <t>知財担当者
所属部署・役職</t>
    <rPh sb="0" eb="2">
      <t>チザイ</t>
    </rPh>
    <rPh sb="2" eb="5">
      <t>タントウシャ</t>
    </rPh>
    <rPh sb="6" eb="8">
      <t>ショゾク</t>
    </rPh>
    <rPh sb="8" eb="10">
      <t>ブショ</t>
    </rPh>
    <rPh sb="11" eb="13">
      <t>ヤクショク</t>
    </rPh>
    <phoneticPr fontId="28"/>
  </si>
  <si>
    <t>知財担当者氏名</t>
    <rPh sb="0" eb="2">
      <t>チザイ</t>
    </rPh>
    <rPh sb="2" eb="5">
      <t>タントウシャ</t>
    </rPh>
    <rPh sb="5" eb="7">
      <t>シメイ</t>
    </rPh>
    <phoneticPr fontId="28"/>
  </si>
  <si>
    <t>知財担当者E-mail</t>
    <rPh sb="0" eb="2">
      <t>チザイ</t>
    </rPh>
    <rPh sb="2" eb="5">
      <t>タントウシャ</t>
    </rPh>
    <phoneticPr fontId="28"/>
  </si>
  <si>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28"/>
  </si>
  <si>
    <t>研究倫理教育責任者
氏名</t>
    <rPh sb="0" eb="2">
      <t>ケンキュウ</t>
    </rPh>
    <rPh sb="2" eb="4">
      <t>リンリ</t>
    </rPh>
    <rPh sb="4" eb="6">
      <t>キョウイク</t>
    </rPh>
    <rPh sb="6" eb="9">
      <t>セキニンシャ</t>
    </rPh>
    <rPh sb="10" eb="12">
      <t>シメイ</t>
    </rPh>
    <phoneticPr fontId="28"/>
  </si>
  <si>
    <t>研究倫理教育責任者E-mail</t>
    <phoneticPr fontId="28"/>
  </si>
  <si>
    <t>コンプライアンス推進責任者
所属部署・役職</t>
    <rPh sb="8" eb="10">
      <t>スイシン</t>
    </rPh>
    <rPh sb="10" eb="13">
      <t>セキニンシャ</t>
    </rPh>
    <rPh sb="14" eb="16">
      <t>ショゾク</t>
    </rPh>
    <rPh sb="16" eb="18">
      <t>ブショ</t>
    </rPh>
    <rPh sb="19" eb="21">
      <t>ヤクショク</t>
    </rPh>
    <phoneticPr fontId="28"/>
  </si>
  <si>
    <t>コンプライアンス推進責任者氏名</t>
    <rPh sb="8" eb="10">
      <t>スイシン</t>
    </rPh>
    <rPh sb="10" eb="13">
      <t>セキニンシャ</t>
    </rPh>
    <rPh sb="13" eb="15">
      <t>シメイ</t>
    </rPh>
    <phoneticPr fontId="28"/>
  </si>
  <si>
    <t>コンプライアンス推進責任者E-mail</t>
    <rPh sb="8" eb="10">
      <t>スイシン</t>
    </rPh>
    <rPh sb="10" eb="13">
      <t>セキニンシャ</t>
    </rPh>
    <phoneticPr fontId="28"/>
  </si>
  <si>
    <t>備考</t>
    <rPh sb="0" eb="2">
      <t>ビコウ</t>
    </rPh>
    <phoneticPr fontId="28"/>
  </si>
  <si>
    <t>AMED記入</t>
  </si>
  <si>
    <t>AMED入力</t>
    <rPh sb="4" eb="6">
      <t>ニュウリョク</t>
    </rPh>
    <phoneticPr fontId="28"/>
  </si>
  <si>
    <t>作成日：</t>
    <rPh sb="0" eb="2">
      <t>サクセイ</t>
    </rPh>
    <rPh sb="2" eb="3">
      <t>ビ</t>
    </rPh>
    <phoneticPr fontId="17"/>
  </si>
  <si>
    <t>課題管理番号：</t>
    <rPh sb="0" eb="2">
      <t>カダイ</t>
    </rPh>
    <rPh sb="2" eb="4">
      <t>カンリ</t>
    </rPh>
    <rPh sb="4" eb="6">
      <t>バンゴウ</t>
    </rPh>
    <phoneticPr fontId="17"/>
  </si>
  <si>
    <t>AMED記入</t>
    <rPh sb="4" eb="6">
      <t>キニュウ</t>
    </rPh>
    <phoneticPr fontId="17"/>
  </si>
  <si>
    <t>財源：</t>
    <rPh sb="0" eb="2">
      <t>ザイゲン</t>
    </rPh>
    <phoneticPr fontId="17"/>
  </si>
  <si>
    <t>申請機関名：</t>
    <rPh sb="0" eb="2">
      <t>シンセイ</t>
    </rPh>
    <rPh sb="2" eb="4">
      <t>キカン</t>
    </rPh>
    <rPh sb="4" eb="5">
      <t>メイ</t>
    </rPh>
    <phoneticPr fontId="17"/>
  </si>
  <si>
    <t>申請者(機関の代表者)住所：</t>
    <rPh sb="4" eb="6">
      <t>キカン</t>
    </rPh>
    <rPh sb="7" eb="10">
      <t>ダイヒョウシャ</t>
    </rPh>
    <rPh sb="11" eb="13">
      <t>ジュウショ</t>
    </rPh>
    <phoneticPr fontId="17"/>
  </si>
  <si>
    <t>申請者(機関の代表者)肩書：</t>
    <rPh sb="11" eb="13">
      <t>カタガ</t>
    </rPh>
    <phoneticPr fontId="17"/>
  </si>
  <si>
    <t>申請者(機関の代表者)氏名：</t>
    <rPh sb="11" eb="13">
      <t>シメイ</t>
    </rPh>
    <phoneticPr fontId="17"/>
  </si>
  <si>
    <t>補助事業名：</t>
    <rPh sb="0" eb="2">
      <t>ホジョ</t>
    </rPh>
    <rPh sb="2" eb="4">
      <t>ジギョウ</t>
    </rPh>
    <rPh sb="4" eb="5">
      <t>メイ</t>
    </rPh>
    <phoneticPr fontId="17"/>
  </si>
  <si>
    <t>プログラム名：</t>
    <rPh sb="5" eb="6">
      <t>メイ</t>
    </rPh>
    <phoneticPr fontId="17"/>
  </si>
  <si>
    <t>補助事業課題名：</t>
    <rPh sb="0" eb="2">
      <t>ホジョ</t>
    </rPh>
    <rPh sb="2" eb="4">
      <t>ジギョウ</t>
    </rPh>
    <rPh sb="4" eb="5">
      <t>カ</t>
    </rPh>
    <rPh sb="5" eb="6">
      <t>ダイ</t>
    </rPh>
    <rPh sb="6" eb="7">
      <t>ナ</t>
    </rPh>
    <phoneticPr fontId="17"/>
  </si>
  <si>
    <t>交付決定日：</t>
    <rPh sb="0" eb="2">
      <t>コウフ</t>
    </rPh>
    <rPh sb="2" eb="5">
      <t>ケッテイビ</t>
    </rPh>
    <phoneticPr fontId="17"/>
  </si>
  <si>
    <t>全補助事業期間：</t>
    <rPh sb="0" eb="1">
      <t>ゼン</t>
    </rPh>
    <rPh sb="1" eb="3">
      <t>ホジョ</t>
    </rPh>
    <rPh sb="3" eb="5">
      <t>ジギョウ</t>
    </rPh>
    <rPh sb="5" eb="7">
      <t>キカン</t>
    </rPh>
    <phoneticPr fontId="17"/>
  </si>
  <si>
    <t>～</t>
    <phoneticPr fontId="17"/>
  </si>
  <si>
    <t>当年度補助事業期間：</t>
    <rPh sb="0" eb="3">
      <t>トウネンド</t>
    </rPh>
    <rPh sb="3" eb="5">
      <t>ホジョ</t>
    </rPh>
    <rPh sb="5" eb="7">
      <t>ジギョウ</t>
    </rPh>
    <rPh sb="7" eb="9">
      <t>キカン</t>
    </rPh>
    <phoneticPr fontId="17"/>
  </si>
  <si>
    <t>補助事業担当者所属・役職：</t>
    <rPh sb="0" eb="2">
      <t>ホジョ</t>
    </rPh>
    <rPh sb="2" eb="4">
      <t>ジギョウ</t>
    </rPh>
    <rPh sb="4" eb="7">
      <t>タントウシャ</t>
    </rPh>
    <rPh sb="7" eb="9">
      <t>ショゾク</t>
    </rPh>
    <rPh sb="10" eb="12">
      <t>ヤクショク</t>
    </rPh>
    <phoneticPr fontId="17"/>
  </si>
  <si>
    <t>補助事業担当者氏名：</t>
    <rPh sb="0" eb="2">
      <t>ホジョ</t>
    </rPh>
    <rPh sb="2" eb="4">
      <t>ジギョウ</t>
    </rPh>
    <rPh sb="4" eb="7">
      <t>タントウシャ</t>
    </rPh>
    <rPh sb="7" eb="9">
      <t>シメイ</t>
    </rPh>
    <phoneticPr fontId="17"/>
  </si>
  <si>
    <t>補助事業担当者 e-Rad研究者番号:</t>
    <rPh sb="0" eb="7">
      <t>ホジョジギョウタントウシャ</t>
    </rPh>
    <rPh sb="13" eb="15">
      <t>ケンキュウ</t>
    </rPh>
    <rPh sb="15" eb="16">
      <t>シャ</t>
    </rPh>
    <rPh sb="16" eb="18">
      <t>バンゴウ</t>
    </rPh>
    <phoneticPr fontId="17"/>
  </si>
  <si>
    <t>補助事業担当者E-mailアドレス：</t>
    <rPh sb="0" eb="2">
      <t>ホジョ</t>
    </rPh>
    <rPh sb="2" eb="4">
      <t>ジギョウ</t>
    </rPh>
    <rPh sb="4" eb="7">
      <t>タントウシャ</t>
    </rPh>
    <phoneticPr fontId="17"/>
  </si>
  <si>
    <t>補助事業事務連絡担当者E-mailアドレス：</t>
    <rPh sb="0" eb="2">
      <t>ホジョ</t>
    </rPh>
    <rPh sb="2" eb="4">
      <t>ジギョウ</t>
    </rPh>
    <rPh sb="4" eb="6">
      <t>ジム</t>
    </rPh>
    <rPh sb="6" eb="8">
      <t>レンラク</t>
    </rPh>
    <rPh sb="8" eb="11">
      <t>タントウシャ</t>
    </rPh>
    <phoneticPr fontId="17"/>
  </si>
  <si>
    <t>e-Rad課題ID番号：</t>
    <rPh sb="5" eb="7">
      <t>カダイ</t>
    </rPh>
    <rPh sb="9" eb="11">
      <t>バンゴウ</t>
    </rPh>
    <phoneticPr fontId="17"/>
  </si>
  <si>
    <t>補助事業事務連絡担当者氏名：</t>
    <rPh sb="0" eb="2">
      <t>ホジョ</t>
    </rPh>
    <rPh sb="2" eb="4">
      <t>ジギョウ</t>
    </rPh>
    <rPh sb="4" eb="6">
      <t>ジム</t>
    </rPh>
    <rPh sb="6" eb="8">
      <t>レンラク</t>
    </rPh>
    <rPh sb="8" eb="10">
      <t>タントウ</t>
    </rPh>
    <rPh sb="10" eb="11">
      <t>シャ</t>
    </rPh>
    <rPh sb="11" eb="13">
      <t>シメイ</t>
    </rPh>
    <phoneticPr fontId="17"/>
  </si>
  <si>
    <r>
      <t xml:space="preserve">研究概要：　　
</t>
    </r>
    <r>
      <rPr>
        <sz val="11"/>
        <rFont val="ＭＳ 明朝"/>
        <family val="1"/>
        <charset val="128"/>
      </rPr>
      <t>（300～500字程度で、公開可能なもの）</t>
    </r>
    <rPh sb="0" eb="2">
      <t>ケンキュウ</t>
    </rPh>
    <rPh sb="2" eb="4">
      <t>ガイヨウ</t>
    </rPh>
    <rPh sb="16" eb="17">
      <t>ジ</t>
    </rPh>
    <rPh sb="17" eb="19">
      <t>テイド</t>
    </rPh>
    <rPh sb="21" eb="23">
      <t>コウカイ</t>
    </rPh>
    <rPh sb="23" eb="25">
      <t>カノウ</t>
    </rPh>
    <phoneticPr fontId="17"/>
  </si>
  <si>
    <t>＜経費内訳＞</t>
    <rPh sb="1" eb="3">
      <t>ケイヒ</t>
    </rPh>
    <rPh sb="3" eb="5">
      <t>ウチワケ</t>
    </rPh>
    <phoneticPr fontId="17"/>
  </si>
  <si>
    <t>補助率（分子／分母）</t>
    <phoneticPr fontId="17"/>
  </si>
  <si>
    <t>/</t>
    <phoneticPr fontId="17"/>
  </si>
  <si>
    <t>（単位：円）</t>
    <phoneticPr fontId="17"/>
  </si>
  <si>
    <r>
      <rPr>
        <sz val="12"/>
        <rFont val="ＭＳ 明朝"/>
        <family val="1"/>
        <charset val="128"/>
      </rPr>
      <t>補助金額</t>
    </r>
    <r>
      <rPr>
        <sz val="10"/>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7"/>
  </si>
  <si>
    <t>物品費</t>
    <rPh sb="0" eb="1">
      <t>モノ</t>
    </rPh>
    <rPh sb="1" eb="2">
      <t>シナ</t>
    </rPh>
    <rPh sb="2" eb="3">
      <t>ヒ</t>
    </rPh>
    <phoneticPr fontId="17"/>
  </si>
  <si>
    <t>設備備品費</t>
    <rPh sb="0" eb="2">
      <t>セツビ</t>
    </rPh>
    <rPh sb="2" eb="5">
      <t>ビヒンヒ</t>
    </rPh>
    <phoneticPr fontId="17"/>
  </si>
  <si>
    <t>消耗品費</t>
    <rPh sb="0" eb="3">
      <t>ショウモウヒン</t>
    </rPh>
    <rPh sb="3" eb="4">
      <t>ヒ</t>
    </rPh>
    <phoneticPr fontId="17"/>
  </si>
  <si>
    <t>旅費</t>
    <rPh sb="0" eb="1">
      <t>タビ</t>
    </rPh>
    <rPh sb="1" eb="2">
      <t>ヒ</t>
    </rPh>
    <phoneticPr fontId="17"/>
  </si>
  <si>
    <t>旅費</t>
    <phoneticPr fontId="17"/>
  </si>
  <si>
    <t>人件費・謝金</t>
    <rPh sb="0" eb="1">
      <t>ヒト</t>
    </rPh>
    <rPh sb="1" eb="2">
      <t>ケン</t>
    </rPh>
    <rPh sb="2" eb="3">
      <t>ヒ</t>
    </rPh>
    <rPh sb="4" eb="5">
      <t>シャ</t>
    </rPh>
    <rPh sb="5" eb="6">
      <t>カネ</t>
    </rPh>
    <phoneticPr fontId="17"/>
  </si>
  <si>
    <t>人件費</t>
    <phoneticPr fontId="17"/>
  </si>
  <si>
    <t>謝金</t>
    <phoneticPr fontId="17"/>
  </si>
  <si>
    <t>小計</t>
    <rPh sb="0" eb="2">
      <t>ショウケイ</t>
    </rPh>
    <phoneticPr fontId="17"/>
  </si>
  <si>
    <t>間接経費/一般管理費</t>
    <rPh sb="0" eb="2">
      <t>カンセツ</t>
    </rPh>
    <rPh sb="2" eb="4">
      <t>ケイヒ</t>
    </rPh>
    <rPh sb="5" eb="7">
      <t>イッパン</t>
    </rPh>
    <rPh sb="7" eb="10">
      <t>カンリヒ</t>
    </rPh>
    <phoneticPr fontId="17"/>
  </si>
  <si>
    <t>小計の</t>
    <rPh sb="0" eb="2">
      <t>ショウケイ</t>
    </rPh>
    <phoneticPr fontId="17"/>
  </si>
  <si>
    <t>％</t>
    <phoneticPr fontId="17"/>
  </si>
  <si>
    <t>合　　　計</t>
    <rPh sb="0" eb="1">
      <t>ゴウ</t>
    </rPh>
    <rPh sb="4" eb="5">
      <t>ケイ</t>
    </rPh>
    <phoneticPr fontId="17"/>
  </si>
  <si>
    <t>間接経費率(確認用)</t>
    <rPh sb="0" eb="2">
      <t>カンセツ</t>
    </rPh>
    <rPh sb="2" eb="4">
      <t>ケイヒ</t>
    </rPh>
    <rPh sb="4" eb="5">
      <t>リツ</t>
    </rPh>
    <rPh sb="6" eb="8">
      <t>カクニン</t>
    </rPh>
    <rPh sb="8" eb="9">
      <t>ヨウ</t>
    </rPh>
    <phoneticPr fontId="17"/>
  </si>
  <si>
    <t>氏名</t>
    <rPh sb="0" eb="1">
      <t>シ</t>
    </rPh>
    <rPh sb="1" eb="2">
      <t>メイ</t>
    </rPh>
    <phoneticPr fontId="17"/>
  </si>
  <si>
    <t>所属・役職</t>
    <rPh sb="0" eb="2">
      <t>ショゾク</t>
    </rPh>
    <rPh sb="3" eb="5">
      <t>ヤクショク</t>
    </rPh>
    <phoneticPr fontId="17"/>
  </si>
  <si>
    <t>郵便番号</t>
    <rPh sb="0" eb="2">
      <t>ユウビン</t>
    </rPh>
    <rPh sb="2" eb="4">
      <t>バンゴウ</t>
    </rPh>
    <phoneticPr fontId="17"/>
  </si>
  <si>
    <t>住所</t>
    <rPh sb="0" eb="2">
      <t>ジュウショ</t>
    </rPh>
    <phoneticPr fontId="17"/>
  </si>
  <si>
    <t>電話番号</t>
    <rPh sb="0" eb="2">
      <t>デンワ</t>
    </rPh>
    <rPh sb="2" eb="4">
      <t>バンゴウ</t>
    </rPh>
    <phoneticPr fontId="17"/>
  </si>
  <si>
    <t>FAX番号</t>
    <rPh sb="3" eb="5">
      <t>バンゴウ</t>
    </rPh>
    <phoneticPr fontId="17"/>
  </si>
  <si>
    <t>E-mailアドレス</t>
    <phoneticPr fontId="17"/>
  </si>
  <si>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7"/>
  </si>
  <si>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</si>
  <si>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7"/>
  </si>
  <si>
    <r>
      <t xml:space="preserve">　      </t>
    </r>
    <r>
      <rPr>
        <b/>
        <sz val="12"/>
        <color rgb="FFFF0000"/>
        <rFont val="ＭＳ 明朝"/>
        <family val="1"/>
        <charset val="128"/>
      </rPr>
      <t xml:space="preserve">  ⇒ kenkyuukousei@amed.go.jp</t>
    </r>
    <phoneticPr fontId="17"/>
  </si>
  <si>
    <t>　　ください。】 ⇒ kenkyuukousei@amed.go.jp</t>
    <phoneticPr fontId="17"/>
  </si>
  <si>
    <t>（物品費内訳）</t>
    <rPh sb="1" eb="3">
      <t>ブッピン</t>
    </rPh>
    <rPh sb="3" eb="4">
      <t>ヒ</t>
    </rPh>
    <rPh sb="4" eb="6">
      <t>ウチワケ</t>
    </rPh>
    <phoneticPr fontId="17"/>
  </si>
  <si>
    <t>＜設備備品費＞</t>
    <rPh sb="1" eb="3">
      <t>セツビ</t>
    </rPh>
    <rPh sb="3" eb="6">
      <t>ビヒンヒ</t>
    </rPh>
    <phoneticPr fontId="17"/>
  </si>
  <si>
    <t>単位：円</t>
    <rPh sb="0" eb="2">
      <t>タンイ</t>
    </rPh>
    <rPh sb="3" eb="4">
      <t>エン</t>
    </rPh>
    <phoneticPr fontId="17"/>
  </si>
  <si>
    <t>品名</t>
    <rPh sb="0" eb="2">
      <t>ヒンメイ</t>
    </rPh>
    <phoneticPr fontId="17"/>
  </si>
  <si>
    <t>使途</t>
    <rPh sb="0" eb="2">
      <t>シト</t>
    </rPh>
    <phoneticPr fontId="17"/>
  </si>
  <si>
    <t>購入予定時期
（四半期単位）</t>
    <rPh sb="0" eb="2">
      <t>コウニュウ</t>
    </rPh>
    <rPh sb="2" eb="4">
      <t>ヨテイ</t>
    </rPh>
    <rPh sb="4" eb="6">
      <t>ジキ</t>
    </rPh>
    <rPh sb="8" eb="9">
      <t>シ</t>
    </rPh>
    <rPh sb="9" eb="11">
      <t>ハンキ</t>
    </rPh>
    <rPh sb="11" eb="13">
      <t>タンイ</t>
    </rPh>
    <phoneticPr fontId="17"/>
  </si>
  <si>
    <t>積算根拠</t>
    <rPh sb="0" eb="2">
      <t>セキサン</t>
    </rPh>
    <rPh sb="2" eb="4">
      <t>コンキョ</t>
    </rPh>
    <phoneticPr fontId="17"/>
  </si>
  <si>
    <t>金額（税込）</t>
    <rPh sb="0" eb="2">
      <t>キンガク</t>
    </rPh>
    <rPh sb="3" eb="5">
      <t>ゼイコミ</t>
    </rPh>
    <phoneticPr fontId="17"/>
  </si>
  <si>
    <t>単価（税込）</t>
    <rPh sb="0" eb="2">
      <t>タンカ</t>
    </rPh>
    <rPh sb="3" eb="4">
      <t>ゼイ</t>
    </rPh>
    <rPh sb="4" eb="5">
      <t>コ</t>
    </rPh>
    <phoneticPr fontId="17"/>
  </si>
  <si>
    <t>数量</t>
    <rPh sb="0" eb="2">
      <t>スウリョウ</t>
    </rPh>
    <phoneticPr fontId="17"/>
  </si>
  <si>
    <t>●●分析装置</t>
    <rPh sb="2" eb="4">
      <t>ブンセキ</t>
    </rPh>
    <rPh sb="4" eb="6">
      <t>ソウチ</t>
    </rPh>
    <phoneticPr fontId="17"/>
  </si>
  <si>
    <t>●●分析のため</t>
    <rPh sb="2" eb="4">
      <t>ブンセキ</t>
    </rPh>
    <phoneticPr fontId="17"/>
  </si>
  <si>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</si>
  <si>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7"/>
  </si>
  <si>
    <t>合　　　　計</t>
    <rPh sb="0" eb="1">
      <t>ゴウ</t>
    </rPh>
    <rPh sb="5" eb="6">
      <t>ケイ</t>
    </rPh>
    <phoneticPr fontId="17"/>
  </si>
  <si>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7"/>
  </si>
  <si>
    <t>（物品費内訳）</t>
    <phoneticPr fontId="17"/>
  </si>
  <si>
    <t>＜消耗品費＞</t>
    <rPh sb="1" eb="4">
      <t>ショウモウヒン</t>
    </rPh>
    <rPh sb="4" eb="5">
      <t>ヒ</t>
    </rPh>
    <phoneticPr fontId="17"/>
  </si>
  <si>
    <t>金額（税込）</t>
    <rPh sb="0" eb="2">
      <t>キンガク</t>
    </rPh>
    <rPh sb="3" eb="4">
      <t>ゼイ</t>
    </rPh>
    <rPh sb="4" eb="5">
      <t>コ</t>
    </rPh>
    <phoneticPr fontId="17"/>
  </si>
  <si>
    <t>単位</t>
    <rPh sb="0" eb="2">
      <t>タンイ</t>
    </rPh>
    <phoneticPr fontId="17"/>
  </si>
  <si>
    <t>試薬（●●●●●、●●製）</t>
    <rPh sb="0" eb="2">
      <t>シヤク</t>
    </rPh>
    <rPh sb="11" eb="12">
      <t>セイ</t>
    </rPh>
    <phoneticPr fontId="17"/>
  </si>
  <si>
    <t>点</t>
    <rPh sb="0" eb="1">
      <t>テン</t>
    </rPh>
    <phoneticPr fontId="17"/>
  </si>
  <si>
    <t>試薬（▲▲▲▲、▲▲製）</t>
    <rPh sb="0" eb="2">
      <t>シヤク</t>
    </rPh>
    <rPh sb="10" eb="11">
      <t>セイ</t>
    </rPh>
    <phoneticPr fontId="17"/>
  </si>
  <si>
    <t>▲▲分析のため</t>
    <rPh sb="2" eb="4">
      <t>ブンセキ</t>
    </rPh>
    <phoneticPr fontId="17"/>
  </si>
  <si>
    <t>細胞培養器具(○○）</t>
    <rPh sb="0" eb="2">
      <t>サイボウ</t>
    </rPh>
    <rPh sb="2" eb="4">
      <t>バイヨウ</t>
    </rPh>
    <rPh sb="4" eb="6">
      <t>キグ</t>
    </rPh>
    <phoneticPr fontId="16"/>
  </si>
  <si>
    <t>培養細胞の維持のため</t>
    <rPh sb="0" eb="2">
      <t>バイヨウ</t>
    </rPh>
    <rPh sb="2" eb="4">
      <t>サイボウ</t>
    </rPh>
    <rPh sb="5" eb="7">
      <t>イジ</t>
    </rPh>
    <phoneticPr fontId="16"/>
  </si>
  <si>
    <t>式</t>
    <rPh sb="0" eb="1">
      <t>シキ</t>
    </rPh>
    <phoneticPr fontId="17"/>
  </si>
  <si>
    <t>細胞培養器具(△△）</t>
    <rPh sb="0" eb="2">
      <t>サイボウ</t>
    </rPh>
    <rPh sb="2" eb="4">
      <t>バイヨウ</t>
    </rPh>
    <rPh sb="4" eb="6">
      <t>キグ</t>
    </rPh>
    <phoneticPr fontId="16"/>
  </si>
  <si>
    <t>培養細胞の維持のため（海外業者）</t>
    <rPh sb="0" eb="2">
      <t>バイヨウ</t>
    </rPh>
    <rPh sb="2" eb="4">
      <t>サイボウ</t>
    </rPh>
    <rPh sb="5" eb="7">
      <t>イジ</t>
    </rPh>
    <rPh sb="11" eb="13">
      <t>カイガイ</t>
    </rPh>
    <rPh sb="13" eb="15">
      <t>ギョウシャ</t>
    </rPh>
    <phoneticPr fontId="16"/>
  </si>
  <si>
    <t>細胞培養器具(他）</t>
    <rPh sb="0" eb="2">
      <t>サイボウ</t>
    </rPh>
    <rPh sb="2" eb="4">
      <t>バイヨウ</t>
    </rPh>
    <rPh sb="4" eb="6">
      <t>キグ</t>
    </rPh>
    <rPh sb="7" eb="8">
      <t>ホカ</t>
    </rPh>
    <phoneticPr fontId="16"/>
  </si>
  <si>
    <t>●●(既製品ソフトウェア)</t>
    <rPh sb="3" eb="6">
      <t>キセイヒン</t>
    </rPh>
    <phoneticPr fontId="17"/>
  </si>
  <si>
    <t>●●解析のため</t>
    <rPh sb="2" eb="4">
      <t>カイセキ</t>
    </rPh>
    <phoneticPr fontId="17"/>
  </si>
  <si>
    <t>式</t>
  </si>
  <si>
    <t>ヌードマウス</t>
    <phoneticPr fontId="17"/>
  </si>
  <si>
    <t>○○の評価実験に使用</t>
    <rPh sb="5" eb="7">
      <t>ジッケン</t>
    </rPh>
    <rPh sb="8" eb="10">
      <t>シヨウ</t>
    </rPh>
    <phoneticPr fontId="17"/>
  </si>
  <si>
    <t>匹</t>
    <rPh sb="0" eb="1">
      <t>ヒキ</t>
    </rPh>
    <phoneticPr fontId="17"/>
  </si>
  <si>
    <t>検査用消耗品（ピペット類）</t>
    <rPh sb="0" eb="2">
      <t>ケンサ</t>
    </rPh>
    <rPh sb="2" eb="3">
      <t>ヨウ</t>
    </rPh>
    <rPh sb="3" eb="6">
      <t>ショウモウヒン</t>
    </rPh>
    <phoneticPr fontId="17"/>
  </si>
  <si>
    <t>●●検査に必要な消耗品</t>
    <rPh sb="2" eb="4">
      <t>ケンサ</t>
    </rPh>
    <rPh sb="5" eb="7">
      <t>ヒツヨウ</t>
    </rPh>
    <rPh sb="8" eb="11">
      <t>ショウモウヒン</t>
    </rPh>
    <phoneticPr fontId="17"/>
  </si>
  <si>
    <t>検査用消耗品（実験器具類）</t>
    <rPh sb="0" eb="2">
      <t>ケンサ</t>
    </rPh>
    <rPh sb="2" eb="3">
      <t>ヨウ</t>
    </rPh>
    <rPh sb="3" eb="6">
      <t>ショウモウヒン</t>
    </rPh>
    <phoneticPr fontId="17"/>
  </si>
  <si>
    <t>△△検査に必要な消耗品</t>
    <rPh sb="2" eb="4">
      <t>ケンサ</t>
    </rPh>
    <rPh sb="5" eb="7">
      <t>ヒツヨウ</t>
    </rPh>
    <rPh sb="8" eb="11">
      <t>ショウモウヒン</t>
    </rPh>
    <phoneticPr fontId="17"/>
  </si>
  <si>
    <t>○○検査に必要な消耗品</t>
    <rPh sb="2" eb="4">
      <t>ケンサ</t>
    </rPh>
    <rPh sb="5" eb="7">
      <t>ヒツヨウ</t>
    </rPh>
    <rPh sb="8" eb="11">
      <t>ショウモウヒン</t>
    </rPh>
    <phoneticPr fontId="17"/>
  </si>
  <si>
    <t>●●装置(試作品)</t>
    <rPh sb="2" eb="4">
      <t>ソウチ</t>
    </rPh>
    <rPh sb="5" eb="7">
      <t>シサク</t>
    </rPh>
    <rPh sb="7" eb="8">
      <t>ヒン</t>
    </rPh>
    <phoneticPr fontId="17"/>
  </si>
  <si>
    <t>●●測定装置試作</t>
    <rPh sb="2" eb="4">
      <t>ソクテイ</t>
    </rPh>
    <rPh sb="4" eb="6">
      <t>ソウチ</t>
    </rPh>
    <rPh sb="6" eb="8">
      <t>シサク</t>
    </rPh>
    <phoneticPr fontId="17"/>
  </si>
  <si>
    <t>＜旅費＞</t>
    <rPh sb="1" eb="3">
      <t>リョヒ</t>
    </rPh>
    <phoneticPr fontId="17"/>
  </si>
  <si>
    <t>種別</t>
    <rPh sb="0" eb="2">
      <t>シュベツ</t>
    </rPh>
    <phoneticPr fontId="17"/>
  </si>
  <si>
    <t>出張者</t>
    <rPh sb="0" eb="3">
      <t>シュッチョウシャ</t>
    </rPh>
    <phoneticPr fontId="17"/>
  </si>
  <si>
    <t>出張先</t>
    <rPh sb="0" eb="2">
      <t>シュッチョウ</t>
    </rPh>
    <rPh sb="2" eb="3">
      <t>サキ</t>
    </rPh>
    <phoneticPr fontId="17"/>
  </si>
  <si>
    <t>日程</t>
    <rPh sb="0" eb="2">
      <t>ニッテイ</t>
    </rPh>
    <phoneticPr fontId="17"/>
  </si>
  <si>
    <t>用務・目的</t>
    <rPh sb="0" eb="2">
      <t>ヨウム</t>
    </rPh>
    <rPh sb="3" eb="4">
      <t>メ</t>
    </rPh>
    <rPh sb="4" eb="5">
      <t>マト</t>
    </rPh>
    <phoneticPr fontId="17"/>
  </si>
  <si>
    <t>単価（税込）</t>
    <rPh sb="0" eb="2">
      <t>タンカ</t>
    </rPh>
    <rPh sb="3" eb="4">
      <t>ゼイ</t>
    </rPh>
    <rPh sb="4" eb="5">
      <t>コミ</t>
    </rPh>
    <phoneticPr fontId="17"/>
  </si>
  <si>
    <t>回数</t>
    <rPh sb="0" eb="2">
      <t>カイスウ</t>
    </rPh>
    <phoneticPr fontId="17"/>
  </si>
  <si>
    <t>人数</t>
    <rPh sb="0" eb="2">
      <t>ニンズウ</t>
    </rPh>
    <phoneticPr fontId="17"/>
  </si>
  <si>
    <t>国内</t>
  </si>
  <si>
    <t>栄目戸　太郎</t>
    <rPh sb="0" eb="1">
      <t>エイ</t>
    </rPh>
    <rPh sb="1" eb="3">
      <t>メド</t>
    </rPh>
    <rPh sb="4" eb="6">
      <t>タロウ</t>
    </rPh>
    <phoneticPr fontId="14"/>
  </si>
  <si>
    <t>ABC大学</t>
    <rPh sb="3" eb="5">
      <t>ダイガク</t>
    </rPh>
    <phoneticPr fontId="14"/>
  </si>
  <si>
    <t>泊</t>
    <rPh sb="0" eb="1">
      <t>ハク</t>
    </rPh>
    <phoneticPr fontId="14"/>
  </si>
  <si>
    <t>日</t>
    <rPh sb="0" eb="1">
      <t>ヒ</t>
    </rPh>
    <phoneticPr fontId="14"/>
  </si>
  <si>
    <t>四半期報告会のため</t>
    <rPh sb="0" eb="3">
      <t>シハンキ</t>
    </rPh>
    <rPh sb="3" eb="6">
      <t>ホウコクカイ</t>
    </rPh>
    <phoneticPr fontId="14"/>
  </si>
  <si>
    <t>丸野　内子</t>
    <rPh sb="0" eb="1">
      <t>マル</t>
    </rPh>
    <rPh sb="1" eb="2">
      <t>ノ</t>
    </rPh>
    <rPh sb="3" eb="5">
      <t>ウチコ</t>
    </rPh>
    <phoneticPr fontId="14"/>
  </si>
  <si>
    <t>東京都内　会議室</t>
    <rPh sb="0" eb="2">
      <t>トウキョウ</t>
    </rPh>
    <rPh sb="2" eb="4">
      <t>トナイ</t>
    </rPh>
    <rPh sb="5" eb="8">
      <t>カイギシツ</t>
    </rPh>
    <phoneticPr fontId="14"/>
  </si>
  <si>
    <t>○○班　班会議出席</t>
    <rPh sb="2" eb="3">
      <t>ハン</t>
    </rPh>
    <rPh sb="4" eb="5">
      <t>ハン</t>
    </rPh>
    <rPh sb="5" eb="7">
      <t>カイギ</t>
    </rPh>
    <rPh sb="7" eb="9">
      <t>シュッセキ</t>
    </rPh>
    <phoneticPr fontId="14"/>
  </si>
  <si>
    <t>海外</t>
  </si>
  <si>
    <t>大手　町子</t>
    <rPh sb="0" eb="2">
      <t>オオテ</t>
    </rPh>
    <rPh sb="3" eb="4">
      <t>マチ</t>
    </rPh>
    <rPh sb="4" eb="5">
      <t>コ</t>
    </rPh>
    <phoneticPr fontId="14"/>
  </si>
  <si>
    <t>シカゴ・DF大学</t>
    <rPh sb="6" eb="8">
      <t>ダイガク</t>
    </rPh>
    <phoneticPr fontId="14"/>
  </si>
  <si>
    <t>ZZZZ学会　発表のため</t>
    <rPh sb="4" eb="6">
      <t>ガッカイ</t>
    </rPh>
    <rPh sb="7" eb="9">
      <t>ハッピョウ</t>
    </rPh>
    <phoneticPr fontId="14"/>
  </si>
  <si>
    <t>（人件費内訳）</t>
    <rPh sb="1" eb="4">
      <t>ジンケンヒ</t>
    </rPh>
    <rPh sb="4" eb="6">
      <t>ウチワケ</t>
    </rPh>
    <phoneticPr fontId="17"/>
  </si>
  <si>
    <t>＜人件費＞</t>
    <rPh sb="1" eb="2">
      <t>ヒト</t>
    </rPh>
    <rPh sb="2" eb="3">
      <t>ケン</t>
    </rPh>
    <rPh sb="3" eb="4">
      <t>ヒ</t>
    </rPh>
    <phoneticPr fontId="17"/>
  </si>
  <si>
    <t>種別
（各機関の雇用の名称）</t>
    <rPh sb="0" eb="2">
      <t>シュベツ</t>
    </rPh>
    <rPh sb="4" eb="5">
      <t>カク</t>
    </rPh>
    <rPh sb="5" eb="7">
      <t>キカン</t>
    </rPh>
    <rPh sb="8" eb="10">
      <t>コヨウ</t>
    </rPh>
    <rPh sb="11" eb="13">
      <t>メイショウ</t>
    </rPh>
    <phoneticPr fontId="17"/>
  </si>
  <si>
    <t>氏名</t>
    <rPh sb="0" eb="2">
      <t>シメイ</t>
    </rPh>
    <phoneticPr fontId="17"/>
  </si>
  <si>
    <t>雇用
区分</t>
    <rPh sb="0" eb="2">
      <t>コヨウ</t>
    </rPh>
    <rPh sb="3" eb="5">
      <t>クブン</t>
    </rPh>
    <phoneticPr fontId="17"/>
  </si>
  <si>
    <t>金額</t>
    <rPh sb="0" eb="2">
      <t>キンガク</t>
    </rPh>
    <phoneticPr fontId="17"/>
  </si>
  <si>
    <t>備考</t>
    <rPh sb="0" eb="2">
      <t>ビコウ</t>
    </rPh>
    <phoneticPr fontId="17"/>
  </si>
  <si>
    <t>月給
または
時給</t>
    <rPh sb="0" eb="2">
      <t>ゲッキュウ</t>
    </rPh>
    <rPh sb="7" eb="9">
      <t>ジキュウ</t>
    </rPh>
    <phoneticPr fontId="17"/>
  </si>
  <si>
    <t>支払月数
または
支払時間数</t>
    <rPh sb="0" eb="2">
      <t>シハライ</t>
    </rPh>
    <rPh sb="2" eb="4">
      <t>ツキスウ</t>
    </rPh>
    <rPh sb="9" eb="11">
      <t>シハラ</t>
    </rPh>
    <rPh sb="11" eb="14">
      <t>ジカンスウ</t>
    </rPh>
    <phoneticPr fontId="17"/>
  </si>
  <si>
    <t>年間定期代
（税込）</t>
    <rPh sb="0" eb="2">
      <t>ネンカン</t>
    </rPh>
    <rPh sb="2" eb="5">
      <t>テイキダイ</t>
    </rPh>
    <rPh sb="7" eb="9">
      <t>ゼイコミ</t>
    </rPh>
    <phoneticPr fontId="17"/>
  </si>
  <si>
    <t>賞与</t>
    <rPh sb="0" eb="2">
      <t>ショウヨ</t>
    </rPh>
    <phoneticPr fontId="17"/>
  </si>
  <si>
    <t>従事率</t>
    <rPh sb="0" eb="2">
      <t>ジュウジ</t>
    </rPh>
    <rPh sb="2" eb="3">
      <t>リツ</t>
    </rPh>
    <phoneticPr fontId="17"/>
  </si>
  <si>
    <t>特任研究員</t>
    <rPh sb="0" eb="2">
      <t>トクニン</t>
    </rPh>
    <rPh sb="2" eb="5">
      <t>ケンキュウイン</t>
    </rPh>
    <phoneticPr fontId="17"/>
  </si>
  <si>
    <t>栄目戸　太郎</t>
    <rPh sb="0" eb="1">
      <t>エイ</t>
    </rPh>
    <rPh sb="1" eb="3">
      <t>メド</t>
    </rPh>
    <rPh sb="4" eb="6">
      <t>タロウ</t>
    </rPh>
    <phoneticPr fontId="17"/>
  </si>
  <si>
    <t>直雇用</t>
  </si>
  <si>
    <t>丸野　内子</t>
    <rPh sb="0" eb="1">
      <t>マル</t>
    </rPh>
    <rPh sb="1" eb="2">
      <t>ノ</t>
    </rPh>
    <rPh sb="3" eb="5">
      <t>ウチコ</t>
    </rPh>
    <phoneticPr fontId="17"/>
  </si>
  <si>
    <t>研究補佐員</t>
    <rPh sb="0" eb="2">
      <t>ケンキュウ</t>
    </rPh>
    <rPh sb="2" eb="5">
      <t>ホサイン</t>
    </rPh>
    <phoneticPr fontId="17"/>
  </si>
  <si>
    <t>A</t>
    <phoneticPr fontId="17"/>
  </si>
  <si>
    <t>派遣</t>
  </si>
  <si>
    <t>B</t>
    <phoneticPr fontId="17"/>
  </si>
  <si>
    <t>C</t>
    <phoneticPr fontId="17"/>
  </si>
  <si>
    <t>D</t>
    <phoneticPr fontId="17"/>
  </si>
  <si>
    <t>合計</t>
    <rPh sb="0" eb="2">
      <t>ゴウケイ</t>
    </rPh>
    <phoneticPr fontId="17"/>
  </si>
  <si>
    <t>雇用区分</t>
    <rPh sb="0" eb="2">
      <t>コヨウ</t>
    </rPh>
    <rPh sb="2" eb="4">
      <t>クブン</t>
    </rPh>
    <phoneticPr fontId="17"/>
  </si>
  <si>
    <t>時間単価</t>
    <rPh sb="0" eb="2">
      <t>ジカン</t>
    </rPh>
    <rPh sb="2" eb="4">
      <t>タンカ</t>
    </rPh>
    <phoneticPr fontId="17"/>
  </si>
  <si>
    <t>従事時間</t>
    <rPh sb="0" eb="2">
      <t>ジュウジ</t>
    </rPh>
    <rPh sb="2" eb="4">
      <t>ジカン</t>
    </rPh>
    <phoneticPr fontId="17"/>
  </si>
  <si>
    <t>月額単価</t>
    <rPh sb="0" eb="2">
      <t>ゲツガク</t>
    </rPh>
    <rPh sb="2" eb="4">
      <t>タンカ</t>
    </rPh>
    <phoneticPr fontId="17"/>
  </si>
  <si>
    <t>従事月数</t>
    <rPh sb="0" eb="2">
      <t>ジュウジ</t>
    </rPh>
    <rPh sb="2" eb="4">
      <t>ゲッスウ</t>
    </rPh>
    <phoneticPr fontId="17"/>
  </si>
  <si>
    <t>研究員</t>
    <rPh sb="0" eb="3">
      <t>ケンキュウイン</t>
    </rPh>
    <phoneticPr fontId="17"/>
  </si>
  <si>
    <t>（人件費内訳）</t>
    <rPh sb="1" eb="4">
      <t>ジンケンヒ</t>
    </rPh>
    <phoneticPr fontId="17"/>
  </si>
  <si>
    <t>＜謝金＞</t>
    <rPh sb="1" eb="3">
      <t>シャキン</t>
    </rPh>
    <phoneticPr fontId="17"/>
  </si>
  <si>
    <t>用務・目的等</t>
    <rPh sb="0" eb="2">
      <t>ヨウム</t>
    </rPh>
    <rPh sb="3" eb="5">
      <t>モクテキ</t>
    </rPh>
    <rPh sb="5" eb="6">
      <t>ナド</t>
    </rPh>
    <phoneticPr fontId="17"/>
  </si>
  <si>
    <t>積算根拠</t>
    <rPh sb="2" eb="4">
      <t>コンキョ</t>
    </rPh>
    <phoneticPr fontId="17"/>
  </si>
  <si>
    <t>●●●●</t>
    <phoneticPr fontId="17"/>
  </si>
  <si>
    <t>○○○○についての専門家による指導（講師代）</t>
    <rPh sb="9" eb="12">
      <t>センモンカ</t>
    </rPh>
    <rPh sb="15" eb="17">
      <t>シドウ</t>
    </rPh>
    <rPh sb="18" eb="20">
      <t>コウシ</t>
    </rPh>
    <rPh sb="20" eb="21">
      <t>ダイ</t>
    </rPh>
    <phoneticPr fontId="17"/>
  </si>
  <si>
    <t>（その他内訳）</t>
    <rPh sb="3" eb="4">
      <t>タ</t>
    </rPh>
    <rPh sb="4" eb="6">
      <t>ウチワケ</t>
    </rPh>
    <phoneticPr fontId="17"/>
  </si>
  <si>
    <t>＜その他＞</t>
    <rPh sb="3" eb="4">
      <t>タ</t>
    </rPh>
    <phoneticPr fontId="17"/>
  </si>
  <si>
    <t>件名</t>
    <rPh sb="0" eb="2">
      <t>ケンメイ</t>
    </rPh>
    <phoneticPr fontId="17"/>
  </si>
  <si>
    <t>目的等</t>
    <rPh sb="0" eb="2">
      <t>モクテキ</t>
    </rPh>
    <rPh sb="2" eb="3">
      <t>ナド</t>
    </rPh>
    <phoneticPr fontId="17"/>
  </si>
  <si>
    <t>検査機器レンタル料</t>
    <rPh sb="0" eb="2">
      <t>ケンサ</t>
    </rPh>
    <rPh sb="2" eb="4">
      <t>キキ</t>
    </rPh>
    <rPh sb="8" eb="9">
      <t>リョウ</t>
    </rPh>
    <phoneticPr fontId="17"/>
  </si>
  <si>
    <t>限定された期間で検証データ取得のため。</t>
    <rPh sb="0" eb="2">
      <t>ゲンテイ</t>
    </rPh>
    <rPh sb="5" eb="7">
      <t>キカン</t>
    </rPh>
    <rPh sb="8" eb="10">
      <t>ケンショウ</t>
    </rPh>
    <rPh sb="13" eb="15">
      <t>シュトク</t>
    </rPh>
    <phoneticPr fontId="17"/>
  </si>
  <si>
    <t>ヶ月</t>
  </si>
  <si>
    <t>DNA合成</t>
    <rPh sb="3" eb="5">
      <t>ゴウセイ</t>
    </rPh>
    <phoneticPr fontId="17"/>
  </si>
  <si>
    <t>PARG阻害剤のバイオマーカー研究</t>
    <phoneticPr fontId="17"/>
  </si>
  <si>
    <t>件</t>
    <rPh sb="0" eb="1">
      <t>ケン</t>
    </rPh>
    <phoneticPr fontId="17"/>
  </si>
  <si>
    <t>●●解析費用</t>
    <rPh sb="2" eb="4">
      <t>カイセキ</t>
    </rPh>
    <phoneticPr fontId="19"/>
  </si>
  <si>
    <t>病理学的解析に使用するため</t>
  </si>
  <si>
    <t>●●ソフトウェアライセンス</t>
  </si>
  <si>
    <t>件</t>
    <rPh sb="0" eb="1">
      <t>ケン</t>
    </rPh>
    <phoneticPr fontId="14"/>
  </si>
  <si>
    <t>割合</t>
    <rPh sb="0" eb="2">
      <t>ワリアイ</t>
    </rPh>
    <phoneticPr fontId="28"/>
  </si>
  <si>
    <t>間接経費</t>
    <rPh sb="0" eb="2">
      <t>カンセツ</t>
    </rPh>
    <rPh sb="2" eb="4">
      <t>ケイヒ</t>
    </rPh>
    <phoneticPr fontId="28"/>
  </si>
  <si>
    <t>研究の性格</t>
    <phoneticPr fontId="48"/>
  </si>
  <si>
    <t>対象疾患</t>
    <phoneticPr fontId="48"/>
  </si>
  <si>
    <t>タグ</t>
    <phoneticPr fontId="48"/>
  </si>
  <si>
    <t>開発フェーズ</t>
  </si>
  <si>
    <t>承認上の分類</t>
  </si>
  <si>
    <t>統合プロジェクト</t>
    <rPh sb="0" eb="2">
      <t>トウゴウ</t>
    </rPh>
    <phoneticPr fontId="28"/>
  </si>
  <si>
    <t>疾患領域１</t>
    <rPh sb="0" eb="2">
      <t>シッカン</t>
    </rPh>
    <rPh sb="2" eb="4">
      <t>リョウイキ</t>
    </rPh>
    <phoneticPr fontId="28"/>
  </si>
  <si>
    <t>疾患領域２</t>
    <rPh sb="0" eb="2">
      <t>シッカン</t>
    </rPh>
    <rPh sb="2" eb="4">
      <t>リョウイキ</t>
    </rPh>
    <phoneticPr fontId="28"/>
  </si>
  <si>
    <t>疾患領域タグ</t>
    <rPh sb="0" eb="2">
      <t>シッカン</t>
    </rPh>
    <rPh sb="2" eb="4">
      <t>リョウイキ</t>
    </rPh>
    <phoneticPr fontId="17"/>
  </si>
  <si>
    <t>医薬品・医療機器等の開発を目指す研究＜医療機器開発につながるシステム開発を含む＞</t>
  </si>
  <si>
    <t>新生物</t>
  </si>
  <si>
    <t>○</t>
    <phoneticPr fontId="48"/>
  </si>
  <si>
    <t>基礎的</t>
  </si>
  <si>
    <t>医薬品</t>
  </si>
  <si>
    <t>医薬品</t>
    <phoneticPr fontId="28"/>
  </si>
  <si>
    <t>がん</t>
    <phoneticPr fontId="28"/>
  </si>
  <si>
    <t>成育</t>
    <phoneticPr fontId="28"/>
  </si>
  <si>
    <t>◎</t>
    <phoneticPr fontId="17"/>
  </si>
  <si>
    <t>生命・病態解明等を目指す研究</t>
  </si>
  <si>
    <t>感染症および寄生虫症</t>
  </si>
  <si>
    <t>×</t>
    <phoneticPr fontId="17"/>
  </si>
  <si>
    <t>応用</t>
  </si>
  <si>
    <t>体外診断薬</t>
  </si>
  <si>
    <t>医療機器・ヘルスケア</t>
    <phoneticPr fontId="28"/>
  </si>
  <si>
    <t>感染症(AMR含む)</t>
    <phoneticPr fontId="28"/>
  </si>
  <si>
    <t>老年医学・認知症</t>
    <phoneticPr fontId="28"/>
  </si>
  <si>
    <t>○</t>
    <phoneticPr fontId="17"/>
  </si>
  <si>
    <t>調査等の解析による実態把握を目指す研究＜フィールドワーク、サーベイランス、モニタリングを含む＞</t>
  </si>
  <si>
    <t>内分泌,栄養および代謝疾患</t>
  </si>
  <si>
    <t>非臨床試験・前臨床試験</t>
  </si>
  <si>
    <t>医療機器</t>
  </si>
  <si>
    <t>再生・細胞医療・遺伝子治療</t>
    <phoneticPr fontId="28"/>
  </si>
  <si>
    <t>精神・神経疾患</t>
    <phoneticPr fontId="28"/>
  </si>
  <si>
    <t>該当なし</t>
    <rPh sb="0" eb="2">
      <t>ガイトウ</t>
    </rPh>
    <phoneticPr fontId="17"/>
  </si>
  <si>
    <t>医療技術・標準治療法の確立等につながる研究＜診療の質を高めるためのエビデンス構築＜診療ガイドライン作成等＞を含む＞</t>
  </si>
  <si>
    <t>先天奇形,変形および染色体異常</t>
  </si>
  <si>
    <t>臨床試験</t>
  </si>
  <si>
    <t>再生医療等製品</t>
  </si>
  <si>
    <t>ゲノム・データ基盤</t>
    <phoneticPr fontId="28"/>
  </si>
  <si>
    <t>生活習慣病(循環器、糖尿病等)</t>
    <phoneticPr fontId="28"/>
  </si>
  <si>
    <t>研究基盤及び創薬基盤の整備研究＜創薬技術・ICT基盤・プラットフォーム関係含む＞</t>
  </si>
  <si>
    <t>血液および造血器の疾患ならびに免疫機構の障害</t>
  </si>
  <si>
    <t>治験</t>
  </si>
  <si>
    <t>薬機法分類非該当</t>
  </si>
  <si>
    <t>疾患基礎研究</t>
    <phoneticPr fontId="28"/>
  </si>
  <si>
    <t>難病</t>
    <phoneticPr fontId="28"/>
  </si>
  <si>
    <t>医療薬事制度・介護制度の改良及び技術支援等につながる研究＜国際保健＜制度＞の技術支援等につながる研究を含む＞</t>
  </si>
  <si>
    <t>精神および行動の障害</t>
  </si>
  <si>
    <t>市販後</t>
  </si>
  <si>
    <t>シーズ開発・研究基盤</t>
    <phoneticPr fontId="28"/>
  </si>
  <si>
    <t>その他の非感染症疾患</t>
    <rPh sb="2" eb="3">
      <t>タ</t>
    </rPh>
    <rPh sb="4" eb="5">
      <t>ヒ</t>
    </rPh>
    <rPh sb="5" eb="8">
      <t>カンセンショウ</t>
    </rPh>
    <rPh sb="8" eb="10">
      <t>シッカン</t>
    </rPh>
    <phoneticPr fontId="28"/>
  </si>
  <si>
    <t>新規診断法・検査法・検査体制の開発、確立、検証＜診断薬・診断機器開発は除く＞</t>
  </si>
  <si>
    <t>神経系の疾患</t>
  </si>
  <si>
    <t>観察研究等</t>
  </si>
  <si>
    <t>予防のためのエビデンス構築を目指す研究＜疫学を含む＞</t>
  </si>
  <si>
    <t>眼および付属器の疾患</t>
  </si>
  <si>
    <t>該当なし</t>
  </si>
  <si>
    <t>その他</t>
  </si>
  <si>
    <t>耳および乳様突起の疾患</t>
  </si>
  <si>
    <t>循環器系の疾患</t>
  </si>
  <si>
    <t>呼吸器系の疾患</t>
  </si>
  <si>
    <t>消化器系の疾患</t>
  </si>
  <si>
    <t>皮膚および皮下組織の疾患</t>
  </si>
  <si>
    <t>筋骨格系および結合組織の疾患</t>
  </si>
  <si>
    <t>尿路性器系の疾患</t>
  </si>
  <si>
    <t>妊娠,分娩および産じょく&lt;褥&gt;</t>
  </si>
  <si>
    <t>周産期に発生した病態</t>
  </si>
  <si>
    <t>症状,徴候および異常臨床所見・異常検査所見で他に分類されないもの</t>
  </si>
  <si>
    <t>損傷,中毒およびその他の外因の影響</t>
  </si>
  <si>
    <t>傷病および死亡の外因</t>
  </si>
  <si>
    <t>健康状態に影響をおよぼす要因および保健サービスの利用</t>
  </si>
  <si>
    <t>特殊目的用コード</t>
  </si>
  <si>
    <t>該当なし(対象とする疾患なし)</t>
    <phoneticPr fontId="17"/>
  </si>
  <si>
    <t>*</t>
  </si>
  <si>
    <t>分類
(サブテーマ)</t>
    <rPh sb="0" eb="2">
      <t>ブンルイ</t>
    </rPh>
    <phoneticPr fontId="17"/>
  </si>
  <si>
    <t>サブテーマ３</t>
    <phoneticPr fontId="17"/>
  </si>
  <si>
    <t>＜委託費＞</t>
    <rPh sb="1" eb="3">
      <t>イタク</t>
    </rPh>
    <rPh sb="3" eb="4">
      <t>ヒ</t>
    </rPh>
    <phoneticPr fontId="2"/>
  </si>
  <si>
    <t>機関名</t>
    <rPh sb="0" eb="2">
      <t>キカン</t>
    </rPh>
    <rPh sb="2" eb="3">
      <t>メイ</t>
    </rPh>
    <phoneticPr fontId="16"/>
  </si>
  <si>
    <t>事業責任者名</t>
    <rPh sb="0" eb="2">
      <t>ジギョウ</t>
    </rPh>
    <rPh sb="2" eb="5">
      <t>セキニンシャ</t>
    </rPh>
    <rPh sb="5" eb="6">
      <t>メイ</t>
    </rPh>
    <phoneticPr fontId="16"/>
  </si>
  <si>
    <t>ＢＢ大学</t>
    <rPh sb="2" eb="4">
      <t>ダイガク</t>
    </rPh>
    <phoneticPr fontId="17"/>
  </si>
  <si>
    <t>ＣＣ大学</t>
    <rPh sb="2" eb="4">
      <t>ダイガク</t>
    </rPh>
    <phoneticPr fontId="17"/>
  </si>
  <si>
    <t>ＤＤ大学</t>
    <rPh sb="2" eb="4">
      <t>ダイガク</t>
    </rPh>
    <phoneticPr fontId="17"/>
  </si>
  <si>
    <t>ＥＥ研究所</t>
    <rPh sb="2" eb="5">
      <t>ケンキュウショ</t>
    </rPh>
    <phoneticPr fontId="17"/>
  </si>
  <si>
    <t>株式会社ＦＦ</t>
    <rPh sb="0" eb="4">
      <t>カブシキガイシャ</t>
    </rPh>
    <phoneticPr fontId="17"/>
  </si>
  <si>
    <t>鈴木次郎</t>
    <rPh sb="0" eb="2">
      <t>スズキ</t>
    </rPh>
    <rPh sb="2" eb="4">
      <t>ジロウ</t>
    </rPh>
    <phoneticPr fontId="17"/>
  </si>
  <si>
    <t>田中史郎</t>
    <rPh sb="0" eb="2">
      <t>タナカ</t>
    </rPh>
    <rPh sb="2" eb="4">
      <t>シロウ</t>
    </rPh>
    <phoneticPr fontId="17"/>
  </si>
  <si>
    <t>佐藤一郎</t>
    <rPh sb="0" eb="2">
      <t>サトウ</t>
    </rPh>
    <rPh sb="2" eb="4">
      <t>イチロウ</t>
    </rPh>
    <phoneticPr fontId="17"/>
  </si>
  <si>
    <t>高橋三郎</t>
    <rPh sb="0" eb="2">
      <t>タカハシ</t>
    </rPh>
    <rPh sb="2" eb="4">
      <t>サブロウ</t>
    </rPh>
    <phoneticPr fontId="17"/>
  </si>
  <si>
    <t>伊藤吾郎</t>
    <rPh sb="0" eb="2">
      <t>イトウ</t>
    </rPh>
    <rPh sb="2" eb="4">
      <t>ゴロウ</t>
    </rPh>
    <phoneticPr fontId="17"/>
  </si>
  <si>
    <t>研究費</t>
  </si>
  <si>
    <t>サブテーマ３</t>
  </si>
  <si>
    <t>【研究費】</t>
  </si>
  <si>
    <t>【研究費】</t>
    <phoneticPr fontId="17"/>
  </si>
  <si>
    <t>補助金額</t>
    <rPh sb="0" eb="3">
      <t>ホジョキン</t>
    </rPh>
    <rPh sb="3" eb="4">
      <t>ガク</t>
    </rPh>
    <phoneticPr fontId="17"/>
  </si>
  <si>
    <t>【研究環境整備費】</t>
  </si>
  <si>
    <t>【研究環境整備費】</t>
    <phoneticPr fontId="17"/>
  </si>
  <si>
    <t>【合計】</t>
    <rPh sb="1" eb="3">
      <t>ゴウケイ</t>
    </rPh>
    <phoneticPr fontId="17"/>
  </si>
  <si>
    <t>設備備品費</t>
    <rPh sb="0" eb="2">
      <t>セツビ</t>
    </rPh>
    <rPh sb="2" eb="4">
      <t>ビヒン</t>
    </rPh>
    <rPh sb="4" eb="5">
      <t>ヒ</t>
    </rPh>
    <phoneticPr fontId="36"/>
  </si>
  <si>
    <t>人件費</t>
    <rPh sb="0" eb="3">
      <t>ジンケンヒ</t>
    </rPh>
    <phoneticPr fontId="17"/>
  </si>
  <si>
    <t>謝金</t>
    <rPh sb="0" eb="2">
      <t>シャキン</t>
    </rPh>
    <phoneticPr fontId="36"/>
  </si>
  <si>
    <t>分類
(改善施策)</t>
    <rPh sb="0" eb="2">
      <t>ブンルイ</t>
    </rPh>
    <rPh sb="4" eb="6">
      <t>カイゼン</t>
    </rPh>
    <rPh sb="6" eb="8">
      <t>シサク</t>
    </rPh>
    <phoneticPr fontId="17"/>
  </si>
  <si>
    <t>連携機関・
協力機関</t>
    <rPh sb="0" eb="2">
      <t>レンケイ</t>
    </rPh>
    <rPh sb="2" eb="4">
      <t>キカン</t>
    </rPh>
    <rPh sb="6" eb="8">
      <t>キョウリョク</t>
    </rPh>
    <rPh sb="8" eb="10">
      <t>キカン</t>
    </rPh>
    <phoneticPr fontId="16"/>
  </si>
  <si>
    <t>協力機関</t>
  </si>
  <si>
    <t>積算根拠</t>
    <phoneticPr fontId="17"/>
  </si>
  <si>
    <t>連携機関</t>
  </si>
  <si>
    <t>研究費・研究環境整備費
研究費</t>
    <rPh sb="0" eb="3">
      <t>ケンキュウヒ</t>
    </rPh>
    <rPh sb="4" eb="6">
      <t>ケンキュウ</t>
    </rPh>
    <rPh sb="6" eb="8">
      <t>カンキョウ</t>
    </rPh>
    <rPh sb="8" eb="10">
      <t>セイビ</t>
    </rPh>
    <rPh sb="10" eb="11">
      <t>ヒ</t>
    </rPh>
    <rPh sb="12" eb="15">
      <t>ケンキュウヒ</t>
    </rPh>
    <phoneticPr fontId="16"/>
  </si>
  <si>
    <t>【経費等内訳・補助金項目シート：別添】 協力機関 経費等内訳書</t>
    <rPh sb="1" eb="3">
      <t>ケイヒ</t>
    </rPh>
    <rPh sb="3" eb="4">
      <t>トウ</t>
    </rPh>
    <rPh sb="4" eb="6">
      <t>ウチワケ</t>
    </rPh>
    <rPh sb="7" eb="10">
      <t>ホジョキン</t>
    </rPh>
    <rPh sb="10" eb="12">
      <t>コウモク</t>
    </rPh>
    <rPh sb="16" eb="17">
      <t>ベツ</t>
    </rPh>
    <rPh sb="17" eb="18">
      <t>ゾ</t>
    </rPh>
    <rPh sb="20" eb="22">
      <t>キョウリョク</t>
    </rPh>
    <rPh sb="22" eb="24">
      <t>キカン</t>
    </rPh>
    <rPh sb="25" eb="27">
      <t>ケイヒ</t>
    </rPh>
    <rPh sb="27" eb="28">
      <t>トウ</t>
    </rPh>
    <rPh sb="28" eb="31">
      <t>ウチワケショ</t>
    </rPh>
    <phoneticPr fontId="17"/>
  </si>
  <si>
    <t>機関名</t>
    <rPh sb="0" eb="3">
      <t>キカンメイ</t>
    </rPh>
    <phoneticPr fontId="17"/>
  </si>
  <si>
    <t>事業責任者名</t>
    <rPh sb="0" eb="2">
      <t>ジギョウ</t>
    </rPh>
    <rPh sb="2" eb="5">
      <t>セキニンシャ</t>
    </rPh>
    <rPh sb="5" eb="6">
      <t>メイ</t>
    </rPh>
    <phoneticPr fontId="17"/>
  </si>
  <si>
    <t>経費内訳</t>
    <rPh sb="0" eb="2">
      <t>ケイヒ</t>
    </rPh>
    <rPh sb="2" eb="4">
      <t>ウチワケ</t>
    </rPh>
    <phoneticPr fontId="17"/>
  </si>
  <si>
    <t>項目</t>
    <rPh sb="0" eb="2">
      <t>コウモク</t>
    </rPh>
    <phoneticPr fontId="17"/>
  </si>
  <si>
    <t>管理番号</t>
    <rPh sb="0" eb="2">
      <t>カンリ</t>
    </rPh>
    <rPh sb="2" eb="4">
      <t>バンゴウ</t>
    </rPh>
    <phoneticPr fontId="17"/>
  </si>
  <si>
    <t>主な内訳</t>
    <rPh sb="0" eb="1">
      <t>オモ</t>
    </rPh>
    <rPh sb="2" eb="4">
      <t>ウチワケ</t>
    </rPh>
    <phoneticPr fontId="17"/>
  </si>
  <si>
    <t>(単位：円)</t>
    <rPh sb="1" eb="3">
      <t>タンイ</t>
    </rPh>
    <rPh sb="4" eb="5">
      <t>エン</t>
    </rPh>
    <phoneticPr fontId="17"/>
  </si>
  <si>
    <t>研究費・研究環境整備費</t>
  </si>
  <si>
    <t>品名／氏名</t>
    <rPh sb="0" eb="2">
      <t>ヒンメイ</t>
    </rPh>
    <rPh sb="3" eb="5">
      <t>シメイ</t>
    </rPh>
    <phoneticPr fontId="17"/>
  </si>
  <si>
    <t>使途／用務／目的等</t>
    <rPh sb="0" eb="2">
      <t>シト</t>
    </rPh>
    <rPh sb="3" eb="5">
      <t>ヨウム</t>
    </rPh>
    <rPh sb="6" eb="8">
      <t>モクテキ</t>
    </rPh>
    <rPh sb="8" eb="9">
      <t>トウ</t>
    </rPh>
    <phoneticPr fontId="17"/>
  </si>
  <si>
    <t>特任研究員／栄目戸　太郎</t>
    <rPh sb="0" eb="2">
      <t>トクニン</t>
    </rPh>
    <rPh sb="2" eb="5">
      <t>ケンキュウイン</t>
    </rPh>
    <phoneticPr fontId="17"/>
  </si>
  <si>
    <t>サブテーマ共通</t>
    <rPh sb="5" eb="7">
      <t>キョウツウ</t>
    </rPh>
    <phoneticPr fontId="17"/>
  </si>
  <si>
    <t>環境整備共通</t>
    <rPh sb="0" eb="2">
      <t>カンキョウ</t>
    </rPh>
    <rPh sb="2" eb="4">
      <t>セイビ</t>
    </rPh>
    <rPh sb="4" eb="6">
      <t>キョウツウ</t>
    </rPh>
    <phoneticPr fontId="17"/>
  </si>
  <si>
    <t>No.</t>
    <phoneticPr fontId="17"/>
  </si>
  <si>
    <t xml:space="preserve"> 物品費</t>
    <rPh sb="1" eb="3">
      <t>ブッピン</t>
    </rPh>
    <rPh sb="3" eb="4">
      <t>ヒ</t>
    </rPh>
    <phoneticPr fontId="17"/>
  </si>
  <si>
    <t xml:space="preserve"> 旅費</t>
    <rPh sb="1" eb="3">
      <t>リョヒ</t>
    </rPh>
    <phoneticPr fontId="17"/>
  </si>
  <si>
    <t xml:space="preserve"> 人件費・謝金</t>
    <rPh sb="1" eb="4">
      <t>ジンケンヒ</t>
    </rPh>
    <rPh sb="5" eb="7">
      <t>シャキン</t>
    </rPh>
    <phoneticPr fontId="17"/>
  </si>
  <si>
    <t xml:space="preserve"> その他</t>
    <rPh sb="3" eb="4">
      <t>タ</t>
    </rPh>
    <phoneticPr fontId="17"/>
  </si>
  <si>
    <t xml:space="preserve"> 事業費計</t>
    <rPh sb="1" eb="4">
      <t>ジギョウヒ</t>
    </rPh>
    <rPh sb="4" eb="5">
      <t>ケイ</t>
    </rPh>
    <phoneticPr fontId="17"/>
  </si>
  <si>
    <t xml:space="preserve"> 間接経費割合</t>
    <rPh sb="1" eb="3">
      <t>カンセツ</t>
    </rPh>
    <rPh sb="3" eb="5">
      <t>ケイヒ</t>
    </rPh>
    <rPh sb="5" eb="7">
      <t>ワリアイ</t>
    </rPh>
    <phoneticPr fontId="17"/>
  </si>
  <si>
    <t xml:space="preserve"> 間接経費</t>
    <rPh sb="1" eb="3">
      <t>カンセツ</t>
    </rPh>
    <rPh sb="3" eb="5">
      <t>ケイヒ</t>
    </rPh>
    <phoneticPr fontId="17"/>
  </si>
  <si>
    <t xml:space="preserve"> 合計金額</t>
    <rPh sb="1" eb="3">
      <t>ゴウケイ</t>
    </rPh>
    <rPh sb="3" eb="5">
      <t>キンガク</t>
    </rPh>
    <phoneticPr fontId="17"/>
  </si>
  <si>
    <r>
      <t>研究倫理教育責任者　</t>
    </r>
    <r>
      <rPr>
        <b/>
        <sz val="12"/>
        <color rgb="FFFF0000"/>
        <rFont val="ＭＳ 明朝"/>
        <family val="1"/>
        <charset val="128"/>
      </rPr>
      <t>【変更の場合は研究公正・業務推進部 研究公正課にメールでご連絡ください。】</t>
    </r>
    <rPh sb="0" eb="2">
      <t>ケンキュウ</t>
    </rPh>
    <rPh sb="2" eb="4">
      <t>リンリ</t>
    </rPh>
    <rPh sb="4" eb="6">
      <t>キョウイク</t>
    </rPh>
    <rPh sb="6" eb="9">
      <t>セキニンシャ</t>
    </rPh>
    <phoneticPr fontId="17"/>
  </si>
  <si>
    <r>
      <t>コンプライアンス推進責任者　</t>
    </r>
    <r>
      <rPr>
        <b/>
        <sz val="12"/>
        <color rgb="FFFF0000"/>
        <rFont val="ＭＳ 明朝"/>
        <family val="1"/>
        <charset val="128"/>
      </rPr>
      <t>【変更の場合は研究公正・業務推進部 研究公正課にメールでご連絡</t>
    </r>
    <rPh sb="8" eb="10">
      <t>スイシン</t>
    </rPh>
    <rPh sb="10" eb="13">
      <t>セキニンシャ</t>
    </rPh>
    <phoneticPr fontId="17"/>
  </si>
  <si>
    <t>（補助金額=補助対象経費×補助率）</t>
    <rPh sb="1" eb="3">
      <t>ホジョ</t>
    </rPh>
    <rPh sb="3" eb="5">
      <t>キンガク</t>
    </rPh>
    <phoneticPr fontId="17"/>
  </si>
  <si>
    <t>契約担当者　お問い合わせする際のご担当者様を記入してください。</t>
    <rPh sb="0" eb="2">
      <t>ケイヤク</t>
    </rPh>
    <rPh sb="2" eb="5">
      <t>タントウシャ</t>
    </rPh>
    <rPh sb="7" eb="8">
      <t>ト</t>
    </rPh>
    <rPh sb="9" eb="10">
      <t>ア</t>
    </rPh>
    <rPh sb="14" eb="15">
      <t>サイ</t>
    </rPh>
    <rPh sb="17" eb="20">
      <t>タントウシャ</t>
    </rPh>
    <rPh sb="20" eb="21">
      <t>サマ</t>
    </rPh>
    <rPh sb="22" eb="24">
      <t>キニュウ</t>
    </rPh>
    <phoneticPr fontId="17"/>
  </si>
  <si>
    <t>○○関連遺伝子発現解析</t>
    <rPh sb="2" eb="4">
      <t>カンレン</t>
    </rPh>
    <rPh sb="4" eb="7">
      <t>イデンシ</t>
    </rPh>
    <rPh sb="7" eb="9">
      <t>ハツゲン</t>
    </rPh>
    <rPh sb="9" eb="11">
      <t>カイセキ</t>
    </rPh>
    <phoneticPr fontId="17"/>
  </si>
  <si>
    <t>○○モデル動物の開発と検証</t>
    <rPh sb="5" eb="7">
      <t>ドウブツ</t>
    </rPh>
    <rPh sb="8" eb="10">
      <t>カイハツ</t>
    </rPh>
    <rPh sb="11" eb="13">
      <t>ケンショウ</t>
    </rPh>
    <phoneticPr fontId="17"/>
  </si>
  <si>
    <t>研究時間確保</t>
    <rPh sb="0" eb="2">
      <t>ケンキュウ</t>
    </rPh>
    <rPh sb="2" eb="4">
      <t>ジカン</t>
    </rPh>
    <rPh sb="4" eb="6">
      <t>カクホ</t>
    </rPh>
    <phoneticPr fontId="17"/>
  </si>
  <si>
    <t>研究者の多様性の向上</t>
    <rPh sb="0" eb="3">
      <t>ケンキュウシャ</t>
    </rPh>
    <rPh sb="4" eb="7">
      <t>タヨウセイ</t>
    </rPh>
    <rPh sb="8" eb="10">
      <t>コウジョウ</t>
    </rPh>
    <phoneticPr fontId="17"/>
  </si>
  <si>
    <t>研究者の流動性の確保</t>
    <rPh sb="0" eb="3">
      <t>ケンキュウシャ</t>
    </rPh>
    <rPh sb="4" eb="7">
      <t>リュウドウセイ</t>
    </rPh>
    <rPh sb="8" eb="10">
      <t>カクホ</t>
    </rPh>
    <phoneticPr fontId="17"/>
  </si>
  <si>
    <t>大項目</t>
    <rPh sb="0" eb="3">
      <t>ダイコウモク</t>
    </rPh>
    <phoneticPr fontId="17"/>
  </si>
  <si>
    <t>中項目</t>
    <rPh sb="0" eb="3">
      <t>チュウコウモク</t>
    </rPh>
    <phoneticPr fontId="17"/>
  </si>
  <si>
    <t>中項目計</t>
    <rPh sb="0" eb="1">
      <t>チュウ</t>
    </rPh>
    <phoneticPr fontId="17"/>
  </si>
  <si>
    <t>医学系研究支援プログラム</t>
    <phoneticPr fontId="17"/>
  </si>
  <si>
    <t>一次補正</t>
  </si>
  <si>
    <t>栄目戸　太郎, 丸野　内子</t>
    <rPh sb="0" eb="1">
      <t>エイ</t>
    </rPh>
    <rPh sb="1" eb="3">
      <t>メド</t>
    </rPh>
    <rPh sb="4" eb="6">
      <t>タロウ</t>
    </rPh>
    <rPh sb="8" eb="10">
      <t>マルノ</t>
    </rPh>
    <rPh sb="11" eb="13">
      <t>ウチコ</t>
    </rPh>
    <phoneticPr fontId="14"/>
  </si>
  <si>
    <t>○○関連遺伝子発現解析</t>
  </si>
  <si>
    <t>○○モデル動物の開発と検証</t>
  </si>
  <si>
    <t>研究時間確保</t>
  </si>
  <si>
    <t>研究者の多様性の向上</t>
  </si>
  <si>
    <t>研究者の流動性の確保</t>
  </si>
  <si>
    <t>中項目</t>
    <phoneticPr fontId="17"/>
  </si>
  <si>
    <t>中項目計</t>
    <phoneticPr fontId="17"/>
  </si>
  <si>
    <t>６．経費内訳</t>
    <rPh sb="2" eb="4">
      <t>ケイヒ</t>
    </rPh>
    <rPh sb="4" eb="6">
      <t>ウチワケ</t>
    </rPh>
    <phoneticPr fontId="17"/>
  </si>
  <si>
    <t>分類(サブテーマ)</t>
    <rPh sb="0" eb="2">
      <t>ブンルイ</t>
    </rPh>
    <phoneticPr fontId="17"/>
  </si>
  <si>
    <t>分類(改善施策)</t>
    <rPh sb="0" eb="2">
      <t>ブンルイ</t>
    </rPh>
    <rPh sb="3" eb="5">
      <t>カイゼン</t>
    </rPh>
    <rPh sb="5" eb="7">
      <t>シサク</t>
    </rPh>
    <phoneticPr fontId="17"/>
  </si>
  <si>
    <t>第4四半期</t>
  </si>
  <si>
    <t>令和7年10月～令和8年3月分</t>
    <rPh sb="0" eb="2">
      <t>レイワ</t>
    </rPh>
    <rPh sb="3" eb="4">
      <t>ネン</t>
    </rPh>
    <rPh sb="6" eb="7">
      <t>ガツ</t>
    </rPh>
    <rPh sb="8" eb="10">
      <t>レイワ</t>
    </rPh>
    <rPh sb="11" eb="12">
      <t>ネン</t>
    </rPh>
    <rPh sb="13" eb="14">
      <t>ガツ</t>
    </rPh>
    <rPh sb="14" eb="15">
      <t>フン</t>
    </rPh>
    <phoneticPr fontId="13"/>
  </si>
  <si>
    <t>モニター</t>
  </si>
  <si>
    <t>Dx化、Medical Writing</t>
    <rPh sb="2" eb="3">
      <t>カ</t>
    </rPh>
    <phoneticPr fontId="16"/>
  </si>
  <si>
    <t>第3四半期</t>
  </si>
  <si>
    <t>台</t>
  </si>
  <si>
    <t>パソコン</t>
  </si>
  <si>
    <t>サーバー</t>
  </si>
  <si>
    <t>研究時間確保</t>
    <rPh sb="0" eb="2">
      <t>ケンキュウ</t>
    </rPh>
    <rPh sb="2" eb="4">
      <t>ジカン</t>
    </rPh>
    <rPh sb="4" eb="6">
      <t>カクホ</t>
    </rPh>
    <phoneticPr fontId="16"/>
  </si>
  <si>
    <t>□□(既製品ソフトウェア)</t>
    <rPh sb="3" eb="6">
      <t>キセイヒン</t>
    </rPh>
    <phoneticPr fontId="16"/>
  </si>
  <si>
    <t>□□解析のため</t>
    <rPh sb="2" eb="4">
      <t>カイセキ</t>
    </rPh>
    <phoneticPr fontId="16"/>
  </si>
  <si>
    <t>記録紙</t>
    <rPh sb="0" eb="2">
      <t>キロク</t>
    </rPh>
    <rPh sb="2" eb="3">
      <t>シ</t>
    </rPh>
    <phoneticPr fontId="16"/>
  </si>
  <si>
    <t>Medical Writing/Dx化</t>
    <rPh sb="18" eb="19">
      <t>カ</t>
    </rPh>
    <phoneticPr fontId="16"/>
  </si>
  <si>
    <t>インク</t>
  </si>
  <si>
    <t>コンピューター消耗備品</t>
    <rPh sb="7" eb="11">
      <t>ショウモウビヒン</t>
    </rPh>
    <phoneticPr fontId="16"/>
  </si>
  <si>
    <t>●●(既製品ソフトウェア)</t>
    <rPh sb="3" eb="6">
      <t>キセイヒン</t>
    </rPh>
    <phoneticPr fontId="16"/>
  </si>
  <si>
    <t>●●解析のため</t>
    <rPh sb="2" eb="4">
      <t>カイセキ</t>
    </rPh>
    <phoneticPr fontId="16"/>
  </si>
  <si>
    <t>△△(既製品ソフトウェア)</t>
    <rPh sb="3" eb="6">
      <t>キセイヒン</t>
    </rPh>
    <phoneticPr fontId="16"/>
  </si>
  <si>
    <t>△△解析のため</t>
    <rPh sb="2" eb="4">
      <t>カイセキ</t>
    </rPh>
    <phoneticPr fontId="16"/>
  </si>
  <si>
    <t>××(既製品ソフトウェア)</t>
    <rPh sb="3" eb="6">
      <t>キセイヒン</t>
    </rPh>
    <phoneticPr fontId="16"/>
  </si>
  <si>
    <t>××解析のため</t>
    <rPh sb="2" eb="4">
      <t>カイセキ</t>
    </rPh>
    <phoneticPr fontId="16"/>
  </si>
  <si>
    <t>●●装置(試作品)</t>
    <rPh sb="2" eb="4">
      <t>ソウチ</t>
    </rPh>
    <rPh sb="5" eb="7">
      <t>シサク</t>
    </rPh>
    <rPh sb="7" eb="8">
      <t>ヒン</t>
    </rPh>
    <phoneticPr fontId="16"/>
  </si>
  <si>
    <t>●●測定装置試作</t>
    <rPh sb="2" eb="4">
      <t>ソクテイ</t>
    </rPh>
    <rPh sb="4" eb="6">
      <t>ソウチ</t>
    </rPh>
    <rPh sb="6" eb="8">
      <t>シサク</t>
    </rPh>
    <phoneticPr fontId="16"/>
  </si>
  <si>
    <t>丸野　内子</t>
    <rPh sb="0" eb="1">
      <t>マル</t>
    </rPh>
    <rPh sb="1" eb="2">
      <t>ノ</t>
    </rPh>
    <rPh sb="3" eb="5">
      <t>ウチコ</t>
    </rPh>
    <phoneticPr fontId="13"/>
  </si>
  <si>
    <t>東京都内　会議室</t>
    <rPh sb="0" eb="2">
      <t>トウキョウ</t>
    </rPh>
    <rPh sb="2" eb="4">
      <t>トナイ</t>
    </rPh>
    <rPh sb="5" eb="8">
      <t>カイギシツ</t>
    </rPh>
    <phoneticPr fontId="13"/>
  </si>
  <si>
    <t>泊</t>
    <rPh sb="0" eb="1">
      <t>ハク</t>
    </rPh>
    <phoneticPr fontId="13"/>
  </si>
  <si>
    <t>日</t>
    <rPh sb="0" eb="1">
      <t>ヒ</t>
    </rPh>
    <phoneticPr fontId="13"/>
  </si>
  <si>
    <t>研究支援連絡会議出席</t>
    <rPh sb="0" eb="2">
      <t>ケンキュウ</t>
    </rPh>
    <rPh sb="2" eb="4">
      <t>シエン</t>
    </rPh>
    <rPh sb="4" eb="6">
      <t>レンラク</t>
    </rPh>
    <rPh sb="6" eb="8">
      <t>カイギ</t>
    </rPh>
    <rPh sb="8" eb="10">
      <t>シュッセキ</t>
    </rPh>
    <phoneticPr fontId="13"/>
  </si>
  <si>
    <t>大手　町子</t>
    <rPh sb="0" eb="2">
      <t>オオテ</t>
    </rPh>
    <rPh sb="3" eb="4">
      <t>マチ</t>
    </rPh>
    <rPh sb="4" eb="5">
      <t>コ</t>
    </rPh>
    <phoneticPr fontId="13"/>
  </si>
  <si>
    <t>連携大学</t>
    <rPh sb="0" eb="2">
      <t>レンケイ</t>
    </rPh>
    <rPh sb="2" eb="4">
      <t>ダイガク</t>
    </rPh>
    <phoneticPr fontId="16"/>
  </si>
  <si>
    <t>泊</t>
    <rPh sb="0" eb="1">
      <t>ハク</t>
    </rPh>
    <phoneticPr fontId="16"/>
  </si>
  <si>
    <t>日</t>
    <rPh sb="0" eb="1">
      <t>ニチ</t>
    </rPh>
    <phoneticPr fontId="16"/>
  </si>
  <si>
    <t>臨床データ共有化打ち合わせ</t>
    <rPh sb="0" eb="2">
      <t>リンショウ</t>
    </rPh>
    <rPh sb="5" eb="7">
      <t>キョウユウ</t>
    </rPh>
    <rPh sb="7" eb="8">
      <t>カ</t>
    </rPh>
    <rPh sb="8" eb="9">
      <t>ウ</t>
    </rPh>
    <rPh sb="10" eb="11">
      <t>ア</t>
    </rPh>
    <phoneticPr fontId="16"/>
  </si>
  <si>
    <t>研究技術員</t>
    <rPh sb="0" eb="2">
      <t>ケンキュウ</t>
    </rPh>
    <rPh sb="2" eb="5">
      <t>ギジュツイン</t>
    </rPh>
    <phoneticPr fontId="16"/>
  </si>
  <si>
    <t>E</t>
  </si>
  <si>
    <t>事務補佐員</t>
    <rPh sb="0" eb="2">
      <t>ジム</t>
    </rPh>
    <rPh sb="2" eb="5">
      <t>ホサイン</t>
    </rPh>
    <phoneticPr fontId="16"/>
  </si>
  <si>
    <t>F</t>
  </si>
  <si>
    <t>研究補佐員</t>
    <rPh sb="0" eb="2">
      <t>ケンキュウ</t>
    </rPh>
    <rPh sb="2" eb="5">
      <t>ホサイン</t>
    </rPh>
    <phoneticPr fontId="16"/>
  </si>
  <si>
    <t>G</t>
  </si>
  <si>
    <t>H</t>
  </si>
  <si>
    <t>検査機器レンタル料</t>
    <rPh sb="0" eb="2">
      <t>ケンサ</t>
    </rPh>
    <rPh sb="2" eb="4">
      <t>キキ</t>
    </rPh>
    <rPh sb="8" eb="9">
      <t>リョウ</t>
    </rPh>
    <phoneticPr fontId="16"/>
  </si>
  <si>
    <t>限定された期間で検証データ取得のため。</t>
    <rPh sb="0" eb="2">
      <t>ゲンテイ</t>
    </rPh>
    <rPh sb="5" eb="7">
      <t>キカン</t>
    </rPh>
    <rPh sb="8" eb="10">
      <t>ケンショウ</t>
    </rPh>
    <rPh sb="13" eb="15">
      <t>シュトク</t>
    </rPh>
    <phoneticPr fontId="16"/>
  </si>
  <si>
    <t>●●解析費用</t>
    <rPh sb="2" eb="4">
      <t>カイセキ</t>
    </rPh>
    <phoneticPr fontId="18"/>
  </si>
  <si>
    <t>令和7年10月～令和5年3月分</t>
    <rPh sb="0" eb="2">
      <t>レイワ</t>
    </rPh>
    <rPh sb="3" eb="4">
      <t>ネン</t>
    </rPh>
    <rPh sb="6" eb="7">
      <t>ガツ</t>
    </rPh>
    <rPh sb="8" eb="10">
      <t>レイワ</t>
    </rPh>
    <rPh sb="11" eb="12">
      <t>ネン</t>
    </rPh>
    <rPh sb="13" eb="14">
      <t>ガツ</t>
    </rPh>
    <rPh sb="14" eb="15">
      <t>フン</t>
    </rPh>
    <phoneticPr fontId="13"/>
  </si>
  <si>
    <t>件</t>
    <rPh sb="0" eb="1">
      <t>ケン</t>
    </rPh>
    <phoneticPr fontId="13"/>
  </si>
  <si>
    <t>XXXXXXXXXXXX</t>
  </si>
  <si>
    <t>消費税
区分</t>
    <phoneticPr fontId="17"/>
  </si>
  <si>
    <t>消費税相当
額の有無</t>
    <phoneticPr fontId="17"/>
  </si>
  <si>
    <t>課税対象外</t>
  </si>
  <si>
    <t xml:space="preserve"> その他（消費税）</t>
    <rPh sb="3" eb="4">
      <t>タ</t>
    </rPh>
    <rPh sb="5" eb="8">
      <t>ショウヒゼイ</t>
    </rPh>
    <phoneticPr fontId="17"/>
  </si>
  <si>
    <t>税込 (課税)</t>
  </si>
  <si>
    <t>-</t>
  </si>
  <si>
    <t>-</t>
    <phoneticPr fontId="17"/>
  </si>
  <si>
    <t>ABC大学／海外</t>
    <rPh sb="6" eb="8">
      <t>カイガイ</t>
    </rPh>
    <phoneticPr fontId="17"/>
  </si>
  <si>
    <t>ABC大学／海外（国内旅費分）</t>
    <rPh sb="6" eb="8">
      <t>カイガイ</t>
    </rPh>
    <rPh sb="9" eb="11">
      <t>コクナイ</t>
    </rPh>
    <rPh sb="11" eb="13">
      <t>リョヒ</t>
    </rPh>
    <rPh sb="13" eb="14">
      <t>ブン</t>
    </rPh>
    <phoneticPr fontId="17"/>
  </si>
  <si>
    <t>試薬（●●●、●●製）</t>
    <phoneticPr fontId="17"/>
  </si>
  <si>
    <t>●●分析のため／海外調達</t>
    <rPh sb="8" eb="10">
      <t>カイガイ</t>
    </rPh>
    <rPh sb="10" eb="12">
      <t>チョウタツ</t>
    </rPh>
    <phoneticPr fontId="17"/>
  </si>
  <si>
    <t>消費税率</t>
    <rPh sb="0" eb="3">
      <t>ショウヒゼイ</t>
    </rPh>
    <rPh sb="3" eb="4">
      <t>リツ</t>
    </rPh>
    <phoneticPr fontId="17"/>
  </si>
  <si>
    <t>対象額</t>
    <rPh sb="0" eb="3">
      <t>タイショウガク</t>
    </rPh>
    <phoneticPr fontId="17"/>
  </si>
  <si>
    <t>相当額</t>
    <rPh sb="0" eb="3">
      <t>ソウトウガク</t>
    </rPh>
    <phoneticPr fontId="17"/>
  </si>
  <si>
    <t>消費税相当額計上→</t>
    <rPh sb="0" eb="3">
      <t>ショウヒゼイ</t>
    </rPh>
    <rPh sb="3" eb="6">
      <t>ソウトウガク</t>
    </rPh>
    <rPh sb="6" eb="8">
      <t>ケイジョウ</t>
    </rPh>
    <phoneticPr fontId="17"/>
  </si>
  <si>
    <t>300,000×6</t>
    <phoneticPr fontId="17"/>
  </si>
  <si>
    <t>定期代60,000</t>
    <phoneticPr fontId="17"/>
  </si>
  <si>
    <t>消費税の事業者確認</t>
    <rPh sb="0" eb="3">
      <t>ショウヒゼイ</t>
    </rPh>
    <rPh sb="4" eb="7">
      <t>ジギョウシャ</t>
    </rPh>
    <rPh sb="7" eb="9">
      <t>カクニン</t>
    </rPh>
    <phoneticPr fontId="17"/>
  </si>
  <si>
    <t>課税事業者</t>
  </si>
  <si>
    <t>←必ずプルダウンで選択下さい。</t>
    <rPh sb="11" eb="12">
      <t>クダ</t>
    </rPh>
    <phoneticPr fontId="17"/>
  </si>
  <si>
    <t>試薬（▲▲▲、▲▲製）</t>
    <phoneticPr fontId="17"/>
  </si>
  <si>
    <t>▲▲分析のため</t>
    <phoneticPr fontId="17"/>
  </si>
  <si>
    <t>＜経費等内訳書＞令和 　年度</t>
    <rPh sb="1" eb="3">
      <t>ケイヒ</t>
    </rPh>
    <rPh sb="3" eb="4">
      <t>ナド</t>
    </rPh>
    <rPh sb="4" eb="7">
      <t>ウチワケショ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</si>
</sst>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8"/>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name val="ＭＳ 明朝"/>
      <family val="1"/>
      <charset val="128"/>
    </font>
    <font>
      <b/>
      <u/>
      <sz val="12"/>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9"/>
      <name val="ＭＳ 明朝"/>
      <family val="1"/>
      <charset val="128"/>
    </font>
    <font>
      <u/>
      <sz val="11"/>
      <name val="ＭＳ 明朝"/>
      <family val="1"/>
      <charset val="128"/>
    </font>
    <font>
      <sz val="11"/>
      <name val="ＭＳ Ｐゴシック"/>
      <family val="3"/>
      <charset val="128"/>
      <scheme val="minor"/>
    </font>
    <font>
      <b/>
      <sz val="10"/>
      <name val="ＭＳ 明朝"/>
      <family val="1"/>
      <charset val="128"/>
    </font>
    <font>
      <sz val="9"/>
      <color indexed="81"/>
      <name val="ＭＳ Ｐゴシック"/>
      <family val="3"/>
      <charset val="128"/>
    </font>
    <font>
      <sz val="6"/>
      <name val="ＭＳ Ｐゴシック"/>
      <family val="3"/>
      <charset val="128"/>
      <scheme val="minor"/>
    </font>
    <font>
      <sz val="9"/>
      <name val="ＭＳ Ｐゴシック"/>
      <family val="3"/>
      <charset val="128"/>
      <scheme val="minor"/>
    </font>
    <font>
      <b/>
      <sz val="12"/>
      <color rgb="FFFF0000"/>
      <name val="ＭＳ 明朝"/>
      <family val="1"/>
      <charset val="128"/>
    </font>
    <font>
      <sz val="10"/>
      <name val="ＭＳ Ｐゴシック"/>
      <family val="3"/>
      <charset val="128"/>
    </font>
    <font>
      <sz val="12"/>
      <color theme="0" tint="-0.249977111117893"/>
      <name val="ＭＳ 明朝"/>
      <family val="1"/>
      <charset val="128"/>
    </font>
    <font>
      <u/>
      <sz val="11"/>
      <color theme="10"/>
      <name val="ＭＳ Ｐゴシック"/>
      <family val="3"/>
      <charset val="128"/>
    </font>
    <font>
      <b/>
      <sz val="12"/>
      <name val="ＭＳ Ｐゴシック"/>
      <family val="3"/>
      <charset val="128"/>
    </font>
    <font>
      <b/>
      <sz val="12"/>
      <color theme="10"/>
      <name val="ＭＳ Ｐゴシック"/>
      <family val="3"/>
      <charset val="128"/>
    </font>
    <font>
      <sz val="14"/>
      <color theme="1"/>
      <name val="ＭＳ Ｐゴシック"/>
      <family val="3"/>
      <charset val="128"/>
      <scheme val="minor"/>
    </font>
    <font>
      <sz val="14"/>
      <name val="ＭＳ Ｐゴシック"/>
      <family val="3"/>
      <charset val="128"/>
      <scheme val="minor"/>
    </font>
    <font>
      <sz val="14"/>
      <name val="ＭＳ Ｐゴシック"/>
      <family val="3"/>
      <charset val="128"/>
    </font>
    <font>
      <sz val="11"/>
      <name val="ＭＳ Ｐゴシック"/>
      <family val="2"/>
      <scheme val="minor"/>
    </font>
    <font>
      <b/>
      <sz val="11"/>
      <name val="ＭＳ Ｐゴシック"/>
      <family val="3"/>
      <charset val="128"/>
      <scheme val="minor"/>
    </font>
    <font>
      <sz val="12"/>
      <name val="HGSｺﾞｼｯｸE"/>
      <family val="3"/>
      <charset val="128"/>
    </font>
  </fonts>
  <fills count="13">
    <fill>
      <patternFill patternType="none"/>
    </fill>
    <fill>
      <patternFill patternType="gray125"/>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14999847407452621"/>
        <bgColor indexed="64"/>
      </patternFill>
    </fill>
  </fills>
  <borders count="1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thin">
        <color indexed="64"/>
      </bottom>
      <diagonal/>
    </border>
    <border>
      <left/>
      <right style="medium">
        <color indexed="64"/>
      </right>
      <top/>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s>
  <cellStyleXfs count="28">
    <xf numFmtId="0" fontId="0" fillId="0" borderId="0"/>
    <xf numFmtId="178" fontId="18" fillId="0" borderId="0" applyFill="0" applyBorder="0" applyAlignment="0"/>
    <xf numFmtId="0" fontId="19" fillId="0" borderId="1" applyNumberFormat="0" applyAlignment="0" applyProtection="0">
      <alignment horizontal="left" vertical="center"/>
    </xf>
    <xf numFmtId="0" fontId="19" fillId="0" borderId="2">
      <alignment horizontal="left" vertical="center"/>
    </xf>
    <xf numFmtId="0" fontId="20" fillId="0" borderId="0"/>
    <xf numFmtId="0" fontId="21" fillId="0" borderId="0"/>
    <xf numFmtId="0" fontId="22" fillId="0" borderId="0"/>
    <xf numFmtId="0" fontId="15" fillId="0" borderId="0">
      <alignment vertical="center"/>
    </xf>
    <xf numFmtId="0" fontId="14" fillId="0" borderId="0">
      <alignment vertical="center"/>
    </xf>
    <xf numFmtId="38" fontId="14" fillId="0" borderId="0" applyFont="0" applyFill="0" applyBorder="0" applyAlignment="0" applyProtection="0">
      <alignment vertical="center"/>
    </xf>
    <xf numFmtId="38" fontId="16"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6"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53" fillId="0" borderId="0" applyNumberFormat="0" applyFill="0" applyBorder="0" applyAlignment="0" applyProtection="0"/>
    <xf numFmtId="9" fontId="16" fillId="0" borderId="0" applyFont="0" applyFill="0" applyBorder="0" applyAlignment="0" applyProtection="0">
      <alignment vertical="center"/>
    </xf>
  </cellStyleXfs>
  <cellXfs count="648">
    <xf numFmtId="0" fontId="0" fillId="0" borderId="0" xfId="0"/>
    <xf numFmtId="0" fontId="23" fillId="0" borderId="0" xfId="0" applyFont="1" applyAlignment="1">
      <alignment vertical="center"/>
    </xf>
    <xf numFmtId="177" fontId="23" fillId="0" borderId="0" xfId="0" applyNumberFormat="1"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25" fillId="0" borderId="0" xfId="0" applyFont="1" applyAlignment="1">
      <alignment vertical="center"/>
    </xf>
    <xf numFmtId="0" fontId="27" fillId="0" borderId="0" xfId="0" applyFont="1" applyAlignment="1">
      <alignment vertical="center"/>
    </xf>
    <xf numFmtId="177" fontId="27" fillId="0" borderId="0" xfId="0" applyNumberFormat="1" applyFont="1" applyAlignment="1">
      <alignment vertical="center"/>
    </xf>
    <xf numFmtId="0" fontId="27" fillId="0" borderId="0" xfId="0" applyFont="1" applyAlignment="1">
      <alignment horizontal="center" vertical="center"/>
    </xf>
    <xf numFmtId="179" fontId="27" fillId="0" borderId="0" xfId="0" applyNumberFormat="1" applyFont="1" applyAlignment="1">
      <alignment vertical="center"/>
    </xf>
    <xf numFmtId="0" fontId="23" fillId="0" borderId="0" xfId="0" applyFont="1" applyAlignment="1">
      <alignment horizontal="left" vertical="center"/>
    </xf>
    <xf numFmtId="0" fontId="27" fillId="0" borderId="0" xfId="0" applyFont="1" applyAlignment="1">
      <alignment horizontal="left" vertical="center"/>
    </xf>
    <xf numFmtId="176" fontId="23" fillId="0" borderId="0" xfId="0" applyNumberFormat="1" applyFont="1" applyAlignment="1">
      <alignment horizontal="left" vertical="center"/>
    </xf>
    <xf numFmtId="0" fontId="14" fillId="0" borderId="0" xfId="8">
      <alignment vertical="center"/>
    </xf>
    <xf numFmtId="38" fontId="23" fillId="0" borderId="62" xfId="0" applyNumberFormat="1" applyFont="1" applyBorder="1" applyAlignment="1">
      <alignment horizontal="center" vertical="center"/>
    </xf>
    <xf numFmtId="38" fontId="23" fillId="0" borderId="62" xfId="0" applyNumberFormat="1" applyFont="1" applyBorder="1" applyAlignment="1">
      <alignment horizontal="center" vertical="center" wrapText="1"/>
    </xf>
    <xf numFmtId="177" fontId="26" fillId="0" borderId="63" xfId="0" applyNumberFormat="1" applyFont="1" applyBorder="1" applyAlignment="1">
      <alignment vertical="center"/>
    </xf>
    <xf numFmtId="38" fontId="23" fillId="0" borderId="0" xfId="0" applyNumberFormat="1"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23" fillId="0" borderId="0" xfId="0" applyFont="1" applyAlignment="1">
      <alignment vertical="center" shrinkToFit="1"/>
    </xf>
    <xf numFmtId="0" fontId="27" fillId="0" borderId="0" xfId="0" applyFont="1" applyAlignment="1">
      <alignment vertical="center" shrinkToFit="1"/>
    </xf>
    <xf numFmtId="38" fontId="23" fillId="0" borderId="62" xfId="0" applyNumberFormat="1" applyFont="1" applyBorder="1" applyAlignment="1">
      <alignment horizontal="center" vertical="center" shrinkToFit="1"/>
    </xf>
    <xf numFmtId="38" fontId="27" fillId="2" borderId="11" xfId="0" applyNumberFormat="1" applyFont="1" applyFill="1" applyBorder="1" applyAlignment="1" applyProtection="1">
      <alignment vertical="center"/>
      <protection locked="0"/>
    </xf>
    <xf numFmtId="38" fontId="27" fillId="2" borderId="12" xfId="0" applyNumberFormat="1" applyFont="1" applyFill="1" applyBorder="1" applyAlignment="1" applyProtection="1">
      <alignment vertical="center"/>
      <protection locked="0"/>
    </xf>
    <xf numFmtId="38" fontId="27" fillId="2" borderId="16" xfId="0" applyNumberFormat="1" applyFont="1" applyFill="1" applyBorder="1" applyAlignment="1" applyProtection="1">
      <alignment horizontal="center" vertical="center"/>
      <protection locked="0"/>
    </xf>
    <xf numFmtId="38" fontId="27" fillId="2" borderId="16" xfId="10" applyFont="1" applyFill="1" applyBorder="1" applyAlignment="1" applyProtection="1">
      <alignment vertical="center"/>
      <protection locked="0"/>
    </xf>
    <xf numFmtId="176" fontId="27" fillId="2" borderId="3" xfId="0" applyNumberFormat="1" applyFont="1" applyFill="1" applyBorder="1" applyAlignment="1" applyProtection="1">
      <alignment horizontal="center" vertical="center"/>
      <protection locked="0"/>
    </xf>
    <xf numFmtId="38" fontId="23" fillId="2" borderId="13" xfId="0" applyNumberFormat="1" applyFont="1" applyFill="1" applyBorder="1" applyAlignment="1" applyProtection="1">
      <alignment vertical="center"/>
      <protection locked="0"/>
    </xf>
    <xf numFmtId="38" fontId="23" fillId="2" borderId="12" xfId="0" applyNumberFormat="1" applyFont="1" applyFill="1" applyBorder="1" applyAlignment="1" applyProtection="1">
      <alignment vertical="center"/>
      <protection locked="0"/>
    </xf>
    <xf numFmtId="38" fontId="23" fillId="2" borderId="14" xfId="10" applyFont="1" applyFill="1" applyBorder="1" applyAlignment="1" applyProtection="1">
      <alignment vertical="center"/>
      <protection locked="0"/>
    </xf>
    <xf numFmtId="176" fontId="23" fillId="2" borderId="3" xfId="0" applyNumberFormat="1" applyFont="1" applyFill="1" applyBorder="1" applyAlignment="1" applyProtection="1">
      <alignment vertical="center"/>
      <protection locked="0"/>
    </xf>
    <xf numFmtId="176" fontId="23" fillId="2" borderId="3" xfId="0" applyNumberFormat="1" applyFont="1" applyFill="1" applyBorder="1" applyAlignment="1" applyProtection="1">
      <alignment horizontal="center" vertical="center"/>
      <protection locked="0"/>
    </xf>
    <xf numFmtId="38" fontId="23" fillId="2" borderId="2" xfId="0" applyNumberFormat="1" applyFont="1" applyFill="1" applyBorder="1" applyAlignment="1" applyProtection="1">
      <alignment vertical="center"/>
      <protection locked="0"/>
    </xf>
    <xf numFmtId="38" fontId="23" fillId="2" borderId="18" xfId="0" applyNumberFormat="1" applyFont="1" applyFill="1" applyBorder="1" applyAlignment="1" applyProtection="1">
      <alignment vertical="center"/>
      <protection locked="0"/>
    </xf>
    <xf numFmtId="38" fontId="23" fillId="2" borderId="28" xfId="0" applyNumberFormat="1" applyFont="1" applyFill="1" applyBorder="1" applyAlignment="1" applyProtection="1">
      <alignment vertical="center"/>
      <protection locked="0"/>
    </xf>
    <xf numFmtId="38" fontId="27" fillId="2" borderId="11" xfId="0" applyNumberFormat="1" applyFont="1" applyFill="1" applyBorder="1" applyAlignment="1" applyProtection="1">
      <alignment horizontal="left" vertical="center" shrinkToFit="1"/>
      <protection locked="0"/>
    </xf>
    <xf numFmtId="38" fontId="27" fillId="2" borderId="10" xfId="0" applyNumberFormat="1" applyFont="1" applyFill="1" applyBorder="1" applyAlignment="1" applyProtection="1">
      <alignment horizontal="left" vertical="center" shrinkToFit="1"/>
      <protection locked="0"/>
    </xf>
    <xf numFmtId="38" fontId="27" fillId="2" borderId="10" xfId="0" applyNumberFormat="1" applyFont="1" applyFill="1" applyBorder="1" applyAlignment="1" applyProtection="1">
      <alignment horizontal="right" vertical="center"/>
      <protection locked="0"/>
    </xf>
    <xf numFmtId="38" fontId="27" fillId="2" borderId="10" xfId="0" applyNumberFormat="1" applyFont="1" applyFill="1" applyBorder="1" applyAlignment="1" applyProtection="1">
      <alignment vertical="center"/>
      <protection locked="0"/>
    </xf>
    <xf numFmtId="38" fontId="27" fillId="2" borderId="10" xfId="0" applyNumberFormat="1" applyFont="1" applyFill="1" applyBorder="1" applyAlignment="1" applyProtection="1">
      <alignment horizontal="center" vertical="center"/>
      <protection locked="0"/>
    </xf>
    <xf numFmtId="38" fontId="27" fillId="2" borderId="13" xfId="0" applyNumberFormat="1" applyFont="1" applyFill="1" applyBorder="1" applyAlignment="1" applyProtection="1">
      <alignment horizontal="left" vertical="center" shrinkToFit="1"/>
      <protection locked="0"/>
    </xf>
    <xf numFmtId="38" fontId="27" fillId="2" borderId="3" xfId="0" applyNumberFormat="1" applyFont="1" applyFill="1" applyBorder="1" applyAlignment="1" applyProtection="1">
      <alignment horizontal="left" vertical="center" shrinkToFit="1"/>
      <protection locked="0"/>
    </xf>
    <xf numFmtId="38" fontId="31" fillId="2" borderId="11" xfId="0" applyNumberFormat="1" applyFont="1" applyFill="1" applyBorder="1" applyAlignment="1" applyProtection="1">
      <alignment horizontal="left" vertical="center" shrinkToFit="1"/>
      <protection locked="0"/>
    </xf>
    <xf numFmtId="38" fontId="31" fillId="2" borderId="10" xfId="0" applyNumberFormat="1" applyFont="1" applyFill="1" applyBorder="1" applyAlignment="1" applyProtection="1">
      <alignment horizontal="left" vertical="center" shrinkToFit="1"/>
      <protection locked="0"/>
    </xf>
    <xf numFmtId="38" fontId="31" fillId="2" borderId="10" xfId="0" applyNumberFormat="1" applyFont="1" applyFill="1" applyBorder="1" applyAlignment="1" applyProtection="1">
      <alignment horizontal="right" vertical="center"/>
      <protection locked="0"/>
    </xf>
    <xf numFmtId="38" fontId="31" fillId="2" borderId="10" xfId="0" applyNumberFormat="1" applyFont="1" applyFill="1" applyBorder="1" applyAlignment="1" applyProtection="1">
      <alignment vertical="center"/>
      <protection locked="0"/>
    </xf>
    <xf numFmtId="0" fontId="31" fillId="2" borderId="13" xfId="0" applyFont="1" applyFill="1" applyBorder="1" applyAlignment="1" applyProtection="1">
      <alignment horizontal="left" vertical="center" shrinkToFit="1"/>
      <protection locked="0"/>
    </xf>
    <xf numFmtId="38" fontId="31" fillId="2" borderId="3" xfId="0" applyNumberFormat="1" applyFont="1" applyFill="1" applyBorder="1" applyAlignment="1" applyProtection="1">
      <alignment horizontal="left" vertical="center" shrinkToFit="1"/>
      <protection locked="0"/>
    </xf>
    <xf numFmtId="38" fontId="31" fillId="2" borderId="3" xfId="0" applyNumberFormat="1" applyFont="1" applyFill="1" applyBorder="1" applyAlignment="1" applyProtection="1">
      <alignment horizontal="right" vertical="center"/>
      <protection locked="0"/>
    </xf>
    <xf numFmtId="38" fontId="31" fillId="2" borderId="3" xfId="0" applyNumberFormat="1" applyFont="1" applyFill="1" applyBorder="1" applyAlignment="1" applyProtection="1">
      <alignment vertical="center"/>
      <protection locked="0"/>
    </xf>
    <xf numFmtId="38" fontId="31" fillId="2" borderId="13" xfId="0" applyNumberFormat="1" applyFont="1" applyFill="1" applyBorder="1" applyAlignment="1" applyProtection="1">
      <alignment horizontal="left" vertical="center" shrinkToFit="1"/>
      <protection locked="0"/>
    </xf>
    <xf numFmtId="38" fontId="27" fillId="2" borderId="11" xfId="0" applyNumberFormat="1" applyFont="1" applyFill="1" applyBorder="1" applyAlignment="1" applyProtection="1">
      <alignment horizontal="left" vertical="center"/>
      <protection locked="0"/>
    </xf>
    <xf numFmtId="38" fontId="27" fillId="2" borderId="39" xfId="0" applyNumberFormat="1" applyFont="1" applyFill="1" applyBorder="1" applyAlignment="1" applyProtection="1">
      <alignment horizontal="left" vertical="center"/>
      <protection locked="0"/>
    </xf>
    <xf numFmtId="38" fontId="27" fillId="2" borderId="12" xfId="0" applyNumberFormat="1" applyFont="1" applyFill="1" applyBorder="1" applyAlignment="1" applyProtection="1">
      <alignment horizontal="left" vertical="center" wrapText="1"/>
      <protection locked="0"/>
    </xf>
    <xf numFmtId="38" fontId="30" fillId="2" borderId="12" xfId="0" applyNumberFormat="1" applyFont="1" applyFill="1" applyBorder="1" applyAlignment="1" applyProtection="1">
      <alignment horizontal="center" vertical="center"/>
      <protection locked="0"/>
    </xf>
    <xf numFmtId="38" fontId="27" fillId="2" borderId="12" xfId="0" applyNumberFormat="1" applyFont="1" applyFill="1" applyBorder="1" applyAlignment="1" applyProtection="1">
      <alignment horizontal="center" vertical="center"/>
      <protection locked="0"/>
    </xf>
    <xf numFmtId="38" fontId="30" fillId="2" borderId="39" xfId="0" applyNumberFormat="1" applyFont="1" applyFill="1" applyBorder="1" applyAlignment="1" applyProtection="1">
      <alignment horizontal="center" vertical="center"/>
      <protection locked="0"/>
    </xf>
    <xf numFmtId="38" fontId="27" fillId="2" borderId="16" xfId="0" applyNumberFormat="1" applyFont="1" applyFill="1" applyBorder="1" applyAlignment="1" applyProtection="1">
      <alignment horizontal="left" vertical="center" wrapText="1"/>
      <protection locked="0"/>
    </xf>
    <xf numFmtId="38" fontId="27" fillId="2" borderId="16" xfId="0" applyNumberFormat="1" applyFont="1" applyFill="1" applyBorder="1" applyAlignment="1" applyProtection="1">
      <alignment vertical="center"/>
      <protection locked="0"/>
    </xf>
    <xf numFmtId="38" fontId="27" fillId="2" borderId="16" xfId="0" applyNumberFormat="1" applyFont="1" applyFill="1" applyBorder="1" applyAlignment="1" applyProtection="1">
      <alignment horizontal="right" vertical="center"/>
      <protection locked="0"/>
    </xf>
    <xf numFmtId="38" fontId="27" fillId="2" borderId="7" xfId="0" applyNumberFormat="1" applyFont="1" applyFill="1" applyBorder="1" applyAlignment="1" applyProtection="1">
      <alignment horizontal="right" vertical="center"/>
      <protection locked="0"/>
    </xf>
    <xf numFmtId="38" fontId="27" fillId="2" borderId="13" xfId="0" applyNumberFormat="1" applyFont="1" applyFill="1" applyBorder="1" applyAlignment="1" applyProtection="1">
      <alignment horizontal="left" vertical="center"/>
      <protection locked="0"/>
    </xf>
    <xf numFmtId="38" fontId="27" fillId="2" borderId="21" xfId="0" applyNumberFormat="1" applyFont="1" applyFill="1" applyBorder="1" applyAlignment="1" applyProtection="1">
      <alignment horizontal="left" vertical="center"/>
      <protection locked="0"/>
    </xf>
    <xf numFmtId="38" fontId="27" fillId="2" borderId="21" xfId="0" applyNumberFormat="1" applyFont="1" applyFill="1" applyBorder="1" applyAlignment="1" applyProtection="1">
      <alignment horizontal="left" vertical="center" wrapText="1"/>
      <protection locked="0"/>
    </xf>
    <xf numFmtId="38" fontId="27" fillId="2" borderId="14" xfId="0" applyNumberFormat="1" applyFont="1" applyFill="1" applyBorder="1" applyAlignment="1" applyProtection="1">
      <alignment horizontal="center" vertical="center"/>
      <protection locked="0"/>
    </xf>
    <xf numFmtId="38" fontId="30" fillId="2" borderId="2" xfId="0" applyNumberFormat="1" applyFont="1" applyFill="1" applyBorder="1" applyAlignment="1" applyProtection="1">
      <alignment horizontal="center" vertical="center"/>
      <protection locked="0"/>
    </xf>
    <xf numFmtId="38" fontId="27" fillId="2" borderId="2" xfId="0" applyNumberFormat="1" applyFont="1" applyFill="1" applyBorder="1" applyAlignment="1" applyProtection="1">
      <alignment horizontal="center" vertical="center"/>
      <protection locked="0"/>
    </xf>
    <xf numFmtId="38" fontId="30" fillId="2" borderId="21" xfId="0" applyNumberFormat="1" applyFont="1" applyFill="1" applyBorder="1" applyAlignment="1" applyProtection="1">
      <alignment horizontal="center" vertical="center"/>
      <protection locked="0"/>
    </xf>
    <xf numFmtId="38" fontId="27" fillId="2" borderId="14" xfId="0" applyNumberFormat="1" applyFont="1" applyFill="1" applyBorder="1" applyAlignment="1" applyProtection="1">
      <alignment horizontal="left" vertical="center" wrapText="1"/>
      <protection locked="0"/>
    </xf>
    <xf numFmtId="38" fontId="27" fillId="2" borderId="14" xfId="0" applyNumberFormat="1" applyFont="1" applyFill="1" applyBorder="1" applyAlignment="1" applyProtection="1">
      <alignment horizontal="right" vertical="center"/>
      <protection locked="0"/>
    </xf>
    <xf numFmtId="38" fontId="27" fillId="2" borderId="3" xfId="0" applyNumberFormat="1" applyFont="1" applyFill="1" applyBorder="1" applyAlignment="1" applyProtection="1">
      <alignment horizontal="right" vertical="center"/>
      <protection locked="0"/>
    </xf>
    <xf numFmtId="38" fontId="31" fillId="2" borderId="13" xfId="0" applyNumberFormat="1" applyFont="1" applyFill="1" applyBorder="1" applyAlignment="1" applyProtection="1">
      <alignment horizontal="left" vertical="center"/>
      <protection locked="0"/>
    </xf>
    <xf numFmtId="38" fontId="31" fillId="2" borderId="21" xfId="0" applyNumberFormat="1" applyFont="1" applyFill="1" applyBorder="1" applyAlignment="1" applyProtection="1">
      <alignment horizontal="left" vertical="center"/>
      <protection locked="0"/>
    </xf>
    <xf numFmtId="38" fontId="31" fillId="2" borderId="21" xfId="0" applyNumberFormat="1" applyFont="1" applyFill="1" applyBorder="1" applyAlignment="1" applyProtection="1">
      <alignment horizontal="left" vertical="center" wrapText="1"/>
      <protection locked="0"/>
    </xf>
    <xf numFmtId="38" fontId="31" fillId="2" borderId="14" xfId="0" applyNumberFormat="1" applyFont="1" applyFill="1" applyBorder="1" applyAlignment="1" applyProtection="1">
      <alignment horizontal="center" vertical="center"/>
      <protection locked="0"/>
    </xf>
    <xf numFmtId="38" fontId="32" fillId="2" borderId="2" xfId="0" applyNumberFormat="1" applyFont="1" applyFill="1" applyBorder="1" applyAlignment="1" applyProtection="1">
      <alignment horizontal="center" vertical="center"/>
      <protection locked="0"/>
    </xf>
    <xf numFmtId="38" fontId="31" fillId="2" borderId="2" xfId="0" applyNumberFormat="1" applyFont="1" applyFill="1" applyBorder="1" applyAlignment="1" applyProtection="1">
      <alignment horizontal="center" vertical="center"/>
      <protection locked="0"/>
    </xf>
    <xf numFmtId="38" fontId="32" fillId="2" borderId="21" xfId="0" applyNumberFormat="1" applyFont="1" applyFill="1" applyBorder="1" applyAlignment="1" applyProtection="1">
      <alignment horizontal="center" vertical="center"/>
      <protection locked="0"/>
    </xf>
    <xf numFmtId="38" fontId="31" fillId="2" borderId="14" xfId="0" applyNumberFormat="1" applyFont="1" applyFill="1" applyBorder="1" applyAlignment="1" applyProtection="1">
      <alignment horizontal="left" vertical="center" wrapText="1"/>
      <protection locked="0"/>
    </xf>
    <xf numFmtId="38" fontId="31" fillId="2" borderId="14" xfId="0" applyNumberFormat="1" applyFont="1" applyFill="1" applyBorder="1" applyAlignment="1" applyProtection="1">
      <alignment horizontal="right" vertical="center"/>
      <protection locked="0"/>
    </xf>
    <xf numFmtId="38" fontId="33" fillId="2" borderId="10" xfId="0" applyNumberFormat="1" applyFont="1" applyFill="1" applyBorder="1" applyAlignment="1" applyProtection="1">
      <alignment horizontal="center" vertical="center"/>
      <protection locked="0"/>
    </xf>
    <xf numFmtId="38" fontId="27" fillId="2" borderId="13" xfId="0" applyNumberFormat="1" applyFont="1" applyFill="1" applyBorder="1" applyAlignment="1" applyProtection="1">
      <alignment horizontal="left" vertical="center" wrapText="1"/>
      <protection locked="0"/>
    </xf>
    <xf numFmtId="38" fontId="33" fillId="2" borderId="3" xfId="0" applyNumberFormat="1" applyFont="1" applyFill="1" applyBorder="1" applyAlignment="1" applyProtection="1">
      <alignment horizontal="center" vertical="center"/>
      <protection locked="0"/>
    </xf>
    <xf numFmtId="38" fontId="23" fillId="2" borderId="13" xfId="0" applyNumberFormat="1" applyFont="1" applyFill="1" applyBorder="1" applyAlignment="1" applyProtection="1">
      <alignment horizontal="left" vertical="center"/>
      <protection locked="0"/>
    </xf>
    <xf numFmtId="38" fontId="23" fillId="2" borderId="3" xfId="0" applyNumberFormat="1" applyFont="1" applyFill="1" applyBorder="1" applyAlignment="1" applyProtection="1">
      <alignment horizontal="left" vertical="center"/>
      <protection locked="0"/>
    </xf>
    <xf numFmtId="38" fontId="24" fillId="2" borderId="3" xfId="0" applyNumberFormat="1" applyFont="1" applyFill="1" applyBorder="1" applyAlignment="1" applyProtection="1">
      <alignment horizontal="center" vertical="center"/>
      <protection locked="0"/>
    </xf>
    <xf numFmtId="38" fontId="23" fillId="2" borderId="18" xfId="0" applyNumberFormat="1" applyFont="1" applyFill="1" applyBorder="1" applyAlignment="1" applyProtection="1">
      <alignment horizontal="left" vertical="center"/>
      <protection locked="0"/>
    </xf>
    <xf numFmtId="38" fontId="23" fillId="2" borderId="5" xfId="0" applyNumberFormat="1" applyFont="1" applyFill="1" applyBorder="1" applyAlignment="1" applyProtection="1">
      <alignment horizontal="left" vertical="center"/>
      <protection locked="0"/>
    </xf>
    <xf numFmtId="38" fontId="24" fillId="2" borderId="5" xfId="0" applyNumberFormat="1" applyFont="1" applyFill="1" applyBorder="1" applyAlignment="1" applyProtection="1">
      <alignment horizontal="center" vertical="center"/>
      <protection locked="0"/>
    </xf>
    <xf numFmtId="38" fontId="27" fillId="2" borderId="13" xfId="0" applyNumberFormat="1" applyFont="1" applyFill="1" applyBorder="1" applyAlignment="1" applyProtection="1">
      <alignment vertical="center"/>
      <protection locked="0"/>
    </xf>
    <xf numFmtId="38" fontId="23" fillId="2" borderId="3" xfId="0" applyNumberFormat="1" applyFont="1" applyFill="1" applyBorder="1" applyAlignment="1" applyProtection="1">
      <alignment vertical="center"/>
      <protection locked="0"/>
    </xf>
    <xf numFmtId="38" fontId="27" fillId="2" borderId="14" xfId="0" applyNumberFormat="1" applyFont="1" applyFill="1" applyBorder="1" applyAlignment="1" applyProtection="1">
      <alignment horizontal="left" vertical="center"/>
      <protection locked="0"/>
    </xf>
    <xf numFmtId="38" fontId="23" fillId="2" borderId="14" xfId="0" applyNumberFormat="1" applyFont="1" applyFill="1" applyBorder="1" applyAlignment="1" applyProtection="1">
      <alignment vertical="center"/>
      <protection locked="0"/>
    </xf>
    <xf numFmtId="38" fontId="27" fillId="2" borderId="12" xfId="0" applyNumberFormat="1" applyFont="1" applyFill="1" applyBorder="1" applyAlignment="1" applyProtection="1">
      <alignment horizontal="left" vertical="center"/>
      <protection locked="0"/>
    </xf>
    <xf numFmtId="176" fontId="27" fillId="2" borderId="10" xfId="0" applyNumberFormat="1" applyFont="1" applyFill="1" applyBorder="1" applyAlignment="1" applyProtection="1">
      <alignment horizontal="center" vertical="center"/>
      <protection locked="0"/>
    </xf>
    <xf numFmtId="38" fontId="27" fillId="2" borderId="14" xfId="0" applyNumberFormat="1" applyFont="1" applyFill="1" applyBorder="1" applyAlignment="1" applyProtection="1">
      <alignment vertical="center"/>
      <protection locked="0"/>
    </xf>
    <xf numFmtId="38" fontId="23" fillId="2" borderId="14" xfId="0" applyNumberFormat="1" applyFont="1" applyFill="1" applyBorder="1" applyAlignment="1" applyProtection="1">
      <alignment horizontal="left" vertical="center"/>
      <protection locked="0"/>
    </xf>
    <xf numFmtId="38" fontId="27" fillId="2" borderId="3" xfId="0" applyNumberFormat="1" applyFont="1" applyFill="1" applyBorder="1" applyAlignment="1" applyProtection="1">
      <alignment vertical="center"/>
      <protection locked="0"/>
    </xf>
    <xf numFmtId="0" fontId="35" fillId="3" borderId="46" xfId="8" applyFont="1" applyFill="1" applyBorder="1" applyAlignment="1">
      <alignment horizontal="center" vertical="center"/>
    </xf>
    <xf numFmtId="0" fontId="35" fillId="0" borderId="2" xfId="8" applyFont="1" applyBorder="1" applyAlignment="1">
      <alignment horizontal="center" vertical="center"/>
    </xf>
    <xf numFmtId="0" fontId="35" fillId="3" borderId="47" xfId="8" applyFont="1" applyFill="1" applyBorder="1" applyAlignment="1">
      <alignment horizontal="center" vertical="center"/>
    </xf>
    <xf numFmtId="0" fontId="35" fillId="3" borderId="48" xfId="8" applyFont="1" applyFill="1" applyBorder="1" applyAlignment="1">
      <alignment horizontal="center" vertical="center"/>
    </xf>
    <xf numFmtId="0" fontId="35" fillId="4" borderId="49" xfId="8" applyFont="1" applyFill="1" applyBorder="1" applyAlignment="1">
      <alignment horizontal="center" vertical="center"/>
    </xf>
    <xf numFmtId="0" fontId="35" fillId="4" borderId="48" xfId="8" applyFont="1" applyFill="1" applyBorder="1" applyAlignment="1">
      <alignment horizontal="center" vertical="center" wrapText="1"/>
    </xf>
    <xf numFmtId="0" fontId="35" fillId="4" borderId="49" xfId="8" applyFont="1" applyFill="1" applyBorder="1" applyAlignment="1">
      <alignment horizontal="center" vertical="center" wrapText="1"/>
    </xf>
    <xf numFmtId="0" fontId="35" fillId="0" borderId="49" xfId="8" applyFont="1" applyBorder="1" applyAlignment="1">
      <alignment horizontal="center" vertical="center" wrapText="1"/>
    </xf>
    <xf numFmtId="0" fontId="35" fillId="4" borderId="48" xfId="8" applyFont="1" applyFill="1" applyBorder="1" applyAlignment="1">
      <alignment horizontal="center" vertical="center"/>
    </xf>
    <xf numFmtId="0" fontId="35" fillId="0" borderId="48" xfId="8" applyFont="1" applyBorder="1" applyAlignment="1">
      <alignment horizontal="center" vertical="center" wrapText="1"/>
    </xf>
    <xf numFmtId="0" fontId="35" fillId="5" borderId="50" xfId="8" applyFont="1" applyFill="1" applyBorder="1" applyAlignment="1">
      <alignment horizontal="center" vertical="center" wrapText="1"/>
    </xf>
    <xf numFmtId="0" fontId="35" fillId="5" borderId="51" xfId="8" applyFont="1" applyFill="1" applyBorder="1" applyAlignment="1">
      <alignment horizontal="center" vertical="center" wrapText="1"/>
    </xf>
    <xf numFmtId="0" fontId="35" fillId="5" borderId="51" xfId="8" applyFont="1" applyFill="1" applyBorder="1" applyAlignment="1">
      <alignment horizontal="center" vertical="center"/>
    </xf>
    <xf numFmtId="0" fontId="35" fillId="6" borderId="52" xfId="8" applyFont="1" applyFill="1" applyBorder="1" applyAlignment="1">
      <alignment horizontal="center" vertical="center" wrapText="1"/>
    </xf>
    <xf numFmtId="0" fontId="35" fillId="6" borderId="53" xfId="8" applyFont="1" applyFill="1" applyBorder="1" applyAlignment="1">
      <alignment horizontal="center" vertical="center" wrapText="1"/>
    </xf>
    <xf numFmtId="0" fontId="35" fillId="6" borderId="53" xfId="8" applyFont="1" applyFill="1" applyBorder="1" applyAlignment="1">
      <alignment horizontal="center" vertical="center"/>
    </xf>
    <xf numFmtId="0" fontId="35" fillId="7" borderId="3" xfId="8" applyFont="1" applyFill="1" applyBorder="1" applyAlignment="1">
      <alignment horizontal="center" vertical="center"/>
    </xf>
    <xf numFmtId="0" fontId="35" fillId="10" borderId="53" xfId="8" applyFont="1" applyFill="1" applyBorder="1" applyAlignment="1">
      <alignment horizontal="center" vertical="center" wrapText="1"/>
    </xf>
    <xf numFmtId="0" fontId="35" fillId="10" borderId="53" xfId="8" applyFont="1" applyFill="1" applyBorder="1" applyAlignment="1">
      <alignment horizontal="center" vertical="center"/>
    </xf>
    <xf numFmtId="0" fontId="35" fillId="11" borderId="3" xfId="8" applyFont="1" applyFill="1" applyBorder="1" applyAlignment="1">
      <alignment horizontal="center" vertical="center" wrapText="1"/>
    </xf>
    <xf numFmtId="0" fontId="35" fillId="11" borderId="3" xfId="8" applyFont="1" applyFill="1" applyBorder="1" applyAlignment="1">
      <alignment horizontal="center" vertical="center"/>
    </xf>
    <xf numFmtId="0" fontId="35" fillId="8" borderId="3" xfId="8" applyFont="1" applyFill="1" applyBorder="1" applyAlignment="1">
      <alignment horizontal="center" vertical="center"/>
    </xf>
    <xf numFmtId="0" fontId="35" fillId="0" borderId="0" xfId="8" applyFont="1">
      <alignment vertical="center"/>
    </xf>
    <xf numFmtId="0" fontId="35" fillId="7" borderId="3" xfId="8" applyFont="1" applyFill="1" applyBorder="1" applyAlignment="1">
      <alignment horizontal="center" vertical="center" wrapText="1"/>
    </xf>
    <xf numFmtId="0" fontId="36" fillId="0" borderId="0" xfId="13"/>
    <xf numFmtId="181" fontId="37" fillId="0" borderId="0" xfId="13" applyNumberFormat="1" applyFont="1" applyAlignment="1">
      <alignment vertical="center"/>
    </xf>
    <xf numFmtId="176" fontId="23" fillId="0" borderId="0" xfId="13" applyNumberFormat="1" applyFont="1" applyAlignment="1">
      <alignment vertical="center" wrapText="1"/>
    </xf>
    <xf numFmtId="9" fontId="24" fillId="0" borderId="0" xfId="13" applyNumberFormat="1" applyFont="1" applyAlignment="1">
      <alignment horizontal="right" vertical="center"/>
    </xf>
    <xf numFmtId="38" fontId="29" fillId="0" borderId="69" xfId="0" applyNumberFormat="1" applyFont="1" applyBorder="1" applyAlignment="1">
      <alignment horizontal="center" vertical="center"/>
    </xf>
    <xf numFmtId="38" fontId="29" fillId="0" borderId="66" xfId="0" applyNumberFormat="1" applyFont="1" applyBorder="1" applyAlignment="1">
      <alignment horizontal="center" vertical="center"/>
    </xf>
    <xf numFmtId="38" fontId="39" fillId="0" borderId="62" xfId="0" applyNumberFormat="1" applyFont="1" applyBorder="1" applyAlignment="1">
      <alignment horizontal="center" vertical="center"/>
    </xf>
    <xf numFmtId="38" fontId="27" fillId="2" borderId="70" xfId="0" applyNumberFormat="1" applyFont="1" applyFill="1" applyBorder="1" applyAlignment="1" applyProtection="1">
      <alignment horizontal="right" vertical="center"/>
      <protection locked="0"/>
    </xf>
    <xf numFmtId="38" fontId="27" fillId="2" borderId="39" xfId="0" applyNumberFormat="1" applyFont="1" applyFill="1" applyBorder="1" applyAlignment="1" applyProtection="1">
      <alignment horizontal="right" vertical="center"/>
      <protection locked="0"/>
    </xf>
    <xf numFmtId="38" fontId="27" fillId="2" borderId="72" xfId="0" applyNumberFormat="1" applyFont="1" applyFill="1" applyBorder="1" applyAlignment="1" applyProtection="1">
      <alignment horizontal="right" vertical="center"/>
      <protection locked="0"/>
    </xf>
    <xf numFmtId="38" fontId="27" fillId="2" borderId="21" xfId="0" applyNumberFormat="1" applyFont="1" applyFill="1" applyBorder="1" applyAlignment="1" applyProtection="1">
      <alignment horizontal="right" vertical="center"/>
      <protection locked="0"/>
    </xf>
    <xf numFmtId="38" fontId="23" fillId="2" borderId="72" xfId="0" applyNumberFormat="1" applyFont="1" applyFill="1" applyBorder="1" applyAlignment="1" applyProtection="1">
      <alignment horizontal="right" vertical="center"/>
      <protection locked="0"/>
    </xf>
    <xf numFmtId="38" fontId="23" fillId="2" borderId="21" xfId="0" applyNumberFormat="1" applyFont="1" applyFill="1" applyBorder="1" applyAlignment="1" applyProtection="1">
      <alignment horizontal="right" vertical="center"/>
      <protection locked="0"/>
    </xf>
    <xf numFmtId="38" fontId="23" fillId="2" borderId="69" xfId="0" applyNumberFormat="1" applyFont="1" applyFill="1" applyBorder="1" applyAlignment="1" applyProtection="1">
      <alignment horizontal="right" vertical="center"/>
      <protection locked="0"/>
    </xf>
    <xf numFmtId="38" fontId="23" fillId="2" borderId="23" xfId="0" applyNumberFormat="1" applyFont="1" applyFill="1" applyBorder="1" applyAlignment="1" applyProtection="1">
      <alignment horizontal="right" vertical="center"/>
      <protection locked="0"/>
    </xf>
    <xf numFmtId="38" fontId="23" fillId="0" borderId="0" xfId="0" applyNumberFormat="1" applyFont="1" applyAlignment="1">
      <alignment horizontal="left" vertical="center"/>
    </xf>
    <xf numFmtId="177" fontId="40" fillId="0" borderId="0" xfId="0" applyNumberFormat="1" applyFont="1" applyAlignment="1">
      <alignment vertical="center" wrapText="1"/>
    </xf>
    <xf numFmtId="0" fontId="24" fillId="0" borderId="3" xfId="13" applyFont="1" applyBorder="1" applyAlignment="1">
      <alignment horizontal="center" vertical="center"/>
    </xf>
    <xf numFmtId="0" fontId="24" fillId="0" borderId="3" xfId="13" applyFont="1" applyBorder="1" applyAlignment="1">
      <alignment horizontal="center" vertical="center" wrapText="1"/>
    </xf>
    <xf numFmtId="0" fontId="24" fillId="0" borderId="3" xfId="13" applyFont="1" applyBorder="1" applyAlignment="1">
      <alignment horizontal="justify" vertical="center"/>
    </xf>
    <xf numFmtId="176" fontId="24" fillId="0" borderId="3" xfId="13" applyNumberFormat="1" applyFont="1" applyBorder="1" applyAlignment="1">
      <alignment horizontal="right" vertical="center"/>
    </xf>
    <xf numFmtId="0" fontId="24" fillId="0" borderId="3" xfId="13" applyFont="1" applyBorder="1" applyAlignment="1">
      <alignment horizontal="justify" vertical="center" wrapText="1"/>
    </xf>
    <xf numFmtId="0" fontId="24" fillId="0" borderId="22" xfId="13" applyFont="1" applyBorder="1" applyAlignment="1">
      <alignment horizontal="center" vertical="center"/>
    </xf>
    <xf numFmtId="176" fontId="24" fillId="0" borderId="22" xfId="13" applyNumberFormat="1" applyFont="1" applyBorder="1" applyAlignment="1">
      <alignment horizontal="right" vertical="top"/>
    </xf>
    <xf numFmtId="176" fontId="24" fillId="0" borderId="5" xfId="13" applyNumberFormat="1" applyFont="1" applyBorder="1" applyAlignment="1">
      <alignment horizontal="right" vertical="top"/>
    </xf>
    <xf numFmtId="176" fontId="16" fillId="0" borderId="16" xfId="0" applyNumberFormat="1" applyFont="1" applyBorder="1" applyAlignment="1">
      <alignment horizontal="right" vertical="top"/>
    </xf>
    <xf numFmtId="176" fontId="16" fillId="0" borderId="10" xfId="0" applyNumberFormat="1" applyFont="1" applyBorder="1" applyAlignment="1">
      <alignment horizontal="right" vertical="top"/>
    </xf>
    <xf numFmtId="176" fontId="24" fillId="0" borderId="15" xfId="13" applyNumberFormat="1" applyFont="1" applyBorder="1" applyAlignment="1">
      <alignment horizontal="right" vertical="center"/>
    </xf>
    <xf numFmtId="176" fontId="24" fillId="0" borderId="17" xfId="13" applyNumberFormat="1" applyFont="1" applyBorder="1" applyAlignment="1">
      <alignment horizontal="right" vertical="center"/>
    </xf>
    <xf numFmtId="176" fontId="24" fillId="0" borderId="15" xfId="13" applyNumberFormat="1" applyFont="1" applyBorder="1" applyAlignment="1">
      <alignment horizontal="right" vertical="top"/>
    </xf>
    <xf numFmtId="176" fontId="24" fillId="0" borderId="17" xfId="13" applyNumberFormat="1" applyFont="1" applyBorder="1" applyAlignment="1">
      <alignment horizontal="right" vertical="top"/>
    </xf>
    <xf numFmtId="176" fontId="24" fillId="0" borderId="14" xfId="13" applyNumberFormat="1" applyFont="1" applyBorder="1" applyAlignment="1">
      <alignment horizontal="right" vertical="center"/>
    </xf>
    <xf numFmtId="38" fontId="27" fillId="2" borderId="71" xfId="0" applyNumberFormat="1" applyFont="1" applyFill="1" applyBorder="1" applyAlignment="1" applyProtection="1">
      <alignment horizontal="right" vertical="center"/>
      <protection locked="0"/>
    </xf>
    <xf numFmtId="38" fontId="27" fillId="2" borderId="42" xfId="0" applyNumberFormat="1" applyFont="1" applyFill="1" applyBorder="1" applyAlignment="1" applyProtection="1">
      <alignment horizontal="right" vertical="center"/>
      <protection locked="0"/>
    </xf>
    <xf numFmtId="38" fontId="27" fillId="0" borderId="7" xfId="0" applyNumberFormat="1" applyFont="1" applyBorder="1" applyAlignment="1" applyProtection="1">
      <alignment horizontal="right" vertical="center"/>
      <protection locked="0"/>
    </xf>
    <xf numFmtId="38" fontId="27" fillId="0" borderId="3" xfId="0" applyNumberFormat="1" applyFont="1" applyBorder="1" applyAlignment="1" applyProtection="1">
      <alignment horizontal="right" vertical="center"/>
      <protection locked="0"/>
    </xf>
    <xf numFmtId="38" fontId="23" fillId="0" borderId="3" xfId="0" applyNumberFormat="1" applyFont="1" applyBorder="1" applyAlignment="1" applyProtection="1">
      <alignment horizontal="right" vertical="center"/>
      <protection locked="0"/>
    </xf>
    <xf numFmtId="38" fontId="23" fillId="2" borderId="66" xfId="0" applyNumberFormat="1" applyFont="1" applyFill="1" applyBorder="1" applyAlignment="1" applyProtection="1">
      <alignment horizontal="right" vertical="center"/>
      <protection locked="0"/>
    </xf>
    <xf numFmtId="38" fontId="23" fillId="0" borderId="62" xfId="0" applyNumberFormat="1" applyFont="1" applyBorder="1" applyAlignment="1" applyProtection="1">
      <alignment horizontal="right" vertical="center"/>
      <protection locked="0"/>
    </xf>
    <xf numFmtId="38" fontId="27" fillId="2" borderId="73" xfId="0" applyNumberFormat="1" applyFont="1" applyFill="1" applyBorder="1" applyAlignment="1" applyProtection="1">
      <alignment horizontal="right" vertical="center"/>
      <protection locked="0"/>
    </xf>
    <xf numFmtId="38" fontId="27" fillId="2" borderId="23" xfId="0" applyNumberFormat="1" applyFont="1" applyFill="1" applyBorder="1" applyAlignment="1" applyProtection="1">
      <alignment horizontal="right" vertical="center"/>
      <protection locked="0"/>
    </xf>
    <xf numFmtId="0" fontId="24" fillId="0" borderId="5" xfId="13" applyFont="1" applyBorder="1" applyAlignment="1">
      <alignment horizontal="center" vertical="center" wrapText="1"/>
    </xf>
    <xf numFmtId="0" fontId="44" fillId="0" borderId="0" xfId="13" applyFont="1" applyAlignment="1">
      <alignment horizontal="left" vertical="center"/>
    </xf>
    <xf numFmtId="38" fontId="39" fillId="0" borderId="62" xfId="0" applyNumberFormat="1" applyFont="1" applyBorder="1" applyAlignment="1">
      <alignment horizontal="center" vertical="center" wrapText="1"/>
    </xf>
    <xf numFmtId="0" fontId="45" fillId="4" borderId="48" xfId="8" applyFont="1" applyFill="1" applyBorder="1" applyAlignment="1">
      <alignment horizontal="center" vertical="center" wrapText="1"/>
    </xf>
    <xf numFmtId="0" fontId="45" fillId="4" borderId="48" xfId="8"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38" fontId="29" fillId="0" borderId="62" xfId="0" applyNumberFormat="1" applyFont="1" applyBorder="1" applyAlignment="1">
      <alignment horizontal="center" vertical="center" wrapText="1" shrinkToFit="1"/>
    </xf>
    <xf numFmtId="0" fontId="49" fillId="0" borderId="3" xfId="0" applyFont="1" applyBorder="1" applyAlignment="1">
      <alignment horizontal="center" vertical="center" wrapText="1"/>
    </xf>
    <xf numFmtId="0" fontId="45" fillId="0" borderId="3" xfId="0" applyFont="1" applyBorder="1" applyAlignment="1">
      <alignment horizontal="center" vertical="center" wrapText="1"/>
    </xf>
    <xf numFmtId="38" fontId="27" fillId="2" borderId="10" xfId="0" applyNumberFormat="1" applyFont="1" applyFill="1" applyBorder="1" applyAlignment="1" applyProtection="1">
      <alignment horizontal="right" vertical="center" shrinkToFit="1"/>
      <protection locked="0"/>
    </xf>
    <xf numFmtId="38" fontId="33" fillId="2" borderId="10" xfId="0" applyNumberFormat="1" applyFont="1" applyFill="1" applyBorder="1" applyAlignment="1" applyProtection="1">
      <alignment horizontal="center" vertical="center" shrinkToFit="1"/>
      <protection locked="0"/>
    </xf>
    <xf numFmtId="38" fontId="27" fillId="2" borderId="3" xfId="0" applyNumberFormat="1" applyFont="1" applyFill="1" applyBorder="1" applyAlignment="1" applyProtection="1">
      <alignment horizontal="right" vertical="center" shrinkToFit="1"/>
      <protection locked="0"/>
    </xf>
    <xf numFmtId="38" fontId="33" fillId="2" borderId="3" xfId="0" applyNumberFormat="1" applyFont="1" applyFill="1" applyBorder="1" applyAlignment="1" applyProtection="1">
      <alignment horizontal="center" vertical="center" shrinkToFit="1"/>
      <protection locked="0"/>
    </xf>
    <xf numFmtId="38" fontId="43" fillId="0" borderId="62" xfId="0" applyNumberFormat="1" applyFont="1" applyBorder="1" applyAlignment="1">
      <alignment horizontal="center" vertical="center"/>
    </xf>
    <xf numFmtId="38" fontId="23" fillId="2" borderId="3" xfId="0" applyNumberFormat="1" applyFont="1" applyFill="1" applyBorder="1" applyAlignment="1" applyProtection="1">
      <alignment horizontal="right" vertical="center" shrinkToFit="1"/>
      <protection locked="0"/>
    </xf>
    <xf numFmtId="38" fontId="24" fillId="2" borderId="3" xfId="0" applyNumberFormat="1" applyFont="1" applyFill="1" applyBorder="1" applyAlignment="1" applyProtection="1">
      <alignment horizontal="center" vertical="center" shrinkToFit="1"/>
      <protection locked="0"/>
    </xf>
    <xf numFmtId="38" fontId="23" fillId="2" borderId="5" xfId="0" applyNumberFormat="1" applyFont="1" applyFill="1" applyBorder="1" applyAlignment="1" applyProtection="1">
      <alignment horizontal="right" vertical="center" shrinkToFit="1"/>
      <protection locked="0"/>
    </xf>
    <xf numFmtId="38" fontId="24" fillId="2" borderId="5" xfId="0" applyNumberFormat="1" applyFont="1" applyFill="1" applyBorder="1" applyAlignment="1" applyProtection="1">
      <alignment horizontal="center" vertical="center" shrinkToFit="1"/>
      <protection locked="0"/>
    </xf>
    <xf numFmtId="3" fontId="24" fillId="0" borderId="3" xfId="0" applyNumberFormat="1" applyFont="1" applyBorder="1" applyAlignment="1">
      <alignment vertical="center"/>
    </xf>
    <xf numFmtId="38" fontId="23" fillId="0" borderId="40" xfId="0" applyNumberFormat="1" applyFont="1" applyBorder="1" applyAlignment="1">
      <alignment horizontal="center" vertical="center"/>
    </xf>
    <xf numFmtId="176" fontId="27" fillId="2" borderId="10" xfId="0" applyNumberFormat="1" applyFont="1" applyFill="1" applyBorder="1" applyAlignment="1" applyProtection="1">
      <alignment vertical="center"/>
      <protection locked="0"/>
    </xf>
    <xf numFmtId="38" fontId="23" fillId="2" borderId="88" xfId="0" applyNumberFormat="1" applyFont="1" applyFill="1" applyBorder="1" applyAlignment="1" applyProtection="1">
      <alignment vertical="center"/>
      <protection locked="0"/>
    </xf>
    <xf numFmtId="38" fontId="23" fillId="2" borderId="45" xfId="0" applyNumberFormat="1" applyFont="1" applyFill="1" applyBorder="1" applyAlignment="1" applyProtection="1">
      <alignment vertical="center"/>
      <protection locked="0"/>
    </xf>
    <xf numFmtId="38" fontId="27" fillId="2" borderId="89" xfId="0" applyNumberFormat="1" applyFont="1" applyFill="1" applyBorder="1" applyAlignment="1" applyProtection="1">
      <alignment horizontal="center" vertical="center"/>
      <protection locked="0"/>
    </xf>
    <xf numFmtId="38" fontId="23" fillId="2" borderId="89" xfId="10" applyFont="1" applyFill="1" applyBorder="1" applyAlignment="1" applyProtection="1">
      <alignment vertical="center"/>
      <protection locked="0"/>
    </xf>
    <xf numFmtId="176" fontId="23" fillId="2" borderId="90" xfId="0" applyNumberFormat="1" applyFont="1" applyFill="1" applyBorder="1" applyAlignment="1" applyProtection="1">
      <alignment vertical="center"/>
      <protection locked="0"/>
    </xf>
    <xf numFmtId="176" fontId="23" fillId="2" borderId="90" xfId="0" applyNumberFormat="1" applyFont="1" applyFill="1" applyBorder="1" applyAlignment="1" applyProtection="1">
      <alignment horizontal="center" vertical="center"/>
      <protection locked="0"/>
    </xf>
    <xf numFmtId="177" fontId="26" fillId="0" borderId="74" xfId="0" applyNumberFormat="1" applyFont="1" applyBorder="1" applyAlignment="1">
      <alignment vertical="center"/>
    </xf>
    <xf numFmtId="177" fontId="26" fillId="0" borderId="31" xfId="0" applyNumberFormat="1" applyFont="1" applyBorder="1" applyAlignment="1">
      <alignment vertical="center"/>
    </xf>
    <xf numFmtId="0" fontId="31" fillId="2" borderId="88" xfId="0" applyFont="1" applyFill="1" applyBorder="1" applyAlignment="1" applyProtection="1">
      <alignment horizontal="justify" vertical="center" shrinkToFit="1"/>
      <protection locked="0"/>
    </xf>
    <xf numFmtId="38" fontId="31" fillId="2" borderId="90" xfId="0" applyNumberFormat="1" applyFont="1" applyFill="1" applyBorder="1" applyAlignment="1" applyProtection="1">
      <alignment vertical="center" shrinkToFit="1"/>
      <protection locked="0"/>
    </xf>
    <xf numFmtId="38" fontId="31" fillId="2" borderId="90" xfId="0" applyNumberFormat="1" applyFont="1" applyFill="1" applyBorder="1" applyAlignment="1" applyProtection="1">
      <alignment horizontal="right" vertical="center"/>
      <protection locked="0"/>
    </xf>
    <xf numFmtId="38" fontId="31" fillId="2" borderId="90" xfId="0" applyNumberFormat="1" applyFont="1" applyFill="1" applyBorder="1" applyAlignment="1" applyProtection="1">
      <alignment horizontal="center" vertical="center"/>
      <protection locked="0"/>
    </xf>
    <xf numFmtId="38" fontId="27" fillId="2" borderId="90" xfId="0" applyNumberFormat="1" applyFont="1" applyFill="1" applyBorder="1" applyAlignment="1" applyProtection="1">
      <alignment horizontal="center" vertical="center"/>
      <protection locked="0"/>
    </xf>
    <xf numFmtId="38" fontId="26" fillId="0" borderId="74" xfId="0" applyNumberFormat="1" applyFont="1" applyBorder="1" applyAlignment="1">
      <alignment vertical="center"/>
    </xf>
    <xf numFmtId="177" fontId="26" fillId="0" borderId="93" xfId="0" applyNumberFormat="1" applyFont="1" applyBorder="1" applyAlignment="1">
      <alignment vertical="center"/>
    </xf>
    <xf numFmtId="38" fontId="23" fillId="2" borderId="90" xfId="0" applyNumberFormat="1" applyFont="1" applyFill="1" applyBorder="1" applyAlignment="1" applyProtection="1">
      <alignment vertical="center"/>
      <protection locked="0"/>
    </xf>
    <xf numFmtId="177" fontId="26" fillId="0" borderId="31" xfId="0" applyNumberFormat="1" applyFont="1" applyBorder="1" applyAlignment="1">
      <alignment horizontal="right" vertical="center"/>
    </xf>
    <xf numFmtId="38" fontId="23" fillId="2" borderId="88" xfId="0" applyNumberFormat="1" applyFont="1" applyFill="1" applyBorder="1" applyAlignment="1" applyProtection="1">
      <alignment horizontal="left" vertical="center"/>
      <protection locked="0"/>
    </xf>
    <xf numFmtId="38" fontId="23" fillId="2" borderId="89" xfId="0" applyNumberFormat="1" applyFont="1" applyFill="1" applyBorder="1" applyAlignment="1" applyProtection="1">
      <alignment horizontal="left" vertical="center"/>
      <protection locked="0"/>
    </xf>
    <xf numFmtId="38" fontId="23" fillId="2" borderId="89" xfId="0" applyNumberFormat="1" applyFont="1" applyFill="1" applyBorder="1" applyAlignment="1" applyProtection="1">
      <alignment vertical="center"/>
      <protection locked="0"/>
    </xf>
    <xf numFmtId="176" fontId="23" fillId="0" borderId="0" xfId="0" applyNumberFormat="1" applyFont="1" applyAlignment="1">
      <alignment horizontal="right" vertical="center"/>
    </xf>
    <xf numFmtId="176" fontId="23" fillId="0" borderId="0" xfId="0" applyNumberFormat="1" applyFont="1" applyAlignment="1">
      <alignment vertical="center"/>
    </xf>
    <xf numFmtId="176" fontId="27" fillId="0" borderId="0" xfId="0" applyNumberFormat="1" applyFont="1" applyAlignment="1">
      <alignment vertical="center"/>
    </xf>
    <xf numFmtId="176" fontId="26" fillId="0" borderId="0" xfId="0" applyNumberFormat="1" applyFont="1" applyAlignment="1">
      <alignment vertical="center"/>
    </xf>
    <xf numFmtId="49" fontId="26" fillId="0" borderId="0" xfId="0" applyNumberFormat="1" applyFont="1" applyAlignment="1">
      <alignment horizontal="left" vertical="center" wrapText="1"/>
    </xf>
    <xf numFmtId="182" fontId="41" fillId="0" borderId="2" xfId="0" applyNumberFormat="1" applyFont="1" applyBorder="1" applyAlignment="1">
      <alignment horizontal="left" vertical="center" wrapText="1"/>
    </xf>
    <xf numFmtId="182" fontId="41" fillId="0" borderId="12" xfId="0" applyNumberFormat="1" applyFont="1" applyBorder="1" applyAlignment="1">
      <alignment horizontal="left" vertical="center" wrapText="1"/>
    </xf>
    <xf numFmtId="182" fontId="41" fillId="9" borderId="12" xfId="0" applyNumberFormat="1" applyFont="1" applyFill="1" applyBorder="1" applyAlignment="1">
      <alignment horizontal="left" vertical="center"/>
    </xf>
    <xf numFmtId="176" fontId="26" fillId="0" borderId="0" xfId="0" applyNumberFormat="1" applyFont="1" applyAlignment="1">
      <alignment horizontal="left" vertical="center"/>
    </xf>
    <xf numFmtId="49" fontId="26" fillId="0" borderId="0" xfId="0" applyNumberFormat="1" applyFont="1" applyAlignment="1">
      <alignment horizontal="left" vertical="center"/>
    </xf>
    <xf numFmtId="49" fontId="26" fillId="0" borderId="0" xfId="0" applyNumberFormat="1" applyFont="1" applyAlignment="1">
      <alignment vertical="center"/>
    </xf>
    <xf numFmtId="49" fontId="23" fillId="0" borderId="0" xfId="0" applyNumberFormat="1" applyFont="1" applyAlignment="1">
      <alignment horizontal="right" vertical="center" shrinkToFit="1"/>
    </xf>
    <xf numFmtId="176" fontId="23" fillId="0" borderId="0" xfId="0" applyNumberFormat="1" applyFont="1" applyAlignment="1">
      <alignment horizontal="center" vertical="center" wrapText="1"/>
    </xf>
    <xf numFmtId="176" fontId="26" fillId="0" borderId="0" xfId="0" applyNumberFormat="1" applyFont="1" applyAlignment="1">
      <alignment horizontal="left" vertical="center" wrapText="1"/>
    </xf>
    <xf numFmtId="176" fontId="42" fillId="0" borderId="0" xfId="0" applyNumberFormat="1" applyFont="1" applyAlignment="1">
      <alignment vertical="center"/>
    </xf>
    <xf numFmtId="176" fontId="23" fillId="0" borderId="9" xfId="0" applyNumberFormat="1" applyFont="1" applyBorder="1" applyAlignment="1">
      <alignment horizontal="center" vertical="center"/>
    </xf>
    <xf numFmtId="176" fontId="29" fillId="0" borderId="9" xfId="0" applyNumberFormat="1" applyFont="1" applyBorder="1" applyAlignment="1">
      <alignment horizontal="center" vertical="center" wrapText="1" shrinkToFit="1"/>
    </xf>
    <xf numFmtId="176" fontId="23" fillId="0" borderId="0" xfId="0" applyNumberFormat="1" applyFont="1" applyAlignment="1">
      <alignment horizontal="center" vertical="center"/>
    </xf>
    <xf numFmtId="176" fontId="26" fillId="0" borderId="29" xfId="0" applyNumberFormat="1" applyFont="1" applyBorder="1" applyAlignment="1">
      <alignment vertical="center"/>
    </xf>
    <xf numFmtId="176" fontId="26" fillId="0" borderId="32" xfId="0" applyNumberFormat="1" applyFont="1" applyBorder="1" applyAlignment="1">
      <alignment vertical="center"/>
    </xf>
    <xf numFmtId="176" fontId="26" fillId="0" borderId="11" xfId="0" applyNumberFormat="1" applyFont="1" applyBorder="1" applyAlignment="1">
      <alignment vertical="center"/>
    </xf>
    <xf numFmtId="176" fontId="26" fillId="0" borderId="20" xfId="0" applyNumberFormat="1" applyFont="1" applyBorder="1" applyAlignment="1">
      <alignment vertical="center"/>
    </xf>
    <xf numFmtId="176" fontId="26" fillId="0" borderId="13" xfId="0" applyNumberFormat="1" applyFont="1" applyBorder="1" applyAlignment="1">
      <alignment vertical="center"/>
    </xf>
    <xf numFmtId="176" fontId="26" fillId="0" borderId="8" xfId="0" applyNumberFormat="1" applyFont="1" applyBorder="1" applyAlignment="1">
      <alignment vertical="center"/>
    </xf>
    <xf numFmtId="176" fontId="26" fillId="0" borderId="18" xfId="0" applyNumberFormat="1" applyFont="1" applyBorder="1" applyAlignment="1">
      <alignment vertical="center"/>
    </xf>
    <xf numFmtId="176" fontId="26" fillId="0" borderId="24" xfId="0" applyNumberFormat="1" applyFont="1" applyBorder="1" applyAlignment="1">
      <alignment vertical="center"/>
    </xf>
    <xf numFmtId="176" fontId="26" fillId="0" borderId="15" xfId="0" applyNumberFormat="1" applyFont="1" applyBorder="1" applyAlignment="1">
      <alignment vertical="center"/>
    </xf>
    <xf numFmtId="176" fontId="23" fillId="0" borderId="22" xfId="0" applyNumberFormat="1" applyFont="1" applyBorder="1" applyAlignment="1">
      <alignment horizontal="right" vertical="center"/>
    </xf>
    <xf numFmtId="9" fontId="23" fillId="0" borderId="28" xfId="0" applyNumberFormat="1" applyFont="1" applyBorder="1" applyAlignment="1">
      <alignment horizontal="left" vertical="center"/>
    </xf>
    <xf numFmtId="176" fontId="26" fillId="0" borderId="28" xfId="0" applyNumberFormat="1" applyFont="1" applyBorder="1" applyAlignment="1">
      <alignment horizontal="right" vertical="center"/>
    </xf>
    <xf numFmtId="176" fontId="26" fillId="0" borderId="75" xfId="0" applyNumberFormat="1" applyFont="1" applyBorder="1" applyAlignment="1">
      <alignment vertical="center"/>
    </xf>
    <xf numFmtId="176" fontId="26" fillId="0" borderId="40" xfId="0" applyNumberFormat="1" applyFont="1" applyBorder="1" applyAlignment="1">
      <alignment horizontal="center" vertical="center"/>
    </xf>
    <xf numFmtId="176" fontId="26" fillId="0" borderId="40" xfId="0" applyNumberFormat="1" applyFont="1" applyBorder="1" applyAlignment="1">
      <alignment horizontal="right" vertical="center"/>
    </xf>
    <xf numFmtId="176" fontId="26" fillId="0" borderId="31" xfId="0" applyNumberFormat="1" applyFont="1" applyBorder="1" applyAlignment="1">
      <alignment horizontal="right" vertical="center"/>
    </xf>
    <xf numFmtId="176" fontId="26" fillId="0" borderId="64" xfId="0" applyNumberFormat="1" applyFont="1" applyBorder="1" applyAlignment="1">
      <alignment horizontal="right" vertical="center"/>
    </xf>
    <xf numFmtId="176" fontId="26" fillId="0" borderId="0" xfId="0" applyNumberFormat="1" applyFont="1" applyAlignment="1">
      <alignment horizontal="center" vertical="center"/>
    </xf>
    <xf numFmtId="176" fontId="41" fillId="0" borderId="0" xfId="0" applyNumberFormat="1" applyFont="1" applyAlignment="1">
      <alignment horizontal="right" vertical="center"/>
    </xf>
    <xf numFmtId="9" fontId="38" fillId="9" borderId="57" xfId="0" applyNumberFormat="1" applyFont="1" applyFill="1" applyBorder="1" applyAlignment="1">
      <alignment horizontal="right" vertical="center"/>
    </xf>
    <xf numFmtId="176" fontId="23" fillId="0" borderId="14" xfId="0" applyNumberFormat="1" applyFont="1" applyBorder="1" applyAlignment="1">
      <alignment horizontal="center" vertical="center"/>
    </xf>
    <xf numFmtId="176" fontId="23" fillId="0" borderId="3" xfId="0" applyNumberFormat="1" applyFont="1" applyBorder="1" applyAlignment="1">
      <alignment horizontal="center" vertical="center"/>
    </xf>
    <xf numFmtId="176" fontId="23" fillId="9" borderId="3" xfId="0" applyNumberFormat="1" applyFont="1" applyFill="1" applyBorder="1" applyAlignment="1">
      <alignment horizontal="center" vertical="center"/>
    </xf>
    <xf numFmtId="176" fontId="23" fillId="0" borderId="15" xfId="0" applyNumberFormat="1" applyFont="1" applyBorder="1" applyAlignment="1">
      <alignment horizontal="center" vertical="center"/>
    </xf>
    <xf numFmtId="176" fontId="26" fillId="0" borderId="16" xfId="0" applyNumberFormat="1" applyFont="1" applyBorder="1" applyAlignment="1">
      <alignment horizontal="left" vertical="center"/>
    </xf>
    <xf numFmtId="176" fontId="27" fillId="2" borderId="0" xfId="0" applyNumberFormat="1" applyFont="1" applyFill="1" applyAlignment="1" applyProtection="1">
      <alignment vertical="center"/>
      <protection locked="0"/>
    </xf>
    <xf numFmtId="176" fontId="27" fillId="2" borderId="0" xfId="0" applyNumberFormat="1" applyFont="1" applyFill="1" applyAlignment="1" applyProtection="1">
      <alignment horizontal="left" vertical="center"/>
      <protection locked="0"/>
    </xf>
    <xf numFmtId="176" fontId="27" fillId="0" borderId="0" xfId="0" applyNumberFormat="1" applyFont="1" applyAlignment="1" applyProtection="1">
      <alignment vertical="center"/>
      <protection locked="0"/>
    </xf>
    <xf numFmtId="176" fontId="26" fillId="0" borderId="0" xfId="0" applyNumberFormat="1" applyFont="1" applyAlignment="1">
      <alignment horizontal="right" vertical="center"/>
    </xf>
    <xf numFmtId="176" fontId="23" fillId="0" borderId="15" xfId="0" applyNumberFormat="1" applyFont="1" applyBorder="1" applyAlignment="1" applyProtection="1">
      <alignment vertical="center"/>
      <protection locked="0"/>
    </xf>
    <xf numFmtId="176" fontId="50" fillId="0" borderId="15" xfId="0" applyNumberFormat="1" applyFont="1" applyBorder="1" applyAlignment="1" applyProtection="1">
      <alignment vertical="center"/>
      <protection locked="0"/>
    </xf>
    <xf numFmtId="176" fontId="26" fillId="0" borderId="76" xfId="0" applyNumberFormat="1" applyFont="1" applyBorder="1" applyAlignment="1">
      <alignment vertical="center"/>
    </xf>
    <xf numFmtId="176" fontId="23" fillId="0" borderId="77" xfId="0" applyNumberFormat="1" applyFont="1" applyBorder="1" applyAlignment="1">
      <alignment horizontal="right" vertical="center"/>
    </xf>
    <xf numFmtId="0" fontId="27" fillId="0" borderId="78" xfId="0" applyFont="1" applyBorder="1" applyAlignment="1">
      <alignment horizontal="center" vertical="center"/>
    </xf>
    <xf numFmtId="9" fontId="23" fillId="0" borderId="79" xfId="0" applyNumberFormat="1" applyFont="1" applyBorder="1" applyAlignment="1">
      <alignment horizontal="left" vertical="center"/>
    </xf>
    <xf numFmtId="176" fontId="26" fillId="0" borderId="80" xfId="0" applyNumberFormat="1" applyFont="1" applyBorder="1" applyAlignment="1">
      <alignment vertical="center"/>
    </xf>
    <xf numFmtId="176" fontId="26" fillId="0" borderId="81" xfId="0" applyNumberFormat="1" applyFont="1" applyBorder="1" applyAlignment="1">
      <alignment vertical="center"/>
    </xf>
    <xf numFmtId="38" fontId="43" fillId="0" borderId="62" xfId="0" applyNumberFormat="1" applyFont="1" applyBorder="1" applyAlignment="1">
      <alignment horizontal="center" vertical="center" wrapText="1"/>
    </xf>
    <xf numFmtId="177" fontId="23" fillId="0" borderId="20" xfId="0" applyNumberFormat="1" applyFont="1" applyBorder="1" applyAlignment="1">
      <alignment horizontal="right" vertical="center"/>
    </xf>
    <xf numFmtId="177" fontId="23" fillId="0" borderId="20" xfId="0" applyNumberFormat="1" applyFont="1" applyBorder="1" applyAlignment="1">
      <alignment vertical="center"/>
    </xf>
    <xf numFmtId="177" fontId="23" fillId="0" borderId="91" xfId="0" applyNumberFormat="1" applyFont="1" applyBorder="1" applyAlignment="1">
      <alignment horizontal="right" vertical="center"/>
    </xf>
    <xf numFmtId="177" fontId="23" fillId="0" borderId="16" xfId="0" applyNumberFormat="1" applyFont="1" applyBorder="1" applyAlignment="1">
      <alignment horizontal="right" vertical="center"/>
    </xf>
    <xf numFmtId="177" fontId="23" fillId="0" borderId="15" xfId="0" applyNumberFormat="1" applyFont="1" applyBorder="1" applyAlignment="1">
      <alignment horizontal="right" vertical="center"/>
    </xf>
    <xf numFmtId="38" fontId="23" fillId="0" borderId="65" xfId="0" applyNumberFormat="1" applyFont="1" applyBorder="1" applyAlignment="1">
      <alignment horizontal="right" vertical="center"/>
    </xf>
    <xf numFmtId="177" fontId="23" fillId="0" borderId="91" xfId="0" applyNumberFormat="1" applyFont="1" applyBorder="1" applyAlignment="1">
      <alignment vertical="center"/>
    </xf>
    <xf numFmtId="49" fontId="26" fillId="9" borderId="0" xfId="0" applyNumberFormat="1" applyFont="1" applyFill="1" applyAlignment="1">
      <alignment horizontal="left" vertical="center" wrapText="1"/>
    </xf>
    <xf numFmtId="176" fontId="52" fillId="0" borderId="0" xfId="0" applyNumberFormat="1" applyFont="1" applyAlignment="1">
      <alignment horizontal="right" vertical="center"/>
    </xf>
    <xf numFmtId="176" fontId="23" fillId="0" borderId="0" xfId="0" applyNumberFormat="1" applyFont="1" applyAlignment="1">
      <alignment horizontal="right" vertical="center" shrinkToFit="1"/>
    </xf>
    <xf numFmtId="176" fontId="29" fillId="0" borderId="0" xfId="0" applyNumberFormat="1" applyFont="1" applyAlignment="1">
      <alignment horizontal="right" vertical="center" shrinkToFit="1"/>
    </xf>
    <xf numFmtId="176" fontId="23" fillId="9" borderId="0" xfId="0" applyNumberFormat="1" applyFont="1" applyFill="1" applyAlignment="1">
      <alignment horizontal="right" vertical="center" shrinkToFit="1"/>
    </xf>
    <xf numFmtId="49" fontId="23" fillId="9" borderId="45" xfId="0" applyNumberFormat="1" applyFont="1" applyFill="1" applyBorder="1" applyAlignment="1" applyProtection="1">
      <alignment horizontal="right" vertical="center" shrinkToFit="1"/>
      <protection locked="0"/>
    </xf>
    <xf numFmtId="176" fontId="23" fillId="0" borderId="0" xfId="0" applyNumberFormat="1" applyFont="1" applyAlignment="1">
      <alignment horizontal="left" vertical="center" wrapText="1"/>
    </xf>
    <xf numFmtId="182" fontId="41" fillId="2" borderId="12" xfId="0" applyNumberFormat="1" applyFont="1" applyFill="1" applyBorder="1" applyAlignment="1" applyProtection="1">
      <alignment horizontal="left" vertical="center" shrinkToFit="1"/>
      <protection locked="0"/>
    </xf>
    <xf numFmtId="182" fontId="26" fillId="2" borderId="12" xfId="0" applyNumberFormat="1" applyFont="1" applyFill="1" applyBorder="1" applyAlignment="1" applyProtection="1">
      <alignment horizontal="left" vertical="center" shrinkToFit="1"/>
      <protection locked="0"/>
    </xf>
    <xf numFmtId="49" fontId="54" fillId="2" borderId="94" xfId="26" applyNumberFormat="1" applyFont="1" applyFill="1" applyBorder="1" applyAlignment="1" applyProtection="1">
      <alignment horizontal="left" vertical="center" shrinkToFit="1"/>
      <protection locked="0"/>
    </xf>
    <xf numFmtId="49" fontId="54" fillId="2" borderId="45" xfId="0" applyNumberFormat="1" applyFont="1" applyFill="1" applyBorder="1" applyAlignment="1" applyProtection="1">
      <alignment horizontal="left" vertical="center" shrinkToFit="1"/>
      <protection locked="0"/>
    </xf>
    <xf numFmtId="49" fontId="54" fillId="2" borderId="12" xfId="26" applyNumberFormat="1" applyFont="1" applyFill="1" applyBorder="1" applyAlignment="1" applyProtection="1">
      <alignment horizontal="left" vertical="center" shrinkToFit="1"/>
      <protection locked="0"/>
    </xf>
    <xf numFmtId="176" fontId="26" fillId="2" borderId="15" xfId="0" applyNumberFormat="1" applyFont="1" applyFill="1" applyBorder="1" applyAlignment="1" applyProtection="1">
      <alignment horizontal="left" vertical="center" shrinkToFit="1"/>
      <protection locked="0"/>
    </xf>
    <xf numFmtId="176" fontId="26" fillId="2" borderId="17" xfId="0" applyNumberFormat="1" applyFont="1" applyFill="1" applyBorder="1" applyAlignment="1" applyProtection="1">
      <alignment horizontal="left" vertical="center" shrinkToFit="1"/>
      <protection locked="0"/>
    </xf>
    <xf numFmtId="49" fontId="26" fillId="2" borderId="16" xfId="0" applyNumberFormat="1" applyFont="1" applyFill="1" applyBorder="1" applyAlignment="1" applyProtection="1">
      <alignment horizontal="left" vertical="center" shrinkToFit="1"/>
      <protection locked="0"/>
    </xf>
    <xf numFmtId="176" fontId="26" fillId="2" borderId="10" xfId="0" applyNumberFormat="1" applyFont="1" applyFill="1" applyBorder="1" applyAlignment="1" applyProtection="1">
      <alignment horizontal="left" vertical="center" shrinkToFit="1"/>
      <protection locked="0"/>
    </xf>
    <xf numFmtId="176" fontId="23" fillId="0" borderId="0" xfId="0" applyNumberFormat="1" applyFont="1" applyAlignment="1" applyProtection="1">
      <alignment vertical="center"/>
      <protection locked="0"/>
    </xf>
    <xf numFmtId="176" fontId="23" fillId="2" borderId="0" xfId="0" applyNumberFormat="1" applyFont="1" applyFill="1" applyAlignment="1" applyProtection="1">
      <alignment horizontal="right" vertical="center" shrinkToFit="1"/>
      <protection locked="0"/>
    </xf>
    <xf numFmtId="0" fontId="23" fillId="0" borderId="0" xfId="0" applyFont="1" applyAlignment="1" applyProtection="1">
      <alignment vertical="center"/>
      <protection hidden="1"/>
    </xf>
    <xf numFmtId="176" fontId="23"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176" fontId="23" fillId="0" borderId="0" xfId="0" applyNumberFormat="1" applyFont="1" applyAlignment="1" applyProtection="1">
      <alignment horizontal="left" vertical="center"/>
      <protection hidden="1"/>
    </xf>
    <xf numFmtId="176" fontId="23" fillId="0" borderId="0" xfId="0" applyNumberFormat="1" applyFont="1" applyAlignment="1" applyProtection="1">
      <alignment horizontal="right" vertical="center"/>
      <protection hidden="1"/>
    </xf>
    <xf numFmtId="0" fontId="56" fillId="0" borderId="14" xfId="8" applyFont="1" applyBorder="1" applyAlignment="1">
      <alignment horizontal="center" vertical="center" wrapText="1"/>
    </xf>
    <xf numFmtId="0" fontId="57" fillId="0" borderId="3" xfId="0" applyFont="1" applyBorder="1" applyAlignment="1">
      <alignment horizontal="center" vertical="center" wrapText="1"/>
    </xf>
    <xf numFmtId="0" fontId="56" fillId="0" borderId="54" xfId="8" applyFont="1" applyBorder="1" applyAlignment="1" applyProtection="1">
      <alignment vertical="center" wrapText="1"/>
      <protection locked="0"/>
    </xf>
    <xf numFmtId="0" fontId="56" fillId="0" borderId="2" xfId="8" applyFont="1" applyBorder="1" applyAlignment="1" applyProtection="1">
      <alignment vertical="center" wrapText="1"/>
      <protection locked="0"/>
    </xf>
    <xf numFmtId="0" fontId="56" fillId="0" borderId="55" xfId="8" applyFont="1" applyBorder="1" applyAlignment="1" applyProtection="1">
      <alignment vertical="center" wrapText="1"/>
      <protection locked="0"/>
    </xf>
    <xf numFmtId="0" fontId="56" fillId="0" borderId="3" xfId="8" applyFont="1" applyBorder="1" applyAlignment="1" applyProtection="1">
      <alignment vertical="center" wrapText="1"/>
      <protection locked="0"/>
    </xf>
    <xf numFmtId="0" fontId="56" fillId="0" borderId="21" xfId="8" applyFont="1" applyBorder="1" applyAlignment="1">
      <alignment horizontal="left" vertical="center" wrapText="1"/>
    </xf>
    <xf numFmtId="0" fontId="56" fillId="0" borderId="3" xfId="8" applyFont="1" applyBorder="1" applyAlignment="1">
      <alignment horizontal="left" vertical="center" wrapText="1"/>
    </xf>
    <xf numFmtId="0" fontId="56" fillId="0" borderId="56" xfId="8" applyFont="1" applyBorder="1" applyAlignment="1">
      <alignment horizontal="left" vertical="center" wrapText="1"/>
    </xf>
    <xf numFmtId="182" fontId="56" fillId="0" borderId="3" xfId="8" applyNumberFormat="1" applyFont="1" applyBorder="1" applyAlignment="1">
      <alignment vertical="center" wrapText="1"/>
    </xf>
    <xf numFmtId="38" fontId="58" fillId="0" borderId="3" xfId="9" applyFont="1" applyBorder="1" applyAlignment="1">
      <alignment vertical="center" wrapText="1"/>
    </xf>
    <xf numFmtId="0" fontId="56" fillId="0" borderId="3" xfId="8" applyFont="1" applyBorder="1" applyAlignment="1">
      <alignment vertical="center" wrapText="1"/>
    </xf>
    <xf numFmtId="180" fontId="58" fillId="0" borderId="3" xfId="9" applyNumberFormat="1" applyFont="1" applyBorder="1" applyAlignment="1">
      <alignment vertical="center" wrapText="1"/>
    </xf>
    <xf numFmtId="0" fontId="56" fillId="0" borderId="50" xfId="8" applyFont="1" applyBorder="1" applyAlignment="1">
      <alignment horizontal="left" vertical="center" wrapText="1"/>
    </xf>
    <xf numFmtId="0" fontId="56" fillId="0" borderId="51" xfId="8" applyFont="1" applyBorder="1" applyAlignment="1">
      <alignment horizontal="left" vertical="center" wrapText="1"/>
    </xf>
    <xf numFmtId="0" fontId="56" fillId="0" borderId="0" xfId="8" applyFont="1" applyAlignment="1">
      <alignment vertical="center" wrapText="1"/>
    </xf>
    <xf numFmtId="182" fontId="23" fillId="0" borderId="0" xfId="0" applyNumberFormat="1" applyFont="1" applyAlignment="1" applyProtection="1">
      <alignment vertical="center"/>
      <protection hidden="1"/>
    </xf>
    <xf numFmtId="9" fontId="23" fillId="0" borderId="0" xfId="0" applyNumberFormat="1" applyFont="1" applyAlignment="1" applyProtection="1">
      <alignment horizontal="center" vertical="center"/>
      <protection hidden="1"/>
    </xf>
    <xf numFmtId="176" fontId="23" fillId="0" borderId="0" xfId="0" applyNumberFormat="1" applyFont="1" applyAlignment="1" applyProtection="1">
      <alignment horizontal="center" vertical="center"/>
      <protection hidden="1"/>
    </xf>
    <xf numFmtId="176" fontId="23" fillId="0" borderId="62" xfId="0" applyNumberFormat="1" applyFont="1" applyBorder="1" applyAlignment="1" applyProtection="1">
      <alignment horizontal="center" vertical="center" shrinkToFit="1"/>
      <protection hidden="1"/>
    </xf>
    <xf numFmtId="9" fontId="35" fillId="0" borderId="62" xfId="0" applyNumberFormat="1" applyFont="1" applyBorder="1" applyAlignment="1" applyProtection="1">
      <alignment horizontal="center" vertical="center" wrapText="1" shrinkToFit="1"/>
      <protection hidden="1"/>
    </xf>
    <xf numFmtId="176" fontId="23" fillId="0" borderId="62" xfId="0" applyNumberFormat="1" applyFont="1" applyBorder="1" applyAlignment="1" applyProtection="1">
      <alignment horizontal="center" vertical="center" wrapText="1" shrinkToFit="1"/>
      <protection hidden="1"/>
    </xf>
    <xf numFmtId="38" fontId="23" fillId="0" borderId="6" xfId="0" applyNumberFormat="1" applyFont="1" applyBorder="1" applyAlignment="1" applyProtection="1">
      <alignment horizontal="center" vertical="center" shrinkToFit="1"/>
      <protection hidden="1"/>
    </xf>
    <xf numFmtId="38" fontId="23" fillId="0" borderId="13" xfId="0" applyNumberFormat="1" applyFont="1" applyBorder="1" applyAlignment="1" applyProtection="1">
      <alignment horizontal="center" vertical="center" shrinkToFit="1"/>
      <protection hidden="1"/>
    </xf>
    <xf numFmtId="38" fontId="23" fillId="0" borderId="18" xfId="0" applyNumberFormat="1" applyFont="1" applyBorder="1" applyAlignment="1" applyProtection="1">
      <alignment horizontal="center" vertical="center" shrinkToFit="1"/>
      <protection hidden="1"/>
    </xf>
    <xf numFmtId="38" fontId="23" fillId="0" borderId="0" xfId="0" applyNumberFormat="1" applyFont="1" applyAlignment="1" applyProtection="1">
      <alignment horizontal="center" vertical="center"/>
      <protection hidden="1"/>
    </xf>
    <xf numFmtId="182" fontId="23" fillId="0" borderId="0" xfId="0" applyNumberFormat="1" applyFont="1" applyAlignment="1" applyProtection="1">
      <alignment horizontal="center" vertical="center"/>
      <protection hidden="1"/>
    </xf>
    <xf numFmtId="176" fontId="26" fillId="0" borderId="0" xfId="0" applyNumberFormat="1" applyFont="1" applyAlignment="1" applyProtection="1">
      <alignment vertical="center"/>
      <protection hidden="1"/>
    </xf>
    <xf numFmtId="0" fontId="27" fillId="0" borderId="0" xfId="0" applyFont="1" applyAlignment="1" applyProtection="1">
      <alignment horizontal="center" vertical="center"/>
      <protection hidden="1"/>
    </xf>
    <xf numFmtId="176" fontId="27" fillId="0" borderId="0" xfId="0" applyNumberFormat="1" applyFont="1" applyAlignment="1" applyProtection="1">
      <alignment vertical="center"/>
      <protection hidden="1"/>
    </xf>
    <xf numFmtId="9" fontId="27" fillId="0" borderId="0" xfId="0" applyNumberFormat="1" applyFont="1" applyAlignment="1" applyProtection="1">
      <alignment horizontal="center" vertical="center"/>
      <protection hidden="1"/>
    </xf>
    <xf numFmtId="176" fontId="27" fillId="0" borderId="0" xfId="0" applyNumberFormat="1"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1" fillId="0" borderId="14" xfId="8" applyFont="1" applyBorder="1" applyAlignment="1">
      <alignment horizontal="center" vertical="center"/>
    </xf>
    <xf numFmtId="0" fontId="1" fillId="0" borderId="0" xfId="8" applyFont="1" applyAlignment="1">
      <alignment horizontal="center" vertical="center"/>
    </xf>
    <xf numFmtId="9" fontId="26" fillId="0" borderId="0" xfId="27" applyFont="1" applyAlignment="1">
      <alignment horizontal="right" vertical="center"/>
    </xf>
    <xf numFmtId="38" fontId="27" fillId="2" borderId="21" xfId="0" applyNumberFormat="1" applyFont="1" applyFill="1" applyBorder="1" applyAlignment="1" applyProtection="1">
      <alignment vertical="center" shrinkToFit="1"/>
      <protection locked="0"/>
    </xf>
    <xf numFmtId="38" fontId="27" fillId="2" borderId="3" xfId="0" applyNumberFormat="1" applyFont="1" applyFill="1" applyBorder="1" applyAlignment="1" applyProtection="1">
      <alignment vertical="center" shrinkToFit="1"/>
      <protection locked="0"/>
    </xf>
    <xf numFmtId="182" fontId="27" fillId="2" borderId="3" xfId="0" applyNumberFormat="1" applyFont="1" applyFill="1" applyBorder="1" applyAlignment="1" applyProtection="1">
      <alignment vertical="center" shrinkToFit="1"/>
      <protection locked="0"/>
    </xf>
    <xf numFmtId="176" fontId="27" fillId="2" borderId="3" xfId="0" applyNumberFormat="1" applyFont="1" applyFill="1" applyBorder="1" applyAlignment="1" applyProtection="1">
      <alignment horizontal="right" vertical="center" shrinkToFit="1"/>
      <protection locked="0"/>
    </xf>
    <xf numFmtId="38" fontId="23" fillId="2" borderId="3" xfId="0" applyNumberFormat="1" applyFont="1" applyFill="1" applyBorder="1" applyAlignment="1" applyProtection="1">
      <alignment vertical="center" shrinkToFit="1"/>
      <protection locked="0"/>
    </xf>
    <xf numFmtId="182" fontId="23" fillId="2" borderId="3" xfId="0" applyNumberFormat="1" applyFont="1" applyFill="1" applyBorder="1" applyAlignment="1" applyProtection="1">
      <alignment vertical="center" shrinkToFit="1"/>
      <protection locked="0"/>
    </xf>
    <xf numFmtId="176" fontId="23" fillId="2" borderId="3" xfId="0" applyNumberFormat="1" applyFont="1" applyFill="1" applyBorder="1" applyAlignment="1" applyProtection="1">
      <alignment horizontal="right" vertical="center" shrinkToFit="1"/>
      <protection locked="0"/>
    </xf>
    <xf numFmtId="176" fontId="26" fillId="0" borderId="97" xfId="0" applyNumberFormat="1" applyFont="1" applyBorder="1" applyAlignment="1" applyProtection="1">
      <alignment horizontal="right" vertical="center"/>
    </xf>
    <xf numFmtId="38" fontId="23" fillId="0" borderId="40" xfId="0" applyNumberFormat="1" applyFont="1" applyBorder="1" applyAlignment="1">
      <alignment horizontal="center" vertical="center"/>
    </xf>
    <xf numFmtId="38" fontId="23" fillId="0" borderId="62" xfId="0" applyNumberFormat="1" applyFont="1" applyBorder="1" applyAlignment="1">
      <alignment horizontal="center" vertical="center" wrapText="1"/>
    </xf>
    <xf numFmtId="38" fontId="23" fillId="0" borderId="62" xfId="0" applyNumberFormat="1" applyFont="1" applyBorder="1" applyAlignment="1">
      <alignment horizontal="center" vertical="center"/>
    </xf>
    <xf numFmtId="0" fontId="23" fillId="0" borderId="0" xfId="0" applyFont="1" applyFill="1" applyAlignment="1">
      <alignment vertical="center"/>
    </xf>
    <xf numFmtId="0" fontId="26" fillId="0" borderId="98" xfId="0" applyFont="1" applyBorder="1" applyAlignment="1">
      <alignment horizontal="center" vertical="center"/>
    </xf>
    <xf numFmtId="0" fontId="23" fillId="2" borderId="84" xfId="0" applyFont="1" applyFill="1" applyBorder="1" applyAlignment="1">
      <alignment vertical="center"/>
    </xf>
    <xf numFmtId="0" fontId="23" fillId="0" borderId="83" xfId="0" applyFont="1" applyFill="1" applyBorder="1" applyAlignment="1">
      <alignment vertical="center"/>
    </xf>
    <xf numFmtId="0" fontId="23" fillId="0" borderId="84" xfId="0" applyFont="1" applyFill="1" applyBorder="1" applyAlignment="1">
      <alignment vertical="center"/>
    </xf>
    <xf numFmtId="0" fontId="23" fillId="0" borderId="85" xfId="0" applyFont="1" applyFill="1" applyBorder="1" applyAlignment="1">
      <alignment vertical="center"/>
    </xf>
    <xf numFmtId="38" fontId="27" fillId="2" borderId="36" xfId="0" applyNumberFormat="1" applyFont="1" applyFill="1" applyBorder="1" applyAlignment="1" applyProtection="1">
      <alignment vertical="center" shrinkToFit="1"/>
      <protection locked="0"/>
    </xf>
    <xf numFmtId="182" fontId="27" fillId="2" borderId="36" xfId="0" applyNumberFormat="1" applyFont="1" applyFill="1" applyBorder="1" applyAlignment="1" applyProtection="1">
      <alignment vertical="center" shrinkToFit="1"/>
      <protection locked="0"/>
    </xf>
    <xf numFmtId="176" fontId="27" fillId="2" borderId="36" xfId="0" applyNumberFormat="1" applyFont="1" applyFill="1" applyBorder="1" applyAlignment="1" applyProtection="1">
      <alignment horizontal="right" vertical="center" shrinkToFit="1"/>
      <protection locked="0"/>
    </xf>
    <xf numFmtId="9" fontId="27" fillId="2" borderId="36" xfId="0" applyNumberFormat="1" applyFont="1" applyFill="1" applyBorder="1" applyAlignment="1" applyProtection="1">
      <alignment horizontal="center" vertical="center" shrinkToFit="1"/>
      <protection locked="0"/>
    </xf>
    <xf numFmtId="9" fontId="27" fillId="2" borderId="3" xfId="0" applyNumberFormat="1" applyFont="1" applyFill="1" applyBorder="1" applyAlignment="1" applyProtection="1">
      <alignment horizontal="center" vertical="center" shrinkToFit="1"/>
      <protection locked="0"/>
    </xf>
    <xf numFmtId="38" fontId="23" fillId="2" borderId="21" xfId="0" applyNumberFormat="1" applyFont="1" applyFill="1" applyBorder="1" applyAlignment="1" applyProtection="1">
      <alignment vertical="center" shrinkToFit="1"/>
      <protection locked="0"/>
    </xf>
    <xf numFmtId="9" fontId="23" fillId="2" borderId="3" xfId="0" applyNumberFormat="1" applyFont="1" applyFill="1" applyBorder="1" applyAlignment="1" applyProtection="1">
      <alignment horizontal="center" vertical="center" shrinkToFit="1"/>
      <protection locked="0"/>
    </xf>
    <xf numFmtId="176" fontId="23" fillId="0" borderId="99" xfId="0" applyNumberFormat="1" applyFont="1" applyBorder="1" applyAlignment="1" applyProtection="1">
      <alignment horizontal="right" vertical="center" shrinkToFit="1"/>
    </xf>
    <xf numFmtId="176" fontId="26" fillId="0" borderId="16" xfId="0" applyNumberFormat="1" applyFont="1" applyBorder="1" applyAlignment="1">
      <alignment vertical="center"/>
    </xf>
    <xf numFmtId="176" fontId="26" fillId="0" borderId="14" xfId="0" applyNumberFormat="1" applyFont="1" applyBorder="1" applyAlignment="1">
      <alignment vertical="center"/>
    </xf>
    <xf numFmtId="176" fontId="26" fillId="0" borderId="14" xfId="0" applyNumberFormat="1" applyFont="1" applyBorder="1" applyAlignment="1">
      <alignment horizontal="right" vertical="center"/>
    </xf>
    <xf numFmtId="176" fontId="26" fillId="0" borderId="78" xfId="0" applyNumberFormat="1" applyFont="1" applyBorder="1" applyAlignment="1">
      <alignment horizontal="right" vertical="center"/>
    </xf>
    <xf numFmtId="176" fontId="23" fillId="0" borderId="0" xfId="13" applyNumberFormat="1" applyFont="1" applyAlignment="1">
      <alignment vertical="center" wrapText="1"/>
    </xf>
    <xf numFmtId="0" fontId="24" fillId="0" borderId="12" xfId="13" applyFont="1" applyBorder="1" applyAlignment="1">
      <alignment horizontal="left" vertical="center"/>
    </xf>
    <xf numFmtId="0" fontId="24" fillId="0" borderId="0" xfId="13" applyFont="1" applyBorder="1" applyAlignment="1">
      <alignment horizontal="left" vertical="center"/>
    </xf>
    <xf numFmtId="176" fontId="23" fillId="0" borderId="0" xfId="13" applyNumberFormat="1" applyFont="1" applyBorder="1" applyAlignment="1">
      <alignment vertical="center" wrapText="1"/>
    </xf>
    <xf numFmtId="0" fontId="36" fillId="0" borderId="0" xfId="13" applyAlignment="1">
      <alignment horizontal="right"/>
    </xf>
    <xf numFmtId="0" fontId="59" fillId="0" borderId="0" xfId="13" applyFont="1"/>
    <xf numFmtId="0" fontId="24" fillId="0" borderId="0" xfId="0" applyFont="1"/>
    <xf numFmtId="176" fontId="24" fillId="0" borderId="0" xfId="10" applyNumberFormat="1" applyFont="1" applyBorder="1" applyAlignment="1">
      <alignment vertical="center"/>
    </xf>
    <xf numFmtId="176" fontId="24" fillId="0" borderId="17" xfId="10" applyNumberFormat="1"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176" fontId="24" fillId="0" borderId="2" xfId="10" applyNumberFormat="1" applyFont="1" applyBorder="1" applyAlignment="1">
      <alignment vertical="center"/>
    </xf>
    <xf numFmtId="176" fontId="24" fillId="0" borderId="3" xfId="10" applyNumberFormat="1" applyFont="1" applyBorder="1" applyAlignment="1">
      <alignment vertical="center"/>
    </xf>
    <xf numFmtId="38" fontId="27" fillId="0" borderId="101" xfId="0" applyNumberFormat="1" applyFont="1" applyFill="1" applyBorder="1" applyAlignment="1" applyProtection="1">
      <alignment horizontal="left" vertical="center"/>
      <protection locked="0"/>
    </xf>
    <xf numFmtId="38" fontId="27" fillId="0" borderId="84" xfId="0" applyNumberFormat="1" applyFont="1" applyFill="1" applyBorder="1" applyAlignment="1" applyProtection="1">
      <alignment horizontal="left" vertical="center"/>
      <protection locked="0"/>
    </xf>
    <xf numFmtId="38" fontId="27" fillId="0" borderId="84" xfId="0" applyNumberFormat="1" applyFont="1" applyFill="1" applyBorder="1" applyAlignment="1" applyProtection="1">
      <alignment horizontal="left" vertical="center" wrapText="1"/>
      <protection locked="0"/>
    </xf>
    <xf numFmtId="38" fontId="23" fillId="0" borderId="84" xfId="0" applyNumberFormat="1" applyFont="1" applyFill="1" applyBorder="1" applyAlignment="1" applyProtection="1">
      <alignment horizontal="left" vertical="center"/>
      <protection locked="0"/>
    </xf>
    <xf numFmtId="38" fontId="23" fillId="0" borderId="102" xfId="0" applyNumberFormat="1" applyFont="1" applyFill="1" applyBorder="1" applyAlignment="1" applyProtection="1">
      <alignment horizontal="left" vertical="center"/>
      <protection locked="0"/>
    </xf>
    <xf numFmtId="177" fontId="26" fillId="0" borderId="98" xfId="0" applyNumberFormat="1" applyFont="1" applyBorder="1" applyAlignment="1" applyProtection="1">
      <alignment vertical="center"/>
      <protection locked="0"/>
    </xf>
    <xf numFmtId="38" fontId="23" fillId="0" borderId="0" xfId="10" applyFont="1" applyAlignment="1">
      <alignment vertical="center"/>
    </xf>
    <xf numFmtId="38" fontId="31" fillId="0" borderId="0" xfId="10" applyFont="1" applyAlignment="1">
      <alignment vertical="center"/>
    </xf>
    <xf numFmtId="0" fontId="60" fillId="0" borderId="0" xfId="13" applyFont="1"/>
    <xf numFmtId="0" fontId="23" fillId="0" borderId="0" xfId="0" applyFont="1"/>
    <xf numFmtId="0" fontId="23" fillId="0" borderId="22" xfId="0" applyFont="1" applyBorder="1"/>
    <xf numFmtId="0" fontId="23" fillId="0" borderId="14" xfId="0" applyFont="1" applyBorder="1"/>
    <xf numFmtId="0" fontId="23" fillId="0" borderId="0" xfId="0" applyFont="1" applyAlignment="1">
      <alignment horizontal="right"/>
    </xf>
    <xf numFmtId="0" fontId="23" fillId="0" borderId="3" xfId="0" applyFont="1" applyBorder="1" applyAlignment="1">
      <alignment horizontal="left" vertical="center"/>
    </xf>
    <xf numFmtId="0" fontId="23" fillId="0" borderId="17" xfId="0" applyFont="1" applyBorder="1" applyAlignment="1">
      <alignment horizontal="left" vertical="center"/>
    </xf>
    <xf numFmtId="0" fontId="23" fillId="0" borderId="17" xfId="0" applyFont="1" applyBorder="1"/>
    <xf numFmtId="0" fontId="23" fillId="0" borderId="3" xfId="0" applyFont="1" applyBorder="1"/>
    <xf numFmtId="38" fontId="23" fillId="0" borderId="3" xfId="10" applyNumberFormat="1" applyFont="1" applyBorder="1" applyAlignment="1">
      <alignment vertical="center"/>
    </xf>
    <xf numFmtId="0" fontId="23" fillId="0" borderId="10" xfId="0" applyFont="1" applyBorder="1" applyAlignment="1">
      <alignment horizontal="left" vertical="center"/>
    </xf>
    <xf numFmtId="38" fontId="23" fillId="0" borderId="10" xfId="10" applyFont="1" applyBorder="1" applyAlignment="1">
      <alignment vertical="center"/>
    </xf>
    <xf numFmtId="0" fontId="23" fillId="0" borderId="10" xfId="0" applyFont="1" applyBorder="1"/>
    <xf numFmtId="0" fontId="23" fillId="0" borderId="5" xfId="0" applyFont="1" applyBorder="1" applyAlignment="1">
      <alignment horizontal="center"/>
    </xf>
    <xf numFmtId="176" fontId="24" fillId="0" borderId="0" xfId="0" applyNumberFormat="1" applyFont="1"/>
    <xf numFmtId="176" fontId="24" fillId="0" borderId="28" xfId="13" applyNumberFormat="1" applyFont="1" applyBorder="1" applyAlignment="1">
      <alignment horizontal="right" vertical="center"/>
    </xf>
    <xf numFmtId="0" fontId="24" fillId="0" borderId="3" xfId="13" applyFont="1" applyBorder="1" applyAlignment="1">
      <alignment vertical="center" wrapText="1"/>
    </xf>
    <xf numFmtId="0" fontId="16" fillId="0" borderId="3" xfId="0" applyFont="1" applyBorder="1" applyAlignment="1">
      <alignment vertical="center"/>
    </xf>
    <xf numFmtId="0" fontId="24" fillId="0" borderId="3" xfId="13" applyFont="1" applyBorder="1" applyAlignment="1">
      <alignment horizontal="left" vertical="center"/>
    </xf>
    <xf numFmtId="176" fontId="24" fillId="0" borderId="0" xfId="0" applyNumberFormat="1" applyFont="1" applyAlignment="1">
      <alignment vertical="center"/>
    </xf>
    <xf numFmtId="176" fontId="24" fillId="0" borderId="0" xfId="0" applyNumberFormat="1" applyFont="1" applyFill="1" applyAlignment="1">
      <alignment vertical="center"/>
    </xf>
    <xf numFmtId="176" fontId="41" fillId="0" borderId="0" xfId="0" applyNumberFormat="1" applyFont="1" applyAlignment="1">
      <alignment vertical="center"/>
    </xf>
    <xf numFmtId="0" fontId="23" fillId="2" borderId="28" xfId="0" applyFont="1" applyFill="1" applyBorder="1" applyAlignment="1" applyProtection="1">
      <alignment horizontal="center" vertical="center"/>
      <protection locked="0"/>
    </xf>
    <xf numFmtId="38" fontId="23" fillId="2" borderId="11" xfId="0" applyNumberFormat="1" applyFont="1" applyFill="1" applyBorder="1" applyAlignment="1" applyProtection="1">
      <alignment vertical="center"/>
      <protection locked="0"/>
    </xf>
    <xf numFmtId="38" fontId="23" fillId="2" borderId="16" xfId="0" applyNumberFormat="1" applyFont="1" applyFill="1" applyBorder="1" applyAlignment="1" applyProtection="1">
      <alignment horizontal="center" vertical="center"/>
      <protection locked="0"/>
    </xf>
    <xf numFmtId="38" fontId="23" fillId="2" borderId="11" xfId="0" applyNumberFormat="1" applyFont="1" applyFill="1" applyBorder="1" applyAlignment="1" applyProtection="1">
      <alignment horizontal="left" vertical="center" shrinkToFit="1"/>
      <protection locked="0"/>
    </xf>
    <xf numFmtId="38" fontId="23" fillId="2" borderId="10" xfId="0" applyNumberFormat="1" applyFont="1" applyFill="1" applyBorder="1" applyAlignment="1" applyProtection="1">
      <alignment horizontal="left" vertical="center" shrinkToFit="1"/>
      <protection locked="0"/>
    </xf>
    <xf numFmtId="38" fontId="23" fillId="2" borderId="10" xfId="0" applyNumberFormat="1" applyFont="1" applyFill="1" applyBorder="1" applyAlignment="1" applyProtection="1">
      <alignment horizontal="right" vertical="center"/>
      <protection locked="0"/>
    </xf>
    <xf numFmtId="38" fontId="23" fillId="2" borderId="10" xfId="0" applyNumberFormat="1" applyFont="1" applyFill="1" applyBorder="1" applyAlignment="1" applyProtection="1">
      <alignment vertical="center"/>
      <protection locked="0"/>
    </xf>
    <xf numFmtId="38" fontId="23" fillId="2" borderId="10" xfId="0" applyNumberFormat="1" applyFont="1" applyFill="1" applyBorder="1" applyAlignment="1" applyProtection="1">
      <alignment horizontal="center" vertical="center"/>
      <protection locked="0"/>
    </xf>
    <xf numFmtId="38" fontId="23" fillId="2" borderId="11" xfId="0" applyNumberFormat="1" applyFont="1" applyFill="1" applyBorder="1" applyAlignment="1" applyProtection="1">
      <alignment horizontal="left" vertical="center"/>
      <protection locked="0"/>
    </xf>
    <xf numFmtId="38" fontId="23" fillId="2" borderId="21" xfId="0" applyNumberFormat="1" applyFont="1" applyFill="1" applyBorder="1" applyAlignment="1" applyProtection="1">
      <alignment horizontal="left" vertical="center"/>
      <protection locked="0"/>
    </xf>
    <xf numFmtId="38" fontId="23" fillId="2" borderId="21" xfId="0" applyNumberFormat="1" applyFont="1" applyFill="1" applyBorder="1" applyAlignment="1" applyProtection="1">
      <alignment horizontal="left" vertical="center" wrapText="1"/>
      <protection locked="0"/>
    </xf>
    <xf numFmtId="38" fontId="23" fillId="2" borderId="14" xfId="0" applyNumberFormat="1" applyFont="1" applyFill="1" applyBorder="1" applyAlignment="1" applyProtection="1">
      <alignment horizontal="center" vertical="center"/>
      <protection locked="0"/>
    </xf>
    <xf numFmtId="38" fontId="29" fillId="2" borderId="2" xfId="0" applyNumberFormat="1" applyFont="1" applyFill="1" applyBorder="1" applyAlignment="1" applyProtection="1">
      <alignment horizontal="center" vertical="center"/>
      <protection locked="0"/>
    </xf>
    <xf numFmtId="38" fontId="23" fillId="2" borderId="2" xfId="0" applyNumberFormat="1" applyFont="1" applyFill="1" applyBorder="1" applyAlignment="1" applyProtection="1">
      <alignment horizontal="center" vertical="center"/>
      <protection locked="0"/>
    </xf>
    <xf numFmtId="38" fontId="29" fillId="2" borderId="21" xfId="0" applyNumberFormat="1" applyFont="1" applyFill="1" applyBorder="1" applyAlignment="1" applyProtection="1">
      <alignment horizontal="center" vertical="center"/>
      <protection locked="0"/>
    </xf>
    <xf numFmtId="38" fontId="23" fillId="2" borderId="14" xfId="0" applyNumberFormat="1" applyFont="1" applyFill="1" applyBorder="1" applyAlignment="1" applyProtection="1">
      <alignment horizontal="left" vertical="center" wrapText="1"/>
      <protection locked="0"/>
    </xf>
    <xf numFmtId="38" fontId="23" fillId="2" borderId="14" xfId="0" applyNumberFormat="1" applyFont="1" applyFill="1" applyBorder="1" applyAlignment="1" applyProtection="1">
      <alignment horizontal="right" vertical="center"/>
      <protection locked="0"/>
    </xf>
    <xf numFmtId="38" fontId="23" fillId="2" borderId="3" xfId="0" applyNumberFormat="1" applyFont="1" applyFill="1" applyBorder="1" applyAlignment="1" applyProtection="1">
      <alignment horizontal="right" vertical="center"/>
      <protection locked="0"/>
    </xf>
    <xf numFmtId="38" fontId="23" fillId="0" borderId="101"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wrapText="1"/>
      <protection locked="0"/>
    </xf>
    <xf numFmtId="38" fontId="23" fillId="0" borderId="84" xfId="0" applyNumberFormat="1" applyFont="1" applyFill="1" applyBorder="1" applyAlignment="1" applyProtection="1">
      <alignment horizontal="left" vertical="center" wrapText="1"/>
      <protection locked="0"/>
    </xf>
    <xf numFmtId="38" fontId="23" fillId="2" borderId="70" xfId="0" applyNumberFormat="1" applyFont="1" applyFill="1" applyBorder="1" applyAlignment="1" applyProtection="1">
      <alignment horizontal="right" vertical="center"/>
      <protection locked="0"/>
    </xf>
    <xf numFmtId="38" fontId="23" fillId="2" borderId="39" xfId="0" applyNumberFormat="1" applyFont="1" applyFill="1" applyBorder="1" applyAlignment="1" applyProtection="1">
      <alignment horizontal="right" vertical="center"/>
      <protection locked="0"/>
    </xf>
    <xf numFmtId="38" fontId="24" fillId="2" borderId="10" xfId="0" applyNumberFormat="1" applyFont="1" applyFill="1" applyBorder="1" applyAlignment="1" applyProtection="1">
      <alignment horizontal="center" vertical="center"/>
      <protection locked="0"/>
    </xf>
    <xf numFmtId="176" fontId="23" fillId="0" borderId="95" xfId="0" applyNumberFormat="1" applyFont="1" applyBorder="1" applyAlignment="1" applyProtection="1">
      <alignment horizontal="right" vertical="center" shrinkToFit="1"/>
    </xf>
    <xf numFmtId="0" fontId="27" fillId="2" borderId="84" xfId="0" applyFont="1" applyFill="1" applyBorder="1" applyAlignment="1" applyProtection="1">
      <alignment vertical="center"/>
      <protection locked="0"/>
    </xf>
    <xf numFmtId="0" fontId="23" fillId="2" borderId="84" xfId="0" applyFont="1" applyFill="1" applyBorder="1" applyAlignment="1" applyProtection="1">
      <alignment vertical="center"/>
      <protection locked="0"/>
    </xf>
    <xf numFmtId="0" fontId="27" fillId="2" borderId="83" xfId="0" applyFont="1" applyFill="1" applyBorder="1" applyAlignment="1" applyProtection="1">
      <alignment vertical="center"/>
      <protection locked="0"/>
    </xf>
    <xf numFmtId="0" fontId="23" fillId="2" borderId="85" xfId="0" applyFont="1" applyFill="1" applyBorder="1" applyAlignment="1" applyProtection="1">
      <alignment vertical="center"/>
      <protection locked="0"/>
    </xf>
    <xf numFmtId="176" fontId="23" fillId="0" borderId="60" xfId="0" applyNumberFormat="1" applyFont="1" applyFill="1" applyBorder="1" applyAlignment="1" applyProtection="1">
      <alignment horizontal="right" vertical="center" shrinkToFit="1"/>
    </xf>
    <xf numFmtId="176" fontId="23" fillId="0" borderId="14" xfId="0" applyNumberFormat="1" applyFont="1" applyFill="1" applyBorder="1" applyAlignment="1" applyProtection="1">
      <alignment horizontal="right" vertical="center" shrinkToFit="1"/>
    </xf>
    <xf numFmtId="0" fontId="23" fillId="2" borderId="22" xfId="0" applyFont="1" applyFill="1" applyBorder="1" applyAlignment="1" applyProtection="1">
      <alignment horizontal="left"/>
      <protection locked="0"/>
    </xf>
    <xf numFmtId="0" fontId="23" fillId="2" borderId="14" xfId="0" applyFont="1" applyFill="1" applyBorder="1" applyAlignment="1" applyProtection="1">
      <alignment horizontal="left"/>
      <protection locked="0"/>
    </xf>
    <xf numFmtId="9" fontId="23" fillId="2" borderId="3" xfId="27" applyFont="1" applyFill="1" applyBorder="1" applyAlignment="1" applyProtection="1">
      <alignment vertical="center"/>
      <protection locked="0"/>
    </xf>
    <xf numFmtId="0" fontId="23" fillId="0" borderId="28" xfId="0" applyFont="1" applyBorder="1"/>
    <xf numFmtId="0" fontId="23" fillId="0" borderId="2" xfId="0" applyFont="1" applyBorder="1"/>
    <xf numFmtId="0" fontId="23" fillId="0" borderId="16" xfId="0" applyFont="1" applyBorder="1" applyAlignment="1">
      <alignment horizontal="left" vertical="center"/>
    </xf>
    <xf numFmtId="0" fontId="23" fillId="0" borderId="39" xfId="0" applyFont="1" applyBorder="1" applyAlignment="1">
      <alignment horizontal="left" vertical="center"/>
    </xf>
    <xf numFmtId="0" fontId="23" fillId="0" borderId="10" xfId="0" applyFont="1" applyFill="1" applyBorder="1" applyAlignment="1" applyProtection="1">
      <alignment vertical="top" wrapText="1"/>
      <protection locked="0"/>
    </xf>
    <xf numFmtId="38" fontId="23" fillId="2" borderId="105" xfId="10" applyFont="1" applyFill="1" applyBorder="1" applyAlignment="1" applyProtection="1">
      <alignment vertical="center"/>
      <protection locked="0"/>
    </xf>
    <xf numFmtId="0" fontId="23" fillId="2" borderId="105" xfId="0" applyFont="1" applyFill="1" applyBorder="1" applyAlignment="1" applyProtection="1">
      <alignment vertical="top" wrapText="1"/>
      <protection locked="0"/>
    </xf>
    <xf numFmtId="38" fontId="23" fillId="2" borderId="103" xfId="10" applyFont="1" applyFill="1" applyBorder="1" applyAlignment="1" applyProtection="1">
      <alignment vertical="center"/>
      <protection locked="0"/>
    </xf>
    <xf numFmtId="0" fontId="23" fillId="2" borderId="103" xfId="0" applyFont="1" applyFill="1" applyBorder="1" applyAlignment="1" applyProtection="1">
      <alignment vertical="top" wrapText="1"/>
      <protection locked="0"/>
    </xf>
    <xf numFmtId="38" fontId="23" fillId="2" borderId="106" xfId="10" applyFont="1" applyFill="1" applyBorder="1" applyAlignment="1" applyProtection="1">
      <alignment vertical="center"/>
      <protection locked="0"/>
    </xf>
    <xf numFmtId="0" fontId="23" fillId="2" borderId="106" xfId="0" applyFont="1" applyFill="1" applyBorder="1" applyAlignment="1" applyProtection="1">
      <alignment vertical="top" wrapText="1"/>
      <protection locked="0"/>
    </xf>
    <xf numFmtId="0" fontId="23" fillId="0" borderId="22" xfId="0" applyFont="1" applyBorder="1" applyAlignment="1">
      <alignment horizontal="left" vertical="center"/>
    </xf>
    <xf numFmtId="0" fontId="23" fillId="0" borderId="15" xfId="0" applyFont="1" applyBorder="1" applyAlignment="1">
      <alignment horizontal="left" vertical="center"/>
    </xf>
    <xf numFmtId="0" fontId="23" fillId="0" borderId="22" xfId="0" applyFont="1" applyBorder="1" applyAlignment="1">
      <alignment horizontal="center"/>
    </xf>
    <xf numFmtId="0" fontId="23" fillId="0" borderId="3" xfId="0" applyFont="1" applyFill="1" applyBorder="1" applyAlignment="1">
      <alignment vertical="center"/>
    </xf>
    <xf numFmtId="38" fontId="23" fillId="0" borderId="0" xfId="10" applyFont="1" applyAlignment="1"/>
    <xf numFmtId="0" fontId="23" fillId="2" borderId="5" xfId="0" applyFont="1" applyFill="1" applyBorder="1" applyProtection="1">
      <protection locked="0"/>
    </xf>
    <xf numFmtId="0" fontId="23" fillId="2" borderId="103" xfId="0" applyFont="1" applyFill="1" applyBorder="1" applyProtection="1">
      <protection locked="0"/>
    </xf>
    <xf numFmtId="38" fontId="23" fillId="0" borderId="10" xfId="10" applyFont="1" applyFill="1" applyBorder="1" applyAlignment="1" applyProtection="1">
      <alignment vertical="center"/>
    </xf>
    <xf numFmtId="176" fontId="23" fillId="0" borderId="0" xfId="0" applyNumberFormat="1" applyFont="1" applyAlignment="1" applyProtection="1">
      <alignment vertical="center" shrinkToFit="1"/>
      <protection locked="0"/>
    </xf>
    <xf numFmtId="0" fontId="24" fillId="0" borderId="12" xfId="13" applyFont="1" applyFill="1" applyBorder="1" applyAlignment="1">
      <alignment horizontal="left" vertical="center"/>
    </xf>
    <xf numFmtId="0" fontId="24" fillId="0" borderId="3" xfId="13" applyFont="1" applyFill="1" applyBorder="1" applyAlignment="1">
      <alignment horizontal="center" vertical="center"/>
    </xf>
    <xf numFmtId="0" fontId="24" fillId="0" borderId="3" xfId="13" applyFont="1" applyFill="1" applyBorder="1" applyAlignment="1">
      <alignment horizontal="center" vertical="center" wrapText="1"/>
    </xf>
    <xf numFmtId="176" fontId="23" fillId="0" borderId="4" xfId="0" applyNumberFormat="1" applyFont="1" applyFill="1" applyBorder="1" applyAlignment="1">
      <alignment horizontal="center" vertical="center"/>
    </xf>
    <xf numFmtId="176" fontId="23" fillId="0" borderId="19" xfId="0" applyNumberFormat="1" applyFont="1" applyFill="1" applyBorder="1" applyAlignment="1">
      <alignment horizontal="center" vertical="center"/>
    </xf>
    <xf numFmtId="0" fontId="24" fillId="12" borderId="12" xfId="13" applyFont="1" applyFill="1" applyBorder="1" applyAlignment="1">
      <alignment horizontal="left" vertical="center"/>
    </xf>
    <xf numFmtId="176" fontId="24" fillId="12" borderId="3" xfId="10" applyNumberFormat="1" applyFont="1" applyFill="1" applyBorder="1" applyAlignment="1">
      <alignment vertical="center"/>
    </xf>
    <xf numFmtId="0" fontId="24" fillId="0" borderId="0" xfId="13" applyFont="1" applyAlignment="1">
      <alignment horizontal="left" vertical="center"/>
    </xf>
    <xf numFmtId="38" fontId="27" fillId="2" borderId="14" xfId="10" applyFont="1" applyFill="1" applyBorder="1" applyAlignment="1" applyProtection="1">
      <alignment vertical="center"/>
      <protection locked="0"/>
    </xf>
    <xf numFmtId="176" fontId="27" fillId="2" borderId="3" xfId="0" applyNumberFormat="1" applyFont="1" applyFill="1" applyBorder="1" applyAlignment="1" applyProtection="1">
      <alignment vertical="center"/>
      <protection locked="0"/>
    </xf>
    <xf numFmtId="0" fontId="23" fillId="0" borderId="23" xfId="0" applyFont="1" applyBorder="1" applyAlignment="1">
      <alignment horizontal="center" vertical="center"/>
    </xf>
    <xf numFmtId="0" fontId="23" fillId="0" borderId="39" xfId="0" applyFont="1" applyBorder="1" applyAlignment="1">
      <alignment horizontal="center" vertical="center"/>
    </xf>
    <xf numFmtId="0" fontId="23" fillId="0" borderId="100" xfId="0" applyFont="1" applyBorder="1" applyAlignment="1">
      <alignment horizontal="left" vertical="center"/>
    </xf>
    <xf numFmtId="0" fontId="23" fillId="0" borderId="5" xfId="0" applyFont="1" applyBorder="1" applyAlignment="1">
      <alignment horizontal="left" vertical="center"/>
    </xf>
    <xf numFmtId="0" fontId="23" fillId="2" borderId="10" xfId="0" applyFont="1" applyFill="1" applyBorder="1" applyProtection="1">
      <protection locked="0"/>
    </xf>
    <xf numFmtId="0" fontId="23" fillId="2" borderId="28" xfId="0" applyFont="1" applyFill="1" applyBorder="1" applyAlignment="1" applyProtection="1">
      <alignment horizontal="left"/>
      <protection locked="0"/>
    </xf>
    <xf numFmtId="0" fontId="23" fillId="2" borderId="2" xfId="0" applyFont="1" applyFill="1" applyBorder="1" applyAlignment="1" applyProtection="1">
      <alignment horizontal="left"/>
      <protection locked="0"/>
    </xf>
    <xf numFmtId="0" fontId="23" fillId="0" borderId="15" xfId="0" applyFont="1" applyFill="1" applyBorder="1" applyAlignment="1" applyProtection="1">
      <alignment horizontal="left"/>
      <protection locked="0"/>
    </xf>
    <xf numFmtId="0" fontId="23" fillId="0" borderId="0" xfId="0" applyFont="1" applyFill="1" applyBorder="1" applyAlignment="1" applyProtection="1">
      <alignment horizontal="left"/>
      <protection locked="0"/>
    </xf>
    <xf numFmtId="0" fontId="23" fillId="0" borderId="100" xfId="0" applyFont="1" applyBorder="1" applyAlignment="1">
      <alignment horizontal="center" vertical="center"/>
    </xf>
    <xf numFmtId="0" fontId="23" fillId="2" borderId="107" xfId="0" applyFont="1" applyFill="1" applyBorder="1" applyProtection="1">
      <protection locked="0"/>
    </xf>
    <xf numFmtId="9" fontId="23" fillId="0" borderId="0" xfId="27" applyFont="1" applyAlignment="1"/>
    <xf numFmtId="0" fontId="23" fillId="0" borderId="21" xfId="0" quotePrefix="1" applyFont="1" applyBorder="1" applyAlignment="1">
      <alignment horizontal="center" vertical="center"/>
    </xf>
    <xf numFmtId="0" fontId="23" fillId="0" borderId="3" xfId="0" applyFont="1" applyFill="1" applyBorder="1" applyProtection="1">
      <protection locked="0"/>
    </xf>
    <xf numFmtId="38" fontId="23" fillId="2" borderId="104" xfId="10" applyFont="1" applyFill="1" applyBorder="1" applyAlignment="1" applyProtection="1">
      <alignment vertical="center"/>
      <protection locked="0"/>
    </xf>
    <xf numFmtId="0" fontId="23" fillId="2" borderId="104" xfId="0" applyFont="1" applyFill="1" applyBorder="1" applyAlignment="1" applyProtection="1">
      <alignment vertical="top" wrapText="1"/>
      <protection locked="0"/>
    </xf>
    <xf numFmtId="3" fontId="23" fillId="2" borderId="104" xfId="0" applyNumberFormat="1" applyFont="1" applyFill="1" applyBorder="1" applyAlignment="1" applyProtection="1">
      <alignment vertical="top" wrapText="1"/>
      <protection locked="0"/>
    </xf>
    <xf numFmtId="3" fontId="23" fillId="2" borderId="106" xfId="0" applyNumberFormat="1" applyFont="1" applyFill="1" applyBorder="1" applyAlignment="1" applyProtection="1">
      <alignment vertical="top" wrapText="1"/>
      <protection locked="0"/>
    </xf>
    <xf numFmtId="3" fontId="23" fillId="2" borderId="103" xfId="0" applyNumberFormat="1" applyFont="1" applyFill="1" applyBorder="1" applyAlignment="1" applyProtection="1">
      <alignment vertical="top" wrapText="1"/>
      <protection locked="0"/>
    </xf>
    <xf numFmtId="38" fontId="23" fillId="2" borderId="107" xfId="10" applyFont="1" applyFill="1" applyBorder="1" applyAlignment="1" applyProtection="1">
      <alignment vertical="center"/>
      <protection locked="0"/>
    </xf>
    <xf numFmtId="0" fontId="23" fillId="2" borderId="107" xfId="0" applyFont="1" applyFill="1" applyBorder="1" applyAlignment="1" applyProtection="1">
      <alignment vertical="top" wrapText="1"/>
      <protection locked="0"/>
    </xf>
    <xf numFmtId="38" fontId="23" fillId="0" borderId="3" xfId="10" applyFont="1" applyFill="1" applyBorder="1" applyAlignment="1" applyProtection="1">
      <alignment vertical="center"/>
      <protection locked="0"/>
    </xf>
    <xf numFmtId="0" fontId="23" fillId="0" borderId="3" xfId="0" applyFont="1" applyFill="1" applyBorder="1" applyAlignment="1" applyProtection="1">
      <alignment vertical="top" wrapText="1"/>
      <protection locked="0"/>
    </xf>
    <xf numFmtId="3" fontId="23" fillId="0" borderId="3" xfId="0" applyNumberFormat="1" applyFont="1" applyFill="1" applyBorder="1" applyAlignment="1" applyProtection="1">
      <alignment vertical="top" wrapText="1"/>
      <protection locked="0"/>
    </xf>
    <xf numFmtId="0" fontId="23" fillId="0" borderId="0" xfId="0" applyFont="1" applyAlignment="1">
      <alignment horizontal="left"/>
    </xf>
    <xf numFmtId="38" fontId="61" fillId="0" borderId="0" xfId="0" applyNumberFormat="1" applyFont="1" applyBorder="1" applyAlignment="1">
      <alignment vertical="center"/>
    </xf>
    <xf numFmtId="9" fontId="23" fillId="0" borderId="0" xfId="27" applyFont="1" applyFill="1" applyBorder="1" applyAlignment="1">
      <alignment horizontal="right" vertical="center"/>
    </xf>
    <xf numFmtId="0" fontId="23" fillId="2" borderId="23" xfId="0" applyFont="1" applyFill="1" applyBorder="1" applyAlignment="1" applyProtection="1">
      <alignment horizontal="center" vertical="center"/>
      <protection locked="0"/>
    </xf>
    <xf numFmtId="0" fontId="23" fillId="2" borderId="39" xfId="0" applyFont="1" applyFill="1" applyBorder="1" applyAlignment="1" applyProtection="1">
      <alignment horizontal="center" vertical="center"/>
      <protection locked="0"/>
    </xf>
    <xf numFmtId="0" fontId="23" fillId="2" borderId="103" xfId="0" applyFont="1" applyFill="1" applyBorder="1" applyAlignment="1" applyProtection="1">
      <alignment horizontal="center" vertical="center"/>
      <protection locked="0"/>
    </xf>
    <xf numFmtId="0" fontId="23" fillId="0" borderId="108" xfId="0" applyFont="1" applyBorder="1" applyAlignment="1">
      <alignment horizontal="center" vertical="center"/>
    </xf>
    <xf numFmtId="38" fontId="23" fillId="0" borderId="17" xfId="10" applyFont="1" applyFill="1" applyBorder="1" applyAlignment="1" applyProtection="1">
      <alignment vertical="center"/>
    </xf>
    <xf numFmtId="0" fontId="23" fillId="0" borderId="17" xfId="0" applyFont="1" applyFill="1" applyBorder="1" applyAlignment="1" applyProtection="1">
      <alignment vertical="top" wrapText="1"/>
      <protection locked="0"/>
    </xf>
    <xf numFmtId="0" fontId="23" fillId="0" borderId="15" xfId="0" applyFont="1" applyFill="1" applyBorder="1" applyAlignment="1" applyProtection="1">
      <alignment horizontal="center"/>
      <protection locked="0"/>
    </xf>
    <xf numFmtId="0" fontId="23" fillId="2" borderId="3" xfId="0" applyFont="1" applyFill="1" applyBorder="1" applyAlignment="1" applyProtection="1">
      <alignment horizontal="center"/>
      <protection locked="0"/>
    </xf>
    <xf numFmtId="0" fontId="27" fillId="0" borderId="0" xfId="0" applyFont="1" applyAlignment="1">
      <alignment horizontal="center"/>
    </xf>
    <xf numFmtId="0" fontId="23" fillId="0" borderId="109" xfId="0" applyFont="1" applyBorder="1" applyAlignment="1">
      <alignment horizontal="left" vertical="center"/>
    </xf>
    <xf numFmtId="0" fontId="23" fillId="0" borderId="110" xfId="0" applyFont="1" applyBorder="1" applyAlignment="1">
      <alignment horizontal="center" vertical="center"/>
    </xf>
    <xf numFmtId="38" fontId="23" fillId="0" borderId="109" xfId="10" applyFont="1" applyBorder="1" applyAlignment="1">
      <alignment vertical="center"/>
    </xf>
    <xf numFmtId="0" fontId="23" fillId="0" borderId="109" xfId="0" applyFont="1" applyBorder="1"/>
    <xf numFmtId="0" fontId="24" fillId="0" borderId="15" xfId="0" applyFont="1" applyBorder="1" applyAlignment="1">
      <alignment horizontal="left" vertical="center"/>
    </xf>
    <xf numFmtId="0" fontId="24" fillId="0" borderId="100" xfId="0" applyFont="1" applyBorder="1" applyAlignment="1">
      <alignment horizontal="left" vertical="center"/>
    </xf>
    <xf numFmtId="0" fontId="24" fillId="0" borderId="16" xfId="0" applyFont="1" applyBorder="1" applyAlignment="1">
      <alignment horizontal="left" vertical="center"/>
    </xf>
    <xf numFmtId="0" fontId="24" fillId="0" borderId="39" xfId="0" applyFont="1" applyBorder="1" applyAlignment="1">
      <alignment horizontal="left" vertical="center"/>
    </xf>
    <xf numFmtId="0" fontId="24" fillId="0" borderId="14" xfId="0" applyFont="1" applyBorder="1" applyAlignment="1">
      <alignment horizontal="right" vertical="center"/>
    </xf>
    <xf numFmtId="0" fontId="24" fillId="0" borderId="21" xfId="0" applyFont="1" applyBorder="1" applyAlignment="1">
      <alignment horizontal="righ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3" xfId="13" applyFont="1" applyBorder="1" applyAlignment="1">
      <alignment horizontal="right" vertical="center"/>
    </xf>
    <xf numFmtId="0" fontId="16" fillId="0" borderId="3" xfId="0" applyFont="1" applyBorder="1" applyAlignment="1">
      <alignment horizontal="right" vertical="center"/>
    </xf>
    <xf numFmtId="0" fontId="24" fillId="0" borderId="14"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 xfId="13" applyFont="1" applyBorder="1" applyAlignment="1">
      <alignment vertical="center" wrapText="1"/>
    </xf>
    <xf numFmtId="0" fontId="16" fillId="0" borderId="3" xfId="0" applyFont="1" applyBorder="1" applyAlignment="1">
      <alignment vertical="center"/>
    </xf>
    <xf numFmtId="0" fontId="24" fillId="0" borderId="3" xfId="13" applyFont="1" applyBorder="1" applyAlignment="1">
      <alignment horizontal="left" vertical="center"/>
    </xf>
    <xf numFmtId="0" fontId="16" fillId="0" borderId="3" xfId="0" applyFont="1" applyBorder="1" applyAlignment="1">
      <alignment horizontal="left" vertical="center"/>
    </xf>
    <xf numFmtId="176" fontId="26" fillId="2" borderId="12" xfId="0" applyNumberFormat="1" applyFont="1" applyFill="1" applyBorder="1" applyAlignment="1" applyProtection="1">
      <alignment horizontal="left" vertical="center" wrapText="1"/>
      <protection locked="0"/>
    </xf>
    <xf numFmtId="0" fontId="0" fillId="0" borderId="12" xfId="0" applyBorder="1" applyAlignment="1" applyProtection="1">
      <alignment vertical="center" wrapText="1"/>
      <protection locked="0"/>
    </xf>
    <xf numFmtId="176" fontId="26" fillId="2"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vertical="center" wrapText="1"/>
      <protection locked="0"/>
    </xf>
    <xf numFmtId="49" fontId="26" fillId="2" borderId="2" xfId="0" applyNumberFormat="1" applyFont="1" applyFill="1" applyBorder="1" applyAlignment="1" applyProtection="1">
      <alignment horizontal="left" vertical="center" wrapText="1"/>
      <protection locked="0"/>
    </xf>
    <xf numFmtId="49" fontId="55" fillId="2" borderId="2" xfId="26" applyNumberFormat="1" applyFont="1" applyFill="1" applyBorder="1" applyAlignment="1" applyProtection="1">
      <alignment horizontal="left" vertical="center" shrinkToFit="1"/>
      <protection locked="0"/>
    </xf>
    <xf numFmtId="49" fontId="26" fillId="2" borderId="2" xfId="0" applyNumberFormat="1" applyFont="1" applyFill="1" applyBorder="1" applyAlignment="1" applyProtection="1">
      <alignment horizontal="left" vertical="center" shrinkToFit="1"/>
      <protection locked="0"/>
    </xf>
    <xf numFmtId="182" fontId="26" fillId="2" borderId="2" xfId="0" applyNumberFormat="1" applyFont="1" applyFill="1" applyBorder="1" applyAlignment="1" applyProtection="1">
      <alignment horizontal="left" vertical="center" shrinkToFit="1"/>
      <protection locked="0"/>
    </xf>
    <xf numFmtId="49" fontId="26" fillId="2" borderId="12" xfId="0" applyNumberFormat="1" applyFont="1" applyFill="1" applyBorder="1" applyAlignment="1" applyProtection="1">
      <alignment horizontal="left" vertical="center" wrapText="1"/>
      <protection locked="0"/>
    </xf>
    <xf numFmtId="176" fontId="25" fillId="0" borderId="0" xfId="0" applyNumberFormat="1" applyFont="1" applyAlignment="1">
      <alignment vertical="top" wrapText="1"/>
    </xf>
    <xf numFmtId="0" fontId="23" fillId="0" borderId="0" xfId="0" applyFont="1" applyAlignment="1">
      <alignment vertical="top"/>
    </xf>
    <xf numFmtId="176" fontId="23" fillId="0" borderId="19" xfId="0" applyNumberFormat="1"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25" xfId="0" applyNumberFormat="1" applyFont="1" applyFill="1" applyBorder="1" applyAlignment="1">
      <alignment horizontal="center" vertical="center"/>
    </xf>
    <xf numFmtId="176" fontId="23" fillId="0" borderId="41" xfId="0" applyNumberFormat="1" applyFont="1" applyBorder="1" applyAlignment="1">
      <alignment horizontal="left" vertical="center"/>
    </xf>
    <xf numFmtId="176" fontId="23" fillId="0" borderId="44" xfId="0" applyNumberFormat="1" applyFont="1" applyBorder="1" applyAlignment="1">
      <alignment horizontal="left" vertical="center"/>
    </xf>
    <xf numFmtId="176" fontId="23" fillId="0" borderId="42" xfId="0" applyNumberFormat="1" applyFont="1" applyBorder="1" applyAlignment="1">
      <alignment horizontal="left" vertical="center"/>
    </xf>
    <xf numFmtId="176" fontId="23" fillId="0" borderId="14" xfId="0" applyNumberFormat="1" applyFont="1" applyBorder="1" applyAlignment="1">
      <alignment horizontal="left" vertical="center"/>
    </xf>
    <xf numFmtId="176" fontId="23" fillId="0" borderId="2" xfId="0" applyNumberFormat="1" applyFont="1" applyBorder="1" applyAlignment="1">
      <alignment horizontal="left" vertical="center"/>
    </xf>
    <xf numFmtId="176" fontId="23" fillId="0" borderId="21" xfId="0" applyNumberFormat="1" applyFont="1" applyBorder="1" applyAlignment="1">
      <alignment horizontal="left" vertical="center"/>
    </xf>
    <xf numFmtId="176" fontId="26" fillId="0" borderId="43" xfId="0" applyNumberFormat="1" applyFont="1" applyBorder="1" applyAlignment="1">
      <alignment horizontal="left" vertical="center"/>
    </xf>
    <xf numFmtId="176" fontId="26" fillId="0" borderId="2" xfId="0" applyNumberFormat="1" applyFont="1" applyBorder="1" applyAlignment="1">
      <alignment horizontal="left" vertical="center"/>
    </xf>
    <xf numFmtId="176" fontId="26" fillId="0" borderId="21" xfId="0" applyNumberFormat="1" applyFont="1" applyBorder="1" applyAlignment="1">
      <alignment horizontal="left" vertical="center"/>
    </xf>
    <xf numFmtId="176" fontId="23" fillId="0" borderId="14" xfId="0" applyNumberFormat="1" applyFont="1" applyBorder="1" applyAlignment="1">
      <alignment horizontal="center" vertical="center"/>
    </xf>
    <xf numFmtId="176" fontId="23" fillId="0" borderId="2" xfId="0" applyNumberFormat="1" applyFont="1" applyBorder="1" applyAlignment="1">
      <alignment horizontal="center" vertical="center"/>
    </xf>
    <xf numFmtId="176" fontId="23" fillId="0" borderId="21" xfId="0" applyNumberFormat="1" applyFont="1" applyBorder="1" applyAlignment="1">
      <alignment horizontal="center" vertical="center"/>
    </xf>
    <xf numFmtId="0" fontId="31" fillId="0" borderId="0" xfId="0" applyFont="1" applyAlignment="1">
      <alignment horizontal="right" vertical="top" wrapText="1"/>
    </xf>
    <xf numFmtId="176" fontId="23" fillId="9" borderId="3" xfId="0" applyNumberFormat="1" applyFont="1" applyFill="1" applyBorder="1" applyAlignment="1">
      <alignment horizontal="center" vertical="center"/>
    </xf>
    <xf numFmtId="49" fontId="26" fillId="2" borderId="16" xfId="0" applyNumberFormat="1" applyFont="1" applyFill="1" applyBorder="1" applyAlignment="1" applyProtection="1">
      <alignment horizontal="left" vertical="center" shrinkToFit="1"/>
      <protection locked="0"/>
    </xf>
    <xf numFmtId="49" fontId="26" fillId="2" borderId="12" xfId="0" applyNumberFormat="1" applyFont="1" applyFill="1" applyBorder="1" applyAlignment="1" applyProtection="1">
      <alignment horizontal="left" vertical="center" shrinkToFit="1"/>
      <protection locked="0"/>
    </xf>
    <xf numFmtId="49" fontId="26" fillId="2" borderId="39" xfId="0" applyNumberFormat="1" applyFont="1" applyFill="1" applyBorder="1" applyAlignment="1" applyProtection="1">
      <alignment horizontal="left" vertical="center" shrinkToFit="1"/>
      <protection locked="0"/>
    </xf>
    <xf numFmtId="176" fontId="26" fillId="2" borderId="22" xfId="0" applyNumberFormat="1" applyFont="1" applyFill="1" applyBorder="1" applyAlignment="1" applyProtection="1">
      <alignment horizontal="left" vertical="center" wrapText="1"/>
      <protection locked="0"/>
    </xf>
    <xf numFmtId="176" fontId="26" fillId="2" borderId="28" xfId="0" applyNumberFormat="1" applyFont="1" applyFill="1" applyBorder="1" applyAlignment="1" applyProtection="1">
      <alignment horizontal="left" vertical="center" wrapText="1"/>
      <protection locked="0"/>
    </xf>
    <xf numFmtId="176" fontId="26" fillId="2" borderId="23" xfId="0" applyNumberFormat="1" applyFont="1" applyFill="1" applyBorder="1" applyAlignment="1" applyProtection="1">
      <alignment horizontal="left" vertical="center" wrapText="1"/>
      <protection locked="0"/>
    </xf>
    <xf numFmtId="49" fontId="55" fillId="2" borderId="12" xfId="26" applyNumberFormat="1" applyFont="1" applyFill="1" applyBorder="1" applyAlignment="1" applyProtection="1">
      <alignment horizontal="left" vertical="center" shrinkToFit="1"/>
      <protection locked="0"/>
    </xf>
    <xf numFmtId="176" fontId="26" fillId="2" borderId="5" xfId="0" applyNumberFormat="1" applyFont="1" applyFill="1" applyBorder="1" applyAlignment="1" applyProtection="1">
      <alignment horizontal="left" vertical="center" wrapText="1"/>
      <protection locked="0"/>
    </xf>
    <xf numFmtId="176" fontId="26" fillId="2" borderId="17" xfId="0" applyNumberFormat="1" applyFont="1" applyFill="1" applyBorder="1" applyAlignment="1" applyProtection="1">
      <alignment horizontal="left" vertical="center" wrapText="1"/>
      <protection locked="0"/>
    </xf>
    <xf numFmtId="176" fontId="26" fillId="2" borderId="10" xfId="0" applyNumberFormat="1" applyFont="1" applyFill="1" applyBorder="1" applyAlignment="1" applyProtection="1">
      <alignment horizontal="left" vertical="center" wrapText="1"/>
      <protection locked="0"/>
    </xf>
    <xf numFmtId="176" fontId="26" fillId="0" borderId="82" xfId="0" applyNumberFormat="1" applyFont="1" applyBorder="1" applyAlignment="1">
      <alignment horizontal="center" vertical="center"/>
    </xf>
    <xf numFmtId="176" fontId="26" fillId="0" borderId="40" xfId="0" applyNumberFormat="1" applyFont="1" applyBorder="1" applyAlignment="1">
      <alignment horizontal="center" vertical="center"/>
    </xf>
    <xf numFmtId="176" fontId="26" fillId="0" borderId="0" xfId="0" applyNumberFormat="1" applyFont="1" applyAlignment="1">
      <alignment horizontal="left" vertical="center" wrapText="1"/>
    </xf>
    <xf numFmtId="176" fontId="26" fillId="0" borderId="15" xfId="0" applyNumberFormat="1" applyFont="1" applyBorder="1" applyAlignment="1">
      <alignment horizontal="left" vertical="center" wrapText="1"/>
    </xf>
    <xf numFmtId="176" fontId="46" fillId="2" borderId="12" xfId="0" applyNumberFormat="1" applyFont="1" applyFill="1" applyBorder="1" applyAlignment="1" applyProtection="1">
      <alignment horizontal="left" vertical="center" wrapText="1"/>
      <protection locked="0"/>
    </xf>
    <xf numFmtId="49" fontId="26" fillId="2"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38" fontId="24" fillId="0" borderId="87" xfId="0" applyNumberFormat="1" applyFont="1" applyBorder="1" applyAlignment="1">
      <alignment horizontal="center" vertical="center" wrapText="1"/>
    </xf>
    <xf numFmtId="38" fontId="24" fillId="0" borderId="86" xfId="0" applyNumberFormat="1" applyFont="1" applyBorder="1" applyAlignment="1">
      <alignment horizontal="center" vertical="center" wrapText="1"/>
    </xf>
    <xf numFmtId="38" fontId="23" fillId="0" borderId="82" xfId="0" applyNumberFormat="1" applyFont="1" applyBorder="1" applyAlignment="1">
      <alignment horizontal="center" vertical="center"/>
    </xf>
    <xf numFmtId="38" fontId="23" fillId="0" borderId="40" xfId="0" applyNumberFormat="1" applyFont="1" applyBorder="1" applyAlignment="1">
      <alignment horizontal="center" vertical="center"/>
    </xf>
    <xf numFmtId="177" fontId="23" fillId="0" borderId="32" xfId="0" applyNumberFormat="1" applyFont="1" applyBorder="1" applyAlignment="1">
      <alignment horizontal="center" vertical="center"/>
    </xf>
    <xf numFmtId="177" fontId="23" fillId="0" borderId="31" xfId="0" applyNumberFormat="1" applyFont="1" applyBorder="1" applyAlignment="1">
      <alignment horizontal="center" vertical="center"/>
    </xf>
    <xf numFmtId="38" fontId="23" fillId="0" borderId="29" xfId="0" applyNumberFormat="1" applyFont="1" applyBorder="1" applyAlignment="1">
      <alignment horizontal="center" vertical="center"/>
    </xf>
    <xf numFmtId="38" fontId="23" fillId="0" borderId="35" xfId="0" applyNumberFormat="1" applyFont="1" applyBorder="1" applyAlignment="1">
      <alignment horizontal="center" vertical="center"/>
    </xf>
    <xf numFmtId="38" fontId="23" fillId="0" borderId="36" xfId="0" applyNumberFormat="1" applyFont="1" applyBorder="1" applyAlignment="1">
      <alignment horizontal="center" vertical="center"/>
    </xf>
    <xf numFmtId="38" fontId="23" fillId="0" borderId="37" xfId="0" applyNumberFormat="1" applyFont="1" applyBorder="1" applyAlignment="1">
      <alignment horizontal="center" vertical="center"/>
    </xf>
    <xf numFmtId="38" fontId="24" fillId="0" borderId="36" xfId="0" applyNumberFormat="1" applyFont="1" applyBorder="1" applyAlignment="1">
      <alignment horizontal="center" vertical="center" wrapText="1"/>
    </xf>
    <xf numFmtId="38" fontId="24" fillId="0" borderId="37" xfId="0" applyNumberFormat="1" applyFont="1" applyBorder="1" applyAlignment="1">
      <alignment horizontal="center" vertical="center" wrapText="1"/>
    </xf>
    <xf numFmtId="38" fontId="23" fillId="0" borderId="62" xfId="0" applyNumberFormat="1" applyFont="1" applyBorder="1" applyAlignment="1">
      <alignment horizontal="center" vertical="center" wrapText="1"/>
    </xf>
    <xf numFmtId="38" fontId="23" fillId="0" borderId="7" xfId="0" applyNumberFormat="1" applyFont="1" applyBorder="1" applyAlignment="1">
      <alignment horizontal="center" vertical="center" wrapText="1"/>
    </xf>
    <xf numFmtId="38" fontId="23" fillId="0" borderId="36" xfId="0" applyNumberFormat="1" applyFont="1" applyBorder="1" applyAlignment="1">
      <alignment horizontal="center" vertical="center" shrinkToFit="1"/>
    </xf>
    <xf numFmtId="38" fontId="23" fillId="0" borderId="37" xfId="0" applyNumberFormat="1" applyFont="1" applyBorder="1" applyAlignment="1">
      <alignment horizontal="center" vertical="center" shrinkToFit="1"/>
    </xf>
    <xf numFmtId="38" fontId="23" fillId="0" borderId="29" xfId="0" applyNumberFormat="1" applyFont="1" applyBorder="1" applyAlignment="1">
      <alignment horizontal="center" vertical="center" shrinkToFit="1"/>
    </xf>
    <xf numFmtId="38" fontId="23" fillId="0" borderId="35" xfId="0" applyNumberFormat="1" applyFont="1" applyBorder="1" applyAlignment="1">
      <alignment horizontal="center" vertical="center" shrinkToFit="1"/>
    </xf>
    <xf numFmtId="38" fontId="23" fillId="0" borderId="60" xfId="0" applyNumberFormat="1" applyFont="1" applyBorder="1" applyAlignment="1">
      <alignment horizontal="center" vertical="center" wrapText="1"/>
    </xf>
    <xf numFmtId="38" fontId="23" fillId="0" borderId="57" xfId="0" applyNumberFormat="1" applyFont="1" applyBorder="1" applyAlignment="1">
      <alignment horizontal="center" vertical="center" wrapText="1"/>
    </xf>
    <xf numFmtId="38" fontId="23" fillId="0" borderId="61" xfId="0" applyNumberFormat="1" applyFont="1" applyBorder="1" applyAlignment="1">
      <alignment horizontal="center" vertical="center" wrapText="1"/>
    </xf>
    <xf numFmtId="177" fontId="23" fillId="0" borderId="26" xfId="0" applyNumberFormat="1" applyFont="1" applyBorder="1" applyAlignment="1">
      <alignment horizontal="center" vertical="center"/>
    </xf>
    <xf numFmtId="177" fontId="23" fillId="0" borderId="59" xfId="0" applyNumberFormat="1" applyFont="1" applyBorder="1" applyAlignment="1">
      <alignment horizontal="center" vertical="center"/>
    </xf>
    <xf numFmtId="38" fontId="23" fillId="0" borderId="67" xfId="0" applyNumberFormat="1" applyFont="1" applyBorder="1" applyAlignment="1">
      <alignment horizontal="center" vertical="center" wrapText="1"/>
    </xf>
    <xf numFmtId="38" fontId="23" fillId="0" borderId="68" xfId="0" applyNumberFormat="1" applyFont="1" applyBorder="1" applyAlignment="1">
      <alignment horizontal="center" vertical="center" wrapText="1"/>
    </xf>
    <xf numFmtId="38" fontId="23" fillId="0" borderId="7" xfId="0" applyNumberFormat="1" applyFont="1" applyBorder="1" applyAlignment="1">
      <alignment horizontal="center" vertical="center"/>
    </xf>
    <xf numFmtId="38" fontId="23" fillId="0" borderId="62" xfId="0" applyNumberFormat="1" applyFont="1" applyBorder="1" applyAlignment="1">
      <alignment horizontal="center" vertical="center"/>
    </xf>
    <xf numFmtId="38" fontId="23" fillId="0" borderId="60" xfId="0" applyNumberFormat="1" applyFont="1" applyBorder="1" applyAlignment="1">
      <alignment horizontal="center" vertical="center"/>
    </xf>
    <xf numFmtId="38" fontId="23" fillId="0" borderId="57" xfId="0" applyNumberFormat="1" applyFont="1" applyBorder="1" applyAlignment="1">
      <alignment horizontal="center" vertical="center"/>
    </xf>
    <xf numFmtId="38" fontId="23" fillId="0" borderId="61" xfId="0" applyNumberFormat="1" applyFont="1" applyBorder="1" applyAlignment="1">
      <alignment horizontal="center" vertical="center"/>
    </xf>
    <xf numFmtId="38" fontId="23" fillId="0" borderId="30" xfId="0" applyNumberFormat="1" applyFont="1" applyBorder="1" applyAlignment="1">
      <alignment horizontal="center" vertical="center"/>
    </xf>
    <xf numFmtId="38" fontId="23" fillId="0" borderId="38" xfId="0" applyNumberFormat="1" applyFont="1" applyBorder="1" applyAlignment="1">
      <alignment horizontal="center" vertical="center"/>
    </xf>
    <xf numFmtId="0" fontId="29" fillId="0" borderId="26" xfId="0" applyFont="1" applyBorder="1" applyAlignment="1" applyProtection="1">
      <alignment horizontal="center" vertical="center" wrapText="1"/>
      <protection locked="0"/>
    </xf>
    <xf numFmtId="0" fontId="51" fillId="0" borderId="59" xfId="0" applyFont="1" applyBorder="1" applyAlignment="1" applyProtection="1">
      <alignment horizontal="center" vertical="center" wrapText="1"/>
      <protection locked="0"/>
    </xf>
    <xf numFmtId="38" fontId="23" fillId="0" borderId="33" xfId="0" applyNumberFormat="1" applyFont="1" applyBorder="1" applyAlignment="1">
      <alignment horizontal="center" vertical="center"/>
    </xf>
    <xf numFmtId="38" fontId="23" fillId="0" borderId="34" xfId="0" applyNumberFormat="1" applyFont="1" applyBorder="1" applyAlignment="1">
      <alignment horizontal="center" vertical="center"/>
    </xf>
    <xf numFmtId="38" fontId="23" fillId="0" borderId="6" xfId="0" applyNumberFormat="1" applyFont="1" applyBorder="1" applyAlignment="1">
      <alignment horizontal="center" vertical="center" wrapText="1"/>
    </xf>
    <xf numFmtId="38" fontId="23" fillId="0" borderId="58" xfId="0" applyNumberFormat="1" applyFont="1" applyBorder="1" applyAlignment="1">
      <alignment horizontal="center" vertical="center"/>
    </xf>
    <xf numFmtId="38" fontId="24" fillId="0" borderId="7" xfId="0" applyNumberFormat="1" applyFont="1" applyBorder="1" applyAlignment="1">
      <alignment horizontal="center" vertical="center" wrapText="1"/>
    </xf>
    <xf numFmtId="38" fontId="24" fillId="0" borderId="62" xfId="0" applyNumberFormat="1" applyFont="1" applyBorder="1" applyAlignment="1">
      <alignment horizontal="center" vertical="center"/>
    </xf>
    <xf numFmtId="177" fontId="23" fillId="0" borderId="41" xfId="0" applyNumberFormat="1" applyFont="1" applyBorder="1" applyAlignment="1">
      <alignment horizontal="center" vertical="center"/>
    </xf>
    <xf numFmtId="177" fontId="23" fillId="0" borderId="92" xfId="0" applyNumberFormat="1" applyFont="1" applyBorder="1" applyAlignment="1">
      <alignment horizontal="center" vertical="center"/>
    </xf>
    <xf numFmtId="177" fontId="23" fillId="0" borderId="87" xfId="0" applyNumberFormat="1" applyFont="1" applyBorder="1" applyAlignment="1">
      <alignment horizontal="center" vertical="center"/>
    </xf>
    <xf numFmtId="0" fontId="0" fillId="0" borderId="86" xfId="0" applyBorder="1" applyAlignment="1">
      <alignment horizontal="center" vertical="center"/>
    </xf>
    <xf numFmtId="38" fontId="23" fillId="0" borderId="27" xfId="0" applyNumberFormat="1" applyFont="1" applyBorder="1" applyAlignment="1">
      <alignment horizontal="center" vertical="center"/>
    </xf>
    <xf numFmtId="38" fontId="23" fillId="0" borderId="1" xfId="0" applyNumberFormat="1" applyFont="1" applyBorder="1" applyAlignment="1">
      <alignment horizontal="center" vertical="center"/>
    </xf>
    <xf numFmtId="38" fontId="23" fillId="0" borderId="6" xfId="0" applyNumberFormat="1" applyFont="1" applyBorder="1" applyAlignment="1">
      <alignment horizontal="center" vertical="center"/>
    </xf>
    <xf numFmtId="176" fontId="23" fillId="0" borderId="26" xfId="0" applyNumberFormat="1" applyFont="1" applyBorder="1" applyAlignment="1" applyProtection="1">
      <alignment horizontal="center" vertical="center"/>
      <protection hidden="1"/>
    </xf>
    <xf numFmtId="176" fontId="23" fillId="0" borderId="59" xfId="0" applyNumberFormat="1" applyFont="1" applyBorder="1" applyAlignment="1" applyProtection="1">
      <alignment horizontal="center" vertical="center"/>
      <protection hidden="1"/>
    </xf>
    <xf numFmtId="38" fontId="23" fillId="0" borderId="6" xfId="0" applyNumberFormat="1" applyFont="1" applyBorder="1" applyAlignment="1" applyProtection="1">
      <alignment horizontal="center" vertical="center"/>
      <protection hidden="1"/>
    </xf>
    <xf numFmtId="38" fontId="23" fillId="0" borderId="58" xfId="0" applyNumberFormat="1" applyFont="1" applyBorder="1" applyAlignment="1" applyProtection="1">
      <alignment horizontal="center" vertical="center"/>
      <protection hidden="1"/>
    </xf>
    <xf numFmtId="38" fontId="23" fillId="0" borderId="7" xfId="0" applyNumberFormat="1" applyFont="1" applyBorder="1" applyAlignment="1" applyProtection="1">
      <alignment horizontal="center" vertical="center"/>
      <protection hidden="1"/>
    </xf>
    <xf numFmtId="38" fontId="23" fillId="0" borderId="62" xfId="0" applyNumberFormat="1" applyFont="1" applyBorder="1" applyAlignment="1" applyProtection="1">
      <alignment horizontal="center" vertical="center"/>
      <protection hidden="1"/>
    </xf>
    <xf numFmtId="38" fontId="23" fillId="0" borderId="33" xfId="0" applyNumberFormat="1" applyFont="1" applyBorder="1" applyAlignment="1" applyProtection="1">
      <alignment horizontal="center" vertical="center"/>
      <protection hidden="1"/>
    </xf>
    <xf numFmtId="38" fontId="23" fillId="0" borderId="34" xfId="0" applyNumberFormat="1" applyFont="1" applyBorder="1" applyAlignment="1" applyProtection="1">
      <alignment horizontal="center" vertical="center"/>
      <protection hidden="1"/>
    </xf>
    <xf numFmtId="38" fontId="23" fillId="0" borderId="96" xfId="0" applyNumberFormat="1" applyFont="1" applyBorder="1" applyAlignment="1" applyProtection="1">
      <alignment horizontal="center" vertical="center"/>
      <protection hidden="1"/>
    </xf>
    <xf numFmtId="38" fontId="23" fillId="0" borderId="7" xfId="0" applyNumberFormat="1" applyFont="1" applyBorder="1" applyAlignment="1" applyProtection="1">
      <alignment horizontal="center" vertical="center" wrapText="1"/>
      <protection hidden="1"/>
    </xf>
    <xf numFmtId="38" fontId="23" fillId="0" borderId="36" xfId="0" applyNumberFormat="1" applyFont="1" applyBorder="1" applyAlignment="1" applyProtection="1">
      <alignment horizontal="center" vertical="center" wrapText="1"/>
      <protection hidden="1"/>
    </xf>
    <xf numFmtId="38" fontId="23" fillId="0" borderId="37" xfId="0" applyNumberFormat="1" applyFont="1" applyBorder="1" applyAlignment="1" applyProtection="1">
      <alignment horizontal="center" vertical="center"/>
      <protection hidden="1"/>
    </xf>
    <xf numFmtId="0" fontId="23" fillId="0" borderId="14" xfId="0" applyFont="1" applyBorder="1" applyAlignment="1">
      <alignment horizontal="center"/>
    </xf>
    <xf numFmtId="0" fontId="23" fillId="0" borderId="2" xfId="0" applyFont="1" applyBorder="1" applyAlignment="1">
      <alignment horizont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16" xfId="0" applyFont="1" applyBorder="1" applyAlignment="1">
      <alignment horizontal="center" vertical="center"/>
    </xf>
    <xf numFmtId="0" fontId="23" fillId="0" borderId="39" xfId="0" applyFont="1" applyBorder="1" applyAlignment="1">
      <alignment horizontal="center" vertical="center"/>
    </xf>
    <xf numFmtId="0" fontId="23" fillId="0" borderId="5" xfId="0" applyFont="1" applyBorder="1" applyAlignment="1">
      <alignment horizontal="center" vertical="center"/>
    </xf>
    <xf numFmtId="0" fontId="23" fillId="0" borderId="10" xfId="0" applyFont="1" applyBorder="1" applyAlignment="1">
      <alignment horizontal="center" vertical="center"/>
    </xf>
    <xf numFmtId="38" fontId="24" fillId="0" borderId="5" xfId="0" applyNumberFormat="1" applyFont="1" applyBorder="1" applyAlignment="1">
      <alignment horizontal="center" vertical="center" wrapText="1"/>
    </xf>
    <xf numFmtId="38" fontId="24" fillId="0" borderId="10" xfId="0" applyNumberFormat="1" applyFont="1" applyBorder="1" applyAlignment="1">
      <alignment horizontal="center" vertical="center" wrapText="1"/>
    </xf>
    <xf numFmtId="38" fontId="24" fillId="0" borderId="17" xfId="0" applyNumberFormat="1" applyFont="1" applyBorder="1" applyAlignment="1">
      <alignment horizontal="center" vertical="center" wrapText="1"/>
    </xf>
    <xf numFmtId="0" fontId="23" fillId="0" borderId="5" xfId="0" applyFont="1" applyBorder="1" applyAlignment="1">
      <alignment horizontal="center" vertical="center" wrapText="1"/>
    </xf>
    <xf numFmtId="38" fontId="27" fillId="2" borderId="105" xfId="10" applyFont="1" applyFill="1" applyBorder="1" applyAlignment="1" applyProtection="1">
      <alignment vertical="center"/>
      <protection locked="0"/>
    </xf>
    <xf numFmtId="0" fontId="27" fillId="2" borderId="105" xfId="0" applyFont="1" applyFill="1" applyBorder="1" applyAlignment="1" applyProtection="1">
      <alignment vertical="top" wrapText="1"/>
      <protection locked="0"/>
    </xf>
    <xf numFmtId="0" fontId="27" fillId="2" borderId="5" xfId="0" applyFont="1" applyFill="1" applyBorder="1" applyProtection="1">
      <protection locked="0"/>
    </xf>
    <xf numFmtId="38" fontId="27" fillId="2" borderId="103" xfId="10" applyFont="1" applyFill="1" applyBorder="1" applyAlignment="1" applyProtection="1">
      <alignment vertical="center"/>
      <protection locked="0"/>
    </xf>
    <xf numFmtId="0" fontId="27" fillId="2" borderId="103" xfId="0" applyFont="1" applyFill="1" applyBorder="1" applyAlignment="1" applyProtection="1">
      <alignment vertical="top" wrapText="1"/>
      <protection locked="0"/>
    </xf>
    <xf numFmtId="0" fontId="27" fillId="2" borderId="103" xfId="0" applyFont="1" applyFill="1" applyBorder="1" applyProtection="1">
      <protection locked="0"/>
    </xf>
    <xf numFmtId="3" fontId="27" fillId="2" borderId="105" xfId="0" applyNumberFormat="1" applyFont="1" applyFill="1" applyBorder="1" applyAlignment="1" applyProtection="1">
      <alignment vertical="top" wrapText="1"/>
      <protection locked="0"/>
    </xf>
    <xf numFmtId="38" fontId="27" fillId="2" borderId="106" xfId="10" applyFont="1" applyFill="1" applyBorder="1" applyAlignment="1" applyProtection="1">
      <alignment vertical="center"/>
      <protection locked="0"/>
    </xf>
    <xf numFmtId="0" fontId="27" fillId="2" borderId="106" xfId="0" applyFont="1" applyFill="1" applyBorder="1" applyAlignment="1" applyProtection="1">
      <alignment vertical="top" wrapText="1"/>
      <protection locked="0"/>
    </xf>
    <xf numFmtId="3" fontId="27" fillId="2" borderId="106" xfId="0" applyNumberFormat="1" applyFont="1" applyFill="1" applyBorder="1" applyAlignment="1" applyProtection="1">
      <alignment vertical="top" wrapText="1"/>
      <protection locked="0"/>
    </xf>
  </cellXfs>
  <cellStyles count="2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xfId="27" builtinId="5"/>
    <cellStyle name="ハイパーリンク" xfId="26" builtinId="8"/>
    <cellStyle name="桁区切り" xfId="10" builtinId="6"/>
    <cellStyle name="桁区切り 2" xfId="9" xr:uid="{00000000-0005-0000-0000-000006000000}"/>
    <cellStyle name="桁区切り 2 2" xfId="22" xr:uid="{75F6E9DB-E8C9-4D33-94F3-D7893B8CDDC8}"/>
    <cellStyle name="桁区切り 2 4" xfId="25" xr:uid="{1EAAD208-8E99-42D0-9E67-F6801FB35F85}"/>
    <cellStyle name="桁区切り 3" xfId="12" xr:uid="{00000000-0005-0000-0000-000007000000}"/>
    <cellStyle name="標準" xfId="0" builtinId="0"/>
    <cellStyle name="標準 2" xfId="7" xr:uid="{00000000-0005-0000-0000-000009000000}"/>
    <cellStyle name="標準 3" xfId="8" xr:uid="{00000000-0005-0000-0000-00000A000000}"/>
    <cellStyle name="標準 3 144" xfId="23" xr:uid="{15C14A17-CDAF-42DE-84DF-545EA366488F}"/>
    <cellStyle name="標準 3 2" xfId="21" xr:uid="{6E041F66-3317-41E5-83BE-30946497172C}"/>
    <cellStyle name="標準 3 4" xfId="24" xr:uid="{CBBBA61E-AD4A-40E7-AA17-52FDC114D493}"/>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3" xfId="16" xr:uid="{00000000-0005-0000-0000-00000F000000}"/>
    <cellStyle name="標準 5 3 2" xfId="18" xr:uid="{00000000-0005-0000-0000-000010000000}"/>
    <cellStyle name="標準 5 3 2 2" xfId="19" xr:uid="{00000000-0005-0000-0000-000011000000}"/>
    <cellStyle name="標準 5 3 2 4" xfId="20" xr:uid="{00000000-0005-0000-0000-000012000000}"/>
    <cellStyle name="標準 5 4" xfId="17" xr:uid="{00000000-0005-0000-0000-000013000000}"/>
    <cellStyle name="未定義" xfId="6" xr:uid="{00000000-0005-0000-0000-000014000000}"/>
  </cellStyles>
  <dxfs count="0"/>
  <tableStyles count="0" defaultTableStyle="TableStyleMedium2" defaultPivotStyle="PivotStyleLight16"/>
  <colors>
    <mruColors>
      <color rgb="FFCCFFFF"/>
      <color rgb="FFDAEEEC"/>
      <color rgb="FF3333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10</xdr:col>
      <xdr:colOff>19636</xdr:colOff>
      <xdr:row>5</xdr:row>
      <xdr:rowOff>34583</xdr:rowOff>
    </xdr:from>
    <xdr:ext cx="3934219" cy="99809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44911" y="891833"/>
          <a:ext cx="3934219" cy="998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●本シートの注意事項</a:t>
          </a:r>
          <a:endParaRPr kumimoji="1" lang="en-US" altLang="ja-JP" sz="1100"/>
        </a:p>
        <a:p>
          <a:r>
            <a:rPr kumimoji="1" lang="ja-JP" altLang="en-US" sz="1100"/>
            <a:t>・転記された数値が正しいものであるかを確認し、全補助事業期　</a:t>
          </a:r>
          <a:endParaRPr kumimoji="1" lang="en-US" altLang="ja-JP" sz="1100"/>
        </a:p>
        <a:p>
          <a:r>
            <a:rPr kumimoji="1" lang="ja-JP" altLang="en-US" sz="1100"/>
            <a:t>間経費内訳書のワークシートに転記して下さい。</a:t>
          </a:r>
          <a:endParaRPr kumimoji="1" lang="en-US" altLang="ja-JP" sz="1100"/>
        </a:p>
        <a:p>
          <a:endParaRPr kumimoji="1" lang="en-US" altLang="ja-JP" sz="1100"/>
        </a:p>
        <a:p>
          <a:r>
            <a:rPr kumimoji="1" lang="ja-JP" altLang="en-US" sz="1100"/>
            <a:t>・</a:t>
          </a:r>
          <a:r>
            <a:rPr kumimoji="1" lang="en-US" altLang="ja-JP" sz="1100"/>
            <a:t>E</a:t>
          </a:r>
          <a:r>
            <a:rPr kumimoji="1" lang="ja-JP" altLang="en-US" sz="1100"/>
            <a:t>列は補助率に基づき交付額が決定される事業のみ用います。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142874</xdr:colOff>
      <xdr:row>13</xdr:row>
      <xdr:rowOff>123824</xdr:rowOff>
    </xdr:from>
    <xdr:ext cx="7591426" cy="3537892"/>
    <xdr:sp macro="" textlink="">
      <xdr:nvSpPr>
        <xdr:cNvPr id="2" name="正方形/長方形 1">
          <a:extLst>
            <a:ext uri="{FF2B5EF4-FFF2-40B4-BE49-F238E27FC236}">
              <a16:creationId xmlns:a16="http://schemas.microsoft.com/office/drawing/2014/main" id="{5DFC492C-CC74-4400-BF2F-FD9A51AA2D06}"/>
            </a:ext>
          </a:extLst>
        </xdr:cNvPr>
        <xdr:cNvSpPr/>
      </xdr:nvSpPr>
      <xdr:spPr>
        <a:xfrm>
          <a:off x="11010899" y="2819399"/>
          <a:ext cx="7591426" cy="35378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latin typeface="+mj-ea"/>
              <a:ea typeface="+mj-ea"/>
            </a:rPr>
            <a:t>作成上の注意</a:t>
          </a:r>
          <a:endParaRPr kumimoji="1" lang="en-US" altLang="ja-JP" sz="2000" b="1" i="1">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本シートの</a:t>
          </a:r>
          <a:r>
            <a:rPr lang="en-US" altLang="ja-JP" sz="1600" b="0" i="0">
              <a:solidFill>
                <a:srgbClr val="FF0000"/>
              </a:solidFill>
              <a:effectLst/>
              <a:latin typeface="+mn-lt"/>
              <a:ea typeface="+mn-ea"/>
              <a:cs typeface="+mn-cs"/>
            </a:rPr>
            <a:t>J5</a:t>
          </a:r>
          <a:r>
            <a:rPr lang="ja-JP" altLang="ja-JP" sz="1600" b="0" i="0">
              <a:solidFill>
                <a:srgbClr val="FF0000"/>
              </a:solidFill>
              <a:effectLst/>
              <a:latin typeface="+mn-lt"/>
              <a:ea typeface="+mn-ea"/>
              <a:cs typeface="+mn-cs"/>
            </a:rPr>
            <a:t>～</a:t>
          </a:r>
          <a:r>
            <a:rPr lang="en-US" altLang="ja-JP" sz="1600" b="0" i="0">
              <a:solidFill>
                <a:srgbClr val="FF0000"/>
              </a:solidFill>
              <a:effectLst/>
              <a:latin typeface="+mn-lt"/>
              <a:ea typeface="+mn-ea"/>
              <a:cs typeface="+mn-cs"/>
            </a:rPr>
            <a:t>J16</a:t>
          </a:r>
          <a:r>
            <a:rPr lang="ja-JP" altLang="ja-JP" sz="1600" b="0" i="0">
              <a:solidFill>
                <a:srgbClr val="FF0000"/>
              </a:solidFill>
              <a:effectLst/>
              <a:latin typeface="+mn-lt"/>
              <a:ea typeface="+mn-ea"/>
              <a:cs typeface="+mn-cs"/>
            </a:rPr>
            <a:t>に分類</a:t>
          </a:r>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環境整備施策名</a:t>
          </a: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を記入下さい。他シートに反映します。</a:t>
          </a:r>
          <a:endParaRPr lang="ja-JP" altLang="ja-JP" sz="1600">
            <a:solidFill>
              <a:srgbClr val="FF0000"/>
            </a:solidFill>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a:t>
          </a:r>
          <a:r>
            <a:rPr lang="ja-JP" altLang="en-US" sz="1600" b="0" i="0">
              <a:solidFill>
                <a:schemeClr val="lt1"/>
              </a:solidFill>
              <a:effectLst/>
              <a:latin typeface="+mn-lt"/>
              <a:ea typeface="+mn-ea"/>
              <a:cs typeface="+mn-cs"/>
            </a:rPr>
            <a:t>赤字の</a:t>
          </a:r>
          <a:r>
            <a:rPr lang="ja-JP" altLang="ja-JP" sz="1600" b="0" i="0">
              <a:solidFill>
                <a:schemeClr val="lt1"/>
              </a:solidFill>
              <a:effectLst/>
              <a:latin typeface="+mn-lt"/>
              <a:ea typeface="+mn-ea"/>
              <a:cs typeface="+mn-cs"/>
            </a:rPr>
            <a:t>記載例を削除の上、黒字で記入してください。</a:t>
          </a:r>
          <a:endParaRPr lang="en-US" altLang="ja-JP" sz="1600" b="0" i="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200" b="1">
              <a:latin typeface="+mj-ea"/>
              <a:ea typeface="+mj-ea"/>
            </a:rPr>
            <a:t>取得価額が</a:t>
          </a:r>
          <a:r>
            <a:rPr kumimoji="1" lang="en-US" altLang="ja-JP" sz="1200" b="1">
              <a:latin typeface="+mj-ea"/>
              <a:ea typeface="+mj-ea"/>
            </a:rPr>
            <a:t>10</a:t>
          </a:r>
          <a:r>
            <a:rPr kumimoji="1" lang="ja-JP" altLang="en-US" sz="1200" b="1">
              <a:latin typeface="+mj-ea"/>
              <a:ea typeface="+mj-ea"/>
            </a:rPr>
            <a:t>万円以上かつ耐用年数</a:t>
          </a:r>
          <a:r>
            <a:rPr kumimoji="1" lang="en-US" altLang="ja-JP" sz="1200" b="1">
              <a:latin typeface="+mj-ea"/>
              <a:ea typeface="+mj-ea"/>
            </a:rPr>
            <a:t>1</a:t>
          </a:r>
          <a:r>
            <a:rPr kumimoji="1" lang="ja-JP" altLang="en-US" sz="1200" b="1">
              <a:latin typeface="+mj-ea"/>
              <a:ea typeface="+mj-ea"/>
            </a:rPr>
            <a:t>年以上の設備備品のうち、取得価額が</a:t>
          </a:r>
          <a:r>
            <a:rPr kumimoji="1" lang="en-US" altLang="ja-JP" sz="1200" b="1">
              <a:latin typeface="+mj-ea"/>
              <a:ea typeface="+mj-ea"/>
            </a:rPr>
            <a:t>50</a:t>
          </a:r>
          <a:r>
            <a:rPr kumimoji="1" lang="ja-JP" altLang="en-US" sz="1200" b="1">
              <a:latin typeface="+mj-ea"/>
              <a:ea typeface="+mj-ea"/>
            </a:rPr>
            <a:t>万円以上の設備備品については、見積書または金額が記載されたカタログの添付が必要です。</a:t>
          </a:r>
          <a:endParaRPr kumimoji="1" lang="en-US" altLang="ja-JP" sz="1200" b="1">
            <a:latin typeface="+mj-ea"/>
            <a:ea typeface="+mj-ea"/>
          </a:endParaRPr>
        </a:p>
        <a:p>
          <a:pPr marL="171450" indent="-171450" algn="l">
            <a:buFont typeface="Wingdings" panose="05000000000000000000" pitchFamily="2" charset="2"/>
            <a:buChar char="l"/>
          </a:pPr>
          <a:r>
            <a:rPr kumimoji="1" lang="ja-JP" altLang="en-US" sz="1200" b="1">
              <a:latin typeface="+mj-ea"/>
              <a:ea typeface="+mj-ea"/>
            </a:rPr>
            <a:t>見積書がある場合は見積書に記載の金額（消費税込）を入力してください。</a:t>
          </a:r>
          <a:endParaRPr kumimoji="1" lang="en-US" altLang="ja-JP" sz="1200" b="1">
            <a:latin typeface="+mj-ea"/>
            <a:ea typeface="+mj-ea"/>
          </a:endParaRP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133350</xdr:colOff>
      <xdr:row>13</xdr:row>
      <xdr:rowOff>104774</xdr:rowOff>
    </xdr:from>
    <xdr:ext cx="7734300" cy="3615926"/>
    <xdr:sp macro="" textlink="">
      <xdr:nvSpPr>
        <xdr:cNvPr id="2" name="正方形/長方形 1">
          <a:extLst>
            <a:ext uri="{FF2B5EF4-FFF2-40B4-BE49-F238E27FC236}">
              <a16:creationId xmlns:a16="http://schemas.microsoft.com/office/drawing/2014/main" id="{CD9C8F28-2879-494B-854F-2723D0F41624}"/>
            </a:ext>
          </a:extLst>
        </xdr:cNvPr>
        <xdr:cNvSpPr/>
      </xdr:nvSpPr>
      <xdr:spPr>
        <a:xfrm>
          <a:off x="10534650" y="2828924"/>
          <a:ext cx="7734300" cy="3615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bg1"/>
              </a:solidFill>
              <a:effectLst/>
              <a:latin typeface="+mn-lt"/>
              <a:ea typeface="+mn-ea"/>
              <a:cs typeface="+mn-cs"/>
            </a:rPr>
            <a:t>　</a:t>
          </a:r>
          <a:r>
            <a:rPr kumimoji="0" lang="ja-JP" altLang="en-US" sz="1400" b="0" i="0" u="none" strike="noStrike" kern="0" cap="none" spc="0" normalizeH="0" baseline="0" noProof="0">
              <a:ln>
                <a:noFill/>
              </a:ln>
              <a:solidFill>
                <a:schemeClr val="bg1"/>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bg1"/>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金額欄に直接金額（消費税込）を入力しないでください。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13</xdr:col>
      <xdr:colOff>206375</xdr:colOff>
      <xdr:row>13</xdr:row>
      <xdr:rowOff>126999</xdr:rowOff>
    </xdr:from>
    <xdr:ext cx="8553450" cy="4987926"/>
    <xdr:sp macro="" textlink="">
      <xdr:nvSpPr>
        <xdr:cNvPr id="2" name="正方形/長方形 1">
          <a:extLst>
            <a:ext uri="{FF2B5EF4-FFF2-40B4-BE49-F238E27FC236}">
              <a16:creationId xmlns:a16="http://schemas.microsoft.com/office/drawing/2014/main" id="{BA13A7A7-EC90-4E3C-A567-FE9C15CB10D6}"/>
            </a:ext>
          </a:extLst>
        </xdr:cNvPr>
        <xdr:cNvSpPr/>
      </xdr:nvSpPr>
      <xdr:spPr>
        <a:xfrm>
          <a:off x="12465050" y="3336924"/>
          <a:ext cx="8553450" cy="4987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effectLst/>
            </a:rPr>
            <a:t>委託先機関の研究参加者の旅費（有識者等の招聘旅費を除く）を代表機関が負担することはできません。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171451</xdr:colOff>
      <xdr:row>13</xdr:row>
      <xdr:rowOff>114300</xdr:rowOff>
    </xdr:from>
    <xdr:ext cx="10280650" cy="5413375"/>
    <xdr:sp macro="" textlink="">
      <xdr:nvSpPr>
        <xdr:cNvPr id="2" name="正方形/長方形 1">
          <a:extLst>
            <a:ext uri="{FF2B5EF4-FFF2-40B4-BE49-F238E27FC236}">
              <a16:creationId xmlns:a16="http://schemas.microsoft.com/office/drawing/2014/main" id="{FC3EAD13-B66E-4949-9F2C-DF41A90CC09A}"/>
            </a:ext>
          </a:extLst>
        </xdr:cNvPr>
        <xdr:cNvSpPr/>
      </xdr:nvSpPr>
      <xdr:spPr>
        <a:xfrm>
          <a:off x="10668001" y="3038475"/>
          <a:ext cx="10280650" cy="541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600" b="1">
              <a:solidFill>
                <a:schemeClr val="lt1"/>
              </a:solidFill>
              <a:effectLst/>
              <a:latin typeface="+mj-ea"/>
              <a:ea typeface="+mj-ea"/>
              <a:cs typeface="+mn-cs"/>
            </a:rPr>
            <a:t>作成</a:t>
          </a:r>
          <a:r>
            <a:rPr kumimoji="1" lang="ja-JP" altLang="ja-JP" sz="1600" b="1">
              <a:solidFill>
                <a:schemeClr val="lt1"/>
              </a:solidFill>
              <a:effectLst/>
              <a:latin typeface="+mj-ea"/>
              <a:ea typeface="+mj-ea"/>
              <a:cs typeface="+mn-cs"/>
            </a:rPr>
            <a:t>上の注意</a:t>
          </a:r>
          <a:endParaRPr kumimoji="1" lang="en-US" altLang="ja-JP" sz="1600" b="1">
            <a:solidFill>
              <a:schemeClr val="lt1"/>
            </a:solidFill>
            <a:effectLst/>
            <a:latin typeface="+mj-ea"/>
            <a:ea typeface="+mj-ea"/>
            <a:cs typeface="+mn-cs"/>
          </a:endParaRPr>
        </a:p>
        <a:p>
          <a:r>
            <a:rPr kumimoji="1" lang="en-US" altLang="ja-JP" sz="1600" b="1">
              <a:solidFill>
                <a:schemeClr val="lt1"/>
              </a:solidFill>
              <a:effectLst/>
              <a:latin typeface="+mj-ea"/>
              <a:ea typeface="+mj-ea"/>
              <a:cs typeface="+mn-cs"/>
            </a:rPr>
            <a:t>※</a:t>
          </a:r>
          <a:r>
            <a:rPr kumimoji="1" lang="ja-JP" altLang="en-US" sz="1600" b="0">
              <a:solidFill>
                <a:schemeClr val="lt1"/>
              </a:solidFill>
              <a:effectLst/>
              <a:latin typeface="+mj-ea"/>
              <a:ea typeface="+mj-ea"/>
              <a:cs typeface="+mn-cs"/>
            </a:rPr>
            <a:t>本シートは実績単価で人件費計上を行う場合に使用してください。（健保等級用シートとの併用も可能）</a:t>
          </a:r>
          <a:endParaRPr kumimoji="1" lang="en-US" altLang="ja-JP" sz="1600" b="0">
            <a:solidFill>
              <a:schemeClr val="lt1"/>
            </a:solidFill>
            <a:effectLst/>
            <a:latin typeface="+mj-ea"/>
            <a:ea typeface="+mj-ea"/>
            <a:cs typeface="+mn-cs"/>
          </a:endParaRPr>
        </a:p>
        <a:p>
          <a:r>
            <a:rPr lang="en-US" altLang="ja-JP" sz="1600" b="0" i="0">
              <a:solidFill>
                <a:schemeClr val="lt1"/>
              </a:solidFill>
              <a:effectLst/>
              <a:latin typeface="+mj-ea"/>
              <a:ea typeface="+mj-ea"/>
              <a:cs typeface="+mn-cs"/>
            </a:rPr>
            <a:t>※</a:t>
          </a:r>
          <a:r>
            <a:rPr lang="ja-JP" altLang="ja-JP" sz="1600" b="0" i="0">
              <a:solidFill>
                <a:schemeClr val="lt1"/>
              </a:solidFill>
              <a:effectLst/>
              <a:latin typeface="+mj-ea"/>
              <a:ea typeface="+mj-ea"/>
              <a:cs typeface="+mn-cs"/>
            </a:rPr>
            <a:t>提出の際は記載例を削除の上、黒字で記入してください。</a:t>
          </a:r>
          <a:r>
            <a:rPr lang="ja-JP" altLang="ja-JP" sz="1600">
              <a:solidFill>
                <a:schemeClr val="lt1"/>
              </a:solidFill>
              <a:effectLst/>
              <a:latin typeface="+mj-ea"/>
              <a:ea typeface="+mj-ea"/>
              <a:cs typeface="+mn-cs"/>
            </a:rPr>
            <a:t> </a:t>
          </a:r>
          <a:endParaRPr lang="ja-JP" altLang="ja-JP" sz="1600">
            <a:effectLst/>
            <a:latin typeface="+mj-ea"/>
            <a:ea typeface="+mj-ea"/>
          </a:endParaRPr>
        </a:p>
        <a:p>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費目自体に該当する計上が無い場合は記載例は削除してください。</a:t>
          </a:r>
          <a:endParaRPr lang="ja-JP" altLang="ja-JP" sz="1600">
            <a:effectLst/>
            <a:latin typeface="+mj-ea"/>
            <a:ea typeface="+mj-ea"/>
          </a:endParaRPr>
        </a:p>
        <a:p>
          <a:pPr eaLnBrk="1" fontAlgn="auto" latinLnBrk="0" hangingPunct="1"/>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水色セル</a:t>
          </a:r>
          <a:r>
            <a:rPr kumimoji="1" lang="ja-JP" altLang="en-US" sz="1600">
              <a:solidFill>
                <a:schemeClr val="lt1"/>
              </a:solidFill>
              <a:effectLst/>
              <a:latin typeface="+mj-ea"/>
              <a:ea typeface="+mj-ea"/>
              <a:cs typeface="+mn-cs"/>
            </a:rPr>
            <a:t>に</a:t>
          </a:r>
          <a:r>
            <a:rPr kumimoji="1" lang="ja-JP" altLang="ja-JP" sz="1600">
              <a:solidFill>
                <a:schemeClr val="lt1"/>
              </a:solidFill>
              <a:effectLst/>
              <a:latin typeface="+mj-ea"/>
              <a:ea typeface="+mj-ea"/>
              <a:cs typeface="+mn-cs"/>
            </a:rPr>
            <a:t>記入してください。（</a:t>
          </a:r>
          <a:r>
            <a:rPr kumimoji="1" lang="ja-JP" altLang="ja-JP" sz="1600" u="sng">
              <a:solidFill>
                <a:schemeClr val="lt1"/>
              </a:solidFill>
              <a:effectLst/>
              <a:latin typeface="+mj-ea"/>
              <a:ea typeface="+mj-ea"/>
              <a:cs typeface="+mn-cs"/>
            </a:rPr>
            <a:t>水色セル以外については変更等しないでください。</a:t>
          </a:r>
          <a:r>
            <a:rPr kumimoji="1" lang="ja-JP" altLang="ja-JP" sz="1600">
              <a:solidFill>
                <a:schemeClr val="lt1"/>
              </a:solidFill>
              <a:effectLst/>
              <a:latin typeface="+mj-ea"/>
              <a:ea typeface="+mj-ea"/>
              <a:cs typeface="+mn-cs"/>
            </a:rPr>
            <a:t>）</a:t>
          </a:r>
          <a:endParaRPr lang="ja-JP" altLang="ja-JP" sz="1600">
            <a:effectLst/>
            <a:latin typeface="+mj-ea"/>
            <a:ea typeface="+mj-ea"/>
          </a:endParaRPr>
        </a:p>
        <a:p>
          <a:r>
            <a:rPr lang="en-US" altLang="ja-JP" sz="1600">
              <a:effectLst/>
              <a:latin typeface="+mj-ea"/>
              <a:ea typeface="+mj-ea"/>
            </a:rPr>
            <a:t>※</a:t>
          </a:r>
          <a:r>
            <a:rPr lang="ja-JP" altLang="en-US" sz="1600">
              <a:effectLst/>
              <a:latin typeface="+mj-ea"/>
              <a:ea typeface="+mj-ea"/>
            </a:rPr>
            <a:t>アルバイト、短期雇用者も計上してください。</a:t>
          </a:r>
          <a:endParaRPr lang="en-US" altLang="ja-JP" sz="1600">
            <a:effectLst/>
            <a:latin typeface="+mj-ea"/>
            <a:ea typeface="+mj-ea"/>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168275</xdr:colOff>
      <xdr:row>13</xdr:row>
      <xdr:rowOff>101601</xdr:rowOff>
    </xdr:from>
    <xdr:ext cx="8686800" cy="3863974"/>
    <xdr:sp macro="" textlink="">
      <xdr:nvSpPr>
        <xdr:cNvPr id="2" name="正方形/長方形 1">
          <a:extLst>
            <a:ext uri="{FF2B5EF4-FFF2-40B4-BE49-F238E27FC236}">
              <a16:creationId xmlns:a16="http://schemas.microsoft.com/office/drawing/2014/main" id="{A5500346-0685-45E7-A497-72BB66B56391}"/>
            </a:ext>
          </a:extLst>
        </xdr:cNvPr>
        <xdr:cNvSpPr/>
      </xdr:nvSpPr>
      <xdr:spPr>
        <a:xfrm>
          <a:off x="10988675" y="2797176"/>
          <a:ext cx="8686800" cy="38639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健保等級時間単価、健保等級月額単価または派遣契約単価を入力してください。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ja-JP" sz="1100">
              <a:solidFill>
                <a:schemeClr val="lt1"/>
              </a:solidFill>
              <a:effectLst/>
              <a:latin typeface="+mn-lt"/>
              <a:ea typeface="+mn-ea"/>
              <a:cs typeface="+mn-cs"/>
            </a:rPr>
            <a:t>雇用区分／「直雇用」を選択してください。出向者についても、「直雇用」を選択してください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6</xdr:col>
      <xdr:colOff>123826</xdr:colOff>
      <xdr:row>13</xdr:row>
      <xdr:rowOff>114299</xdr:rowOff>
    </xdr:from>
    <xdr:ext cx="7435850" cy="3209789"/>
    <xdr:sp macro="" textlink="">
      <xdr:nvSpPr>
        <xdr:cNvPr id="2" name="正方形/長方形 1">
          <a:extLst>
            <a:ext uri="{FF2B5EF4-FFF2-40B4-BE49-F238E27FC236}">
              <a16:creationId xmlns:a16="http://schemas.microsoft.com/office/drawing/2014/main" id="{E7BD1CD5-0D5E-4D7C-85C2-E7A98A141D8E}"/>
            </a:ext>
          </a:extLst>
        </xdr:cNvPr>
        <xdr:cNvSpPr/>
      </xdr:nvSpPr>
      <xdr:spPr>
        <a:xfrm>
          <a:off x="9401176" y="2800349"/>
          <a:ext cx="7435850"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価／支払する謝金の単価（税込）を記載してください。時給の場合は日給に換算して記入してください。その場合は時間単価を用務目的欄に記載してください。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7</xdr:col>
      <xdr:colOff>120652</xdr:colOff>
      <xdr:row>13</xdr:row>
      <xdr:rowOff>123825</xdr:rowOff>
    </xdr:from>
    <xdr:ext cx="7448549" cy="3760966"/>
    <xdr:sp macro="" textlink="">
      <xdr:nvSpPr>
        <xdr:cNvPr id="2" name="正方形/長方形 1">
          <a:extLst>
            <a:ext uri="{FF2B5EF4-FFF2-40B4-BE49-F238E27FC236}">
              <a16:creationId xmlns:a16="http://schemas.microsoft.com/office/drawing/2014/main" id="{D50FFBB4-0106-475A-A40B-4ADC4FA16900}"/>
            </a:ext>
          </a:extLst>
        </xdr:cNvPr>
        <xdr:cNvSpPr/>
      </xdr:nvSpPr>
      <xdr:spPr>
        <a:xfrm>
          <a:off x="10855327" y="2800350"/>
          <a:ext cx="7448549" cy="37609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u="none">
              <a:solidFill>
                <a:schemeClr val="lt1"/>
              </a:solidFill>
              <a:effectLst/>
              <a:latin typeface="+mn-lt"/>
              <a:ea typeface="+mn-ea"/>
              <a:cs typeface="+mn-cs"/>
            </a:rPr>
            <a:t>※</a:t>
          </a:r>
          <a:r>
            <a:rPr lang="ja-JP" altLang="ja-JP" sz="1600" u="none">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en-US" altLang="ja-JP" sz="1600" u="non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latin typeface="+mj-ea"/>
              <a:ea typeface="+mj-ea"/>
            </a:rPr>
            <a:t>１契約あたり</a:t>
          </a:r>
          <a:r>
            <a:rPr kumimoji="1" lang="en-US" altLang="ja-JP" sz="1200" b="1" u="sng">
              <a:latin typeface="+mj-ea"/>
              <a:ea typeface="+mj-ea"/>
            </a:rPr>
            <a:t>100</a:t>
          </a:r>
          <a:r>
            <a:rPr kumimoji="1" lang="ja-JP" altLang="ja-JP" sz="1200" b="1" u="sng">
              <a:solidFill>
                <a:schemeClr val="lt1"/>
              </a:solidFill>
              <a:effectLst/>
              <a:latin typeface="+mj-ea"/>
              <a:ea typeface="+mj-ea"/>
              <a:cs typeface="+mn-cs"/>
            </a:rPr>
            <a:t>万円以上の</a:t>
          </a:r>
          <a:r>
            <a:rPr kumimoji="1" lang="ja-JP" altLang="en-US" sz="1200" b="1" u="sng">
              <a:solidFill>
                <a:schemeClr val="lt1"/>
              </a:solidFill>
              <a:effectLst/>
              <a:latin typeface="+mj-ea"/>
              <a:ea typeface="+mj-ea"/>
              <a:cs typeface="+mn-cs"/>
            </a:rPr>
            <a:t>外注費</a:t>
          </a:r>
          <a:r>
            <a:rPr kumimoji="1" lang="ja-JP" altLang="ja-JP" sz="1200" b="1" u="sng">
              <a:solidFill>
                <a:schemeClr val="lt1"/>
              </a:solidFill>
              <a:effectLst/>
              <a:latin typeface="+mj-ea"/>
              <a:ea typeface="+mj-ea"/>
              <a:cs typeface="+mn-cs"/>
            </a:rPr>
            <a:t>については、見積書</a:t>
          </a:r>
          <a:r>
            <a:rPr kumimoji="1" lang="ja-JP" altLang="en-US" sz="1200" b="1" u="sng">
              <a:solidFill>
                <a:schemeClr val="lt1"/>
              </a:solidFill>
              <a:effectLst/>
              <a:latin typeface="+mj-ea"/>
              <a:ea typeface="+mj-ea"/>
              <a:cs typeface="+mn-cs"/>
            </a:rPr>
            <a:t>等</a:t>
          </a:r>
          <a:r>
            <a:rPr kumimoji="1" lang="ja-JP" altLang="ja-JP" sz="1200" b="1" u="sng">
              <a:solidFill>
                <a:schemeClr val="lt1"/>
              </a:solidFill>
              <a:effectLst/>
              <a:latin typeface="+mj-ea"/>
              <a:ea typeface="+mj-ea"/>
              <a:cs typeface="+mn-cs"/>
            </a:rPr>
            <a:t>の添付が必要です。</a:t>
          </a:r>
          <a:endParaRPr kumimoji="1" lang="en-US" altLang="ja-JP" sz="1200" b="1" u="sng">
            <a:solidFill>
              <a:schemeClr val="lt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chemeClr val="lt1"/>
              </a:solidFill>
              <a:effectLst/>
              <a:latin typeface="+mj-ea"/>
              <a:ea typeface="+mj-ea"/>
              <a:cs typeface="+mn-cs"/>
            </a:rPr>
            <a:t>見積書がある場合は見積書に記載の金額（消費税込）を入力してください。</a:t>
          </a:r>
          <a:endParaRPr lang="ja-JP" altLang="ja-JP" sz="1200" b="1" u="sng">
            <a:effectLst/>
            <a:latin typeface="+mj-ea"/>
            <a:ea typeface="+mj-ea"/>
          </a:endParaRPr>
        </a:p>
        <a:p>
          <a:pPr algn="l"/>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なお、委託</a:t>
          </a:r>
          <a:r>
            <a:rPr kumimoji="1" lang="ja-JP" altLang="en-US" sz="1100">
              <a:solidFill>
                <a:schemeClr val="bg1"/>
              </a:solidFill>
              <a:effectLst/>
              <a:latin typeface="+mn-lt"/>
              <a:ea typeface="+mn-ea"/>
              <a:cs typeface="+mn-cs"/>
            </a:rPr>
            <a:t>に</a:t>
          </a:r>
          <a:r>
            <a:rPr kumimoji="1" lang="ja-JP" altLang="ja-JP" sz="1100">
              <a:solidFill>
                <a:schemeClr val="bg1"/>
              </a:solidFill>
              <a:effectLst/>
              <a:latin typeface="+mn-lt"/>
              <a:ea typeface="+mn-ea"/>
              <a:cs typeface="+mn-cs"/>
            </a:rPr>
            <a:t>ついては「委託費」のシートに記入してください。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u="sng">
              <a:solidFill>
                <a:schemeClr val="lt1"/>
              </a:solidFill>
              <a:effectLst/>
              <a:latin typeface="+mn-lt"/>
              <a:ea typeface="+mn-ea"/>
              <a:cs typeface="+mn-cs"/>
            </a:rPr>
            <a:t>学会参加費を計上する場合は「参加者リスト」にも必ず記載してください。「参加者リスト」に記載が無い場合は計上できません。</a:t>
          </a:r>
          <a:endParaRPr lang="ja-JP" altLang="ja-JP" sz="1100">
            <a:effectLst/>
          </a:endParaRPr>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13</xdr:col>
      <xdr:colOff>153761</xdr:colOff>
      <xdr:row>4</xdr:row>
      <xdr:rowOff>134709</xdr:rowOff>
    </xdr:from>
    <xdr:ext cx="7670346" cy="3471183"/>
    <xdr:sp macro="" textlink="">
      <xdr:nvSpPr>
        <xdr:cNvPr id="5" name="正方形/長方形 4">
          <a:extLst>
            <a:ext uri="{FF2B5EF4-FFF2-40B4-BE49-F238E27FC236}">
              <a16:creationId xmlns:a16="http://schemas.microsoft.com/office/drawing/2014/main" id="{6EDAEE42-1E2F-4DBE-A83D-5265CD062015}"/>
            </a:ext>
          </a:extLst>
        </xdr:cNvPr>
        <xdr:cNvSpPr/>
      </xdr:nvSpPr>
      <xdr:spPr>
        <a:xfrm>
          <a:off x="16182975" y="1196066"/>
          <a:ext cx="7670346" cy="34711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b="1"/>
            <a:t>作成上の注意</a:t>
          </a:r>
          <a:endParaRPr kumimoji="1" lang="en-US" altLang="ja-JP" sz="2000" b="1"/>
        </a:p>
        <a:p>
          <a:r>
            <a:rPr lang="en-US" altLang="ja-JP" sz="1600" b="0" i="0" strike="noStrike" baseline="0">
              <a:solidFill>
                <a:schemeClr val="bg1"/>
              </a:solidFill>
              <a:effectLst/>
              <a:latin typeface="+mn-lt"/>
              <a:ea typeface="+mn-ea"/>
              <a:cs typeface="+mn-cs"/>
            </a:rPr>
            <a:t>※</a:t>
          </a:r>
          <a:r>
            <a:rPr lang="ja-JP" altLang="en-US" sz="1600" b="0" i="0" strike="noStrike" baseline="0">
              <a:solidFill>
                <a:schemeClr val="bg1"/>
              </a:solidFill>
              <a:effectLst/>
              <a:latin typeface="+mn-lt"/>
              <a:ea typeface="+mn-ea"/>
              <a:cs typeface="+mn-cs"/>
            </a:rPr>
            <a:t>連携機関については、連携機関に連携機関用の経費等内訳・項目シートを作成して頂いて下さい。</a:t>
          </a:r>
          <a:endParaRPr lang="en-US" altLang="ja-JP" sz="1600" b="0" i="0">
            <a:solidFill>
              <a:schemeClr val="bg1"/>
            </a:solidFill>
            <a:effectLst/>
            <a:latin typeface="+mn-lt"/>
            <a:ea typeface="+mn-ea"/>
            <a:cs typeface="+mn-cs"/>
          </a:endParaRPr>
        </a:p>
        <a:p>
          <a:r>
            <a:rPr lang="ja-JP" altLang="en-US" sz="1600" b="0" i="0">
              <a:solidFill>
                <a:schemeClr val="bg1"/>
              </a:solidFill>
              <a:effectLst/>
              <a:latin typeface="+mn-lt"/>
              <a:ea typeface="+mn-ea"/>
              <a:cs typeface="+mn-cs"/>
            </a:rPr>
            <a:t>　</a:t>
          </a:r>
          <a:r>
            <a:rPr lang="ja-JP" altLang="en-US" sz="1600" b="0" i="0" baseline="0">
              <a:solidFill>
                <a:schemeClr val="bg1"/>
              </a:solidFill>
              <a:effectLst/>
              <a:latin typeface="+mn-lt"/>
              <a:ea typeface="+mn-ea"/>
              <a:cs typeface="+mn-cs"/>
            </a:rPr>
            <a:t>  </a:t>
          </a:r>
          <a:r>
            <a:rPr lang="ja-JP" altLang="en-US" sz="1600" b="0" i="0">
              <a:solidFill>
                <a:schemeClr val="bg1"/>
              </a:solidFill>
              <a:effectLst/>
              <a:latin typeface="+mn-lt"/>
              <a:ea typeface="+mn-ea"/>
              <a:cs typeface="+mn-cs"/>
            </a:rPr>
            <a:t>研究費サブテーマ、研究環境整備改善施策の並びは代表機関と同一にして下さい。</a:t>
          </a:r>
          <a:endParaRPr lang="en-US" altLang="ja-JP" sz="1600" b="0" i="0">
            <a:solidFill>
              <a:schemeClr val="bg1"/>
            </a:solidFill>
            <a:effectLst/>
            <a:latin typeface="+mn-lt"/>
            <a:ea typeface="+mn-ea"/>
            <a:cs typeface="+mn-cs"/>
          </a:endParaRPr>
        </a:p>
        <a:p>
          <a:endParaRPr lang="en-US" altLang="ja-JP" sz="1600" b="0" i="0">
            <a:solidFill>
              <a:schemeClr val="bg1"/>
            </a:solidFill>
            <a:effectLst/>
            <a:latin typeface="+mn-lt"/>
            <a:ea typeface="+mn-ea"/>
            <a:cs typeface="+mn-cs"/>
          </a:endParaRPr>
        </a:p>
        <a:p>
          <a:r>
            <a:rPr lang="en-US" altLang="ja-JP" sz="1600" b="0" i="0">
              <a:solidFill>
                <a:schemeClr val="bg1"/>
              </a:solidFill>
              <a:effectLst/>
              <a:latin typeface="+mn-lt"/>
              <a:ea typeface="+mn-ea"/>
              <a:cs typeface="+mn-cs"/>
            </a:rPr>
            <a:t>※</a:t>
          </a:r>
          <a:r>
            <a:rPr lang="ja-JP" altLang="en-US" sz="1600" b="0" i="0">
              <a:solidFill>
                <a:schemeClr val="bg1"/>
              </a:solidFill>
              <a:effectLst/>
              <a:latin typeface="+mn-lt"/>
              <a:ea typeface="+mn-ea"/>
              <a:cs typeface="+mn-cs"/>
            </a:rPr>
            <a:t>協力機関については、右側シート（協力機関１・２・３</a:t>
          </a:r>
          <a:r>
            <a:rPr lang="en-US" altLang="ja-JP" sz="1600" b="0" i="0">
              <a:solidFill>
                <a:schemeClr val="bg1"/>
              </a:solidFill>
              <a:effectLst/>
              <a:latin typeface="+mn-lt"/>
              <a:ea typeface="+mn-ea"/>
              <a:cs typeface="+mn-cs"/>
            </a:rPr>
            <a:t>...</a:t>
          </a:r>
          <a:r>
            <a:rPr lang="ja-JP" altLang="en-US" sz="1600" b="0" i="0">
              <a:solidFill>
                <a:schemeClr val="bg1"/>
              </a:solidFill>
              <a:effectLst/>
              <a:latin typeface="+mn-lt"/>
              <a:ea typeface="+mn-ea"/>
              <a:cs typeface="+mn-cs"/>
            </a:rPr>
            <a:t>）を記入下さい。</a:t>
          </a:r>
          <a:endParaRPr lang="en-US" altLang="ja-JP" sz="1600" b="0" i="0">
            <a:solidFill>
              <a:schemeClr val="bg1"/>
            </a:solidFill>
            <a:effectLst/>
            <a:latin typeface="+mn-lt"/>
            <a:ea typeface="+mn-ea"/>
            <a:cs typeface="+mn-cs"/>
          </a:endParaRPr>
        </a:p>
        <a:p>
          <a:endParaRPr lang="en-US" altLang="ja-JP" sz="1600" b="0" i="0">
            <a:solidFill>
              <a:schemeClr val="bg1"/>
            </a:solidFill>
            <a:effectLst/>
            <a:latin typeface="+mn-lt"/>
            <a:ea typeface="+mn-ea"/>
            <a:cs typeface="+mn-cs"/>
          </a:endParaRPr>
        </a:p>
        <a:p>
          <a:r>
            <a:rPr lang="en-US" altLang="ja-JP" sz="1600" b="0" i="0">
              <a:solidFill>
                <a:schemeClr val="lt1"/>
              </a:solidFill>
              <a:effectLst/>
              <a:latin typeface="+mn-lt"/>
              <a:ea typeface="+mn-ea"/>
              <a:cs typeface="+mn-cs"/>
            </a:rPr>
            <a:t>※</a:t>
          </a:r>
          <a:r>
            <a:rPr kumimoji="1" lang="ja-JP" altLang="ja-JP" sz="1600">
              <a:solidFill>
                <a:schemeClr val="lt1"/>
              </a:solidFill>
              <a:effectLst/>
              <a:latin typeface="+mn-lt"/>
              <a:ea typeface="+mn-ea"/>
              <a:cs typeface="+mn-cs"/>
            </a:rPr>
            <a:t>日付は西暦で入力していただければ、和暦になります。例）</a:t>
          </a:r>
          <a:r>
            <a:rPr kumimoji="1" lang="en-US" altLang="ja-JP" sz="1600">
              <a:solidFill>
                <a:schemeClr val="lt1"/>
              </a:solidFill>
              <a:effectLst/>
              <a:latin typeface="+mn-lt"/>
              <a:ea typeface="+mn-ea"/>
              <a:cs typeface="+mn-cs"/>
            </a:rPr>
            <a:t>2024/10/1</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a:t>
          </a:r>
          <a:r>
            <a:rPr lang="ja-JP" altLang="en-US" sz="1600" b="0" i="0">
              <a:solidFill>
                <a:schemeClr val="lt1"/>
              </a:solidFill>
              <a:effectLst/>
              <a:latin typeface="+mn-lt"/>
              <a:ea typeface="+mn-ea"/>
              <a:cs typeface="+mn-cs"/>
            </a:rPr>
            <a:t>赤字の</a:t>
          </a:r>
          <a:r>
            <a:rPr lang="ja-JP" altLang="ja-JP" sz="1600" b="0" i="0">
              <a:solidFill>
                <a:schemeClr val="lt1"/>
              </a:solidFill>
              <a:effectLst/>
              <a:latin typeface="+mn-lt"/>
              <a:ea typeface="+mn-ea"/>
              <a:cs typeface="+mn-cs"/>
            </a:rPr>
            <a:t>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t>なお、間接経費率は整数を入れて下さい。</a:t>
          </a:r>
          <a:endParaRPr kumimoji="1" lang="en-US" altLang="ja-JP" sz="1600"/>
        </a:p>
        <a:p>
          <a:pPr marL="171450" indent="-171450" algn="l">
            <a:buFont typeface="Arial" panose="020B0604020202020204" pitchFamily="34" charset="0"/>
            <a:buChar char="•"/>
          </a:pPr>
          <a:r>
            <a:rPr kumimoji="1" lang="ja-JP" altLang="ja-JP" sz="1200">
              <a:solidFill>
                <a:schemeClr val="lt1"/>
              </a:solidFill>
              <a:effectLst/>
              <a:latin typeface="+mn-ea"/>
              <a:ea typeface="+mn-ea"/>
              <a:cs typeface="+mn-cs"/>
            </a:rPr>
            <a:t>行を挿入する場合はセルのロック解除が必要ですので、</a:t>
          </a:r>
          <a:r>
            <a:rPr kumimoji="1" lang="en-US" altLang="ja-JP" sz="1200">
              <a:solidFill>
                <a:schemeClr val="lt1"/>
              </a:solidFill>
              <a:effectLst/>
              <a:latin typeface="+mn-ea"/>
              <a:ea typeface="+mn-ea"/>
              <a:cs typeface="+mn-cs"/>
            </a:rPr>
            <a:t>AMED</a:t>
          </a:r>
          <a:r>
            <a:rPr kumimoji="1" lang="ja-JP" altLang="ja-JP" sz="1200">
              <a:solidFill>
                <a:schemeClr val="lt1"/>
              </a:solidFill>
              <a:effectLst/>
              <a:latin typeface="+mn-ea"/>
              <a:ea typeface="+mn-ea"/>
              <a:cs typeface="+mn-cs"/>
            </a:rPr>
            <a:t>担当者にご相談ください。</a:t>
          </a:r>
          <a:endParaRPr lang="ja-JP" altLang="ja-JP" sz="1200">
            <a:effectLst/>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256721</xdr:colOff>
      <xdr:row>0</xdr:row>
      <xdr:rowOff>125185</xdr:rowOff>
    </xdr:from>
    <xdr:ext cx="7087053" cy="11628665"/>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095921" y="125185"/>
          <a:ext cx="7087053" cy="116286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2400">
              <a:effectLst/>
            </a:rPr>
            <a:t>こちらに記載した内容は</a:t>
          </a:r>
          <a:r>
            <a:rPr lang="ja-JP" altLang="en-US" sz="2400" u="sng">
              <a:effectLst/>
            </a:rPr>
            <a:t>自動的に補助項目シートへ転記されます</a:t>
          </a:r>
          <a:r>
            <a:rPr lang="ja-JP" altLang="en-US" sz="2400">
              <a:effectLst/>
            </a:rPr>
            <a:t>ので、間違いの無いよう、また空欄が無いように記載をお願いします。</a:t>
          </a:r>
          <a:endParaRPr lang="en-US" altLang="ja-JP" sz="2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2400">
              <a:effectLst/>
            </a:rPr>
            <a:t>※</a:t>
          </a:r>
          <a:r>
            <a:rPr lang="ja-JP" altLang="en-US" sz="2400">
              <a:effectLst/>
            </a:rPr>
            <a:t>水色セルはすべて記入が必要です。</a:t>
          </a:r>
          <a:br>
            <a:rPr lang="en-US" altLang="ja-JP" sz="2400">
              <a:effectLst/>
            </a:rPr>
          </a:br>
          <a:r>
            <a:rPr lang="ja-JP" altLang="en-US" sz="1800" u="none">
              <a:solidFill>
                <a:schemeClr val="lt1"/>
              </a:solidFill>
              <a:effectLst/>
              <a:latin typeface="+mn-lt"/>
              <a:ea typeface="+mn-ea"/>
              <a:cs typeface="+mn-cs"/>
            </a:rPr>
            <a:t>・</a:t>
          </a:r>
          <a:r>
            <a:rPr lang="ja-JP" altLang="en-US" sz="1200" u="none">
              <a:solidFill>
                <a:schemeClr val="lt1"/>
              </a:solidFill>
              <a:effectLst/>
              <a:latin typeface="+mn-lt"/>
              <a:ea typeface="+mn-ea"/>
              <a:cs typeface="+mn-cs"/>
            </a:rPr>
            <a:t>　　</a:t>
          </a:r>
          <a:r>
            <a:rPr lang="ja-JP" altLang="ja-JP" sz="1200" u="sng">
              <a:solidFill>
                <a:schemeClr val="lt1"/>
              </a:solidFill>
              <a:effectLst/>
              <a:latin typeface="+mn-lt"/>
              <a:ea typeface="+mn-ea"/>
              <a:cs typeface="+mn-cs"/>
            </a:rPr>
            <a:t>水色セル以外については変更等しないでください。</a:t>
          </a:r>
          <a:endParaRPr lang="en-US" altLang="ja-JP" sz="1200" u="sng">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200" u="sng">
              <a:solidFill>
                <a:schemeClr val="lt1"/>
              </a:solidFill>
              <a:effectLst/>
              <a:latin typeface="+mn-lt"/>
              <a:ea typeface="+mn-ea"/>
              <a:cs typeface="+mn-cs"/>
            </a:rPr>
            <a:t>G</a:t>
          </a:r>
          <a:r>
            <a:rPr lang="ja-JP" altLang="en-US" sz="1200" u="sng">
              <a:solidFill>
                <a:schemeClr val="lt1"/>
              </a:solidFill>
              <a:effectLst/>
              <a:latin typeface="+mn-lt"/>
              <a:ea typeface="+mn-ea"/>
              <a:cs typeface="+mn-cs"/>
            </a:rPr>
            <a:t>列は補助率に基づき交付額が決定される事業のみ用います。（定額補助の事業は</a:t>
          </a:r>
          <a:r>
            <a:rPr lang="en-US" altLang="ja-JP" sz="1200" u="sng">
              <a:solidFill>
                <a:schemeClr val="lt1"/>
              </a:solidFill>
              <a:effectLst/>
              <a:latin typeface="+mn-lt"/>
              <a:ea typeface="+mn-ea"/>
              <a:cs typeface="+mn-cs"/>
            </a:rPr>
            <a:t>G</a:t>
          </a:r>
          <a:r>
            <a:rPr lang="ja-JP" altLang="en-US" sz="1200" u="sng">
              <a:solidFill>
                <a:schemeClr val="lt1"/>
              </a:solidFill>
              <a:effectLst/>
              <a:latin typeface="+mn-lt"/>
              <a:ea typeface="+mn-ea"/>
              <a:cs typeface="+mn-cs"/>
            </a:rPr>
            <a:t>列への記入・削除を行わないでください）</a:t>
          </a:r>
          <a:endParaRPr lang="en-US" altLang="ja-JP" sz="1200" u="sng">
            <a:effectLst/>
          </a:endParaRPr>
        </a:p>
        <a:p>
          <a:pPr marL="285750" indent="-285750" algn="l">
            <a:buFont typeface="Arial" panose="020B0604020202020204" pitchFamily="34" charset="0"/>
            <a:buChar char="•"/>
          </a:pPr>
          <a:r>
            <a:rPr lang="ja-JP" altLang="en-US" sz="1200">
              <a:effectLst/>
            </a:rPr>
            <a:t>「申請機関名」：必ず正式名称で記入願います。</a:t>
          </a:r>
          <a:r>
            <a:rPr lang="ja-JP" altLang="en-US" sz="1200" b="0" i="0" u="sng" strike="noStrike" baseline="0">
              <a:solidFill>
                <a:schemeClr val="lt1"/>
              </a:solidFill>
              <a:latin typeface="+mn-lt"/>
              <a:ea typeface="+mn-ea"/>
              <a:cs typeface="+mn-cs"/>
            </a:rPr>
            <a:t>部署名は研究担当者所属・役職欄に記載してください。</a:t>
          </a:r>
          <a:endParaRPr lang="en-US" altLang="ja-JP" sz="1200" u="sng">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住所」：申請機関の住所を記入してください。</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肩書」：申請機関の代表者（または、代表者から権限を委任された方。以下同じ）の肩書きを記入してください。</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申請者</a:t>
          </a:r>
          <a:r>
            <a:rPr lang="en-US"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機関の代表者</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氏名」：申請機関の代表者の氏名を記入してください。</a:t>
          </a:r>
          <a:r>
            <a:rPr lang="ja-JP" altLang="en-US" sz="1200">
              <a:solidFill>
                <a:schemeClr val="bg1"/>
              </a:solidFill>
              <a:effectLst/>
            </a:rPr>
            <a:t>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「全補助事業期間」「当年度補助事業期間」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「補助事業担当者所属・役職」：</a:t>
          </a:r>
          <a:r>
            <a:rPr kumimoji="1" lang="ja-JP" altLang="ja-JP" sz="1200">
              <a:solidFill>
                <a:schemeClr val="bg1"/>
              </a:solidFill>
              <a:effectLst/>
              <a:latin typeface="+mn-lt"/>
              <a:ea typeface="+mn-ea"/>
              <a:cs typeface="+mn-cs"/>
            </a:rPr>
            <a:t>大学の場合「○○学部、大学院△△研究科　教授等役職」まで</a:t>
          </a:r>
          <a:endParaRPr lang="ja-JP" altLang="ja-JP" sz="1200">
            <a:solidFill>
              <a:schemeClr val="bg1"/>
            </a:solidFill>
            <a:effectLst/>
          </a:endParaRPr>
        </a:p>
        <a:p>
          <a:r>
            <a:rPr kumimoji="1" lang="ja-JP" altLang="ja-JP" sz="1200">
              <a:solidFill>
                <a:schemeClr val="bg1"/>
              </a:solidFill>
              <a:effectLst/>
              <a:latin typeface="+mn-lt"/>
              <a:ea typeface="+mn-ea"/>
              <a:cs typeface="+mn-cs"/>
            </a:rPr>
            <a:t>　　　　　　　　　　　　　　　　　　　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a:t>
          </a:r>
          <a:r>
            <a:rPr lang="ja-JP" altLang="en-US" sz="1200" u="sng">
              <a:solidFill>
                <a:schemeClr val="bg1"/>
              </a:solidFill>
              <a:effectLst/>
              <a:latin typeface="+mn-lt"/>
              <a:ea typeface="+mn-ea"/>
              <a:cs typeface="+mn-cs"/>
            </a:rPr>
            <a:t>事業計画</a:t>
          </a:r>
          <a:r>
            <a:rPr lang="ja-JP" altLang="ja-JP" sz="1200" u="sng">
              <a:solidFill>
                <a:schemeClr val="bg1"/>
              </a:solidFill>
              <a:effectLst/>
              <a:latin typeface="+mn-lt"/>
              <a:ea typeface="+mn-ea"/>
              <a:cs typeface="+mn-cs"/>
            </a:rPr>
            <a:t>との整合に</a:t>
          </a:r>
          <a:r>
            <a:rPr lang="ja-JP" altLang="en-US" sz="1200" u="sng">
              <a:solidFill>
                <a:schemeClr val="bg1"/>
              </a:solidFill>
              <a:effectLst/>
              <a:latin typeface="+mn-lt"/>
              <a:ea typeface="+mn-ea"/>
              <a:cs typeface="+mn-cs"/>
            </a:rPr>
            <a:t>　　　　　　　　　　　　　　</a:t>
          </a:r>
          <a:endParaRPr lang="en-US" altLang="ja-JP" sz="1200" u="sng">
            <a:solidFill>
              <a:schemeClr val="bg1"/>
            </a:solidFill>
            <a:effectLst/>
            <a:latin typeface="+mn-lt"/>
            <a:ea typeface="+mn-ea"/>
            <a:cs typeface="+mn-cs"/>
          </a:endParaRPr>
        </a:p>
        <a:p>
          <a:r>
            <a:rPr lang="ja-JP" altLang="en-US"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ご留意ください。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「補助事業</a:t>
          </a:r>
          <a:r>
            <a:rPr lang="ja-JP" altLang="en-US" sz="1200">
              <a:solidFill>
                <a:schemeClr val="bg1"/>
              </a:solidFill>
              <a:effectLst/>
              <a:latin typeface="+mn-ea"/>
              <a:ea typeface="+mn-ea"/>
            </a:rPr>
            <a:t>担当</a:t>
          </a:r>
          <a:r>
            <a:rPr lang="ja-JP" altLang="en-US" sz="1200">
              <a:solidFill>
                <a:schemeClr val="bg1"/>
              </a:solidFill>
              <a:effectLst/>
            </a:rPr>
            <a:t>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b="0">
              <a:solidFill>
                <a:schemeClr val="lt1"/>
              </a:solidFill>
              <a:effectLst/>
              <a:latin typeface="+mn-ea"/>
              <a:ea typeface="+mn-ea"/>
              <a:cs typeface="+mn-cs"/>
            </a:rPr>
            <a:t>「</a:t>
          </a:r>
          <a:r>
            <a:rPr lang="ja-JP" altLang="en-US" sz="1200" b="0">
              <a:solidFill>
                <a:schemeClr val="lt1"/>
              </a:solidFill>
              <a:effectLst/>
              <a:latin typeface="+mn-ea"/>
              <a:ea typeface="+mn-ea"/>
              <a:cs typeface="+mn-cs"/>
            </a:rPr>
            <a:t>補助事業</a:t>
          </a:r>
          <a:r>
            <a:rPr lang="ja-JP" altLang="ja-JP" sz="1200" b="0">
              <a:solidFill>
                <a:schemeClr val="lt1"/>
              </a:solidFill>
              <a:effectLst/>
              <a:latin typeface="+mn-ea"/>
              <a:ea typeface="+mn-ea"/>
              <a:cs typeface="+mn-cs"/>
            </a:rPr>
            <a:t>担当者 </a:t>
          </a:r>
          <a:r>
            <a:rPr lang="en-US" altLang="ja-JP" sz="1200" b="0">
              <a:solidFill>
                <a:schemeClr val="lt1"/>
              </a:solidFill>
              <a:effectLst/>
              <a:latin typeface="+mn-ea"/>
              <a:ea typeface="+mn-ea"/>
              <a:cs typeface="+mn-cs"/>
            </a:rPr>
            <a:t>e-Rad</a:t>
          </a:r>
          <a:r>
            <a:rPr lang="ja-JP" altLang="ja-JP" sz="1200" b="0">
              <a:solidFill>
                <a:schemeClr val="lt1"/>
              </a:solidFill>
              <a:effectLst/>
              <a:latin typeface="+mn-ea"/>
              <a:ea typeface="+mn-ea"/>
              <a:cs typeface="+mn-cs"/>
            </a:rPr>
            <a:t>研究者番号」：</a:t>
          </a:r>
          <a:r>
            <a:rPr lang="ja-JP" altLang="en-US" sz="1200" b="0">
              <a:solidFill>
                <a:schemeClr val="lt1"/>
              </a:solidFill>
              <a:effectLst/>
              <a:latin typeface="+mn-ea"/>
              <a:ea typeface="+mn-ea"/>
              <a:cs typeface="+mn-cs"/>
            </a:rPr>
            <a:t>補助事業</a:t>
          </a:r>
          <a:r>
            <a:rPr lang="ja-JP" altLang="ja-JP" sz="1200" b="0">
              <a:solidFill>
                <a:schemeClr val="lt1"/>
              </a:solidFill>
              <a:effectLst/>
              <a:latin typeface="+mn-ea"/>
              <a:ea typeface="+mn-ea"/>
              <a:cs typeface="+mn-cs"/>
            </a:rPr>
            <a:t>担当者の </a:t>
          </a:r>
          <a:r>
            <a:rPr lang="en-US" altLang="ja-JP" sz="1200" b="0">
              <a:solidFill>
                <a:schemeClr val="lt1"/>
              </a:solidFill>
              <a:effectLst/>
              <a:latin typeface="+mn-ea"/>
              <a:ea typeface="+mn-ea"/>
              <a:cs typeface="+mn-cs"/>
            </a:rPr>
            <a:t>e-Rad</a:t>
          </a:r>
          <a:r>
            <a:rPr lang="ja-JP" altLang="ja-JP" sz="1200" b="0">
              <a:solidFill>
                <a:schemeClr val="lt1"/>
              </a:solidFill>
              <a:effectLst/>
              <a:latin typeface="+mn-ea"/>
              <a:ea typeface="+mn-ea"/>
              <a:cs typeface="+mn-cs"/>
            </a:rPr>
            <a:t>登録番号を記載して下さい。</a:t>
          </a:r>
          <a:endParaRPr lang="en-US" altLang="ja-JP" sz="1200" b="0">
            <a:solidFill>
              <a:schemeClr val="lt1"/>
            </a:solidFill>
            <a:effectLst/>
            <a:latin typeface="+mn-ea"/>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アドレス」：補助事業担当者の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アドレスを記載して下さい。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「補助事業事務連絡担当者 </a:t>
          </a:r>
          <a:r>
            <a:rPr lang="en-US" altLang="ja-JP" sz="1200" u="none">
              <a:solidFill>
                <a:schemeClr val="bg1"/>
              </a:solidFill>
              <a:effectLst/>
              <a:latin typeface="+mn-ea"/>
              <a:ea typeface="+mn-ea"/>
            </a:rPr>
            <a:t>E-mail</a:t>
          </a:r>
          <a:r>
            <a:rPr lang="ja-JP" altLang="en-US" sz="1200" u="none">
              <a:solidFill>
                <a:schemeClr val="bg1"/>
              </a:solidFill>
              <a:effectLst/>
              <a:latin typeface="+mn-ea"/>
              <a:ea typeface="+mn-ea"/>
            </a:rPr>
            <a:t>アドレス」：ｃｃメールで送信すべき当該事業の事務連絡ご担当者がいらっしゃる場合にご入力ください。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u="none">
              <a:solidFill>
                <a:schemeClr val="bg1"/>
              </a:solidFill>
              <a:effectLst/>
              <a:latin typeface="+mn-ea"/>
              <a:ea typeface="+mn-ea"/>
            </a:rPr>
            <a:t>「補助事業事務連絡担当者氏名」：上記にて記入頂いた場合に、差し支えなければご入力ください。</a:t>
          </a:r>
          <a:endParaRPr lang="en-US" altLang="ja-JP" sz="1200" u="none">
            <a:solidFill>
              <a:schemeClr val="bg1"/>
            </a:solidFill>
            <a:effectLst/>
            <a:latin typeface="+mn-ea"/>
            <a:ea typeface="+mn-ea"/>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effectLst/>
            </a:rPr>
            <a:t>＜経費内訳＞：設備備品費～その他のシートから自動入力されますが、間接経費率（一般管理費率のみ入力してください。環境整備等の事業の場合は一般管理費率（間接経費</a:t>
          </a:r>
          <a:r>
            <a:rPr lang="en-US" altLang="ja-JP" sz="1200">
              <a:effectLst/>
            </a:rPr>
            <a:t>/</a:t>
          </a:r>
          <a:r>
            <a:rPr lang="ja-JP" altLang="en-US" sz="1200">
              <a:effectLst/>
            </a:rPr>
            <a:t>を削除</a:t>
          </a:r>
          <a:r>
            <a:rPr lang="en-US" altLang="ja-JP" sz="1200">
              <a:effectLst/>
            </a:rPr>
            <a:t>)</a:t>
          </a:r>
          <a:r>
            <a:rPr lang="ja-JP" altLang="en-US" sz="1200">
              <a:effectLst/>
            </a:rPr>
            <a:t>は上限</a:t>
          </a:r>
          <a:r>
            <a:rPr lang="en-US" altLang="ja-JP" sz="1200">
              <a:effectLst/>
            </a:rPr>
            <a:t>10</a:t>
          </a:r>
          <a:r>
            <a:rPr lang="ja-JP" altLang="en-US" sz="1200">
              <a:effectLst/>
            </a:rPr>
            <a:t>％としてください。いずれも整数値としてください。間接経費は小数点以下切り捨てとなっています。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契約</a:t>
          </a:r>
          <a:r>
            <a:rPr kumimoji="1" lang="ja-JP" altLang="ja-JP" sz="1100">
              <a:solidFill>
                <a:schemeClr val="lt1"/>
              </a:solidFill>
              <a:effectLst/>
              <a:latin typeface="+mn-lt"/>
              <a:ea typeface="+mn-ea"/>
              <a:cs typeface="+mn-cs"/>
            </a:rPr>
            <a:t>担当者」：郵便番号、住所、所属</a:t>
          </a:r>
          <a:r>
            <a:rPr kumimoji="1" lang="ja-JP" altLang="en-US" sz="1100">
              <a:solidFill>
                <a:schemeClr val="lt1"/>
              </a:solidFill>
              <a:effectLst/>
              <a:latin typeface="+mn-lt"/>
              <a:ea typeface="+mn-ea"/>
              <a:cs typeface="+mn-cs"/>
            </a:rPr>
            <a:t>・役職</a:t>
          </a:r>
          <a:r>
            <a:rPr kumimoji="1" lang="ja-JP" altLang="ja-JP" sz="1100">
              <a:solidFill>
                <a:schemeClr val="lt1"/>
              </a:solidFill>
              <a:effectLst/>
              <a:latin typeface="+mn-lt"/>
              <a:ea typeface="+mn-ea"/>
              <a:cs typeface="+mn-cs"/>
            </a:rPr>
            <a:t>、氏名、電話、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補助金交付申請等</a:t>
          </a:r>
          <a:r>
            <a:rPr kumimoji="1" lang="ja-JP" altLang="ja-JP" sz="1100">
              <a:solidFill>
                <a:schemeClr val="lt1"/>
              </a:solidFill>
              <a:effectLst/>
              <a:latin typeface="+mn-lt"/>
              <a:ea typeface="+mn-ea"/>
              <a:cs typeface="+mn-cs"/>
            </a:rPr>
            <a:t>に関するご担当窓口の情報をご入力ください（</a:t>
          </a:r>
          <a:r>
            <a:rPr kumimoji="1" lang="ja-JP" altLang="en-US" sz="1100">
              <a:solidFill>
                <a:schemeClr val="lt1"/>
              </a:solidFill>
              <a:effectLst/>
              <a:latin typeface="+mn-lt"/>
              <a:ea typeface="+mn-ea"/>
              <a:cs typeface="+mn-cs"/>
            </a:rPr>
            <a:t>交付決定通知</a:t>
          </a:r>
          <a:r>
            <a:rPr kumimoji="1" lang="ja-JP" altLang="ja-JP" sz="1100">
              <a:solidFill>
                <a:schemeClr val="lt1"/>
              </a:solidFill>
              <a:effectLst/>
              <a:latin typeface="+mn-lt"/>
              <a:ea typeface="+mn-ea"/>
              <a:cs typeface="+mn-cs"/>
            </a:rPr>
            <a:t>はご担当様宛に郵送されます）。</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0"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「経理担当者」：郵便番号、住所、所属</a:t>
          </a:r>
          <a:r>
            <a:rPr kumimoji="1" lang="ja-JP" altLang="en-US" sz="1100">
              <a:solidFill>
                <a:schemeClr val="lt1"/>
              </a:solidFill>
              <a:effectLst/>
              <a:latin typeface="+mn-lt"/>
              <a:ea typeface="+mn-ea"/>
              <a:cs typeface="+mn-cs"/>
            </a:rPr>
            <a:t>・役職</a:t>
          </a:r>
          <a:r>
            <a:rPr kumimoji="1" lang="ja-JP" altLang="ja-JP" sz="1100">
              <a:solidFill>
                <a:schemeClr val="lt1"/>
              </a:solidFill>
              <a:effectLst/>
              <a:latin typeface="+mn-lt"/>
              <a:ea typeface="+mn-ea"/>
              <a:cs typeface="+mn-cs"/>
            </a:rPr>
            <a:t>、氏名、電話、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・・・経理、支払い等に関するご担当窓口の情報をご入力ください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知財担当者」：所属・役職、氏名、電話、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・・・知財に関してお問い合わせする際のご担当者様をご入力ください。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lt1"/>
              </a:solidFill>
              <a:effectLst/>
              <a:latin typeface="+mn-lt"/>
              <a:ea typeface="+mn-ea"/>
              <a:cs typeface="+mn-cs"/>
            </a:rPr>
            <a:t>「研究倫理教育責任者」：所属・役職、氏名、電話、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・・・研究倫理教育責任者（</a:t>
          </a:r>
          <a:r>
            <a:rPr lang="ja-JP" altLang="ja-JP" sz="1100" b="0" i="0" baseline="0">
              <a:solidFill>
                <a:schemeClr val="lt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lt1"/>
              </a:solidFill>
              <a:effectLst/>
              <a:latin typeface="+mn-lt"/>
              <a:ea typeface="+mn-ea"/>
              <a:cs typeface="+mn-cs"/>
            </a:rPr>
            <a:t>）に関する情報をご入力ください。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kumimoji="1" lang="en-US" altLang="ja-JP" sz="11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lt1"/>
              </a:solidFill>
              <a:effectLst/>
              <a:latin typeface="+mn-lt"/>
              <a:ea typeface="+mn-ea"/>
              <a:cs typeface="+mn-cs"/>
            </a:rPr>
            <a:t>「コンプライアンス推進責任者</a:t>
          </a:r>
          <a:r>
            <a:rPr kumimoji="1" lang="ja-JP" altLang="ja-JP" sz="1100">
              <a:solidFill>
                <a:schemeClr val="lt1"/>
              </a:solidFill>
              <a:effectLst/>
              <a:latin typeface="+mn-lt"/>
              <a:ea typeface="+mn-ea"/>
              <a:cs typeface="+mn-cs"/>
            </a:rPr>
            <a:t>」：所属・役職、氏名、電話、</a:t>
          </a:r>
          <a:r>
            <a:rPr kumimoji="1" lang="en-US" altLang="ja-JP" sz="1100">
              <a:solidFill>
                <a:schemeClr val="lt1"/>
              </a:solidFill>
              <a:effectLst/>
              <a:latin typeface="+mn-lt"/>
              <a:ea typeface="+mn-ea"/>
              <a:cs typeface="+mn-cs"/>
            </a:rPr>
            <a:t>FAX</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e-mail</a:t>
          </a:r>
          <a:r>
            <a:rPr kumimoji="1" lang="ja-JP" altLang="ja-JP" sz="1100">
              <a:solidFill>
                <a:schemeClr val="lt1"/>
              </a:solidFill>
              <a:effectLst/>
              <a:latin typeface="+mn-lt"/>
              <a:ea typeface="+mn-ea"/>
              <a:cs typeface="+mn-cs"/>
            </a:rPr>
            <a:t>・・・コンプライアンス推進責任者（</a:t>
          </a:r>
          <a:r>
            <a:rPr lang="ja-JP" altLang="ja-JP" sz="1100" b="0" i="0" baseline="0">
              <a:solidFill>
                <a:schemeClr val="lt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lt1"/>
              </a:solidFill>
              <a:effectLst/>
              <a:latin typeface="+mn-lt"/>
              <a:ea typeface="+mn-ea"/>
              <a:cs typeface="+mn-cs"/>
            </a:rPr>
            <a:t>）に関する情報をご入力ください。</a:t>
          </a:r>
          <a:r>
            <a:rPr kumimoji="1" lang="ja-JP" altLang="en-US" sz="1100">
              <a:solidFill>
                <a:schemeClr val="lt1"/>
              </a:solidFill>
              <a:effectLst/>
              <a:latin typeface="+mn-lt"/>
              <a:ea typeface="+mn-ea"/>
              <a:cs typeface="+mn-cs"/>
            </a:rPr>
            <a:t>なお、</a:t>
          </a:r>
          <a:r>
            <a:rPr kumimoji="1" lang="en-US" altLang="ja-JP" sz="1100">
              <a:solidFill>
                <a:schemeClr val="lt1"/>
              </a:solidFill>
              <a:effectLst/>
              <a:latin typeface="+mn-lt"/>
              <a:ea typeface="+mn-ea"/>
              <a:cs typeface="+mn-cs"/>
            </a:rPr>
            <a:t>FAX</a:t>
          </a:r>
          <a:r>
            <a:rPr kumimoji="1" lang="ja-JP" altLang="en-US" sz="1100">
              <a:solidFill>
                <a:schemeClr val="lt1"/>
              </a:solidFill>
              <a:effectLst/>
              <a:latin typeface="+mn-lt"/>
              <a:ea typeface="+mn-ea"/>
              <a:cs typeface="+mn-cs"/>
            </a:rPr>
            <a:t>については記入を省略いただいてもかまいません。</a:t>
          </a:r>
          <a:endParaRPr lang="en-US" altLang="ja-JP">
            <a:effectLst/>
          </a:endParaRPr>
        </a:p>
        <a:p>
          <a:pPr rtl="0"/>
          <a:r>
            <a:rPr lang="ja-JP" altLang="ja-JP" sz="1100" b="0" i="0" baseline="0">
              <a:solidFill>
                <a:schemeClr val="lt1"/>
              </a:solidFill>
              <a:effectLst/>
              <a:latin typeface="+mn-lt"/>
              <a:ea typeface="+mn-ea"/>
              <a:cs typeface="+mn-cs"/>
            </a:rPr>
            <a:t>　　</a:t>
          </a:r>
          <a:r>
            <a:rPr lang="en-US" altLang="ja-JP" sz="1050" b="0" i="0" baseline="0">
              <a:solidFill>
                <a:schemeClr val="lt1"/>
              </a:solidFill>
              <a:effectLst/>
              <a:latin typeface="+mn-lt"/>
              <a:ea typeface="+mn-ea"/>
              <a:cs typeface="+mn-cs"/>
            </a:rPr>
            <a:t>※</a:t>
          </a:r>
          <a:r>
            <a:rPr lang="ja-JP" altLang="ja-JP" sz="1050" b="0" i="0" baseline="0">
              <a:solidFill>
                <a:schemeClr val="lt1"/>
              </a:solidFill>
              <a:effectLst/>
              <a:latin typeface="+mn-lt"/>
              <a:ea typeface="+mn-ea"/>
              <a:cs typeface="+mn-cs"/>
            </a:rPr>
            <a:t>「研究倫理教育責任者」「コンプライアンス推進責任者」に問い合わせをすることはございません。</a:t>
          </a:r>
          <a:endParaRPr lang="ja-JP" altLang="ja-JP" sz="1050">
            <a:effectLst/>
          </a:endParaRPr>
        </a:p>
        <a:p>
          <a:pPr rtl="0"/>
          <a:r>
            <a:rPr lang="ja-JP" altLang="ja-JP" sz="1050" b="0" i="0" baseline="0">
              <a:solidFill>
                <a:schemeClr val="lt1"/>
              </a:solidFill>
              <a:effectLst/>
              <a:latin typeface="+mn-lt"/>
              <a:ea typeface="+mn-ea"/>
              <a:cs typeface="+mn-cs"/>
            </a:rPr>
            <a:t>　　　講演会やセミナーなどのご案内や、研究公正に関するメールマガジンなどをお送りする時に使用させていた　</a:t>
          </a:r>
          <a:endParaRPr lang="ja-JP" altLang="ja-JP" sz="1050">
            <a:effectLst/>
          </a:endParaRPr>
        </a:p>
        <a:p>
          <a:pPr rtl="0"/>
          <a:r>
            <a:rPr lang="ja-JP" altLang="ja-JP" sz="1050" b="0" i="0" baseline="0">
              <a:solidFill>
                <a:schemeClr val="lt1"/>
              </a:solidFill>
              <a:effectLst/>
              <a:latin typeface="+mn-lt"/>
              <a:ea typeface="+mn-ea"/>
              <a:cs typeface="+mn-cs"/>
            </a:rPr>
            <a:t>　　　だく予定です。</a:t>
          </a:r>
          <a:endParaRPr lang="ja-JP" altLang="ja-JP" sz="1050">
            <a:effectLst/>
          </a:endParaRPr>
        </a:p>
        <a:p>
          <a:pPr rtl="0"/>
          <a:r>
            <a:rPr lang="ja-JP" altLang="ja-JP" sz="1050" b="0" i="0" baseline="0">
              <a:solidFill>
                <a:schemeClr val="lt1"/>
              </a:solidFill>
              <a:effectLst/>
              <a:latin typeface="+mn-lt"/>
              <a:ea typeface="+mn-ea"/>
              <a:cs typeface="+mn-cs"/>
            </a:rPr>
            <a:t>　　　記入にあたりましては、次の要領でお願いいたします。</a:t>
          </a:r>
          <a:endParaRPr lang="ja-JP" altLang="ja-JP" sz="1050">
            <a:effectLst/>
          </a:endParaRPr>
        </a:p>
        <a:p>
          <a:pPr rtl="0"/>
          <a:r>
            <a:rPr lang="ja-JP" altLang="ja-JP" sz="1050" b="0" i="0" baseline="0">
              <a:solidFill>
                <a:schemeClr val="lt1"/>
              </a:solidFill>
              <a:effectLst/>
              <a:latin typeface="+mn-lt"/>
              <a:ea typeface="+mn-ea"/>
              <a:cs typeface="+mn-cs"/>
            </a:rPr>
            <a:t>　　　･研究機関によりましては「研究倫理教育責任者」「コンプライアンス推進責任者」とは異なる名称の場合があ</a:t>
          </a:r>
          <a:endParaRPr lang="ja-JP" altLang="ja-JP" sz="1050">
            <a:effectLst/>
          </a:endParaRPr>
        </a:p>
        <a:p>
          <a:pPr rtl="0"/>
          <a:r>
            <a:rPr lang="ja-JP" altLang="ja-JP" sz="1050" b="0" i="0" baseline="0">
              <a:solidFill>
                <a:schemeClr val="lt1"/>
              </a:solidFill>
              <a:effectLst/>
              <a:latin typeface="+mn-lt"/>
              <a:ea typeface="+mn-ea"/>
              <a:cs typeface="+mn-cs"/>
            </a:rPr>
            <a:t>　　　　りますので、その場合は同様の職務を担っている方について記入してください。</a:t>
          </a:r>
          <a:endParaRPr lang="ja-JP" altLang="ja-JP" sz="1050">
            <a:effectLst/>
          </a:endParaRPr>
        </a:p>
        <a:p>
          <a:pPr rtl="0"/>
          <a:r>
            <a:rPr lang="ja-JP" altLang="ja-JP" sz="1050" b="0" i="0" baseline="0">
              <a:solidFill>
                <a:schemeClr val="lt1"/>
              </a:solidFill>
              <a:effectLst/>
              <a:latin typeface="+mn-lt"/>
              <a:ea typeface="+mn-ea"/>
              <a:cs typeface="+mn-cs"/>
            </a:rPr>
            <a:t>　　　・明確に「責任者」として定めていない場合は、同様の職務を担当している方について記入してください。</a:t>
          </a:r>
          <a:endParaRPr lang="ja-JP" altLang="ja-JP" sz="1050">
            <a:effectLst/>
          </a:endParaRPr>
        </a:p>
        <a:p>
          <a:pPr rtl="0"/>
          <a:r>
            <a:rPr lang="ja-JP" altLang="ja-JP" sz="1050" b="0" i="0" baseline="0">
              <a:solidFill>
                <a:schemeClr val="lt1"/>
              </a:solidFill>
              <a:effectLst/>
              <a:latin typeface="+mn-lt"/>
              <a:ea typeface="+mn-ea"/>
              <a:cs typeface="+mn-cs"/>
            </a:rPr>
            <a:t>　　　・各種のご案内を責任者に直接お送りすることに問題があるようでしたら、電話・</a:t>
          </a:r>
          <a:r>
            <a:rPr lang="en-US" altLang="ja-JP" sz="1050" b="0" i="0" baseline="0">
              <a:solidFill>
                <a:schemeClr val="lt1"/>
              </a:solidFill>
              <a:effectLst/>
              <a:latin typeface="+mn-lt"/>
              <a:ea typeface="+mn-ea"/>
              <a:cs typeface="+mn-cs"/>
            </a:rPr>
            <a:t>Fax</a:t>
          </a:r>
          <a:r>
            <a:rPr lang="ja-JP" altLang="ja-JP" sz="1050" b="0" i="0" baseline="0">
              <a:solidFill>
                <a:schemeClr val="lt1"/>
              </a:solidFill>
              <a:effectLst/>
              <a:latin typeface="+mn-lt"/>
              <a:ea typeface="+mn-ea"/>
              <a:cs typeface="+mn-cs"/>
            </a:rPr>
            <a:t>・</a:t>
          </a:r>
          <a:r>
            <a:rPr lang="en-US" altLang="ja-JP" sz="1050" b="0" i="0" baseline="0">
              <a:solidFill>
                <a:schemeClr val="lt1"/>
              </a:solidFill>
              <a:effectLst/>
              <a:latin typeface="+mn-lt"/>
              <a:ea typeface="+mn-ea"/>
              <a:cs typeface="+mn-cs"/>
            </a:rPr>
            <a:t>E-mail</a:t>
          </a:r>
          <a:r>
            <a:rPr lang="ja-JP" altLang="ja-JP" sz="1050" b="0" i="0" baseline="0">
              <a:solidFill>
                <a:schemeClr val="lt1"/>
              </a:solidFill>
              <a:effectLst/>
              <a:latin typeface="+mn-lt"/>
              <a:ea typeface="+mn-ea"/>
              <a:cs typeface="+mn-cs"/>
            </a:rPr>
            <a:t>欄は事務担当部</a:t>
          </a:r>
          <a:endParaRPr lang="ja-JP" altLang="ja-JP" sz="1050">
            <a:effectLst/>
          </a:endParaRPr>
        </a:p>
        <a:p>
          <a:pPr rtl="0"/>
          <a:r>
            <a:rPr lang="ja-JP" altLang="ja-JP" sz="1050" b="0" i="0" baseline="0">
              <a:solidFill>
                <a:schemeClr val="lt1"/>
              </a:solidFill>
              <a:effectLst/>
              <a:latin typeface="+mn-lt"/>
              <a:ea typeface="+mn-ea"/>
              <a:cs typeface="+mn-cs"/>
            </a:rPr>
            <a:t>　　　　署（または事務担当者）のものを記入されても結構です。この場合でも、責任者名の記入はお願いします。</a:t>
          </a:r>
          <a:endParaRPr lang="ja-JP" altLang="ja-JP" sz="1050">
            <a:effectLst/>
          </a:endParaRPr>
        </a:p>
        <a:p>
          <a:pPr marL="285750" indent="-285750" algn="l">
            <a:buFont typeface="Arial" panose="020B0604020202020204" pitchFamily="34" charset="0"/>
            <a:buChar char="•"/>
          </a:pPr>
          <a:endParaRPr lang="ja-JP" altLang="ja-JP" sz="1050">
            <a:effectLst/>
          </a:endParaRPr>
        </a:p>
        <a:p>
          <a:pPr algn="l"/>
          <a:endParaRPr lang="en-US" altLang="ja-JP"/>
        </a:p>
        <a:p>
          <a:pPr algn="l"/>
          <a:endParaRPr lang="ja-JP" altLang="ja-JP"/>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142874</xdr:colOff>
      <xdr:row>18</xdr:row>
      <xdr:rowOff>104774</xdr:rowOff>
    </xdr:from>
    <xdr:ext cx="7334251" cy="3804631"/>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1010899" y="3848099"/>
          <a:ext cx="7334251" cy="38046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latin typeface="+mj-ea"/>
              <a:ea typeface="+mj-ea"/>
            </a:rPr>
            <a:t>作成上の注意</a:t>
          </a:r>
          <a:endParaRPr kumimoji="1" lang="en-US" altLang="ja-JP" sz="2000" b="1" i="1">
            <a:latin typeface="+mj-ea"/>
            <a:ea typeface="+mj-ea"/>
          </a:endParaRPr>
        </a:p>
        <a:p>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本シートの</a:t>
          </a:r>
          <a:r>
            <a:rPr lang="en-US" altLang="ja-JP" sz="1600" b="0" i="0">
              <a:solidFill>
                <a:srgbClr val="FF0000"/>
              </a:solidFill>
              <a:effectLst/>
              <a:latin typeface="+mn-lt"/>
              <a:ea typeface="+mn-ea"/>
              <a:cs typeface="+mn-cs"/>
            </a:rPr>
            <a:t>J5</a:t>
          </a:r>
          <a:r>
            <a:rPr lang="ja-JP" altLang="en-US" sz="1600" b="0" i="0">
              <a:solidFill>
                <a:srgbClr val="FF0000"/>
              </a:solidFill>
              <a:effectLst/>
              <a:latin typeface="+mn-lt"/>
              <a:ea typeface="+mn-ea"/>
              <a:cs typeface="+mn-cs"/>
            </a:rPr>
            <a:t>～</a:t>
          </a:r>
          <a:r>
            <a:rPr lang="en-US" altLang="ja-JP" sz="1600" b="0" i="0">
              <a:solidFill>
                <a:srgbClr val="FF0000"/>
              </a:solidFill>
              <a:effectLst/>
              <a:latin typeface="+mn-lt"/>
              <a:ea typeface="+mn-ea"/>
              <a:cs typeface="+mn-cs"/>
            </a:rPr>
            <a:t>J16</a:t>
          </a:r>
          <a:r>
            <a:rPr lang="ja-JP" altLang="en-US" sz="1600" b="0" i="0">
              <a:solidFill>
                <a:srgbClr val="FF0000"/>
              </a:solidFill>
              <a:effectLst/>
              <a:latin typeface="+mn-lt"/>
              <a:ea typeface="+mn-ea"/>
              <a:cs typeface="+mn-cs"/>
            </a:rPr>
            <a:t>に</a:t>
          </a:r>
          <a:r>
            <a:rPr lang="ja-JP" altLang="ja-JP" sz="1600" b="0" i="0">
              <a:solidFill>
                <a:srgbClr val="FF0000"/>
              </a:solidFill>
              <a:effectLst/>
              <a:latin typeface="+mn-lt"/>
              <a:ea typeface="+mn-ea"/>
              <a:cs typeface="+mn-cs"/>
            </a:rPr>
            <a:t>分類</a:t>
          </a:r>
          <a:r>
            <a:rPr lang="en-US" altLang="ja-JP" sz="1600" b="0" i="0">
              <a:solidFill>
                <a:srgbClr val="FF0000"/>
              </a:solidFill>
              <a:effectLst/>
              <a:latin typeface="+mn-lt"/>
              <a:ea typeface="+mn-ea"/>
              <a:cs typeface="+mn-cs"/>
            </a:rPr>
            <a:t>(</a:t>
          </a:r>
          <a:r>
            <a:rPr lang="ja-JP" altLang="ja-JP" sz="1600" b="0" i="0">
              <a:solidFill>
                <a:srgbClr val="FF0000"/>
              </a:solidFill>
              <a:effectLst/>
              <a:latin typeface="+mn-lt"/>
              <a:ea typeface="+mn-ea"/>
              <a:cs typeface="+mn-cs"/>
            </a:rPr>
            <a:t>サブテーマ</a:t>
          </a:r>
          <a:r>
            <a:rPr lang="ja-JP" altLang="en-US" sz="1600" b="0" i="0">
              <a:solidFill>
                <a:srgbClr val="FF0000"/>
              </a:solidFill>
              <a:effectLst/>
              <a:latin typeface="+mn-lt"/>
              <a:ea typeface="+mn-ea"/>
              <a:cs typeface="+mn-cs"/>
            </a:rPr>
            <a:t>名</a:t>
          </a:r>
          <a:r>
            <a:rPr lang="en-US" altLang="ja-JP" sz="1600" b="0" i="0">
              <a:solidFill>
                <a:srgbClr val="FF0000"/>
              </a:solidFill>
              <a:effectLst/>
              <a:latin typeface="+mn-lt"/>
              <a:ea typeface="+mn-ea"/>
              <a:cs typeface="+mn-cs"/>
            </a:rPr>
            <a:t>)</a:t>
          </a:r>
          <a:r>
            <a:rPr lang="ja-JP" altLang="en-US" sz="1600" b="0" i="0">
              <a:solidFill>
                <a:srgbClr val="FF0000"/>
              </a:solidFill>
              <a:effectLst/>
              <a:latin typeface="+mn-lt"/>
              <a:ea typeface="+mn-ea"/>
              <a:cs typeface="+mn-cs"/>
            </a:rPr>
            <a:t>を記入下さい。他シートに反映します。</a:t>
          </a:r>
          <a:endParaRPr lang="en-US" altLang="ja-JP" sz="1600" b="0" i="0">
            <a:solidFill>
              <a:srgbClr val="FF0000"/>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a:t>
          </a:r>
          <a:r>
            <a:rPr lang="ja-JP" altLang="en-US" sz="1600" b="0" i="0">
              <a:solidFill>
                <a:schemeClr val="lt1"/>
              </a:solidFill>
              <a:effectLst/>
              <a:latin typeface="+mn-lt"/>
              <a:ea typeface="+mn-ea"/>
              <a:cs typeface="+mn-cs"/>
            </a:rPr>
            <a:t>赤字の</a:t>
          </a:r>
          <a:r>
            <a:rPr lang="ja-JP" altLang="ja-JP" sz="1600" b="0" i="0">
              <a:solidFill>
                <a:schemeClr val="lt1"/>
              </a:solidFill>
              <a:effectLst/>
              <a:latin typeface="+mn-lt"/>
              <a:ea typeface="+mn-ea"/>
              <a:cs typeface="+mn-cs"/>
            </a:rPr>
            <a:t>記載例を削除の上、黒字で記入してください。</a:t>
          </a:r>
          <a:endParaRPr lang="en-US" altLang="ja-JP" sz="1600" b="0" i="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200" b="1">
              <a:latin typeface="+mj-ea"/>
              <a:ea typeface="+mj-ea"/>
            </a:rPr>
            <a:t>取得価額が</a:t>
          </a:r>
          <a:r>
            <a:rPr kumimoji="1" lang="en-US" altLang="ja-JP" sz="1200" b="1">
              <a:latin typeface="+mj-ea"/>
              <a:ea typeface="+mj-ea"/>
            </a:rPr>
            <a:t>10</a:t>
          </a:r>
          <a:r>
            <a:rPr kumimoji="1" lang="ja-JP" altLang="en-US" sz="1200" b="1">
              <a:latin typeface="+mj-ea"/>
              <a:ea typeface="+mj-ea"/>
            </a:rPr>
            <a:t>万円以上かつ耐用年数</a:t>
          </a:r>
          <a:r>
            <a:rPr kumimoji="1" lang="en-US" altLang="ja-JP" sz="1200" b="1">
              <a:latin typeface="+mj-ea"/>
              <a:ea typeface="+mj-ea"/>
            </a:rPr>
            <a:t>1</a:t>
          </a:r>
          <a:r>
            <a:rPr kumimoji="1" lang="ja-JP" altLang="en-US" sz="1200" b="1">
              <a:latin typeface="+mj-ea"/>
              <a:ea typeface="+mj-ea"/>
            </a:rPr>
            <a:t>年以上の設備備品のうち、取得価額が</a:t>
          </a:r>
          <a:r>
            <a:rPr kumimoji="1" lang="en-US" altLang="ja-JP" sz="1200" b="1">
              <a:latin typeface="+mj-ea"/>
              <a:ea typeface="+mj-ea"/>
            </a:rPr>
            <a:t>50</a:t>
          </a:r>
          <a:r>
            <a:rPr kumimoji="1" lang="ja-JP" altLang="en-US" sz="1200" b="1">
              <a:latin typeface="+mj-ea"/>
              <a:ea typeface="+mj-ea"/>
            </a:rPr>
            <a:t>万円以上の設備備品については、見積書または金額が記載されたカタログの添付が必要です。</a:t>
          </a:r>
          <a:endParaRPr kumimoji="1" lang="en-US" altLang="ja-JP" sz="1200" b="1">
            <a:latin typeface="+mj-ea"/>
            <a:ea typeface="+mj-ea"/>
          </a:endParaRPr>
        </a:p>
        <a:p>
          <a:pPr marL="171450" indent="-171450" algn="l">
            <a:buFont typeface="Wingdings" panose="05000000000000000000" pitchFamily="2" charset="2"/>
            <a:buChar char="l"/>
          </a:pPr>
          <a:r>
            <a:rPr kumimoji="1" lang="ja-JP" altLang="en-US" sz="1200" b="1">
              <a:latin typeface="+mj-ea"/>
              <a:ea typeface="+mj-ea"/>
            </a:rPr>
            <a:t>見積書がある場合は見積書に記載の金額（消費税込）を入力してください。</a:t>
          </a:r>
          <a:endParaRPr kumimoji="1" lang="en-US" altLang="ja-JP" sz="1200" b="1">
            <a:latin typeface="+mj-ea"/>
            <a:ea typeface="+mj-ea"/>
          </a:endParaRP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133350</xdr:colOff>
      <xdr:row>18</xdr:row>
      <xdr:rowOff>85724</xdr:rowOff>
    </xdr:from>
    <xdr:ext cx="7734300" cy="361592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0534650" y="3857624"/>
          <a:ext cx="7734300" cy="3615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bg1"/>
              </a:solidFill>
              <a:effectLst/>
              <a:latin typeface="+mn-lt"/>
              <a:ea typeface="+mn-ea"/>
              <a:cs typeface="+mn-cs"/>
            </a:rPr>
            <a:t>　</a:t>
          </a:r>
          <a:r>
            <a:rPr kumimoji="0" lang="ja-JP" altLang="en-US" sz="1400" b="0" i="0" u="none" strike="noStrike" kern="0" cap="none" spc="0" normalizeH="0" baseline="0" noProof="0">
              <a:ln>
                <a:noFill/>
              </a:ln>
              <a:solidFill>
                <a:schemeClr val="bg1"/>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bg1"/>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chemeClr val="bg1"/>
            </a:solidFill>
            <a:effectLst/>
            <a:uLnTx/>
            <a:uFillTx/>
            <a:latin typeface="+mn-lt"/>
            <a:ea typeface="+mn-ea"/>
            <a:cs typeface="+mn-cs"/>
          </a:endParaRPr>
        </a:p>
        <a:p>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金額欄に直接金額（消費税込）を入力しないでください。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206375</xdr:colOff>
      <xdr:row>18</xdr:row>
      <xdr:rowOff>107949</xdr:rowOff>
    </xdr:from>
    <xdr:ext cx="8553450" cy="4987926"/>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2465050" y="4651374"/>
          <a:ext cx="8553450" cy="49879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effectLst/>
            </a:rPr>
            <a:t>委託先機関の研究参加者の旅費（有識者等の招聘旅費を除く）を代表機関が負担することはできません。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133351</xdr:colOff>
      <xdr:row>18</xdr:row>
      <xdr:rowOff>123825</xdr:rowOff>
    </xdr:from>
    <xdr:ext cx="10280650" cy="5413375"/>
    <xdr:sp macro="" textlink="">
      <xdr:nvSpPr>
        <xdr:cNvPr id="2" name="正方形/長方形 1">
          <a:extLst>
            <a:ext uri="{FF2B5EF4-FFF2-40B4-BE49-F238E27FC236}">
              <a16:creationId xmlns:a16="http://schemas.microsoft.com/office/drawing/2014/main" id="{C6478E42-FB78-45EC-AB03-2BD3557A390F}"/>
            </a:ext>
          </a:extLst>
        </xdr:cNvPr>
        <xdr:cNvSpPr/>
      </xdr:nvSpPr>
      <xdr:spPr>
        <a:xfrm>
          <a:off x="10629901" y="4095750"/>
          <a:ext cx="10280650" cy="541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1600" b="1">
              <a:solidFill>
                <a:schemeClr val="lt1"/>
              </a:solidFill>
              <a:effectLst/>
              <a:latin typeface="+mj-ea"/>
              <a:ea typeface="+mj-ea"/>
              <a:cs typeface="+mn-cs"/>
            </a:rPr>
            <a:t>作成</a:t>
          </a:r>
          <a:r>
            <a:rPr kumimoji="1" lang="ja-JP" altLang="ja-JP" sz="1600" b="1">
              <a:solidFill>
                <a:schemeClr val="lt1"/>
              </a:solidFill>
              <a:effectLst/>
              <a:latin typeface="+mj-ea"/>
              <a:ea typeface="+mj-ea"/>
              <a:cs typeface="+mn-cs"/>
            </a:rPr>
            <a:t>上の注意</a:t>
          </a:r>
          <a:endParaRPr kumimoji="1" lang="en-US" altLang="ja-JP" sz="1600" b="1">
            <a:solidFill>
              <a:schemeClr val="lt1"/>
            </a:solidFill>
            <a:effectLst/>
            <a:latin typeface="+mj-ea"/>
            <a:ea typeface="+mj-ea"/>
            <a:cs typeface="+mn-cs"/>
          </a:endParaRPr>
        </a:p>
        <a:p>
          <a:r>
            <a:rPr kumimoji="1" lang="en-US" altLang="ja-JP" sz="1600" b="1">
              <a:solidFill>
                <a:schemeClr val="lt1"/>
              </a:solidFill>
              <a:effectLst/>
              <a:latin typeface="+mj-ea"/>
              <a:ea typeface="+mj-ea"/>
              <a:cs typeface="+mn-cs"/>
            </a:rPr>
            <a:t>※</a:t>
          </a:r>
          <a:r>
            <a:rPr kumimoji="1" lang="ja-JP" altLang="en-US" sz="1600" b="0">
              <a:solidFill>
                <a:schemeClr val="lt1"/>
              </a:solidFill>
              <a:effectLst/>
              <a:latin typeface="+mj-ea"/>
              <a:ea typeface="+mj-ea"/>
              <a:cs typeface="+mn-cs"/>
            </a:rPr>
            <a:t>本シートは実績単価で人件費計上を行う場合に使用してください。（健保等級用シートとの併用も可能）</a:t>
          </a:r>
          <a:endParaRPr kumimoji="1" lang="en-US" altLang="ja-JP" sz="1600" b="0">
            <a:solidFill>
              <a:schemeClr val="lt1"/>
            </a:solidFill>
            <a:effectLst/>
            <a:latin typeface="+mj-ea"/>
            <a:ea typeface="+mj-ea"/>
            <a:cs typeface="+mn-cs"/>
          </a:endParaRPr>
        </a:p>
        <a:p>
          <a:r>
            <a:rPr lang="en-US" altLang="ja-JP" sz="1600" b="0" i="0">
              <a:solidFill>
                <a:schemeClr val="lt1"/>
              </a:solidFill>
              <a:effectLst/>
              <a:latin typeface="+mj-ea"/>
              <a:ea typeface="+mj-ea"/>
              <a:cs typeface="+mn-cs"/>
            </a:rPr>
            <a:t>※</a:t>
          </a:r>
          <a:r>
            <a:rPr lang="ja-JP" altLang="ja-JP" sz="1600" b="0" i="0">
              <a:solidFill>
                <a:schemeClr val="lt1"/>
              </a:solidFill>
              <a:effectLst/>
              <a:latin typeface="+mj-ea"/>
              <a:ea typeface="+mj-ea"/>
              <a:cs typeface="+mn-cs"/>
            </a:rPr>
            <a:t>提出の際は記載例を削除の上、黒字で記入してください。</a:t>
          </a:r>
          <a:r>
            <a:rPr lang="ja-JP" altLang="ja-JP" sz="1600">
              <a:solidFill>
                <a:schemeClr val="lt1"/>
              </a:solidFill>
              <a:effectLst/>
              <a:latin typeface="+mj-ea"/>
              <a:ea typeface="+mj-ea"/>
              <a:cs typeface="+mn-cs"/>
            </a:rPr>
            <a:t> </a:t>
          </a:r>
          <a:endParaRPr lang="ja-JP" altLang="ja-JP" sz="1600">
            <a:effectLst/>
            <a:latin typeface="+mj-ea"/>
            <a:ea typeface="+mj-ea"/>
          </a:endParaRPr>
        </a:p>
        <a:p>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費目自体に該当する計上が無い場合は記載例は削除してください。</a:t>
          </a:r>
          <a:endParaRPr lang="ja-JP" altLang="ja-JP" sz="1600">
            <a:effectLst/>
            <a:latin typeface="+mj-ea"/>
            <a:ea typeface="+mj-ea"/>
          </a:endParaRPr>
        </a:p>
        <a:p>
          <a:pPr eaLnBrk="1" fontAlgn="auto" latinLnBrk="0" hangingPunct="1"/>
          <a:r>
            <a:rPr kumimoji="1" lang="en-US" altLang="ja-JP" sz="1600">
              <a:solidFill>
                <a:schemeClr val="lt1"/>
              </a:solidFill>
              <a:effectLst/>
              <a:latin typeface="+mj-ea"/>
              <a:ea typeface="+mj-ea"/>
              <a:cs typeface="+mn-cs"/>
            </a:rPr>
            <a:t>※</a:t>
          </a:r>
          <a:r>
            <a:rPr kumimoji="1" lang="ja-JP" altLang="ja-JP" sz="1600">
              <a:solidFill>
                <a:schemeClr val="lt1"/>
              </a:solidFill>
              <a:effectLst/>
              <a:latin typeface="+mj-ea"/>
              <a:ea typeface="+mj-ea"/>
              <a:cs typeface="+mn-cs"/>
            </a:rPr>
            <a:t>水色セル</a:t>
          </a:r>
          <a:r>
            <a:rPr kumimoji="1" lang="ja-JP" altLang="en-US" sz="1600">
              <a:solidFill>
                <a:schemeClr val="lt1"/>
              </a:solidFill>
              <a:effectLst/>
              <a:latin typeface="+mj-ea"/>
              <a:ea typeface="+mj-ea"/>
              <a:cs typeface="+mn-cs"/>
            </a:rPr>
            <a:t>に</a:t>
          </a:r>
          <a:r>
            <a:rPr kumimoji="1" lang="ja-JP" altLang="ja-JP" sz="1600">
              <a:solidFill>
                <a:schemeClr val="lt1"/>
              </a:solidFill>
              <a:effectLst/>
              <a:latin typeface="+mj-ea"/>
              <a:ea typeface="+mj-ea"/>
              <a:cs typeface="+mn-cs"/>
            </a:rPr>
            <a:t>記入してください。（</a:t>
          </a:r>
          <a:r>
            <a:rPr kumimoji="1" lang="ja-JP" altLang="ja-JP" sz="1600" u="sng">
              <a:solidFill>
                <a:schemeClr val="lt1"/>
              </a:solidFill>
              <a:effectLst/>
              <a:latin typeface="+mj-ea"/>
              <a:ea typeface="+mj-ea"/>
              <a:cs typeface="+mn-cs"/>
            </a:rPr>
            <a:t>水色セル以外については変更等しないでください。</a:t>
          </a:r>
          <a:r>
            <a:rPr kumimoji="1" lang="ja-JP" altLang="ja-JP" sz="1600">
              <a:solidFill>
                <a:schemeClr val="lt1"/>
              </a:solidFill>
              <a:effectLst/>
              <a:latin typeface="+mj-ea"/>
              <a:ea typeface="+mj-ea"/>
              <a:cs typeface="+mn-cs"/>
            </a:rPr>
            <a:t>）</a:t>
          </a:r>
          <a:endParaRPr lang="ja-JP" altLang="ja-JP" sz="1600">
            <a:effectLst/>
            <a:latin typeface="+mj-ea"/>
            <a:ea typeface="+mj-ea"/>
          </a:endParaRPr>
        </a:p>
        <a:p>
          <a:r>
            <a:rPr lang="en-US" altLang="ja-JP" sz="1600">
              <a:effectLst/>
              <a:latin typeface="+mj-ea"/>
              <a:ea typeface="+mj-ea"/>
            </a:rPr>
            <a:t>※</a:t>
          </a:r>
          <a:r>
            <a:rPr lang="ja-JP" altLang="en-US" sz="1600">
              <a:effectLst/>
              <a:latin typeface="+mj-ea"/>
              <a:ea typeface="+mj-ea"/>
            </a:rPr>
            <a:t>アルバイト、短期雇用者も計上してください。</a:t>
          </a:r>
          <a:endParaRPr lang="en-US" altLang="ja-JP" sz="1600">
            <a:effectLst/>
            <a:latin typeface="+mj-ea"/>
            <a:ea typeface="+mj-ea"/>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氏名</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雇用が未定の場合は</a:t>
          </a:r>
          <a:r>
            <a:rPr kumimoji="1" lang="en-US" altLang="ja-JP" sz="1100">
              <a:solidFill>
                <a:schemeClr val="bg1"/>
              </a:solidFill>
              <a:effectLst/>
              <a:latin typeface="+mn-lt"/>
              <a:ea typeface="+mn-ea"/>
              <a:cs typeface="+mn-cs"/>
            </a:rPr>
            <a:t>A</a:t>
          </a:r>
          <a:r>
            <a:rPr kumimoji="1" lang="ja-JP" altLang="en-US"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B</a:t>
          </a:r>
          <a:r>
            <a:rPr kumimoji="1" lang="ja-JP" altLang="en-US" sz="1100">
              <a:solidFill>
                <a:schemeClr val="bg1"/>
              </a:solidFill>
              <a:effectLst/>
              <a:latin typeface="+mn-lt"/>
              <a:ea typeface="+mn-ea"/>
              <a:cs typeface="+mn-cs"/>
            </a:rPr>
            <a:t>・・・と仮称を入力してください。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endParaRPr kumimoji="1" lang="en-US" altLang="ja-JP" sz="1100">
            <a:solidFill>
              <a:schemeClr val="bg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solidFill>
                <a:schemeClr val="bg1"/>
              </a:solidFill>
              <a:effectLst/>
            </a:rPr>
            <a:t>従事率／</a:t>
          </a:r>
          <a:r>
            <a:rPr lang="ja-JP" altLang="en-US" b="1" i="1" u="sng">
              <a:solidFill>
                <a:schemeClr val="bg1"/>
              </a:solidFill>
              <a:effectLst/>
            </a:rPr>
            <a:t>人件費を計上する期間（支払月数）における</a:t>
          </a:r>
          <a:r>
            <a:rPr lang="ja-JP" altLang="en-US">
              <a:solidFill>
                <a:schemeClr val="bg1"/>
              </a:solidFill>
              <a:effectLst/>
            </a:rPr>
            <a:t>当事業への従事率を入力してください。専従の場合は１００と入力してください。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1</a:t>
          </a:r>
          <a:r>
            <a:rPr lang="ja-JP" altLang="en-US">
              <a:solidFill>
                <a:schemeClr val="bg1"/>
              </a:solidFill>
              <a:effectLst/>
            </a:rPr>
            <a:t>：４月～</a:t>
          </a:r>
          <a:r>
            <a:rPr lang="en-US" altLang="ja-JP">
              <a:solidFill>
                <a:schemeClr val="bg1"/>
              </a:solidFill>
              <a:effectLst/>
            </a:rPr>
            <a:t>12</a:t>
          </a:r>
          <a:r>
            <a:rPr lang="ja-JP" altLang="en-US">
              <a:solidFill>
                <a:schemeClr val="bg1"/>
              </a:solidFill>
              <a:effectLst/>
            </a:rPr>
            <a:t>月は当事業のみに従事するが、１月～</a:t>
          </a:r>
          <a:r>
            <a:rPr lang="en-US" altLang="ja-JP">
              <a:solidFill>
                <a:schemeClr val="bg1"/>
              </a:solidFill>
              <a:effectLst/>
            </a:rPr>
            <a:t>3</a:t>
          </a:r>
          <a:r>
            <a:rPr lang="ja-JP" altLang="en-US">
              <a:solidFill>
                <a:schemeClr val="bg1"/>
              </a:solidFill>
              <a:effectLst/>
            </a:rPr>
            <a:t>月は本事業には一切参加しない。</a:t>
          </a:r>
          <a:br>
            <a:rPr lang="ja-JP" altLang="en-US">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支払月数９、従事率１００</a:t>
          </a:r>
          <a:r>
            <a:rPr lang="en-US" altLang="ja-JP">
              <a:solidFill>
                <a:schemeClr val="bg1"/>
              </a:solidFill>
              <a:effectLst/>
            </a:rPr>
            <a:t>』</a:t>
          </a:r>
          <a:r>
            <a:rPr lang="ja-JP" altLang="en-US">
              <a:solidFill>
                <a:schemeClr val="bg1"/>
              </a:solidFill>
              <a:effectLst/>
            </a:rPr>
            <a:t>としてください。</a:t>
          </a:r>
          <a:br>
            <a:rPr lang="en-US" altLang="ja-JP">
              <a:solidFill>
                <a:schemeClr val="bg1"/>
              </a:solidFill>
              <a:effectLst/>
            </a:rPr>
          </a:br>
          <a:r>
            <a:rPr lang="ja-JP" altLang="en-US">
              <a:solidFill>
                <a:schemeClr val="bg1"/>
              </a:solidFill>
              <a:effectLst/>
            </a:rPr>
            <a:t>例</a:t>
          </a:r>
          <a:r>
            <a:rPr lang="en-US" altLang="ja-JP">
              <a:solidFill>
                <a:schemeClr val="bg1"/>
              </a:solidFill>
              <a:effectLst/>
            </a:rPr>
            <a:t>2</a:t>
          </a:r>
          <a:r>
            <a:rPr lang="ja-JP" altLang="en-US">
              <a:solidFill>
                <a:schemeClr val="bg1"/>
              </a:solidFill>
              <a:effectLst/>
            </a:rPr>
            <a:t>：年間を通じて当事業に従事するが、その割合は</a:t>
          </a:r>
          <a:r>
            <a:rPr lang="en-US" altLang="ja-JP">
              <a:solidFill>
                <a:schemeClr val="bg1"/>
              </a:solidFill>
              <a:effectLst/>
            </a:rPr>
            <a:t>50</a:t>
          </a:r>
          <a:r>
            <a:rPr lang="ja-JP" altLang="en-US">
              <a:solidFill>
                <a:schemeClr val="bg1"/>
              </a:solidFill>
              <a:effectLst/>
            </a:rPr>
            <a:t>％である。</a:t>
          </a:r>
          <a:br>
            <a:rPr lang="en-US" altLang="ja-JP">
              <a:solidFill>
                <a:schemeClr val="bg1"/>
              </a:solidFill>
              <a:effectLst/>
            </a:rPr>
          </a:br>
          <a:r>
            <a:rPr lang="ja-JP" altLang="en-US">
              <a:solidFill>
                <a:schemeClr val="bg1"/>
              </a:solidFill>
              <a:effectLst/>
            </a:rPr>
            <a:t>　→</a:t>
          </a:r>
          <a:r>
            <a:rPr lang="en-US" altLang="ja-JP">
              <a:solidFill>
                <a:schemeClr val="bg1"/>
              </a:solidFill>
              <a:effectLst/>
            </a:rPr>
            <a:t>『</a:t>
          </a:r>
          <a:r>
            <a:rPr lang="ja-JP" altLang="en-US">
              <a:solidFill>
                <a:schemeClr val="bg1"/>
              </a:solidFill>
              <a:effectLst/>
            </a:rPr>
            <a:t>支払月数</a:t>
          </a:r>
          <a:r>
            <a:rPr lang="en-US" altLang="ja-JP">
              <a:solidFill>
                <a:schemeClr val="bg1"/>
              </a:solidFill>
              <a:effectLst/>
            </a:rPr>
            <a:t>12</a:t>
          </a:r>
          <a:r>
            <a:rPr lang="ja-JP" altLang="en-US">
              <a:solidFill>
                <a:schemeClr val="bg1"/>
              </a:solidFill>
              <a:effectLst/>
            </a:rPr>
            <a:t>、従事率</a:t>
          </a:r>
          <a:r>
            <a:rPr lang="en-US" altLang="ja-JP">
              <a:solidFill>
                <a:schemeClr val="bg1"/>
              </a:solidFill>
              <a:effectLst/>
            </a:rPr>
            <a:t>50』</a:t>
          </a:r>
          <a:r>
            <a:rPr lang="ja-JP" altLang="en-US">
              <a:solidFill>
                <a:schemeClr val="bg1"/>
              </a:solidFill>
              <a:effectLst/>
            </a:rPr>
            <a:t>としてください。</a:t>
          </a:r>
          <a:endParaRPr lang="en-US" altLang="ja-JP">
            <a:solidFill>
              <a:schemeClr val="bg1"/>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168275</xdr:colOff>
      <xdr:row>18</xdr:row>
      <xdr:rowOff>101601</xdr:rowOff>
    </xdr:from>
    <xdr:ext cx="8686800" cy="3863974"/>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0988675" y="3844926"/>
          <a:ext cx="8686800" cy="38639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健保等級時間単価、健保等級月額単価または派遣契約単価を入力してください。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ja-JP" sz="1100">
              <a:solidFill>
                <a:schemeClr val="lt1"/>
              </a:solidFill>
              <a:effectLst/>
              <a:latin typeface="+mn-lt"/>
              <a:ea typeface="+mn-ea"/>
              <a:cs typeface="+mn-cs"/>
            </a:rPr>
            <a:t>雇用区分／「直雇用」を選択してください。出向者についても、「直雇用」を選択してください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123826</xdr:colOff>
      <xdr:row>18</xdr:row>
      <xdr:rowOff>114299</xdr:rowOff>
    </xdr:from>
    <xdr:ext cx="7435850" cy="3209789"/>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9401176" y="3848099"/>
          <a:ext cx="7435850"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価／支払する謝金の単価（税込）を記載してください。時給の場合は日給に換算して記入してください。その場合は時間単価を用務目的欄に記載してください。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120652</xdr:colOff>
      <xdr:row>18</xdr:row>
      <xdr:rowOff>114300</xdr:rowOff>
    </xdr:from>
    <xdr:ext cx="7448549" cy="3760966"/>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855327" y="3838575"/>
          <a:ext cx="7448549" cy="37609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u="none">
              <a:solidFill>
                <a:schemeClr val="lt1"/>
              </a:solidFill>
              <a:effectLst/>
              <a:latin typeface="+mn-lt"/>
              <a:ea typeface="+mn-ea"/>
              <a:cs typeface="+mn-cs"/>
            </a:rPr>
            <a:t>※</a:t>
          </a:r>
          <a:r>
            <a:rPr lang="ja-JP" altLang="ja-JP" sz="1600" u="none">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en-US" altLang="ja-JP" sz="1600" u="non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latin typeface="+mj-ea"/>
              <a:ea typeface="+mj-ea"/>
            </a:rPr>
            <a:t>１契約あたり</a:t>
          </a:r>
          <a:r>
            <a:rPr kumimoji="1" lang="en-US" altLang="ja-JP" sz="1200" b="1" u="sng">
              <a:latin typeface="+mj-ea"/>
              <a:ea typeface="+mj-ea"/>
            </a:rPr>
            <a:t>100</a:t>
          </a:r>
          <a:r>
            <a:rPr kumimoji="1" lang="ja-JP" altLang="ja-JP" sz="1200" b="1" u="sng">
              <a:solidFill>
                <a:schemeClr val="lt1"/>
              </a:solidFill>
              <a:effectLst/>
              <a:latin typeface="+mj-ea"/>
              <a:ea typeface="+mj-ea"/>
              <a:cs typeface="+mn-cs"/>
            </a:rPr>
            <a:t>万円以上の</a:t>
          </a:r>
          <a:r>
            <a:rPr kumimoji="1" lang="ja-JP" altLang="en-US" sz="1200" b="1" u="sng">
              <a:solidFill>
                <a:schemeClr val="lt1"/>
              </a:solidFill>
              <a:effectLst/>
              <a:latin typeface="+mj-ea"/>
              <a:ea typeface="+mj-ea"/>
              <a:cs typeface="+mn-cs"/>
            </a:rPr>
            <a:t>外注費</a:t>
          </a:r>
          <a:r>
            <a:rPr kumimoji="1" lang="ja-JP" altLang="ja-JP" sz="1200" b="1" u="sng">
              <a:solidFill>
                <a:schemeClr val="lt1"/>
              </a:solidFill>
              <a:effectLst/>
              <a:latin typeface="+mj-ea"/>
              <a:ea typeface="+mj-ea"/>
              <a:cs typeface="+mn-cs"/>
            </a:rPr>
            <a:t>については、見積書</a:t>
          </a:r>
          <a:r>
            <a:rPr kumimoji="1" lang="ja-JP" altLang="en-US" sz="1200" b="1" u="sng">
              <a:solidFill>
                <a:schemeClr val="lt1"/>
              </a:solidFill>
              <a:effectLst/>
              <a:latin typeface="+mj-ea"/>
              <a:ea typeface="+mj-ea"/>
              <a:cs typeface="+mn-cs"/>
            </a:rPr>
            <a:t>等</a:t>
          </a:r>
          <a:r>
            <a:rPr kumimoji="1" lang="ja-JP" altLang="ja-JP" sz="1200" b="1" u="sng">
              <a:solidFill>
                <a:schemeClr val="lt1"/>
              </a:solidFill>
              <a:effectLst/>
              <a:latin typeface="+mj-ea"/>
              <a:ea typeface="+mj-ea"/>
              <a:cs typeface="+mn-cs"/>
            </a:rPr>
            <a:t>の添付が必要です。</a:t>
          </a:r>
          <a:endParaRPr kumimoji="1" lang="en-US" altLang="ja-JP" sz="1200" b="1" u="sng">
            <a:solidFill>
              <a:schemeClr val="lt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u="sng">
              <a:solidFill>
                <a:schemeClr val="lt1"/>
              </a:solidFill>
              <a:effectLst/>
              <a:latin typeface="+mj-ea"/>
              <a:ea typeface="+mj-ea"/>
              <a:cs typeface="+mn-cs"/>
            </a:rPr>
            <a:t>見積書がある場合は見積書に記載の金額（消費税込）を入力してください。</a:t>
          </a:r>
          <a:endParaRPr lang="ja-JP" altLang="ja-JP" sz="1200" b="1" u="sng">
            <a:effectLst/>
            <a:latin typeface="+mj-ea"/>
            <a:ea typeface="+mj-ea"/>
          </a:endParaRPr>
        </a:p>
        <a:p>
          <a:pPr algn="l"/>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なお、委託については「委託費」のシートに記入してください。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u="sng">
              <a:solidFill>
                <a:schemeClr val="lt1"/>
              </a:solidFill>
              <a:effectLst/>
              <a:latin typeface="+mn-lt"/>
              <a:ea typeface="+mn-ea"/>
              <a:cs typeface="+mn-cs"/>
            </a:rPr>
            <a:t>学会参加費を計上する場合は「参加者リスト」にも必ず記載してください。「参加者リスト」に記載が無い場合は計上できません。</a:t>
          </a:r>
          <a:endParaRPr lang="ja-JP" altLang="ja-JP" sz="1100">
            <a:effectLst/>
          </a:endParaRPr>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I63"/>
  <sheetViews>
    <sheetView workbookViewId="0"/>
  </sheetViews>
  <sheetFormatPr defaultColWidth="9" defaultRowHeight="13.2" customHeight="1" x14ac:dyDescent="0.2"/>
  <cols>
    <col min="1" max="1" width="19.77734375" style="124" customWidth="1"/>
    <col min="2" max="9" width="17.77734375" style="124" customWidth="1"/>
    <col min="10" max="16384" width="9" style="124"/>
  </cols>
  <sheetData>
    <row r="1" spans="1:6" ht="13.2" customHeight="1" x14ac:dyDescent="0.2">
      <c r="A1" s="358"/>
      <c r="B1" s="358"/>
      <c r="C1" s="358"/>
      <c r="D1" s="358"/>
      <c r="E1" s="126"/>
    </row>
    <row r="2" spans="1:6" ht="13.2" customHeight="1" x14ac:dyDescent="0.2">
      <c r="A2" s="462" t="s">
        <v>398</v>
      </c>
      <c r="B2" s="361"/>
      <c r="C2" s="358"/>
      <c r="D2" s="358"/>
    </row>
    <row r="3" spans="1:6" ht="13.2" customHeight="1" x14ac:dyDescent="0.2">
      <c r="A3" s="360"/>
      <c r="B3" s="361"/>
      <c r="C3" s="358"/>
      <c r="D3" s="358"/>
      <c r="E3" s="362" t="s">
        <v>378</v>
      </c>
    </row>
    <row r="4" spans="1:6" ht="13.2" customHeight="1" x14ac:dyDescent="0.2">
      <c r="A4" s="360"/>
      <c r="B4" s="361"/>
      <c r="C4" s="358"/>
      <c r="D4" s="358"/>
      <c r="E4" s="358"/>
    </row>
    <row r="5" spans="1:6" ht="13.2" customHeight="1" x14ac:dyDescent="0.2">
      <c r="A5" s="460" t="s">
        <v>339</v>
      </c>
      <c r="B5" s="455"/>
      <c r="C5" s="359"/>
      <c r="D5" s="166" t="str">
        <f>"補助率："&amp;'3.【鑑】経費等内訳書'!C20&amp;"/"&amp;'3.【鑑】経費等内訳書'!E20</f>
        <v>補助率：1/1</v>
      </c>
      <c r="E5" s="127" t="s">
        <v>0</v>
      </c>
    </row>
    <row r="6" spans="1:6" ht="13.2" customHeight="1" x14ac:dyDescent="0.2">
      <c r="A6" s="456" t="s">
        <v>385</v>
      </c>
      <c r="B6" s="456" t="s">
        <v>386</v>
      </c>
      <c r="C6" s="457" t="s">
        <v>387</v>
      </c>
      <c r="D6" s="146" t="s">
        <v>1</v>
      </c>
      <c r="E6" s="165" t="s">
        <v>340</v>
      </c>
    </row>
    <row r="7" spans="1:6" ht="13.2" customHeight="1" x14ac:dyDescent="0.2">
      <c r="A7" s="519" t="s">
        <v>2</v>
      </c>
      <c r="B7" s="143" t="s">
        <v>3</v>
      </c>
      <c r="C7" s="144">
        <f>'4.設備備品費R'!G100</f>
        <v>1500000</v>
      </c>
      <c r="D7" s="147">
        <f>C7+C8</f>
        <v>3658806</v>
      </c>
      <c r="E7" s="148">
        <f>D7</f>
        <v>3658806</v>
      </c>
    </row>
    <row r="8" spans="1:6" ht="13.2" customHeight="1" x14ac:dyDescent="0.2">
      <c r="A8" s="520"/>
      <c r="B8" s="143" t="s">
        <v>4</v>
      </c>
      <c r="C8" s="144">
        <f>'5.消耗品費R'!F100</f>
        <v>2158806</v>
      </c>
      <c r="D8" s="149"/>
      <c r="E8" s="150"/>
    </row>
    <row r="9" spans="1:6" ht="13.2" customHeight="1" x14ac:dyDescent="0.2">
      <c r="A9" s="397" t="s">
        <v>5</v>
      </c>
      <c r="B9" s="145" t="s">
        <v>6</v>
      </c>
      <c r="C9" s="144">
        <f>'6.旅費R'!L100</f>
        <v>410000</v>
      </c>
      <c r="D9" s="151">
        <f>C9</f>
        <v>410000</v>
      </c>
      <c r="E9" s="152">
        <f>D9</f>
        <v>410000</v>
      </c>
    </row>
    <row r="10" spans="1:6" ht="13.2" customHeight="1" x14ac:dyDescent="0.2">
      <c r="A10" s="519" t="s">
        <v>7</v>
      </c>
      <c r="B10" s="143" t="s">
        <v>8</v>
      </c>
      <c r="C10" s="144">
        <f>'7.人件費(実績単価)R'!I100+'8.人件費(健保等級)R'!I100</f>
        <v>18821194</v>
      </c>
      <c r="D10" s="147">
        <f>C10+C11</f>
        <v>18833194</v>
      </c>
      <c r="E10" s="148">
        <f>D10</f>
        <v>18833194</v>
      </c>
    </row>
    <row r="11" spans="1:6" ht="13.2" customHeight="1" x14ac:dyDescent="0.2">
      <c r="A11" s="520"/>
      <c r="B11" s="143" t="s">
        <v>9</v>
      </c>
      <c r="C11" s="144">
        <f>'9.謝金R'!E100</f>
        <v>12000</v>
      </c>
      <c r="D11" s="149"/>
      <c r="E11" s="150"/>
    </row>
    <row r="12" spans="1:6" ht="13.2" customHeight="1" x14ac:dyDescent="0.2">
      <c r="A12" s="397" t="s">
        <v>10</v>
      </c>
      <c r="B12" s="143" t="s">
        <v>11</v>
      </c>
      <c r="C12" s="144">
        <f>'10.その他R'!F100</f>
        <v>1098000</v>
      </c>
      <c r="D12" s="153">
        <f>C12</f>
        <v>1098000</v>
      </c>
      <c r="E12" s="154">
        <f>D12</f>
        <v>1098000</v>
      </c>
    </row>
    <row r="13" spans="1:6" ht="13.2" customHeight="1" x14ac:dyDescent="0.2">
      <c r="A13" s="513" t="s">
        <v>12</v>
      </c>
      <c r="B13" s="513"/>
      <c r="C13" s="144">
        <f>SUM(C7:C12)</f>
        <v>24000000</v>
      </c>
      <c r="D13" s="155">
        <f>SUM(D7:D12)</f>
        <v>24000000</v>
      </c>
      <c r="E13" s="144">
        <f>SUM(E7:E12)</f>
        <v>24000000</v>
      </c>
    </row>
    <row r="14" spans="1:6" ht="13.2" customHeight="1" x14ac:dyDescent="0.2">
      <c r="A14" s="363"/>
      <c r="B14" s="363"/>
      <c r="C14" s="363"/>
      <c r="D14" s="363"/>
      <c r="E14" s="363"/>
    </row>
    <row r="15" spans="1:6" ht="13.2" customHeight="1" x14ac:dyDescent="0.2">
      <c r="A15" s="359" t="s">
        <v>342</v>
      </c>
      <c r="B15" s="359"/>
      <c r="C15" s="359"/>
      <c r="D15" s="166" t="str">
        <f>"補助率："&amp;'3.【鑑】経費等内訳書'!C20&amp;"/"&amp;'3.【鑑】経費等内訳書'!E20</f>
        <v>補助率：1/1</v>
      </c>
      <c r="E15" s="127" t="s">
        <v>0</v>
      </c>
      <c r="F15" s="125"/>
    </row>
    <row r="16" spans="1:6" ht="13.2" customHeight="1" x14ac:dyDescent="0.2">
      <c r="A16" s="141" t="s">
        <v>385</v>
      </c>
      <c r="B16" s="141" t="s">
        <v>386</v>
      </c>
      <c r="C16" s="142" t="s">
        <v>387</v>
      </c>
      <c r="D16" s="146" t="s">
        <v>1</v>
      </c>
      <c r="E16" s="165" t="s">
        <v>340</v>
      </c>
    </row>
    <row r="17" spans="1:5" ht="13.2" customHeight="1" x14ac:dyDescent="0.2">
      <c r="A17" s="519" t="s">
        <v>2</v>
      </c>
      <c r="B17" s="143" t="s">
        <v>3</v>
      </c>
      <c r="C17" s="144">
        <f>'4.設備備品費E'!G100</f>
        <v>1500000</v>
      </c>
      <c r="D17" s="147">
        <f>C17+C18</f>
        <v>3658806</v>
      </c>
      <c r="E17" s="148">
        <f>D17</f>
        <v>3658806</v>
      </c>
    </row>
    <row r="18" spans="1:5" ht="13.2" customHeight="1" x14ac:dyDescent="0.2">
      <c r="A18" s="520"/>
      <c r="B18" s="143" t="s">
        <v>4</v>
      </c>
      <c r="C18" s="144">
        <f>'5.消耗品費E'!F100</f>
        <v>2158806</v>
      </c>
      <c r="D18" s="149"/>
      <c r="E18" s="150"/>
    </row>
    <row r="19" spans="1:5" ht="13.2" customHeight="1" x14ac:dyDescent="0.2">
      <c r="A19" s="397" t="s">
        <v>5</v>
      </c>
      <c r="B19" s="145" t="s">
        <v>6</v>
      </c>
      <c r="C19" s="144">
        <f>'6.旅費E'!L100</f>
        <v>410000</v>
      </c>
      <c r="D19" s="151">
        <f>C19</f>
        <v>410000</v>
      </c>
      <c r="E19" s="152">
        <f>D19</f>
        <v>410000</v>
      </c>
    </row>
    <row r="20" spans="1:5" ht="13.2" customHeight="1" x14ac:dyDescent="0.2">
      <c r="A20" s="519" t="s">
        <v>7</v>
      </c>
      <c r="B20" s="143" t="s">
        <v>8</v>
      </c>
      <c r="C20" s="144">
        <f>'7.人件費(実績単価)E'!I100+'8.人件費(健保等級)E'!I100</f>
        <v>18821194</v>
      </c>
      <c r="D20" s="147">
        <f>C20+C21</f>
        <v>18833194</v>
      </c>
      <c r="E20" s="148">
        <f>D20</f>
        <v>18833194</v>
      </c>
    </row>
    <row r="21" spans="1:5" ht="13.2" customHeight="1" x14ac:dyDescent="0.2">
      <c r="A21" s="520"/>
      <c r="B21" s="143" t="s">
        <v>9</v>
      </c>
      <c r="C21" s="144">
        <f>'9.謝金E'!E100</f>
        <v>12000</v>
      </c>
      <c r="D21" s="149"/>
      <c r="E21" s="150"/>
    </row>
    <row r="22" spans="1:5" ht="13.2" customHeight="1" x14ac:dyDescent="0.2">
      <c r="A22" s="397" t="s">
        <v>10</v>
      </c>
      <c r="B22" s="143" t="s">
        <v>11</v>
      </c>
      <c r="C22" s="144">
        <f>'10.その他E'!F100</f>
        <v>1098000</v>
      </c>
      <c r="D22" s="153">
        <f>C22</f>
        <v>1098000</v>
      </c>
      <c r="E22" s="154">
        <f>D22</f>
        <v>1098000</v>
      </c>
    </row>
    <row r="23" spans="1:5" ht="13.2" customHeight="1" x14ac:dyDescent="0.2">
      <c r="A23" s="513" t="s">
        <v>12</v>
      </c>
      <c r="B23" s="513"/>
      <c r="C23" s="144">
        <f>SUM(C17:C22)</f>
        <v>24000000</v>
      </c>
      <c r="D23" s="155">
        <f>SUM(D17:D22)</f>
        <v>24000000</v>
      </c>
      <c r="E23" s="144">
        <f>SUM(E17:E22)</f>
        <v>24000000</v>
      </c>
    </row>
    <row r="24" spans="1:5" ht="13.2" customHeight="1" x14ac:dyDescent="0.2">
      <c r="A24" s="363"/>
      <c r="B24" s="363"/>
      <c r="C24" s="363"/>
      <c r="D24" s="363"/>
      <c r="E24" s="363"/>
    </row>
    <row r="25" spans="1:5" ht="13.2" customHeight="1" x14ac:dyDescent="0.2">
      <c r="A25" s="359" t="s">
        <v>343</v>
      </c>
      <c r="B25" s="359"/>
      <c r="C25" s="359"/>
      <c r="D25" s="166" t="str">
        <f>"補助率："&amp;'3.【鑑】経費等内訳書'!C20&amp;"/"&amp;'3.【鑑】経費等内訳書'!E20</f>
        <v>補助率：1/1</v>
      </c>
      <c r="E25" s="127" t="s">
        <v>0</v>
      </c>
    </row>
    <row r="26" spans="1:5" ht="13.2" customHeight="1" x14ac:dyDescent="0.2">
      <c r="A26" s="141" t="s">
        <v>385</v>
      </c>
      <c r="B26" s="141" t="s">
        <v>386</v>
      </c>
      <c r="C26" s="142" t="s">
        <v>387</v>
      </c>
      <c r="D26" s="146" t="s">
        <v>1</v>
      </c>
      <c r="E26" s="165" t="s">
        <v>340</v>
      </c>
    </row>
    <row r="27" spans="1:5" ht="13.2" customHeight="1" x14ac:dyDescent="0.2">
      <c r="A27" s="519" t="s">
        <v>2</v>
      </c>
      <c r="B27" s="143" t="s">
        <v>3</v>
      </c>
      <c r="C27" s="144">
        <f t="shared" ref="C27:C32" si="0">SUM(C7,C17)</f>
        <v>3000000</v>
      </c>
      <c r="D27" s="147">
        <f>C27+C28</f>
        <v>7317612</v>
      </c>
      <c r="E27" s="148">
        <f>D27</f>
        <v>7317612</v>
      </c>
    </row>
    <row r="28" spans="1:5" ht="13.2" customHeight="1" x14ac:dyDescent="0.2">
      <c r="A28" s="520"/>
      <c r="B28" s="143" t="s">
        <v>4</v>
      </c>
      <c r="C28" s="144">
        <f t="shared" si="0"/>
        <v>4317612</v>
      </c>
      <c r="D28" s="149"/>
      <c r="E28" s="150"/>
    </row>
    <row r="29" spans="1:5" ht="13.2" customHeight="1" x14ac:dyDescent="0.2">
      <c r="A29" s="397" t="s">
        <v>5</v>
      </c>
      <c r="B29" s="145" t="s">
        <v>6</v>
      </c>
      <c r="C29" s="144">
        <f t="shared" si="0"/>
        <v>820000</v>
      </c>
      <c r="D29" s="151">
        <f>C29</f>
        <v>820000</v>
      </c>
      <c r="E29" s="152">
        <f>D29</f>
        <v>820000</v>
      </c>
    </row>
    <row r="30" spans="1:5" ht="13.2" customHeight="1" x14ac:dyDescent="0.2">
      <c r="A30" s="519" t="s">
        <v>7</v>
      </c>
      <c r="B30" s="143" t="s">
        <v>8</v>
      </c>
      <c r="C30" s="144">
        <f t="shared" si="0"/>
        <v>37642388</v>
      </c>
      <c r="D30" s="147">
        <f>C30+C31</f>
        <v>37666388</v>
      </c>
      <c r="E30" s="148">
        <f>D30</f>
        <v>37666388</v>
      </c>
    </row>
    <row r="31" spans="1:5" ht="13.2" customHeight="1" x14ac:dyDescent="0.2">
      <c r="A31" s="520"/>
      <c r="B31" s="143" t="s">
        <v>9</v>
      </c>
      <c r="C31" s="144">
        <f t="shared" si="0"/>
        <v>24000</v>
      </c>
      <c r="D31" s="149"/>
      <c r="E31" s="150"/>
    </row>
    <row r="32" spans="1:5" ht="13.2" customHeight="1" x14ac:dyDescent="0.2">
      <c r="A32" s="397" t="s">
        <v>10</v>
      </c>
      <c r="B32" s="143" t="s">
        <v>11</v>
      </c>
      <c r="C32" s="144">
        <f t="shared" si="0"/>
        <v>2196000</v>
      </c>
      <c r="D32" s="153">
        <f>C32</f>
        <v>2196000</v>
      </c>
      <c r="E32" s="154">
        <f>D32</f>
        <v>2196000</v>
      </c>
    </row>
    <row r="33" spans="1:9" ht="13.2" customHeight="1" x14ac:dyDescent="0.2">
      <c r="A33" s="513" t="s">
        <v>12</v>
      </c>
      <c r="B33" s="513"/>
      <c r="C33" s="144">
        <f>SUM(C27:C32)</f>
        <v>48000000</v>
      </c>
      <c r="D33" s="155">
        <f>SUM(D27:D32)</f>
        <v>48000000</v>
      </c>
      <c r="E33" s="144">
        <f>SUM(E27:E32)</f>
        <v>48000000</v>
      </c>
    </row>
    <row r="34" spans="1:9" ht="13.2" customHeight="1" x14ac:dyDescent="0.2">
      <c r="A34" s="517" t="str">
        <f>CONCATENATE("間接経費/一般管理費（小計の",'3.【鑑】経費等内訳書'!C29,"％）")</f>
        <v>間接経費/一般管理費（小計の10％）</v>
      </c>
      <c r="B34" s="518"/>
      <c r="C34" s="518"/>
      <c r="D34" s="155">
        <f>'3.【鑑】経費等内訳書'!F29</f>
        <v>4800000</v>
      </c>
      <c r="E34" s="144">
        <f>D34</f>
        <v>4800000</v>
      </c>
    </row>
    <row r="35" spans="1:9" ht="13.2" customHeight="1" x14ac:dyDescent="0.2">
      <c r="A35" s="395" t="s">
        <v>13</v>
      </c>
      <c r="B35" s="396"/>
      <c r="C35" s="184">
        <f>'3.【鑑】経費等内訳書'!E30</f>
        <v>114180000</v>
      </c>
      <c r="D35" s="155">
        <f>C35</f>
        <v>114180000</v>
      </c>
      <c r="E35" s="144">
        <f>D35</f>
        <v>114180000</v>
      </c>
      <c r="G35" s="379"/>
    </row>
    <row r="36" spans="1:9" ht="13.2" customHeight="1" x14ac:dyDescent="0.2">
      <c r="A36" s="513" t="s">
        <v>14</v>
      </c>
      <c r="B36" s="513"/>
      <c r="C36" s="514"/>
      <c r="D36" s="155">
        <f>SUM(D33:D35)</f>
        <v>166980000</v>
      </c>
      <c r="E36" s="144">
        <f>SUM(E33:E35)</f>
        <v>166980000</v>
      </c>
    </row>
    <row r="37" spans="1:9" ht="13.2" customHeight="1" x14ac:dyDescent="0.2">
      <c r="A37" s="363"/>
      <c r="B37" s="363"/>
      <c r="C37" s="363"/>
      <c r="E37" s="394"/>
    </row>
    <row r="38" spans="1:9" ht="13.2" customHeight="1" x14ac:dyDescent="0.2">
      <c r="A38" s="398" t="s">
        <v>338</v>
      </c>
      <c r="B38" s="364"/>
      <c r="C38" s="364"/>
      <c r="D38" s="364"/>
      <c r="E38" s="364"/>
      <c r="F38" s="364"/>
      <c r="G38" s="364"/>
      <c r="H38" s="364"/>
    </row>
    <row r="39" spans="1:9" ht="13.2" customHeight="1" x14ac:dyDescent="0.2">
      <c r="A39" s="515" t="s">
        <v>399</v>
      </c>
      <c r="B39" s="516"/>
      <c r="C39" s="367" t="s">
        <v>344</v>
      </c>
      <c r="D39" s="367" t="s">
        <v>107</v>
      </c>
      <c r="E39" s="367" t="s">
        <v>5</v>
      </c>
      <c r="F39" s="367" t="s">
        <v>345</v>
      </c>
      <c r="G39" s="367" t="s">
        <v>346</v>
      </c>
      <c r="H39" s="367" t="s">
        <v>10</v>
      </c>
      <c r="I39" s="368" t="s">
        <v>113</v>
      </c>
    </row>
    <row r="40" spans="1:9" ht="13.2" customHeight="1" x14ac:dyDescent="0.2">
      <c r="A40" s="511" t="str">
        <f>IF('4.設備備品費R'!J5="","",'4.設備備品費R'!J5)</f>
        <v>○○関連遺伝子発現解析</v>
      </c>
      <c r="B40" s="512"/>
      <c r="C40" s="365">
        <f>IF($A40="","",VLOOKUP($A40,'4.設備備品費R'!J:K,2,FALSE))</f>
        <v>1500000</v>
      </c>
      <c r="D40" s="365">
        <f>IF($A40="","",VLOOKUP($A40,'5.消耗品費R'!I:J,2,FALSE))</f>
        <v>460000</v>
      </c>
      <c r="E40" s="365">
        <f>IF($A40="","",VLOOKUP($A40,'6.旅費R'!O:P,2,FALSE))</f>
        <v>140000</v>
      </c>
      <c r="F40" s="365">
        <f>IF($A40="","",VLOOKUP($A40,'7.人件費(実績単価)R'!M:N,2,FALSE)+VLOOKUP($A40,'8.人件費(健保等級)R'!M:N,2,FALSE))</f>
        <v>7588174</v>
      </c>
      <c r="G40" s="365">
        <f>IF($A40="","",VLOOKUP($A40,'9.謝金R'!H:I,2,FALSE))</f>
        <v>12000</v>
      </c>
      <c r="H40" s="365">
        <f>IF($A40="","",VLOOKUP($A40,'10.その他R'!I:J,2,FALSE))</f>
        <v>84000</v>
      </c>
      <c r="I40" s="366">
        <f>IF(A40="","",SUM(C40:H40))</f>
        <v>9784174</v>
      </c>
    </row>
    <row r="41" spans="1:9" ht="13.2" customHeight="1" x14ac:dyDescent="0.2">
      <c r="A41" s="505" t="str">
        <f>IF('4.設備備品費R'!J6="","",'4.設備備品費R'!J6)</f>
        <v>○○モデル動物の開発と検証</v>
      </c>
      <c r="B41" s="506"/>
      <c r="C41" s="365">
        <f>IF($A41="","",VLOOKUP($A41,'4.設備備品費R'!J:K,2,FALSE))</f>
        <v>0</v>
      </c>
      <c r="D41" s="365">
        <f>IF($A41="","",VLOOKUP($A41,'5.消耗品費R'!I:J,2,FALSE))</f>
        <v>664000</v>
      </c>
      <c r="E41" s="365">
        <f>IF($A41="","",VLOOKUP($A41,'6.旅費R'!O:P,2,FALSE))</f>
        <v>250000</v>
      </c>
      <c r="F41" s="365">
        <f>IF($A41="","",VLOOKUP($A41,'7.人件費(実績単価)R'!M:N,2,FALSE)+VLOOKUP($A41,'8.人件費(健保等級)R'!M:N,2,FALSE))</f>
        <v>7189080</v>
      </c>
      <c r="G41" s="365">
        <f>IF($A41="","",VLOOKUP($A41,'9.謝金R'!H:I,2,FALSE))</f>
        <v>0</v>
      </c>
      <c r="H41" s="365">
        <f>IF($A41="","",VLOOKUP($A41,'10.その他R'!I:J,2,FALSE))</f>
        <v>1000000</v>
      </c>
      <c r="I41" s="366">
        <f t="shared" ref="I41:I51" si="1">IF(A41="","",SUM(C41:H41))</f>
        <v>9103080</v>
      </c>
    </row>
    <row r="42" spans="1:9" ht="13.2" customHeight="1" x14ac:dyDescent="0.2">
      <c r="A42" s="505" t="str">
        <f>IF('4.設備備品費R'!J7="","",'4.設備備品費R'!J7)</f>
        <v>サブテーマ３</v>
      </c>
      <c r="B42" s="506"/>
      <c r="C42" s="365">
        <f>IF($A42="","",VLOOKUP($A42,'4.設備備品費R'!J:K,2,FALSE))</f>
        <v>0</v>
      </c>
      <c r="D42" s="365">
        <f>IF($A42="","",VLOOKUP($A42,'5.消耗品費R'!I:J,2,FALSE))</f>
        <v>1034806</v>
      </c>
      <c r="E42" s="365">
        <f>IF($A42="","",VLOOKUP($A42,'6.旅費R'!O:P,2,FALSE))</f>
        <v>20000</v>
      </c>
      <c r="F42" s="365">
        <f>IF($A42="","",VLOOKUP($A42,'7.人件費(実績単価)R'!M:N,2,FALSE)+VLOOKUP($A42,'8.人件費(健保等級)R'!M:N,2,FALSE))</f>
        <v>4043940</v>
      </c>
      <c r="G42" s="365">
        <f>IF($A42="","",VLOOKUP($A42,'9.謝金R'!H:I,2,FALSE))</f>
        <v>0</v>
      </c>
      <c r="H42" s="365">
        <f>IF($A42="","",VLOOKUP($A42,'10.その他R'!I:J,2,FALSE))</f>
        <v>14000</v>
      </c>
      <c r="I42" s="366">
        <f t="shared" si="1"/>
        <v>5112746</v>
      </c>
    </row>
    <row r="43" spans="1:9" ht="13.2" customHeight="1" x14ac:dyDescent="0.2">
      <c r="A43" s="505" t="str">
        <f>IF('4.設備備品費R'!J8="","",'4.設備備品費R'!J8)</f>
        <v>サブテーマ共通</v>
      </c>
      <c r="B43" s="506"/>
      <c r="C43" s="365">
        <f>IF($A43="","",VLOOKUP($A43,'4.設備備品費R'!J:K,2,FALSE))</f>
        <v>0</v>
      </c>
      <c r="D43" s="365">
        <f>IF($A43="","",VLOOKUP($A43,'5.消耗品費R'!I:J,2,FALSE))</f>
        <v>0</v>
      </c>
      <c r="E43" s="365">
        <f>IF($A43="","",VLOOKUP($A43,'6.旅費R'!O:P,2,FALSE))</f>
        <v>0</v>
      </c>
      <c r="F43" s="365">
        <f>IF($A43="","",VLOOKUP($A43,'7.人件費(実績単価)R'!M:N,2,FALSE)+VLOOKUP($A43,'8.人件費(健保等級)R'!M:N,2,FALSE))</f>
        <v>0</v>
      </c>
      <c r="G43" s="365">
        <f>IF($A43="","",VLOOKUP($A43,'9.謝金R'!H:I,2,FALSE))</f>
        <v>0</v>
      </c>
      <c r="H43" s="365">
        <f>IF($A43="","",VLOOKUP($A43,'10.その他R'!I:J,2,FALSE))</f>
        <v>0</v>
      </c>
      <c r="I43" s="366">
        <f t="shared" si="1"/>
        <v>0</v>
      </c>
    </row>
    <row r="44" spans="1:9" ht="13.2" customHeight="1" x14ac:dyDescent="0.2">
      <c r="A44" s="505" t="str">
        <f>IF('4.設備備品費R'!J9="","",'4.設備備品費R'!J9)</f>
        <v/>
      </c>
      <c r="B44" s="506"/>
      <c r="C44" s="365" t="str">
        <f>IF($A44="","",VLOOKUP($A44,'4.設備備品費R'!J:K,2,FALSE))</f>
        <v/>
      </c>
      <c r="D44" s="365" t="str">
        <f>IF($A44="","",VLOOKUP($A44,'5.消耗品費R'!I:J,2,FALSE))</f>
        <v/>
      </c>
      <c r="E44" s="365" t="str">
        <f>IF($A44="","",VLOOKUP($A44,'6.旅費R'!O:P,2,FALSE))</f>
        <v/>
      </c>
      <c r="F44" s="365" t="str">
        <f>IF($A44="","",VLOOKUP($A44,'7.人件費(実績単価)R'!M:N,2,FALSE)+VLOOKUP($A44,'8.人件費(健保等級)R'!M:N,2,FALSE))</f>
        <v/>
      </c>
      <c r="G44" s="365" t="str">
        <f>IF($A44="","",VLOOKUP($A44,'9.謝金R'!H:I,2,FALSE))</f>
        <v/>
      </c>
      <c r="H44" s="365" t="str">
        <f>IF($A44="","",VLOOKUP($A44,'10.その他R'!I:J,2,FALSE))</f>
        <v/>
      </c>
      <c r="I44" s="366" t="str">
        <f t="shared" si="1"/>
        <v/>
      </c>
    </row>
    <row r="45" spans="1:9" ht="13.2" customHeight="1" x14ac:dyDescent="0.2">
      <c r="A45" s="505" t="str">
        <f>IF('4.設備備品費R'!J10="","",'4.設備備品費R'!J10)</f>
        <v/>
      </c>
      <c r="B45" s="506"/>
      <c r="C45" s="365" t="str">
        <f>IF($A45="","",VLOOKUP($A45,'4.設備備品費R'!J:K,2,FALSE))</f>
        <v/>
      </c>
      <c r="D45" s="365" t="str">
        <f>IF($A45="","",VLOOKUP($A45,'5.消耗品費R'!I:J,2,FALSE))</f>
        <v/>
      </c>
      <c r="E45" s="365" t="str">
        <f>IF($A45="","",VLOOKUP($A45,'6.旅費R'!O:P,2,FALSE))</f>
        <v/>
      </c>
      <c r="F45" s="365" t="str">
        <f>IF($A45="","",VLOOKUP($A45,'7.人件費(実績単価)R'!M:N,2,FALSE)+VLOOKUP($A45,'8.人件費(健保等級)R'!M:N,2,FALSE))</f>
        <v/>
      </c>
      <c r="G45" s="365" t="str">
        <f>IF($A45="","",VLOOKUP($A45,'9.謝金R'!H:I,2,FALSE))</f>
        <v/>
      </c>
      <c r="H45" s="365" t="str">
        <f>IF($A45="","",VLOOKUP($A45,'10.その他R'!I:J,2,FALSE))</f>
        <v/>
      </c>
      <c r="I45" s="366" t="str">
        <f t="shared" si="1"/>
        <v/>
      </c>
    </row>
    <row r="46" spans="1:9" ht="13.2" customHeight="1" x14ac:dyDescent="0.2">
      <c r="A46" s="505" t="str">
        <f>IF('4.設備備品費R'!J11="","",'4.設備備品費R'!J11)</f>
        <v/>
      </c>
      <c r="B46" s="506"/>
      <c r="C46" s="365" t="str">
        <f>IF($A46="","",VLOOKUP($A46,'4.設備備品費R'!J:K,2,FALSE))</f>
        <v/>
      </c>
      <c r="D46" s="365" t="str">
        <f>IF($A46="","",VLOOKUP($A46,'5.消耗品費R'!I:J,2,FALSE))</f>
        <v/>
      </c>
      <c r="E46" s="365" t="str">
        <f>IF($A46="","",VLOOKUP($A46,'6.旅費R'!O:P,2,FALSE))</f>
        <v/>
      </c>
      <c r="F46" s="365" t="str">
        <f>IF($A46="","",VLOOKUP($A46,'7.人件費(実績単価)R'!M:N,2,FALSE)+VLOOKUP($A46,'8.人件費(健保等級)R'!M:N,2,FALSE))</f>
        <v/>
      </c>
      <c r="G46" s="365" t="str">
        <f>IF($A46="","",VLOOKUP($A46,'9.謝金R'!H:I,2,FALSE))</f>
        <v/>
      </c>
      <c r="H46" s="365" t="str">
        <f>IF($A46="","",VLOOKUP($A46,'10.その他R'!I:J,2,FALSE))</f>
        <v/>
      </c>
      <c r="I46" s="366" t="str">
        <f t="shared" si="1"/>
        <v/>
      </c>
    </row>
    <row r="47" spans="1:9" ht="13.2" customHeight="1" x14ac:dyDescent="0.2">
      <c r="A47" s="505" t="str">
        <f>IF('4.設備備品費R'!J12="","",'4.設備備品費R'!J12)</f>
        <v/>
      </c>
      <c r="B47" s="506"/>
      <c r="C47" s="365" t="str">
        <f>IF($A47="","",VLOOKUP($A47,'4.設備備品費R'!J:K,2,FALSE))</f>
        <v/>
      </c>
      <c r="D47" s="365" t="str">
        <f>IF($A47="","",VLOOKUP($A47,'5.消耗品費R'!I:J,2,FALSE))</f>
        <v/>
      </c>
      <c r="E47" s="365" t="str">
        <f>IF($A47="","",VLOOKUP($A47,'6.旅費R'!O:P,2,FALSE))</f>
        <v/>
      </c>
      <c r="F47" s="365" t="str">
        <f>IF($A47="","",VLOOKUP($A47,'7.人件費(実績単価)R'!M:N,2,FALSE)+VLOOKUP($A47,'8.人件費(健保等級)R'!M:N,2,FALSE))</f>
        <v/>
      </c>
      <c r="G47" s="365" t="str">
        <f>IF($A47="","",VLOOKUP($A47,'9.謝金R'!H:I,2,FALSE))</f>
        <v/>
      </c>
      <c r="H47" s="365" t="str">
        <f>IF($A47="","",VLOOKUP($A47,'10.その他R'!I:J,2,FALSE))</f>
        <v/>
      </c>
      <c r="I47" s="366" t="str">
        <f t="shared" si="1"/>
        <v/>
      </c>
    </row>
    <row r="48" spans="1:9" ht="13.2" customHeight="1" x14ac:dyDescent="0.2">
      <c r="A48" s="505" t="str">
        <f>IF('4.設備備品費R'!J13="","",'4.設備備品費R'!J13)</f>
        <v/>
      </c>
      <c r="B48" s="506"/>
      <c r="C48" s="365" t="str">
        <f>IF($A48="","",VLOOKUP($A48,'4.設備備品費R'!J:K,2,FALSE))</f>
        <v/>
      </c>
      <c r="D48" s="365" t="str">
        <f>IF($A48="","",VLOOKUP($A48,'5.消耗品費R'!I:J,2,FALSE))</f>
        <v/>
      </c>
      <c r="E48" s="365" t="str">
        <f>IF($A48="","",VLOOKUP($A48,'6.旅費R'!O:P,2,FALSE))</f>
        <v/>
      </c>
      <c r="F48" s="365" t="str">
        <f>IF($A48="","",VLOOKUP($A48,'7.人件費(実績単価)R'!M:N,2,FALSE)+VLOOKUP($A48,'8.人件費(健保等級)R'!M:N,2,FALSE))</f>
        <v/>
      </c>
      <c r="G48" s="365" t="str">
        <f>IF($A48="","",VLOOKUP($A48,'9.謝金R'!H:I,2,FALSE))</f>
        <v/>
      </c>
      <c r="H48" s="365" t="str">
        <f>IF($A48="","",VLOOKUP($A48,'10.その他R'!I:J,2,FALSE))</f>
        <v/>
      </c>
      <c r="I48" s="366" t="str">
        <f t="shared" si="1"/>
        <v/>
      </c>
    </row>
    <row r="49" spans="1:9" ht="13.2" customHeight="1" x14ac:dyDescent="0.2">
      <c r="A49" s="505" t="str">
        <f>IF('4.設備備品費R'!J14="","",'4.設備備品費R'!J14)</f>
        <v/>
      </c>
      <c r="B49" s="506"/>
      <c r="C49" s="365" t="str">
        <f>IF($A49="","",VLOOKUP($A49,'4.設備備品費R'!J:K,2,FALSE))</f>
        <v/>
      </c>
      <c r="D49" s="365" t="str">
        <f>IF($A49="","",VLOOKUP($A49,'5.消耗品費R'!I:J,2,FALSE))</f>
        <v/>
      </c>
      <c r="E49" s="365" t="str">
        <f>IF($A49="","",VLOOKUP($A49,'6.旅費R'!O:P,2,FALSE))</f>
        <v/>
      </c>
      <c r="F49" s="365" t="str">
        <f>IF($A49="","",VLOOKUP($A49,'7.人件費(実績単価)R'!M:N,2,FALSE)+VLOOKUP($A49,'8.人件費(健保等級)R'!M:N,2,FALSE))</f>
        <v/>
      </c>
      <c r="G49" s="365" t="str">
        <f>IF($A49="","",VLOOKUP($A49,'9.謝金R'!H:I,2,FALSE))</f>
        <v/>
      </c>
      <c r="H49" s="365" t="str">
        <f>IF($A49="","",VLOOKUP($A49,'10.その他R'!I:J,2,FALSE))</f>
        <v/>
      </c>
      <c r="I49" s="366" t="str">
        <f t="shared" si="1"/>
        <v/>
      </c>
    </row>
    <row r="50" spans="1:9" ht="13.2" customHeight="1" x14ac:dyDescent="0.2">
      <c r="A50" s="505" t="str">
        <f>IF('4.設備備品費R'!J15="","",'4.設備備品費R'!J15)</f>
        <v/>
      </c>
      <c r="B50" s="506"/>
      <c r="C50" s="365" t="str">
        <f>IF($A50="","",VLOOKUP($A50,'4.設備備品費R'!J:K,2,FALSE))</f>
        <v/>
      </c>
      <c r="D50" s="365" t="str">
        <f>IF($A50="","",VLOOKUP($A50,'5.消耗品費R'!I:J,2,FALSE))</f>
        <v/>
      </c>
      <c r="E50" s="365" t="str">
        <f>IF($A50="","",VLOOKUP($A50,'6.旅費R'!O:P,2,FALSE))</f>
        <v/>
      </c>
      <c r="F50" s="365" t="str">
        <f>IF($A50="","",VLOOKUP($A50,'7.人件費(実績単価)R'!M:N,2,FALSE)+VLOOKUP($A50,'8.人件費(健保等級)R'!M:N,2,FALSE))</f>
        <v/>
      </c>
      <c r="G50" s="365" t="str">
        <f>IF($A50="","",VLOOKUP($A50,'9.謝金R'!H:I,2,FALSE))</f>
        <v/>
      </c>
      <c r="H50" s="365" t="str">
        <f>IF($A50="","",VLOOKUP($A50,'10.その他R'!I:J,2,FALSE))</f>
        <v/>
      </c>
      <c r="I50" s="366" t="str">
        <f t="shared" si="1"/>
        <v/>
      </c>
    </row>
    <row r="51" spans="1:9" ht="13.2" customHeight="1" x14ac:dyDescent="0.2">
      <c r="A51" s="507" t="str">
        <f>IF('4.設備備品費R'!J16="","",'4.設備備品費R'!J16)</f>
        <v/>
      </c>
      <c r="B51" s="508"/>
      <c r="C51" s="365" t="str">
        <f>IF($A51="","",VLOOKUP($A51,'4.設備備品費R'!J:K,2,FALSE))</f>
        <v/>
      </c>
      <c r="D51" s="365" t="str">
        <f>IF($A51="","",VLOOKUP($A51,'5.消耗品費R'!I:J,2,FALSE))</f>
        <v/>
      </c>
      <c r="E51" s="365" t="str">
        <f>IF($A51="","",VLOOKUP($A51,'6.旅費R'!O:P,2,FALSE))</f>
        <v/>
      </c>
      <c r="F51" s="365" t="str">
        <f>IF($A51="","",VLOOKUP($A51,'7.人件費(実績単価)R'!M:N,2,FALSE)+VLOOKUP($A51,'8.人件費(健保等級)R'!M:N,2,FALSE))</f>
        <v/>
      </c>
      <c r="G51" s="365" t="str">
        <f>IF($A51="","",VLOOKUP($A51,'9.謝金R'!H:I,2,FALSE))</f>
        <v/>
      </c>
      <c r="H51" s="365" t="str">
        <f>IF($A51="","",VLOOKUP($A51,'10.その他R'!I:J,2,FALSE))</f>
        <v/>
      </c>
      <c r="I51" s="366" t="str">
        <f t="shared" si="1"/>
        <v/>
      </c>
    </row>
    <row r="52" spans="1:9" ht="13.2" customHeight="1" x14ac:dyDescent="0.2">
      <c r="A52" s="509" t="s">
        <v>113</v>
      </c>
      <c r="B52" s="510"/>
      <c r="C52" s="369">
        <f t="shared" ref="C52:I52" si="2">SUM(C40:C51)</f>
        <v>1500000</v>
      </c>
      <c r="D52" s="369">
        <f t="shared" si="2"/>
        <v>2158806</v>
      </c>
      <c r="E52" s="369">
        <f t="shared" si="2"/>
        <v>410000</v>
      </c>
      <c r="F52" s="369">
        <f t="shared" si="2"/>
        <v>18821194</v>
      </c>
      <c r="G52" s="369">
        <f t="shared" si="2"/>
        <v>12000</v>
      </c>
      <c r="H52" s="369">
        <f t="shared" si="2"/>
        <v>1098000</v>
      </c>
      <c r="I52" s="370">
        <f t="shared" si="2"/>
        <v>24000000</v>
      </c>
    </row>
    <row r="53" spans="1:9" ht="13.2" customHeight="1" x14ac:dyDescent="0.2">
      <c r="A53" s="364"/>
      <c r="B53" s="364"/>
      <c r="C53" s="364"/>
      <c r="D53" s="393"/>
      <c r="E53" s="364"/>
      <c r="F53" s="364"/>
      <c r="G53" s="364"/>
      <c r="H53" s="364"/>
      <c r="I53" s="364"/>
    </row>
    <row r="54" spans="1:9" ht="13.2" customHeight="1" x14ac:dyDescent="0.2">
      <c r="A54" s="399" t="s">
        <v>341</v>
      </c>
      <c r="B54" s="400"/>
      <c r="C54" s="364"/>
      <c r="D54" s="364"/>
      <c r="E54" s="364"/>
      <c r="F54" s="364"/>
      <c r="G54" s="364"/>
      <c r="H54" s="364"/>
      <c r="I54" s="364"/>
    </row>
    <row r="55" spans="1:9" ht="13.2" customHeight="1" x14ac:dyDescent="0.2">
      <c r="A55" s="515" t="s">
        <v>400</v>
      </c>
      <c r="B55" s="516"/>
      <c r="C55" s="367" t="s">
        <v>344</v>
      </c>
      <c r="D55" s="367" t="s">
        <v>107</v>
      </c>
      <c r="E55" s="367" t="s">
        <v>5</v>
      </c>
      <c r="F55" s="367" t="s">
        <v>345</v>
      </c>
      <c r="G55" s="367" t="s">
        <v>346</v>
      </c>
      <c r="H55" s="367" t="s">
        <v>10</v>
      </c>
      <c r="I55" s="368" t="s">
        <v>113</v>
      </c>
    </row>
    <row r="56" spans="1:9" ht="13.2" customHeight="1" x14ac:dyDescent="0.2">
      <c r="A56" s="511" t="str">
        <f>IF('4.設備備品費E'!J5="","",'4.設備備品費E'!J5)</f>
        <v>研究時間確保</v>
      </c>
      <c r="B56" s="512"/>
      <c r="C56" s="365">
        <f>IF($A56="","",VLOOKUP($A56,'4.設備備品費E'!J:K,2,FALSE))</f>
        <v>1500000</v>
      </c>
      <c r="D56" s="365">
        <f>IF($A56="","",VLOOKUP($A56,'5.消耗品費E'!I:J,2,FALSE))</f>
        <v>380000</v>
      </c>
      <c r="E56" s="365">
        <f>IF($A56="","",VLOOKUP($A56,'6.旅費E'!O:P,2,FALSE))</f>
        <v>140000</v>
      </c>
      <c r="F56" s="365">
        <f>IF($A56="","",VLOOKUP($A56,'7.人件費(実績単価)E'!M:N,2,FALSE)+VLOOKUP($A56,'8.人件費(健保等級)E'!M:N,2,FALSE))</f>
        <v>7588174</v>
      </c>
      <c r="G56" s="365">
        <f>IF($A56="","",VLOOKUP($A56,'9.謝金E'!H:I,2,FALSE))</f>
        <v>12000</v>
      </c>
      <c r="H56" s="365">
        <f>IF($A56="","",VLOOKUP($A56,'10.その他E'!I:J,2,FALSE))</f>
        <v>84000</v>
      </c>
      <c r="I56" s="366">
        <f t="shared" ref="I56:I62" si="3">IF(A56="","",SUM(C56:H56))</f>
        <v>9704174</v>
      </c>
    </row>
    <row r="57" spans="1:9" ht="13.2" customHeight="1" x14ac:dyDescent="0.2">
      <c r="A57" s="505" t="str">
        <f>IF('4.設備備品費E'!J6="","",'4.設備備品費E'!J6)</f>
        <v>研究者の多様性の向上</v>
      </c>
      <c r="B57" s="506"/>
      <c r="C57" s="365">
        <f>IF($A57="","",VLOOKUP($A57,'4.設備備品費E'!J:K,2,FALSE))</f>
        <v>0</v>
      </c>
      <c r="D57" s="365">
        <f>IF($A57="","",VLOOKUP($A57,'5.消耗品費E'!I:J,2,FALSE))</f>
        <v>594000</v>
      </c>
      <c r="E57" s="365">
        <f>IF($A57="","",VLOOKUP($A57,'6.旅費E'!O:P,2,FALSE))</f>
        <v>270000</v>
      </c>
      <c r="F57" s="365">
        <f>IF($A57="","",VLOOKUP($A57,'7.人件費(実績単価)E'!M:N,2,FALSE)+VLOOKUP($A57,'8.人件費(健保等級)E'!M:N,2,FALSE))</f>
        <v>7954020</v>
      </c>
      <c r="G57" s="365">
        <f>IF($A57="","",VLOOKUP($A57,'9.謝金E'!H:I,2,FALSE))</f>
        <v>0</v>
      </c>
      <c r="H57" s="365">
        <f>IF($A57="","",VLOOKUP($A57,'10.その他E'!I:J,2,FALSE))</f>
        <v>1000000</v>
      </c>
      <c r="I57" s="366">
        <f t="shared" si="3"/>
        <v>9818020</v>
      </c>
    </row>
    <row r="58" spans="1:9" ht="13.2" customHeight="1" x14ac:dyDescent="0.2">
      <c r="A58" s="505" t="str">
        <f>IF('4.設備備品費E'!J7="","",'4.設備備品費E'!J7)</f>
        <v>研究者の流動性の確保</v>
      </c>
      <c r="B58" s="506"/>
      <c r="C58" s="365">
        <f>IF($A58="","",VLOOKUP($A58,'4.設備備品費E'!J:K,2,FALSE))</f>
        <v>0</v>
      </c>
      <c r="D58" s="365">
        <f>IF($A58="","",VLOOKUP($A58,'5.消耗品費E'!I:J,2,FALSE))</f>
        <v>1184806</v>
      </c>
      <c r="E58" s="365">
        <f>IF($A58="","",VLOOKUP($A58,'6.旅費E'!O:P,2,FALSE))</f>
        <v>0</v>
      </c>
      <c r="F58" s="365">
        <f>IF($A58="","",VLOOKUP($A58,'7.人件費(実績単価)E'!M:N,2,FALSE)+VLOOKUP($A58,'8.人件費(健保等級)E'!M:N,2,FALSE))</f>
        <v>3279000</v>
      </c>
      <c r="G58" s="365">
        <f>IF($A58="","",VLOOKUP($A58,'9.謝金E'!H:I,2,FALSE))</f>
        <v>0</v>
      </c>
      <c r="H58" s="365">
        <f>IF($A58="","",VLOOKUP($A58,'10.その他E'!I:J,2,FALSE))</f>
        <v>14000</v>
      </c>
      <c r="I58" s="366">
        <f t="shared" si="3"/>
        <v>4477806</v>
      </c>
    </row>
    <row r="59" spans="1:9" ht="13.2" customHeight="1" x14ac:dyDescent="0.2">
      <c r="A59" s="505" t="str">
        <f>IF('4.設備備品費E'!J8="","",'4.設備備品費E'!J8)</f>
        <v>環境整備共通</v>
      </c>
      <c r="B59" s="506"/>
      <c r="C59" s="365">
        <f>IF($A59="","",VLOOKUP($A59,'4.設備備品費E'!J:K,2,FALSE))</f>
        <v>0</v>
      </c>
      <c r="D59" s="365">
        <f>IF($A59="","",VLOOKUP($A59,'5.消耗品費E'!I:J,2,FALSE))</f>
        <v>0</v>
      </c>
      <c r="E59" s="365">
        <f>IF($A59="","",VLOOKUP($A59,'6.旅費E'!O:P,2,FALSE))</f>
        <v>0</v>
      </c>
      <c r="F59" s="365">
        <f>IF($A59="","",VLOOKUP($A59,'7.人件費(実績単価)E'!M:N,2,FALSE)+VLOOKUP($A59,'8.人件費(健保等級)E'!M:N,2,FALSE))</f>
        <v>0</v>
      </c>
      <c r="G59" s="365">
        <f>IF($A59="","",VLOOKUP($A59,'9.謝金E'!H:I,2,FALSE))</f>
        <v>0</v>
      </c>
      <c r="H59" s="365">
        <f>IF($A59="","",VLOOKUP($A59,'10.その他E'!I:J,2,FALSE))</f>
        <v>0</v>
      </c>
      <c r="I59" s="366">
        <f t="shared" si="3"/>
        <v>0</v>
      </c>
    </row>
    <row r="60" spans="1:9" ht="13.2" customHeight="1" x14ac:dyDescent="0.2">
      <c r="A60" s="505" t="str">
        <f>IF('4.設備備品費E'!J9="","",'4.設備備品費E'!J9)</f>
        <v/>
      </c>
      <c r="B60" s="506"/>
      <c r="C60" s="365" t="str">
        <f>IF($A60="","",VLOOKUP($A60,'4.設備備品費E'!J:K,2,FALSE))</f>
        <v/>
      </c>
      <c r="D60" s="365" t="str">
        <f>IF($A60="","",VLOOKUP($A60,'5.消耗品費E'!I:J,2,FALSE))</f>
        <v/>
      </c>
      <c r="E60" s="365" t="str">
        <f>IF($A60="","",VLOOKUP($A60,'6.旅費E'!O:P,2,FALSE))</f>
        <v/>
      </c>
      <c r="F60" s="365" t="str">
        <f>IF($A60="","",VLOOKUP($A60,'7.人件費(実績単価)E'!M:N,2,FALSE)+VLOOKUP($A60,'8.人件費(健保等級)E'!M:N,2,FALSE))</f>
        <v/>
      </c>
      <c r="G60" s="365" t="str">
        <f>IF($A60="","",VLOOKUP($A60,'9.謝金E'!H:I,2,FALSE))</f>
        <v/>
      </c>
      <c r="H60" s="365" t="str">
        <f>IF($A60="","",VLOOKUP($A60,'10.その他E'!I:J,2,FALSE))</f>
        <v/>
      </c>
      <c r="I60" s="366" t="str">
        <f t="shared" si="3"/>
        <v/>
      </c>
    </row>
    <row r="61" spans="1:9" ht="13.2" customHeight="1" x14ac:dyDescent="0.2">
      <c r="A61" s="505" t="str">
        <f>IF('4.設備備品費E'!J10="","",'4.設備備品費E'!J10)</f>
        <v/>
      </c>
      <c r="B61" s="506"/>
      <c r="C61" s="365" t="str">
        <f>IF($A61="","",VLOOKUP($A61,'4.設備備品費E'!J:K,2,FALSE))</f>
        <v/>
      </c>
      <c r="D61" s="365" t="str">
        <f>IF($A61="","",VLOOKUP($A61,'5.消耗品費E'!I:J,2,FALSE))</f>
        <v/>
      </c>
      <c r="E61" s="365" t="str">
        <f>IF($A61="","",VLOOKUP($A61,'6.旅費E'!O:P,2,FALSE))</f>
        <v/>
      </c>
      <c r="F61" s="365" t="str">
        <f>IF($A61="","",VLOOKUP($A61,'7.人件費(実績単価)E'!M:N,2,FALSE)+VLOOKUP($A61,'8.人件費(健保等級)E'!M:N,2,FALSE))</f>
        <v/>
      </c>
      <c r="G61" s="365" t="str">
        <f>IF($A61="","",VLOOKUP($A61,'9.謝金E'!H:I,2,FALSE))</f>
        <v/>
      </c>
      <c r="H61" s="365" t="str">
        <f>IF($A61="","",VLOOKUP($A61,'10.その他E'!I:J,2,FALSE))</f>
        <v/>
      </c>
      <c r="I61" s="366" t="str">
        <f t="shared" si="3"/>
        <v/>
      </c>
    </row>
    <row r="62" spans="1:9" ht="13.2" customHeight="1" x14ac:dyDescent="0.2">
      <c r="A62" s="507" t="str">
        <f>IF('4.設備備品費E'!J11="","",'4.設備備品費E'!J11)</f>
        <v/>
      </c>
      <c r="B62" s="508"/>
      <c r="C62" s="365" t="str">
        <f>IF($A62="","",VLOOKUP($A62,'4.設備備品費E'!J:K,2,FALSE))</f>
        <v/>
      </c>
      <c r="D62" s="365" t="str">
        <f>IF($A62="","",VLOOKUP($A62,'5.消耗品費E'!I:J,2,FALSE))</f>
        <v/>
      </c>
      <c r="E62" s="365" t="str">
        <f>IF($A62="","",VLOOKUP($A62,'6.旅費E'!O:P,2,FALSE))</f>
        <v/>
      </c>
      <c r="F62" s="365" t="str">
        <f>IF($A62="","",VLOOKUP($A62,'7.人件費(実績単価)E'!M:N,2,FALSE)+VLOOKUP($A62,'8.人件費(健保等級)E'!M:N,2,FALSE))</f>
        <v/>
      </c>
      <c r="G62" s="365" t="str">
        <f>IF($A62="","",VLOOKUP($A62,'9.謝金E'!H:I,2,FALSE))</f>
        <v/>
      </c>
      <c r="H62" s="365" t="str">
        <f>IF($A62="","",VLOOKUP($A62,'10.その他E'!I:J,2,FALSE))</f>
        <v/>
      </c>
      <c r="I62" s="366" t="str">
        <f t="shared" si="3"/>
        <v/>
      </c>
    </row>
    <row r="63" spans="1:9" ht="13.2" customHeight="1" x14ac:dyDescent="0.2">
      <c r="A63" s="509" t="s">
        <v>113</v>
      </c>
      <c r="B63" s="510"/>
      <c r="C63" s="369">
        <f t="shared" ref="C63:I63" si="4">SUM(C56:C62)</f>
        <v>1500000</v>
      </c>
      <c r="D63" s="369">
        <f t="shared" si="4"/>
        <v>2158806</v>
      </c>
      <c r="E63" s="369">
        <f t="shared" si="4"/>
        <v>410000</v>
      </c>
      <c r="F63" s="369">
        <f t="shared" si="4"/>
        <v>18821194</v>
      </c>
      <c r="G63" s="369">
        <f t="shared" si="4"/>
        <v>12000</v>
      </c>
      <c r="H63" s="369">
        <f t="shared" si="4"/>
        <v>1098000</v>
      </c>
      <c r="I63" s="461">
        <f t="shared" si="4"/>
        <v>24000000</v>
      </c>
    </row>
  </sheetData>
  <sheetProtection algorithmName="SHA-512" hashValue="Ce4SdjasUHZtS4jQd8YA5UYU1acw6Xj4rdwqkjZf1fzYY3shpQumNRfbBjPqd0DLeCIByk/jSTi0ZQCBc9V1Cg==" saltValue="Pbnlcnx9RNJ/ayX/VgbTug==" spinCount="100000" sheet="1" formatCells="0" formatColumns="0" formatRows="0"/>
  <mergeCells count="34">
    <mergeCell ref="A7:A8"/>
    <mergeCell ref="A10:A11"/>
    <mergeCell ref="A13:B13"/>
    <mergeCell ref="A27:A28"/>
    <mergeCell ref="A30:A31"/>
    <mergeCell ref="A33:B33"/>
    <mergeCell ref="A34:C34"/>
    <mergeCell ref="A17:A18"/>
    <mergeCell ref="A20:A21"/>
    <mergeCell ref="A23:B23"/>
    <mergeCell ref="A36:C36"/>
    <mergeCell ref="A39:B39"/>
    <mergeCell ref="A55:B55"/>
    <mergeCell ref="A40:B40"/>
    <mergeCell ref="A41:B41"/>
    <mergeCell ref="A42:B42"/>
    <mergeCell ref="A43:B43"/>
    <mergeCell ref="A44:B44"/>
    <mergeCell ref="A45:B45"/>
    <mergeCell ref="A46:B46"/>
    <mergeCell ref="A47:B47"/>
    <mergeCell ref="A48:B48"/>
    <mergeCell ref="A49:B49"/>
    <mergeCell ref="A50:B50"/>
    <mergeCell ref="A51:B51"/>
    <mergeCell ref="A61:B61"/>
    <mergeCell ref="A62:B62"/>
    <mergeCell ref="A52:B52"/>
    <mergeCell ref="A63:B63"/>
    <mergeCell ref="A56:B56"/>
    <mergeCell ref="A57:B57"/>
    <mergeCell ref="A58:B58"/>
    <mergeCell ref="A59:B59"/>
    <mergeCell ref="A60:B60"/>
  </mergeCells>
  <phoneticPr fontId="17"/>
  <pageMargins left="0.39370078740157483" right="0.19685039370078741"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92D050"/>
    <pageSetUpPr fitToPage="1"/>
  </sheetPr>
  <dimension ref="A1:I108"/>
  <sheetViews>
    <sheetView zoomScale="80" zoomScaleNormal="80" workbookViewId="0">
      <pane ySplit="4" topLeftCell="A5" activePane="bottomLeft" state="frozen"/>
      <selection pane="bottomLeft"/>
    </sheetView>
  </sheetViews>
  <sheetFormatPr defaultColWidth="9" defaultRowHeight="14.4" x14ac:dyDescent="0.2"/>
  <cols>
    <col min="1" max="1" width="15.6640625" style="1" customWidth="1"/>
    <col min="2" max="2" width="48.44140625" style="1" customWidth="1"/>
    <col min="3" max="3" width="14.44140625" style="1" customWidth="1"/>
    <col min="4" max="4" width="8.88671875" style="1" customWidth="1"/>
    <col min="5" max="5" width="17" style="2" customWidth="1"/>
    <col min="6" max="6" width="30.77734375" style="1" customWidth="1"/>
    <col min="7" max="7" width="9" style="1"/>
    <col min="8" max="8" width="36.88671875" style="1" bestFit="1" customWidth="1"/>
    <col min="9" max="9" width="17.77734375" style="1" customWidth="1"/>
    <col min="10" max="16384" width="9" style="1"/>
  </cols>
  <sheetData>
    <row r="1" spans="1:9" ht="19.5" customHeight="1" x14ac:dyDescent="0.2">
      <c r="A1" s="21" t="s">
        <v>225</v>
      </c>
      <c r="B1" s="21"/>
      <c r="E1" s="1"/>
      <c r="F1" s="2"/>
      <c r="G1" s="6"/>
    </row>
    <row r="2" spans="1:9" ht="17.25" customHeight="1" thickBot="1" x14ac:dyDescent="0.25">
      <c r="A2" s="1" t="s">
        <v>226</v>
      </c>
      <c r="E2" s="3" t="s">
        <v>133</v>
      </c>
    </row>
    <row r="3" spans="1:9" ht="14.25" customHeight="1" x14ac:dyDescent="0.2">
      <c r="A3" s="613" t="s">
        <v>199</v>
      </c>
      <c r="B3" s="592" t="s">
        <v>227</v>
      </c>
      <c r="C3" s="580" t="s">
        <v>228</v>
      </c>
      <c r="D3" s="580"/>
      <c r="E3" s="588" t="s">
        <v>149</v>
      </c>
      <c r="F3" s="567" t="s">
        <v>321</v>
      </c>
      <c r="H3" s="567" t="s">
        <v>321</v>
      </c>
    </row>
    <row r="4" spans="1:9" ht="14.25" customHeight="1" thickBot="1" x14ac:dyDescent="0.25">
      <c r="A4" s="604"/>
      <c r="B4" s="593"/>
      <c r="C4" s="14" t="s">
        <v>139</v>
      </c>
      <c r="D4" s="14" t="s">
        <v>181</v>
      </c>
      <c r="E4" s="589"/>
      <c r="F4" s="568"/>
      <c r="H4" s="568"/>
    </row>
    <row r="5" spans="1:9" s="6" customFormat="1" ht="17.25" customHeight="1" x14ac:dyDescent="0.2">
      <c r="A5" s="91" t="s">
        <v>229</v>
      </c>
      <c r="B5" s="99" t="s">
        <v>230</v>
      </c>
      <c r="C5" s="99">
        <v>12000</v>
      </c>
      <c r="D5" s="99">
        <v>1</v>
      </c>
      <c r="E5" s="263">
        <f>IF(B5="","",ROUNDDOWN(C5*D5,0))</f>
        <v>12000</v>
      </c>
      <c r="F5" s="426" t="s">
        <v>391</v>
      </c>
      <c r="H5" s="343" t="str">
        <f>IF('4.設備備品費R'!J5="","",'4.設備備品費R'!J5)</f>
        <v>○○関連遺伝子発現解析</v>
      </c>
      <c r="I5" s="377">
        <f>IF(H5="","",SUMIF($F$5:$F$99,H5,$E$5:$E$99))</f>
        <v>12000</v>
      </c>
    </row>
    <row r="6" spans="1:9" ht="17.25" customHeight="1" x14ac:dyDescent="0.2">
      <c r="A6" s="29"/>
      <c r="B6" s="92"/>
      <c r="C6" s="92"/>
      <c r="D6" s="92"/>
      <c r="E6" s="263" t="str">
        <f t="shared" ref="E6:E99" si="0">IF(B6="","",ROUNDDOWN(C6*D6,0))</f>
        <v/>
      </c>
      <c r="F6" s="427"/>
      <c r="H6" s="344" t="str">
        <f>IF('4.設備備品費R'!J6="","",'4.設備備品費R'!J6)</f>
        <v>○○モデル動物の開発と検証</v>
      </c>
      <c r="I6" s="377">
        <f t="shared" ref="I6:I16" si="1">IF(H6="","",SUMIF($F$5:$F$99,H6,$E$5:$E$99))</f>
        <v>0</v>
      </c>
    </row>
    <row r="7" spans="1:9" ht="17.25" customHeight="1" x14ac:dyDescent="0.2">
      <c r="A7" s="29"/>
      <c r="B7" s="92"/>
      <c r="C7" s="92"/>
      <c r="D7" s="92"/>
      <c r="E7" s="263" t="str">
        <f t="shared" si="0"/>
        <v/>
      </c>
      <c r="F7" s="427"/>
      <c r="H7" s="344" t="str">
        <f>IF('4.設備備品費R'!J7="","",'4.設備備品費R'!J7)</f>
        <v>サブテーマ３</v>
      </c>
      <c r="I7" s="377">
        <f t="shared" si="1"/>
        <v>0</v>
      </c>
    </row>
    <row r="8" spans="1:9" ht="17.25" customHeight="1" x14ac:dyDescent="0.2">
      <c r="A8" s="29"/>
      <c r="B8" s="92"/>
      <c r="C8" s="92"/>
      <c r="D8" s="92"/>
      <c r="E8" s="263" t="str">
        <f t="shared" si="0"/>
        <v/>
      </c>
      <c r="F8" s="427"/>
      <c r="H8" s="344" t="str">
        <f>IF('4.設備備品費R'!J8="","",'4.設備備品費R'!J8)</f>
        <v>サブテーマ共通</v>
      </c>
      <c r="I8" s="377">
        <f t="shared" si="1"/>
        <v>0</v>
      </c>
    </row>
    <row r="9" spans="1:9" ht="17.25" customHeight="1" x14ac:dyDescent="0.2">
      <c r="A9" s="29"/>
      <c r="B9" s="92"/>
      <c r="C9" s="92"/>
      <c r="D9" s="92"/>
      <c r="E9" s="263" t="str">
        <f t="shared" si="0"/>
        <v/>
      </c>
      <c r="F9" s="427"/>
      <c r="H9" s="344" t="str">
        <f>IF('4.設備備品費R'!J9="","",'4.設備備品費R'!J9)</f>
        <v/>
      </c>
      <c r="I9" s="377" t="str">
        <f t="shared" si="1"/>
        <v/>
      </c>
    </row>
    <row r="10" spans="1:9" ht="17.25" customHeight="1" x14ac:dyDescent="0.2">
      <c r="A10" s="29"/>
      <c r="B10" s="92"/>
      <c r="C10" s="92"/>
      <c r="D10" s="92"/>
      <c r="E10" s="263" t="str">
        <f t="shared" si="0"/>
        <v/>
      </c>
      <c r="F10" s="427"/>
      <c r="H10" s="344" t="str">
        <f>IF('4.設備備品費R'!J10="","",'4.設備備品費R'!J10)</f>
        <v/>
      </c>
      <c r="I10" s="377" t="str">
        <f t="shared" si="1"/>
        <v/>
      </c>
    </row>
    <row r="11" spans="1:9" ht="17.25" customHeight="1" x14ac:dyDescent="0.2">
      <c r="A11" s="29"/>
      <c r="B11" s="92"/>
      <c r="C11" s="92"/>
      <c r="D11" s="92"/>
      <c r="E11" s="263" t="str">
        <f t="shared" si="0"/>
        <v/>
      </c>
      <c r="F11" s="427"/>
      <c r="H11" s="344" t="str">
        <f>IF('4.設備備品費R'!J11="","",'4.設備備品費R'!J11)</f>
        <v/>
      </c>
      <c r="I11" s="377" t="str">
        <f t="shared" si="1"/>
        <v/>
      </c>
    </row>
    <row r="12" spans="1:9" ht="17.25" customHeight="1" x14ac:dyDescent="0.2">
      <c r="A12" s="29"/>
      <c r="B12" s="92"/>
      <c r="C12" s="92"/>
      <c r="D12" s="92"/>
      <c r="E12" s="263" t="str">
        <f t="shared" si="0"/>
        <v/>
      </c>
      <c r="F12" s="427"/>
      <c r="H12" s="344" t="str">
        <f>IF('4.設備備品費R'!J12="","",'4.設備備品費R'!J12)</f>
        <v/>
      </c>
      <c r="I12" s="377" t="str">
        <f t="shared" si="1"/>
        <v/>
      </c>
    </row>
    <row r="13" spans="1:9" ht="17.25" customHeight="1" x14ac:dyDescent="0.2">
      <c r="A13" s="29"/>
      <c r="B13" s="92"/>
      <c r="C13" s="92"/>
      <c r="D13" s="92"/>
      <c r="E13" s="263" t="str">
        <f t="shared" si="0"/>
        <v/>
      </c>
      <c r="F13" s="427"/>
      <c r="H13" s="344" t="str">
        <f>IF('4.設備備品費R'!J13="","",'4.設備備品費R'!J13)</f>
        <v/>
      </c>
      <c r="I13" s="377" t="str">
        <f t="shared" si="1"/>
        <v/>
      </c>
    </row>
    <row r="14" spans="1:9" ht="17.25" customHeight="1" x14ac:dyDescent="0.2">
      <c r="A14" s="29"/>
      <c r="B14" s="92"/>
      <c r="C14" s="92"/>
      <c r="D14" s="92"/>
      <c r="E14" s="263" t="str">
        <f t="shared" si="0"/>
        <v/>
      </c>
      <c r="F14" s="427"/>
      <c r="H14" s="344" t="str">
        <f>IF('4.設備備品費R'!J14="","",'4.設備備品費R'!J14)</f>
        <v/>
      </c>
      <c r="I14" s="377" t="str">
        <f t="shared" si="1"/>
        <v/>
      </c>
    </row>
    <row r="15" spans="1:9" ht="17.25" customHeight="1" x14ac:dyDescent="0.2">
      <c r="A15" s="29"/>
      <c r="B15" s="92"/>
      <c r="C15" s="92"/>
      <c r="D15" s="92"/>
      <c r="E15" s="263" t="str">
        <f t="shared" si="0"/>
        <v/>
      </c>
      <c r="F15" s="427"/>
      <c r="H15" s="344" t="str">
        <f>IF('4.設備備品費R'!J15="","",'4.設備備品費R'!J15)</f>
        <v/>
      </c>
      <c r="I15" s="377" t="str">
        <f t="shared" si="1"/>
        <v/>
      </c>
    </row>
    <row r="16" spans="1:9" ht="17.25" customHeight="1" thickBot="1" x14ac:dyDescent="0.25">
      <c r="A16" s="29"/>
      <c r="B16" s="92"/>
      <c r="C16" s="92"/>
      <c r="D16" s="92"/>
      <c r="E16" s="263" t="str">
        <f t="shared" si="0"/>
        <v/>
      </c>
      <c r="F16" s="427"/>
      <c r="H16" s="345" t="str">
        <f>IF('4.設備備品費R'!J16="","",'4.設備備品費R'!J16)</f>
        <v/>
      </c>
      <c r="I16" s="377" t="str">
        <f t="shared" si="1"/>
        <v/>
      </c>
    </row>
    <row r="17" spans="1:6" ht="17.25" customHeight="1" x14ac:dyDescent="0.2">
      <c r="A17" s="29"/>
      <c r="B17" s="92"/>
      <c r="C17" s="92"/>
      <c r="D17" s="92"/>
      <c r="E17" s="263" t="str">
        <f t="shared" si="0"/>
        <v/>
      </c>
      <c r="F17" s="427"/>
    </row>
    <row r="18" spans="1:6" ht="17.25" customHeight="1" x14ac:dyDescent="0.2">
      <c r="A18" s="29"/>
      <c r="B18" s="92"/>
      <c r="C18" s="92"/>
      <c r="D18" s="92"/>
      <c r="E18" s="263" t="str">
        <f t="shared" si="0"/>
        <v/>
      </c>
      <c r="F18" s="427"/>
    </row>
    <row r="19" spans="1:6" ht="17.25" customHeight="1" x14ac:dyDescent="0.2">
      <c r="A19" s="29"/>
      <c r="B19" s="92"/>
      <c r="C19" s="92"/>
      <c r="D19" s="92"/>
      <c r="E19" s="263" t="str">
        <f t="shared" si="0"/>
        <v/>
      </c>
      <c r="F19" s="427"/>
    </row>
    <row r="20" spans="1:6" ht="17.25" customHeight="1" x14ac:dyDescent="0.2">
      <c r="A20" s="29"/>
      <c r="B20" s="92"/>
      <c r="C20" s="92"/>
      <c r="D20" s="92"/>
      <c r="E20" s="263" t="str">
        <f t="shared" si="0"/>
        <v/>
      </c>
      <c r="F20" s="427"/>
    </row>
    <row r="21" spans="1:6" ht="17.25" customHeight="1" x14ac:dyDescent="0.2">
      <c r="A21" s="29"/>
      <c r="B21" s="92"/>
      <c r="C21" s="92"/>
      <c r="D21" s="92"/>
      <c r="E21" s="263" t="str">
        <f t="shared" si="0"/>
        <v/>
      </c>
      <c r="F21" s="427"/>
    </row>
    <row r="22" spans="1:6" ht="17.25" customHeight="1" x14ac:dyDescent="0.2">
      <c r="A22" s="29"/>
      <c r="B22" s="92"/>
      <c r="C22" s="92"/>
      <c r="D22" s="92"/>
      <c r="E22" s="263" t="str">
        <f t="shared" si="0"/>
        <v/>
      </c>
      <c r="F22" s="427"/>
    </row>
    <row r="23" spans="1:6" ht="17.25" customHeight="1" x14ac:dyDescent="0.2">
      <c r="A23" s="29"/>
      <c r="B23" s="92"/>
      <c r="C23" s="92"/>
      <c r="D23" s="92"/>
      <c r="E23" s="263" t="str">
        <f t="shared" si="0"/>
        <v/>
      </c>
      <c r="F23" s="427"/>
    </row>
    <row r="24" spans="1:6" ht="17.25" customHeight="1" x14ac:dyDescent="0.2">
      <c r="A24" s="29"/>
      <c r="B24" s="92"/>
      <c r="C24" s="92"/>
      <c r="D24" s="92"/>
      <c r="E24" s="263" t="str">
        <f t="shared" si="0"/>
        <v/>
      </c>
      <c r="F24" s="427"/>
    </row>
    <row r="25" spans="1:6" ht="17.25" customHeight="1" x14ac:dyDescent="0.2">
      <c r="A25" s="29"/>
      <c r="B25" s="92"/>
      <c r="C25" s="92"/>
      <c r="D25" s="92"/>
      <c r="E25" s="263" t="str">
        <f t="shared" si="0"/>
        <v/>
      </c>
      <c r="F25" s="427"/>
    </row>
    <row r="26" spans="1:6" ht="17.25" customHeight="1" x14ac:dyDescent="0.2">
      <c r="A26" s="29"/>
      <c r="B26" s="92"/>
      <c r="C26" s="92"/>
      <c r="D26" s="92"/>
      <c r="E26" s="263" t="str">
        <f t="shared" si="0"/>
        <v/>
      </c>
      <c r="F26" s="427"/>
    </row>
    <row r="27" spans="1:6" ht="17.25" customHeight="1" x14ac:dyDescent="0.2">
      <c r="A27" s="29"/>
      <c r="B27" s="92"/>
      <c r="C27" s="92"/>
      <c r="D27" s="92"/>
      <c r="E27" s="263" t="str">
        <f t="shared" si="0"/>
        <v/>
      </c>
      <c r="F27" s="427"/>
    </row>
    <row r="28" spans="1:6" ht="17.25" customHeight="1" x14ac:dyDescent="0.2">
      <c r="A28" s="29"/>
      <c r="B28" s="92"/>
      <c r="C28" s="92"/>
      <c r="D28" s="92"/>
      <c r="E28" s="263" t="str">
        <f t="shared" si="0"/>
        <v/>
      </c>
      <c r="F28" s="427"/>
    </row>
    <row r="29" spans="1:6" ht="17.25" customHeight="1" x14ac:dyDescent="0.2">
      <c r="A29" s="29"/>
      <c r="B29" s="92"/>
      <c r="C29" s="92"/>
      <c r="D29" s="92"/>
      <c r="E29" s="263" t="str">
        <f t="shared" si="0"/>
        <v/>
      </c>
      <c r="F29" s="427"/>
    </row>
    <row r="30" spans="1:6" ht="17.25" customHeight="1" x14ac:dyDescent="0.2">
      <c r="A30" s="29"/>
      <c r="B30" s="92"/>
      <c r="C30" s="92"/>
      <c r="D30" s="92"/>
      <c r="E30" s="263" t="str">
        <f t="shared" si="0"/>
        <v/>
      </c>
      <c r="F30" s="427"/>
    </row>
    <row r="31" spans="1:6" ht="17.25" customHeight="1" x14ac:dyDescent="0.2">
      <c r="A31" s="29"/>
      <c r="B31" s="92"/>
      <c r="C31" s="92"/>
      <c r="D31" s="92"/>
      <c r="E31" s="263" t="str">
        <f t="shared" si="0"/>
        <v/>
      </c>
      <c r="F31" s="427"/>
    </row>
    <row r="32" spans="1:6" ht="17.25" customHeight="1" x14ac:dyDescent="0.2">
      <c r="A32" s="29"/>
      <c r="B32" s="92"/>
      <c r="C32" s="92"/>
      <c r="D32" s="92"/>
      <c r="E32" s="263" t="str">
        <f t="shared" si="0"/>
        <v/>
      </c>
      <c r="F32" s="427"/>
    </row>
    <row r="33" spans="1:6" ht="17.25" customHeight="1" x14ac:dyDescent="0.2">
      <c r="A33" s="29"/>
      <c r="B33" s="92"/>
      <c r="C33" s="92"/>
      <c r="D33" s="92"/>
      <c r="E33" s="263" t="str">
        <f t="shared" si="0"/>
        <v/>
      </c>
      <c r="F33" s="427"/>
    </row>
    <row r="34" spans="1:6" ht="17.25" customHeight="1" x14ac:dyDescent="0.2">
      <c r="A34" s="29"/>
      <c r="B34" s="92"/>
      <c r="C34" s="92"/>
      <c r="D34" s="92"/>
      <c r="E34" s="263" t="str">
        <f t="shared" si="0"/>
        <v/>
      </c>
      <c r="F34" s="427"/>
    </row>
    <row r="35" spans="1:6" ht="17.25" customHeight="1" x14ac:dyDescent="0.2">
      <c r="A35" s="29"/>
      <c r="B35" s="92"/>
      <c r="C35" s="92"/>
      <c r="D35" s="92"/>
      <c r="E35" s="263" t="str">
        <f t="shared" si="0"/>
        <v/>
      </c>
      <c r="F35" s="427"/>
    </row>
    <row r="36" spans="1:6" ht="17.25" customHeight="1" x14ac:dyDescent="0.2">
      <c r="A36" s="29"/>
      <c r="B36" s="92"/>
      <c r="C36" s="92"/>
      <c r="D36" s="92"/>
      <c r="E36" s="263" t="str">
        <f t="shared" si="0"/>
        <v/>
      </c>
      <c r="F36" s="427"/>
    </row>
    <row r="37" spans="1:6" ht="17.25" customHeight="1" x14ac:dyDescent="0.2">
      <c r="A37" s="29"/>
      <c r="B37" s="92"/>
      <c r="C37" s="92"/>
      <c r="D37" s="92"/>
      <c r="E37" s="263" t="str">
        <f t="shared" si="0"/>
        <v/>
      </c>
      <c r="F37" s="427"/>
    </row>
    <row r="38" spans="1:6" ht="17.25" customHeight="1" x14ac:dyDescent="0.2">
      <c r="A38" s="29"/>
      <c r="B38" s="92"/>
      <c r="C38" s="92"/>
      <c r="D38" s="92"/>
      <c r="E38" s="263" t="str">
        <f t="shared" si="0"/>
        <v/>
      </c>
      <c r="F38" s="427"/>
    </row>
    <row r="39" spans="1:6" ht="17.25" customHeight="1" x14ac:dyDescent="0.2">
      <c r="A39" s="29"/>
      <c r="B39" s="92"/>
      <c r="C39" s="92"/>
      <c r="D39" s="92"/>
      <c r="E39" s="263" t="str">
        <f t="shared" si="0"/>
        <v/>
      </c>
      <c r="F39" s="427"/>
    </row>
    <row r="40" spans="1:6" ht="17.25" customHeight="1" x14ac:dyDescent="0.2">
      <c r="A40" s="29"/>
      <c r="B40" s="92"/>
      <c r="C40" s="92"/>
      <c r="D40" s="92"/>
      <c r="E40" s="263" t="str">
        <f t="shared" si="0"/>
        <v/>
      </c>
      <c r="F40" s="427"/>
    </row>
    <row r="41" spans="1:6" ht="17.25" customHeight="1" x14ac:dyDescent="0.2">
      <c r="A41" s="29"/>
      <c r="B41" s="92"/>
      <c r="C41" s="92"/>
      <c r="D41" s="92"/>
      <c r="E41" s="263" t="str">
        <f t="shared" si="0"/>
        <v/>
      </c>
      <c r="F41" s="427"/>
    </row>
    <row r="42" spans="1:6" ht="17.25" customHeight="1" x14ac:dyDescent="0.2">
      <c r="A42" s="29"/>
      <c r="B42" s="92"/>
      <c r="C42" s="92"/>
      <c r="D42" s="92"/>
      <c r="E42" s="263" t="str">
        <f t="shared" si="0"/>
        <v/>
      </c>
      <c r="F42" s="427"/>
    </row>
    <row r="43" spans="1:6" ht="17.25" customHeight="1" x14ac:dyDescent="0.2">
      <c r="A43" s="29"/>
      <c r="B43" s="92"/>
      <c r="C43" s="92"/>
      <c r="D43" s="92"/>
      <c r="E43" s="263" t="str">
        <f t="shared" si="0"/>
        <v/>
      </c>
      <c r="F43" s="427"/>
    </row>
    <row r="44" spans="1:6" ht="17.25" customHeight="1" x14ac:dyDescent="0.2">
      <c r="A44" s="29"/>
      <c r="B44" s="92"/>
      <c r="C44" s="92"/>
      <c r="D44" s="92"/>
      <c r="E44" s="263" t="str">
        <f t="shared" si="0"/>
        <v/>
      </c>
      <c r="F44" s="427"/>
    </row>
    <row r="45" spans="1:6" ht="17.25" customHeight="1" x14ac:dyDescent="0.2">
      <c r="A45" s="29"/>
      <c r="B45" s="92"/>
      <c r="C45" s="92"/>
      <c r="D45" s="92"/>
      <c r="E45" s="263" t="str">
        <f t="shared" si="0"/>
        <v/>
      </c>
      <c r="F45" s="427"/>
    </row>
    <row r="46" spans="1:6" ht="17.25" customHeight="1" x14ac:dyDescent="0.2">
      <c r="A46" s="29"/>
      <c r="B46" s="92"/>
      <c r="C46" s="92"/>
      <c r="D46" s="92"/>
      <c r="E46" s="263" t="str">
        <f t="shared" si="0"/>
        <v/>
      </c>
      <c r="F46" s="427"/>
    </row>
    <row r="47" spans="1:6" ht="17.25" customHeight="1" x14ac:dyDescent="0.2">
      <c r="A47" s="29"/>
      <c r="B47" s="92"/>
      <c r="C47" s="92"/>
      <c r="D47" s="92"/>
      <c r="E47" s="263" t="str">
        <f t="shared" si="0"/>
        <v/>
      </c>
      <c r="F47" s="427"/>
    </row>
    <row r="48" spans="1:6" ht="17.25" customHeight="1" x14ac:dyDescent="0.2">
      <c r="A48" s="29"/>
      <c r="B48" s="92"/>
      <c r="C48" s="92"/>
      <c r="D48" s="92"/>
      <c r="E48" s="263" t="str">
        <f t="shared" si="0"/>
        <v/>
      </c>
      <c r="F48" s="427"/>
    </row>
    <row r="49" spans="1:6" ht="17.25" customHeight="1" x14ac:dyDescent="0.2">
      <c r="A49" s="29"/>
      <c r="B49" s="92"/>
      <c r="C49" s="92"/>
      <c r="D49" s="92"/>
      <c r="E49" s="263" t="str">
        <f t="shared" si="0"/>
        <v/>
      </c>
      <c r="F49" s="427"/>
    </row>
    <row r="50" spans="1:6" ht="17.25" customHeight="1" x14ac:dyDescent="0.2">
      <c r="A50" s="29"/>
      <c r="B50" s="92"/>
      <c r="C50" s="92"/>
      <c r="D50" s="92"/>
      <c r="E50" s="263" t="str">
        <f t="shared" si="0"/>
        <v/>
      </c>
      <c r="F50" s="427"/>
    </row>
    <row r="51" spans="1:6" ht="17.25" customHeight="1" x14ac:dyDescent="0.2">
      <c r="A51" s="29"/>
      <c r="B51" s="92"/>
      <c r="C51" s="92"/>
      <c r="D51" s="92"/>
      <c r="E51" s="263" t="str">
        <f t="shared" si="0"/>
        <v/>
      </c>
      <c r="F51" s="427"/>
    </row>
    <row r="52" spans="1:6" ht="17.25" customHeight="1" x14ac:dyDescent="0.2">
      <c r="A52" s="29"/>
      <c r="B52" s="92"/>
      <c r="C52" s="92"/>
      <c r="D52" s="92"/>
      <c r="E52" s="263" t="str">
        <f t="shared" si="0"/>
        <v/>
      </c>
      <c r="F52" s="427"/>
    </row>
    <row r="53" spans="1:6" ht="17.25" customHeight="1" x14ac:dyDescent="0.2">
      <c r="A53" s="29"/>
      <c r="B53" s="92"/>
      <c r="C53" s="92"/>
      <c r="D53" s="92"/>
      <c r="E53" s="263" t="str">
        <f t="shared" si="0"/>
        <v/>
      </c>
      <c r="F53" s="427"/>
    </row>
    <row r="54" spans="1:6" ht="17.25" customHeight="1" x14ac:dyDescent="0.2">
      <c r="A54" s="29"/>
      <c r="B54" s="92"/>
      <c r="C54" s="92"/>
      <c r="D54" s="92"/>
      <c r="E54" s="263" t="str">
        <f t="shared" si="0"/>
        <v/>
      </c>
      <c r="F54" s="427"/>
    </row>
    <row r="55" spans="1:6" ht="17.25" customHeight="1" x14ac:dyDescent="0.2">
      <c r="A55" s="29"/>
      <c r="B55" s="92"/>
      <c r="C55" s="92"/>
      <c r="D55" s="92"/>
      <c r="E55" s="263" t="str">
        <f t="shared" si="0"/>
        <v/>
      </c>
      <c r="F55" s="427"/>
    </row>
    <row r="56" spans="1:6" ht="17.25" customHeight="1" x14ac:dyDescent="0.2">
      <c r="A56" s="29"/>
      <c r="B56" s="92"/>
      <c r="C56" s="92"/>
      <c r="D56" s="92"/>
      <c r="E56" s="263" t="str">
        <f t="shared" si="0"/>
        <v/>
      </c>
      <c r="F56" s="427"/>
    </row>
    <row r="57" spans="1:6" ht="17.25" customHeight="1" x14ac:dyDescent="0.2">
      <c r="A57" s="29"/>
      <c r="B57" s="92"/>
      <c r="C57" s="92"/>
      <c r="D57" s="92"/>
      <c r="E57" s="263" t="str">
        <f t="shared" si="0"/>
        <v/>
      </c>
      <c r="F57" s="427"/>
    </row>
    <row r="58" spans="1:6" ht="17.25" customHeight="1" x14ac:dyDescent="0.2">
      <c r="A58" s="29"/>
      <c r="B58" s="92"/>
      <c r="C58" s="92"/>
      <c r="D58" s="92"/>
      <c r="E58" s="263" t="str">
        <f t="shared" si="0"/>
        <v/>
      </c>
      <c r="F58" s="427"/>
    </row>
    <row r="59" spans="1:6" ht="17.25" customHeight="1" x14ac:dyDescent="0.2">
      <c r="A59" s="29"/>
      <c r="B59" s="92"/>
      <c r="C59" s="92"/>
      <c r="D59" s="92"/>
      <c r="E59" s="263" t="str">
        <f t="shared" si="0"/>
        <v/>
      </c>
      <c r="F59" s="427"/>
    </row>
    <row r="60" spans="1:6" ht="17.25" customHeight="1" x14ac:dyDescent="0.2">
      <c r="A60" s="29"/>
      <c r="B60" s="92"/>
      <c r="C60" s="92"/>
      <c r="D60" s="92"/>
      <c r="E60" s="263" t="str">
        <f t="shared" si="0"/>
        <v/>
      </c>
      <c r="F60" s="427"/>
    </row>
    <row r="61" spans="1:6" ht="17.25" customHeight="1" x14ac:dyDescent="0.2">
      <c r="A61" s="29"/>
      <c r="B61" s="92"/>
      <c r="C61" s="92"/>
      <c r="D61" s="92"/>
      <c r="E61" s="263" t="str">
        <f t="shared" si="0"/>
        <v/>
      </c>
      <c r="F61" s="427"/>
    </row>
    <row r="62" spans="1:6" ht="17.25" customHeight="1" x14ac:dyDescent="0.2">
      <c r="A62" s="29"/>
      <c r="B62" s="92"/>
      <c r="C62" s="92"/>
      <c r="D62" s="92"/>
      <c r="E62" s="263" t="str">
        <f t="shared" si="0"/>
        <v/>
      </c>
      <c r="F62" s="427"/>
    </row>
    <row r="63" spans="1:6" ht="17.25" customHeight="1" x14ac:dyDescent="0.2">
      <c r="A63" s="29"/>
      <c r="B63" s="92"/>
      <c r="C63" s="92"/>
      <c r="D63" s="92"/>
      <c r="E63" s="263" t="str">
        <f t="shared" si="0"/>
        <v/>
      </c>
      <c r="F63" s="427"/>
    </row>
    <row r="64" spans="1:6" ht="17.25" customHeight="1" x14ac:dyDescent="0.2">
      <c r="A64" s="29"/>
      <c r="B64" s="92"/>
      <c r="C64" s="92"/>
      <c r="D64" s="92"/>
      <c r="E64" s="263" t="str">
        <f t="shared" si="0"/>
        <v/>
      </c>
      <c r="F64" s="427"/>
    </row>
    <row r="65" spans="1:6" ht="17.25" customHeight="1" x14ac:dyDescent="0.2">
      <c r="A65" s="29"/>
      <c r="B65" s="92"/>
      <c r="C65" s="92"/>
      <c r="D65" s="92"/>
      <c r="E65" s="263" t="str">
        <f t="shared" si="0"/>
        <v/>
      </c>
      <c r="F65" s="427"/>
    </row>
    <row r="66" spans="1:6" ht="17.25" customHeight="1" x14ac:dyDescent="0.2">
      <c r="A66" s="29"/>
      <c r="B66" s="92"/>
      <c r="C66" s="92"/>
      <c r="D66" s="92"/>
      <c r="E66" s="263" t="str">
        <f t="shared" si="0"/>
        <v/>
      </c>
      <c r="F66" s="427"/>
    </row>
    <row r="67" spans="1:6" ht="17.25" customHeight="1" x14ac:dyDescent="0.2">
      <c r="A67" s="29"/>
      <c r="B67" s="92"/>
      <c r="C67" s="92"/>
      <c r="D67" s="92"/>
      <c r="E67" s="263" t="str">
        <f t="shared" si="0"/>
        <v/>
      </c>
      <c r="F67" s="427"/>
    </row>
    <row r="68" spans="1:6" ht="17.25" customHeight="1" x14ac:dyDescent="0.2">
      <c r="A68" s="29"/>
      <c r="B68" s="92"/>
      <c r="C68" s="92"/>
      <c r="D68" s="92"/>
      <c r="E68" s="263" t="str">
        <f t="shared" si="0"/>
        <v/>
      </c>
      <c r="F68" s="427"/>
    </row>
    <row r="69" spans="1:6" ht="17.25" customHeight="1" x14ac:dyDescent="0.2">
      <c r="A69" s="29"/>
      <c r="B69" s="92"/>
      <c r="C69" s="92"/>
      <c r="D69" s="92"/>
      <c r="E69" s="263" t="str">
        <f t="shared" si="0"/>
        <v/>
      </c>
      <c r="F69" s="427"/>
    </row>
    <row r="70" spans="1:6" ht="17.25" customHeight="1" x14ac:dyDescent="0.2">
      <c r="A70" s="29"/>
      <c r="B70" s="92"/>
      <c r="C70" s="92"/>
      <c r="D70" s="92"/>
      <c r="E70" s="263" t="str">
        <f t="shared" si="0"/>
        <v/>
      </c>
      <c r="F70" s="427"/>
    </row>
    <row r="71" spans="1:6" ht="17.25" customHeight="1" x14ac:dyDescent="0.2">
      <c r="A71" s="29"/>
      <c r="B71" s="92"/>
      <c r="C71" s="92"/>
      <c r="D71" s="92"/>
      <c r="E71" s="263" t="str">
        <f t="shared" si="0"/>
        <v/>
      </c>
      <c r="F71" s="427"/>
    </row>
    <row r="72" spans="1:6" ht="17.25" customHeight="1" x14ac:dyDescent="0.2">
      <c r="A72" s="29"/>
      <c r="B72" s="92"/>
      <c r="C72" s="92"/>
      <c r="D72" s="92"/>
      <c r="E72" s="263" t="str">
        <f t="shared" si="0"/>
        <v/>
      </c>
      <c r="F72" s="427"/>
    </row>
    <row r="73" spans="1:6" ht="17.25" customHeight="1" x14ac:dyDescent="0.2">
      <c r="A73" s="29"/>
      <c r="B73" s="92"/>
      <c r="C73" s="92"/>
      <c r="D73" s="92"/>
      <c r="E73" s="263" t="str">
        <f t="shared" si="0"/>
        <v/>
      </c>
      <c r="F73" s="427"/>
    </row>
    <row r="74" spans="1:6" ht="17.25" customHeight="1" x14ac:dyDescent="0.2">
      <c r="A74" s="29"/>
      <c r="B74" s="92"/>
      <c r="C74" s="92"/>
      <c r="D74" s="92"/>
      <c r="E74" s="263" t="str">
        <f t="shared" si="0"/>
        <v/>
      </c>
      <c r="F74" s="427"/>
    </row>
    <row r="75" spans="1:6" ht="17.25" customHeight="1" x14ac:dyDescent="0.2">
      <c r="A75" s="29"/>
      <c r="B75" s="92"/>
      <c r="C75" s="92"/>
      <c r="D75" s="92"/>
      <c r="E75" s="263" t="str">
        <f t="shared" si="0"/>
        <v/>
      </c>
      <c r="F75" s="427"/>
    </row>
    <row r="76" spans="1:6" ht="17.25" customHeight="1" x14ac:dyDescent="0.2">
      <c r="A76" s="29"/>
      <c r="B76" s="92"/>
      <c r="C76" s="92"/>
      <c r="D76" s="92"/>
      <c r="E76" s="263" t="str">
        <f t="shared" si="0"/>
        <v/>
      </c>
      <c r="F76" s="427"/>
    </row>
    <row r="77" spans="1:6" ht="17.25" customHeight="1" x14ac:dyDescent="0.2">
      <c r="A77" s="29"/>
      <c r="B77" s="92"/>
      <c r="C77" s="92"/>
      <c r="D77" s="92"/>
      <c r="E77" s="263" t="str">
        <f t="shared" si="0"/>
        <v/>
      </c>
      <c r="F77" s="427"/>
    </row>
    <row r="78" spans="1:6" ht="17.25" customHeight="1" x14ac:dyDescent="0.2">
      <c r="A78" s="29"/>
      <c r="B78" s="92"/>
      <c r="C78" s="92"/>
      <c r="D78" s="92"/>
      <c r="E78" s="263" t="str">
        <f t="shared" si="0"/>
        <v/>
      </c>
      <c r="F78" s="427"/>
    </row>
    <row r="79" spans="1:6" ht="17.25" customHeight="1" x14ac:dyDescent="0.2">
      <c r="A79" s="29"/>
      <c r="B79" s="92"/>
      <c r="C79" s="92"/>
      <c r="D79" s="92"/>
      <c r="E79" s="263" t="str">
        <f t="shared" si="0"/>
        <v/>
      </c>
      <c r="F79" s="427"/>
    </row>
    <row r="80" spans="1:6" ht="17.25" customHeight="1" x14ac:dyDescent="0.2">
      <c r="A80" s="29"/>
      <c r="B80" s="92"/>
      <c r="C80" s="92"/>
      <c r="D80" s="92"/>
      <c r="E80" s="263" t="str">
        <f t="shared" si="0"/>
        <v/>
      </c>
      <c r="F80" s="427"/>
    </row>
    <row r="81" spans="1:6" ht="17.25" customHeight="1" x14ac:dyDescent="0.2">
      <c r="A81" s="29"/>
      <c r="B81" s="92"/>
      <c r="C81" s="92"/>
      <c r="D81" s="92"/>
      <c r="E81" s="263" t="str">
        <f t="shared" si="0"/>
        <v/>
      </c>
      <c r="F81" s="427"/>
    </row>
    <row r="82" spans="1:6" ht="17.25" customHeight="1" x14ac:dyDescent="0.2">
      <c r="A82" s="29"/>
      <c r="B82" s="92"/>
      <c r="C82" s="92"/>
      <c r="D82" s="92"/>
      <c r="E82" s="263" t="str">
        <f t="shared" si="0"/>
        <v/>
      </c>
      <c r="F82" s="427"/>
    </row>
    <row r="83" spans="1:6" ht="17.25" customHeight="1" x14ac:dyDescent="0.2">
      <c r="A83" s="29"/>
      <c r="B83" s="92"/>
      <c r="C83" s="92"/>
      <c r="D83" s="92"/>
      <c r="E83" s="263" t="str">
        <f t="shared" si="0"/>
        <v/>
      </c>
      <c r="F83" s="427"/>
    </row>
    <row r="84" spans="1:6" ht="17.25" customHeight="1" x14ac:dyDescent="0.2">
      <c r="A84" s="29"/>
      <c r="B84" s="92"/>
      <c r="C84" s="92"/>
      <c r="D84" s="92"/>
      <c r="E84" s="263" t="str">
        <f t="shared" si="0"/>
        <v/>
      </c>
      <c r="F84" s="427"/>
    </row>
    <row r="85" spans="1:6" ht="17.25" customHeight="1" x14ac:dyDescent="0.2">
      <c r="A85" s="29"/>
      <c r="B85" s="92"/>
      <c r="C85" s="92"/>
      <c r="D85" s="92"/>
      <c r="E85" s="263" t="str">
        <f t="shared" si="0"/>
        <v/>
      </c>
      <c r="F85" s="427"/>
    </row>
    <row r="86" spans="1:6" ht="17.25" customHeight="1" x14ac:dyDescent="0.2">
      <c r="A86" s="29"/>
      <c r="B86" s="92"/>
      <c r="C86" s="92"/>
      <c r="D86" s="92"/>
      <c r="E86" s="263" t="str">
        <f t="shared" si="0"/>
        <v/>
      </c>
      <c r="F86" s="427"/>
    </row>
    <row r="87" spans="1:6" ht="17.25" customHeight="1" x14ac:dyDescent="0.2">
      <c r="A87" s="29"/>
      <c r="B87" s="92"/>
      <c r="C87" s="92"/>
      <c r="D87" s="92"/>
      <c r="E87" s="263" t="str">
        <f t="shared" si="0"/>
        <v/>
      </c>
      <c r="F87" s="427"/>
    </row>
    <row r="88" spans="1:6" ht="17.25" customHeight="1" x14ac:dyDescent="0.2">
      <c r="A88" s="29"/>
      <c r="B88" s="92"/>
      <c r="C88" s="92"/>
      <c r="D88" s="92"/>
      <c r="E88" s="263" t="str">
        <f t="shared" si="0"/>
        <v/>
      </c>
      <c r="F88" s="427"/>
    </row>
    <row r="89" spans="1:6" ht="17.25" customHeight="1" x14ac:dyDescent="0.2">
      <c r="A89" s="29"/>
      <c r="B89" s="92"/>
      <c r="C89" s="92"/>
      <c r="D89" s="92"/>
      <c r="E89" s="263" t="str">
        <f t="shared" si="0"/>
        <v/>
      </c>
      <c r="F89" s="427"/>
    </row>
    <row r="90" spans="1:6" ht="17.25" customHeight="1" x14ac:dyDescent="0.2">
      <c r="A90" s="29"/>
      <c r="B90" s="92"/>
      <c r="C90" s="92"/>
      <c r="D90" s="92"/>
      <c r="E90" s="263" t="str">
        <f t="shared" si="0"/>
        <v/>
      </c>
      <c r="F90" s="427"/>
    </row>
    <row r="91" spans="1:6" ht="17.25" customHeight="1" x14ac:dyDescent="0.2">
      <c r="A91" s="29"/>
      <c r="B91" s="92"/>
      <c r="C91" s="92"/>
      <c r="D91" s="92"/>
      <c r="E91" s="263" t="str">
        <f t="shared" si="0"/>
        <v/>
      </c>
      <c r="F91" s="427"/>
    </row>
    <row r="92" spans="1:6" ht="17.25" customHeight="1" x14ac:dyDescent="0.2">
      <c r="A92" s="29"/>
      <c r="B92" s="92"/>
      <c r="C92" s="92"/>
      <c r="D92" s="92"/>
      <c r="E92" s="263" t="str">
        <f t="shared" si="0"/>
        <v/>
      </c>
      <c r="F92" s="427"/>
    </row>
    <row r="93" spans="1:6" ht="17.25" customHeight="1" x14ac:dyDescent="0.2">
      <c r="A93" s="29"/>
      <c r="B93" s="92"/>
      <c r="C93" s="92"/>
      <c r="D93" s="92"/>
      <c r="E93" s="263" t="str">
        <f t="shared" si="0"/>
        <v/>
      </c>
      <c r="F93" s="427"/>
    </row>
    <row r="94" spans="1:6" ht="17.25" customHeight="1" x14ac:dyDescent="0.2">
      <c r="A94" s="29"/>
      <c r="B94" s="92"/>
      <c r="C94" s="92"/>
      <c r="D94" s="92"/>
      <c r="E94" s="263" t="str">
        <f t="shared" si="0"/>
        <v/>
      </c>
      <c r="F94" s="427"/>
    </row>
    <row r="95" spans="1:6" ht="17.25" customHeight="1" x14ac:dyDescent="0.2">
      <c r="A95" s="29"/>
      <c r="B95" s="92"/>
      <c r="C95" s="92"/>
      <c r="D95" s="92"/>
      <c r="E95" s="263" t="str">
        <f t="shared" si="0"/>
        <v/>
      </c>
      <c r="F95" s="427"/>
    </row>
    <row r="96" spans="1:6" ht="17.25" customHeight="1" x14ac:dyDescent="0.2">
      <c r="A96" s="29"/>
      <c r="B96" s="92"/>
      <c r="C96" s="92"/>
      <c r="D96" s="92"/>
      <c r="E96" s="263" t="str">
        <f t="shared" si="0"/>
        <v/>
      </c>
      <c r="F96" s="427"/>
    </row>
    <row r="97" spans="1:6" ht="17.25" customHeight="1" x14ac:dyDescent="0.2">
      <c r="A97" s="29"/>
      <c r="B97" s="92"/>
      <c r="C97" s="92"/>
      <c r="D97" s="92"/>
      <c r="E97" s="263" t="str">
        <f t="shared" si="0"/>
        <v/>
      </c>
      <c r="F97" s="427"/>
    </row>
    <row r="98" spans="1:6" ht="17.25" customHeight="1" x14ac:dyDescent="0.2">
      <c r="A98" s="29"/>
      <c r="B98" s="92"/>
      <c r="C98" s="92"/>
      <c r="D98" s="92"/>
      <c r="E98" s="263" t="str">
        <f t="shared" si="0"/>
        <v/>
      </c>
      <c r="F98" s="427"/>
    </row>
    <row r="99" spans="1:6" ht="17.25" customHeight="1" thickBot="1" x14ac:dyDescent="0.25">
      <c r="A99" s="187"/>
      <c r="B99" s="202"/>
      <c r="C99" s="202"/>
      <c r="D99" s="202"/>
      <c r="E99" s="265" t="str">
        <f t="shared" si="0"/>
        <v/>
      </c>
      <c r="F99" s="427"/>
    </row>
    <row r="100" spans="1:6" ht="17.25" customHeight="1" thickTop="1" thickBot="1" x14ac:dyDescent="0.25">
      <c r="A100" s="569" t="s">
        <v>145</v>
      </c>
      <c r="B100" s="570"/>
      <c r="C100" s="185"/>
      <c r="D100" s="185"/>
      <c r="E100" s="194">
        <f>SUBTOTAL(9,E5:E99)</f>
        <v>12000</v>
      </c>
      <c r="F100" s="341" t="s">
        <v>320</v>
      </c>
    </row>
    <row r="101" spans="1:6" s="6" customFormat="1" ht="17.25" customHeight="1" x14ac:dyDescent="0.2">
      <c r="A101" s="6" t="s">
        <v>146</v>
      </c>
      <c r="E101" s="7"/>
    </row>
    <row r="102" spans="1:6" ht="17.25" customHeight="1" x14ac:dyDescent="0.2"/>
    <row r="103" spans="1:6" ht="17.25" customHeight="1" x14ac:dyDescent="0.2"/>
    <row r="104" spans="1:6" ht="17.25" customHeight="1" x14ac:dyDescent="0.2"/>
    <row r="105" spans="1:6" ht="17.25" customHeight="1" x14ac:dyDescent="0.2"/>
    <row r="106" spans="1:6" ht="17.25" customHeight="1" x14ac:dyDescent="0.2"/>
    <row r="107" spans="1:6" ht="17.25" customHeight="1" x14ac:dyDescent="0.2"/>
    <row r="108" spans="1:6" ht="17.25" customHeight="1" x14ac:dyDescent="0.2"/>
  </sheetData>
  <sheetProtection algorithmName="SHA-512" hashValue="gcaInd9hQ+dbYzWHES98H9fdZM5MoL4ewiLOf3u56sRcAvRa5Jw0wKuK3itdLx0aWphgAzwP0gXkVPTu8PDlxw==" saltValue="KxbnAO9nH8V7cZKiA5GC1g==" spinCount="100000" sheet="1" formatCells="0" formatColumns="0" formatRows="0"/>
  <autoFilter ref="A3:F4" xr:uid="{00000000-0001-0000-0800-000000000000}">
    <filterColumn colId="2" showButton="0"/>
  </autoFilter>
  <mergeCells count="7">
    <mergeCell ref="F3:F4"/>
    <mergeCell ref="H3:H4"/>
    <mergeCell ref="A100:B100"/>
    <mergeCell ref="C3:D3"/>
    <mergeCell ref="E3:E4"/>
    <mergeCell ref="A3:A4"/>
    <mergeCell ref="B3:B4"/>
  </mergeCells>
  <phoneticPr fontId="17"/>
  <dataValidations count="1">
    <dataValidation type="list" allowBlank="1" showInputMessage="1" showErrorMessage="1" sqref="F5:F99" xr:uid="{9860F6C5-9ADD-4D61-8A6F-311F7821DA46}">
      <formula1>$H$5:$H$16</formula1>
    </dataValidation>
  </dataValidations>
  <printOptions horizontalCentered="1"/>
  <pageMargins left="0.39370078740157483" right="0.19685039370078741" top="0.74803149606299213" bottom="0.74803149606299213" header="0.31496062992125984" footer="0.31496062992125984"/>
  <pageSetup paperSize="9" scale="74" fitToHeight="2" orientation="portrait" blackAndWhite="1" r:id="rId1"/>
  <headerFooter alignWithMargins="0">
    <oddFooter>&amp;R&amp;12&amp;K00-024Ver.20240401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pageSetUpPr fitToPage="1"/>
  </sheetPr>
  <dimension ref="A1:J115"/>
  <sheetViews>
    <sheetView zoomScale="80" zoomScaleNormal="80" workbookViewId="0">
      <pane ySplit="4" topLeftCell="A5" activePane="bottomLeft" state="frozen"/>
      <selection pane="bottomLeft"/>
    </sheetView>
  </sheetViews>
  <sheetFormatPr defaultColWidth="9" defaultRowHeight="14.4" x14ac:dyDescent="0.2"/>
  <cols>
    <col min="1" max="1" width="35.109375" style="1" customWidth="1"/>
    <col min="2" max="2" width="39.44140625" style="1" customWidth="1"/>
    <col min="3" max="3" width="17.88671875" style="1" customWidth="1"/>
    <col min="4" max="4" width="9.21875" style="1" customWidth="1"/>
    <col min="5" max="5" width="6.33203125" style="2" customWidth="1"/>
    <col min="6" max="6" width="17.6640625" style="2" customWidth="1"/>
    <col min="7" max="7" width="36.88671875" style="1" bestFit="1" customWidth="1"/>
    <col min="8" max="8" width="9" style="1"/>
    <col min="9" max="9" width="36.88671875" style="1" bestFit="1" customWidth="1"/>
    <col min="10" max="10" width="17.77734375" style="1" customWidth="1"/>
    <col min="11" max="16384" width="9" style="1"/>
  </cols>
  <sheetData>
    <row r="1" spans="1:10" x14ac:dyDescent="0.2">
      <c r="A1" s="1" t="s">
        <v>231</v>
      </c>
      <c r="E1" s="1"/>
      <c r="F1" s="1"/>
    </row>
    <row r="2" spans="1:10" ht="17.25" customHeight="1" thickBot="1" x14ac:dyDescent="0.25">
      <c r="A2" s="1" t="s">
        <v>232</v>
      </c>
      <c r="F2" s="3" t="s">
        <v>133</v>
      </c>
    </row>
    <row r="3" spans="1:10" ht="15.75" customHeight="1" x14ac:dyDescent="0.2">
      <c r="A3" s="573" t="s">
        <v>233</v>
      </c>
      <c r="B3" s="575" t="s">
        <v>234</v>
      </c>
      <c r="C3" s="585" t="s">
        <v>137</v>
      </c>
      <c r="D3" s="586"/>
      <c r="E3" s="587"/>
      <c r="F3" s="571" t="s">
        <v>138</v>
      </c>
      <c r="G3" s="567" t="s">
        <v>321</v>
      </c>
      <c r="I3" s="567" t="s">
        <v>321</v>
      </c>
    </row>
    <row r="4" spans="1:10" ht="15.75" customHeight="1" thickBot="1" x14ac:dyDescent="0.25">
      <c r="A4" s="574"/>
      <c r="B4" s="576"/>
      <c r="C4" s="14" t="s">
        <v>139</v>
      </c>
      <c r="D4" s="14" t="s">
        <v>140</v>
      </c>
      <c r="E4" s="15" t="s">
        <v>150</v>
      </c>
      <c r="F4" s="572"/>
      <c r="G4" s="568"/>
      <c r="I4" s="568"/>
    </row>
    <row r="5" spans="1:10" s="11" customFormat="1" ht="17.25" customHeight="1" x14ac:dyDescent="0.2">
      <c r="A5" s="53" t="s">
        <v>235</v>
      </c>
      <c r="B5" s="95" t="s">
        <v>236</v>
      </c>
      <c r="C5" s="40">
        <v>7000</v>
      </c>
      <c r="D5" s="25">
        <v>10</v>
      </c>
      <c r="E5" s="96" t="s">
        <v>237</v>
      </c>
      <c r="F5" s="263">
        <f>IF(A5="","",ROUNDDOWN(C5*D5,0))</f>
        <v>70000</v>
      </c>
      <c r="G5" s="426" t="s">
        <v>391</v>
      </c>
      <c r="I5" s="343" t="str">
        <f>IF('4.設備備品費R'!J5="","",'4.設備備品費R'!J5)</f>
        <v>○○関連遺伝子発現解析</v>
      </c>
      <c r="J5" s="377">
        <f>IF(I5="","",SUMIF($G$5:$G$99,I5,$F$5:$F$99))</f>
        <v>84000</v>
      </c>
    </row>
    <row r="6" spans="1:10" s="10" customFormat="1" ht="17.25" customHeight="1" x14ac:dyDescent="0.2">
      <c r="A6" s="42" t="s">
        <v>238</v>
      </c>
      <c r="B6" s="43" t="s">
        <v>239</v>
      </c>
      <c r="C6" s="39">
        <v>7000</v>
      </c>
      <c r="D6" s="40">
        <v>2</v>
      </c>
      <c r="E6" s="41" t="s">
        <v>240</v>
      </c>
      <c r="F6" s="264">
        <f t="shared" ref="F6:F99" si="0">IF(A6="","",ROUNDDOWN(C6*D6,0))</f>
        <v>14000</v>
      </c>
      <c r="G6" s="426" t="s">
        <v>391</v>
      </c>
      <c r="I6" s="344" t="str">
        <f>IF('4.設備備品費R'!J6="","",'4.設備備品費R'!J6)</f>
        <v>○○モデル動物の開発と検証</v>
      </c>
      <c r="J6" s="377">
        <f t="shared" ref="J6:J16" si="1">IF(I6="","",SUMIF($G$5:$G$99,I6,$F$5:$F$99))</f>
        <v>1000000</v>
      </c>
    </row>
    <row r="7" spans="1:10" s="10" customFormat="1" ht="17.25" customHeight="1" x14ac:dyDescent="0.2">
      <c r="A7" s="63" t="s">
        <v>241</v>
      </c>
      <c r="B7" s="93" t="s">
        <v>242</v>
      </c>
      <c r="C7" s="97">
        <v>500000</v>
      </c>
      <c r="D7" s="97">
        <v>2</v>
      </c>
      <c r="E7" s="28" t="s">
        <v>143</v>
      </c>
      <c r="F7" s="263">
        <f t="shared" si="0"/>
        <v>1000000</v>
      </c>
      <c r="G7" s="426" t="s">
        <v>392</v>
      </c>
      <c r="I7" s="344" t="str">
        <f>IF('4.設備備品費R'!J7="","",'4.設備備品費R'!J7)</f>
        <v>サブテーマ３</v>
      </c>
      <c r="J7" s="377">
        <f t="shared" si="1"/>
        <v>14000</v>
      </c>
    </row>
    <row r="8" spans="1:10" s="10" customFormat="1" ht="17.25" customHeight="1" x14ac:dyDescent="0.2">
      <c r="A8" s="63" t="s">
        <v>243</v>
      </c>
      <c r="B8" s="93" t="s">
        <v>402</v>
      </c>
      <c r="C8" s="97">
        <v>14000</v>
      </c>
      <c r="D8" s="97">
        <v>1</v>
      </c>
      <c r="E8" s="28" t="s">
        <v>244</v>
      </c>
      <c r="F8" s="263">
        <f t="shared" si="0"/>
        <v>14000</v>
      </c>
      <c r="G8" s="426" t="s">
        <v>337</v>
      </c>
      <c r="I8" s="344" t="str">
        <f>IF('4.設備備品費R'!J8="","",'4.設備備品費R'!J8)</f>
        <v>サブテーマ共通</v>
      </c>
      <c r="J8" s="377">
        <f t="shared" si="1"/>
        <v>0</v>
      </c>
    </row>
    <row r="9" spans="1:10" s="10" customFormat="1" ht="17.25" customHeight="1" x14ac:dyDescent="0.2">
      <c r="A9" s="85"/>
      <c r="B9" s="98"/>
      <c r="C9" s="94"/>
      <c r="D9" s="94"/>
      <c r="E9" s="33"/>
      <c r="F9" s="263" t="str">
        <f t="shared" si="0"/>
        <v/>
      </c>
      <c r="G9" s="427"/>
      <c r="I9" s="344" t="str">
        <f>IF('4.設備備品費R'!J9="","",'4.設備備品費R'!J9)</f>
        <v/>
      </c>
      <c r="J9" s="377" t="str">
        <f t="shared" si="1"/>
        <v/>
      </c>
    </row>
    <row r="10" spans="1:10" s="10" customFormat="1" ht="17.25" customHeight="1" x14ac:dyDescent="0.2">
      <c r="A10" s="85"/>
      <c r="B10" s="98"/>
      <c r="C10" s="94"/>
      <c r="D10" s="94"/>
      <c r="E10" s="33"/>
      <c r="F10" s="263" t="str">
        <f t="shared" si="0"/>
        <v/>
      </c>
      <c r="G10" s="427"/>
      <c r="I10" s="344" t="str">
        <f>IF('4.設備備品費R'!J10="","",'4.設備備品費R'!J10)</f>
        <v/>
      </c>
      <c r="J10" s="377" t="str">
        <f t="shared" si="1"/>
        <v/>
      </c>
    </row>
    <row r="11" spans="1:10" s="10" customFormat="1" ht="17.25" customHeight="1" x14ac:dyDescent="0.2">
      <c r="A11" s="85"/>
      <c r="B11" s="98"/>
      <c r="C11" s="94"/>
      <c r="D11" s="94"/>
      <c r="E11" s="33"/>
      <c r="F11" s="263" t="str">
        <f t="shared" si="0"/>
        <v/>
      </c>
      <c r="G11" s="427"/>
      <c r="I11" s="344" t="str">
        <f>IF('4.設備備品費R'!J11="","",'4.設備備品費R'!J11)</f>
        <v/>
      </c>
      <c r="J11" s="377" t="str">
        <f t="shared" si="1"/>
        <v/>
      </c>
    </row>
    <row r="12" spans="1:10" s="10" customFormat="1" ht="17.25" customHeight="1" x14ac:dyDescent="0.2">
      <c r="A12" s="85"/>
      <c r="B12" s="98"/>
      <c r="C12" s="94"/>
      <c r="D12" s="94"/>
      <c r="E12" s="33"/>
      <c r="F12" s="263" t="str">
        <f t="shared" si="0"/>
        <v/>
      </c>
      <c r="G12" s="427"/>
      <c r="I12" s="344" t="str">
        <f>IF('4.設備備品費R'!J12="","",'4.設備備品費R'!J12)</f>
        <v/>
      </c>
      <c r="J12" s="377" t="str">
        <f t="shared" si="1"/>
        <v/>
      </c>
    </row>
    <row r="13" spans="1:10" s="10" customFormat="1" ht="17.25" customHeight="1" x14ac:dyDescent="0.2">
      <c r="A13" s="85"/>
      <c r="B13" s="98"/>
      <c r="C13" s="94"/>
      <c r="D13" s="94"/>
      <c r="E13" s="33"/>
      <c r="F13" s="263" t="str">
        <f t="shared" si="0"/>
        <v/>
      </c>
      <c r="G13" s="427"/>
      <c r="I13" s="344" t="str">
        <f>IF('4.設備備品費R'!J13="","",'4.設備備品費R'!J13)</f>
        <v/>
      </c>
      <c r="J13" s="377" t="str">
        <f t="shared" si="1"/>
        <v/>
      </c>
    </row>
    <row r="14" spans="1:10" s="10" customFormat="1" ht="17.25" customHeight="1" x14ac:dyDescent="0.2">
      <c r="A14" s="85"/>
      <c r="B14" s="98"/>
      <c r="C14" s="94"/>
      <c r="D14" s="94"/>
      <c r="E14" s="33"/>
      <c r="F14" s="263" t="str">
        <f t="shared" si="0"/>
        <v/>
      </c>
      <c r="G14" s="427"/>
      <c r="I14" s="344" t="str">
        <f>IF('4.設備備品費R'!J14="","",'4.設備備品費R'!J14)</f>
        <v/>
      </c>
      <c r="J14" s="377" t="str">
        <f t="shared" si="1"/>
        <v/>
      </c>
    </row>
    <row r="15" spans="1:10" s="10" customFormat="1" ht="17.25" customHeight="1" x14ac:dyDescent="0.2">
      <c r="A15" s="85"/>
      <c r="B15" s="98"/>
      <c r="C15" s="94"/>
      <c r="D15" s="94"/>
      <c r="E15" s="33"/>
      <c r="F15" s="263" t="str">
        <f t="shared" si="0"/>
        <v/>
      </c>
      <c r="G15" s="427"/>
      <c r="I15" s="344" t="str">
        <f>IF('4.設備備品費R'!J15="","",'4.設備備品費R'!J15)</f>
        <v/>
      </c>
      <c r="J15" s="377" t="str">
        <f t="shared" si="1"/>
        <v/>
      </c>
    </row>
    <row r="16" spans="1:10" s="10" customFormat="1" ht="17.25" customHeight="1" thickBot="1" x14ac:dyDescent="0.25">
      <c r="A16" s="85"/>
      <c r="B16" s="98"/>
      <c r="C16" s="94"/>
      <c r="D16" s="94"/>
      <c r="E16" s="33"/>
      <c r="F16" s="263" t="str">
        <f t="shared" si="0"/>
        <v/>
      </c>
      <c r="G16" s="427"/>
      <c r="I16" s="345" t="str">
        <f>IF('4.設備備品費R'!J16="","",'4.設備備品費R'!J16)</f>
        <v/>
      </c>
      <c r="J16" s="377" t="str">
        <f t="shared" si="1"/>
        <v/>
      </c>
    </row>
    <row r="17" spans="1:7" s="10" customFormat="1" ht="17.25" customHeight="1" x14ac:dyDescent="0.2">
      <c r="A17" s="85"/>
      <c r="B17" s="98"/>
      <c r="C17" s="94"/>
      <c r="D17" s="94"/>
      <c r="E17" s="33"/>
      <c r="F17" s="263" t="str">
        <f t="shared" si="0"/>
        <v/>
      </c>
      <c r="G17" s="427"/>
    </row>
    <row r="18" spans="1:7" s="10" customFormat="1" ht="17.25" customHeight="1" x14ac:dyDescent="0.2">
      <c r="A18" s="85"/>
      <c r="B18" s="98"/>
      <c r="C18" s="94"/>
      <c r="D18" s="94"/>
      <c r="E18" s="33"/>
      <c r="F18" s="263" t="str">
        <f t="shared" si="0"/>
        <v/>
      </c>
      <c r="G18" s="427"/>
    </row>
    <row r="19" spans="1:7" s="10" customFormat="1" ht="17.25" customHeight="1" x14ac:dyDescent="0.2">
      <c r="A19" s="85"/>
      <c r="B19" s="98"/>
      <c r="C19" s="94"/>
      <c r="D19" s="94"/>
      <c r="E19" s="33"/>
      <c r="F19" s="263" t="str">
        <f t="shared" si="0"/>
        <v/>
      </c>
      <c r="G19" s="427"/>
    </row>
    <row r="20" spans="1:7" s="10" customFormat="1" ht="17.25" customHeight="1" x14ac:dyDescent="0.2">
      <c r="A20" s="85"/>
      <c r="B20" s="98"/>
      <c r="C20" s="94"/>
      <c r="D20" s="94"/>
      <c r="E20" s="33"/>
      <c r="F20" s="263" t="str">
        <f t="shared" si="0"/>
        <v/>
      </c>
      <c r="G20" s="427"/>
    </row>
    <row r="21" spans="1:7" s="10" customFormat="1" ht="17.25" customHeight="1" x14ac:dyDescent="0.2">
      <c r="A21" s="85"/>
      <c r="B21" s="98"/>
      <c r="C21" s="94"/>
      <c r="D21" s="94"/>
      <c r="E21" s="33"/>
      <c r="F21" s="263" t="str">
        <f t="shared" si="0"/>
        <v/>
      </c>
      <c r="G21" s="427"/>
    </row>
    <row r="22" spans="1:7" s="10" customFormat="1" ht="17.25" customHeight="1" x14ac:dyDescent="0.2">
      <c r="A22" s="85"/>
      <c r="B22" s="98"/>
      <c r="C22" s="94"/>
      <c r="D22" s="94"/>
      <c r="E22" s="33"/>
      <c r="F22" s="263" t="str">
        <f t="shared" si="0"/>
        <v/>
      </c>
      <c r="G22" s="427"/>
    </row>
    <row r="23" spans="1:7" s="10" customFormat="1" ht="17.25" customHeight="1" x14ac:dyDescent="0.2">
      <c r="A23" s="85"/>
      <c r="B23" s="98"/>
      <c r="C23" s="94"/>
      <c r="D23" s="94"/>
      <c r="E23" s="33"/>
      <c r="F23" s="263" t="str">
        <f t="shared" si="0"/>
        <v/>
      </c>
      <c r="G23" s="427"/>
    </row>
    <row r="24" spans="1:7" s="10" customFormat="1" ht="17.25" customHeight="1" x14ac:dyDescent="0.2">
      <c r="A24" s="85"/>
      <c r="B24" s="98"/>
      <c r="C24" s="94"/>
      <c r="D24" s="94"/>
      <c r="E24" s="33"/>
      <c r="F24" s="263" t="str">
        <f t="shared" si="0"/>
        <v/>
      </c>
      <c r="G24" s="427"/>
    </row>
    <row r="25" spans="1:7" s="10" customFormat="1" ht="17.25" customHeight="1" x14ac:dyDescent="0.2">
      <c r="A25" s="85"/>
      <c r="B25" s="98"/>
      <c r="C25" s="94"/>
      <c r="D25" s="94"/>
      <c r="E25" s="33"/>
      <c r="F25" s="263" t="str">
        <f t="shared" si="0"/>
        <v/>
      </c>
      <c r="G25" s="427"/>
    </row>
    <row r="26" spans="1:7" s="10" customFormat="1" ht="17.25" customHeight="1" x14ac:dyDescent="0.2">
      <c r="A26" s="85"/>
      <c r="B26" s="98"/>
      <c r="C26" s="94"/>
      <c r="D26" s="94"/>
      <c r="E26" s="33"/>
      <c r="F26" s="263" t="str">
        <f t="shared" si="0"/>
        <v/>
      </c>
      <c r="G26" s="427"/>
    </row>
    <row r="27" spans="1:7" s="10" customFormat="1" ht="17.25" customHeight="1" x14ac:dyDescent="0.2">
      <c r="A27" s="85"/>
      <c r="B27" s="98"/>
      <c r="C27" s="94"/>
      <c r="D27" s="94"/>
      <c r="E27" s="33"/>
      <c r="F27" s="263" t="str">
        <f t="shared" si="0"/>
        <v/>
      </c>
      <c r="G27" s="427"/>
    </row>
    <row r="28" spans="1:7" s="10" customFormat="1" ht="17.25" customHeight="1" x14ac:dyDescent="0.2">
      <c r="A28" s="85"/>
      <c r="B28" s="98"/>
      <c r="C28" s="94"/>
      <c r="D28" s="94"/>
      <c r="E28" s="33"/>
      <c r="F28" s="263" t="str">
        <f t="shared" si="0"/>
        <v/>
      </c>
      <c r="G28" s="427"/>
    </row>
    <row r="29" spans="1:7" s="10" customFormat="1" ht="17.25" customHeight="1" x14ac:dyDescent="0.2">
      <c r="A29" s="85"/>
      <c r="B29" s="98"/>
      <c r="C29" s="94"/>
      <c r="D29" s="94"/>
      <c r="E29" s="33"/>
      <c r="F29" s="263" t="str">
        <f t="shared" si="0"/>
        <v/>
      </c>
      <c r="G29" s="427"/>
    </row>
    <row r="30" spans="1:7" s="10" customFormat="1" ht="17.25" customHeight="1" x14ac:dyDescent="0.2">
      <c r="A30" s="85"/>
      <c r="B30" s="98"/>
      <c r="C30" s="94"/>
      <c r="D30" s="94"/>
      <c r="E30" s="33"/>
      <c r="F30" s="263" t="str">
        <f t="shared" si="0"/>
        <v/>
      </c>
      <c r="G30" s="427"/>
    </row>
    <row r="31" spans="1:7" s="10" customFormat="1" ht="17.25" customHeight="1" x14ac:dyDescent="0.2">
      <c r="A31" s="85"/>
      <c r="B31" s="98"/>
      <c r="C31" s="94"/>
      <c r="D31" s="94"/>
      <c r="E31" s="33"/>
      <c r="F31" s="263" t="str">
        <f t="shared" si="0"/>
        <v/>
      </c>
      <c r="G31" s="427"/>
    </row>
    <row r="32" spans="1:7" s="10" customFormat="1" ht="17.25" customHeight="1" x14ac:dyDescent="0.2">
      <c r="A32" s="85"/>
      <c r="B32" s="98"/>
      <c r="C32" s="94"/>
      <c r="D32" s="94"/>
      <c r="E32" s="33"/>
      <c r="F32" s="263" t="str">
        <f t="shared" si="0"/>
        <v/>
      </c>
      <c r="G32" s="427"/>
    </row>
    <row r="33" spans="1:7" s="10" customFormat="1" ht="17.25" customHeight="1" x14ac:dyDescent="0.2">
      <c r="A33" s="85"/>
      <c r="B33" s="98"/>
      <c r="C33" s="94"/>
      <c r="D33" s="94"/>
      <c r="E33" s="33"/>
      <c r="F33" s="263" t="str">
        <f t="shared" si="0"/>
        <v/>
      </c>
      <c r="G33" s="427"/>
    </row>
    <row r="34" spans="1:7" s="10" customFormat="1" ht="17.25" customHeight="1" x14ac:dyDescent="0.2">
      <c r="A34" s="85"/>
      <c r="B34" s="98"/>
      <c r="C34" s="94"/>
      <c r="D34" s="94"/>
      <c r="E34" s="33"/>
      <c r="F34" s="263" t="str">
        <f t="shared" si="0"/>
        <v/>
      </c>
      <c r="G34" s="427"/>
    </row>
    <row r="35" spans="1:7" s="10" customFormat="1" ht="17.25" customHeight="1" x14ac:dyDescent="0.2">
      <c r="A35" s="85"/>
      <c r="B35" s="98"/>
      <c r="C35" s="94"/>
      <c r="D35" s="94"/>
      <c r="E35" s="33"/>
      <c r="F35" s="263" t="str">
        <f t="shared" si="0"/>
        <v/>
      </c>
      <c r="G35" s="427"/>
    </row>
    <row r="36" spans="1:7" s="10" customFormat="1" ht="17.25" customHeight="1" x14ac:dyDescent="0.2">
      <c r="A36" s="85"/>
      <c r="B36" s="98"/>
      <c r="C36" s="94"/>
      <c r="D36" s="94"/>
      <c r="E36" s="33"/>
      <c r="F36" s="263" t="str">
        <f t="shared" si="0"/>
        <v/>
      </c>
      <c r="G36" s="427"/>
    </row>
    <row r="37" spans="1:7" s="10" customFormat="1" ht="17.25" customHeight="1" x14ac:dyDescent="0.2">
      <c r="A37" s="85"/>
      <c r="B37" s="98"/>
      <c r="C37" s="94"/>
      <c r="D37" s="94"/>
      <c r="E37" s="33"/>
      <c r="F37" s="263" t="str">
        <f t="shared" si="0"/>
        <v/>
      </c>
      <c r="G37" s="427"/>
    </row>
    <row r="38" spans="1:7" s="10" customFormat="1" ht="17.25" customHeight="1" x14ac:dyDescent="0.2">
      <c r="A38" s="85"/>
      <c r="B38" s="98"/>
      <c r="C38" s="94"/>
      <c r="D38" s="94"/>
      <c r="E38" s="33"/>
      <c r="F38" s="263" t="str">
        <f t="shared" si="0"/>
        <v/>
      </c>
      <c r="G38" s="427"/>
    </row>
    <row r="39" spans="1:7" s="10" customFormat="1" ht="17.25" customHeight="1" x14ac:dyDescent="0.2">
      <c r="A39" s="85"/>
      <c r="B39" s="98"/>
      <c r="C39" s="94"/>
      <c r="D39" s="94"/>
      <c r="E39" s="33"/>
      <c r="F39" s="263" t="str">
        <f t="shared" si="0"/>
        <v/>
      </c>
      <c r="G39" s="427"/>
    </row>
    <row r="40" spans="1:7" s="10" customFormat="1" ht="17.25" customHeight="1" x14ac:dyDescent="0.2">
      <c r="A40" s="85"/>
      <c r="B40" s="98"/>
      <c r="C40" s="94"/>
      <c r="D40" s="94"/>
      <c r="E40" s="33"/>
      <c r="F40" s="263" t="str">
        <f t="shared" si="0"/>
        <v/>
      </c>
      <c r="G40" s="427"/>
    </row>
    <row r="41" spans="1:7" s="10" customFormat="1" ht="17.25" customHeight="1" x14ac:dyDescent="0.2">
      <c r="A41" s="85"/>
      <c r="B41" s="98"/>
      <c r="C41" s="94"/>
      <c r="D41" s="94"/>
      <c r="E41" s="33"/>
      <c r="F41" s="263" t="str">
        <f t="shared" si="0"/>
        <v/>
      </c>
      <c r="G41" s="427"/>
    </row>
    <row r="42" spans="1:7" s="10" customFormat="1" ht="17.25" customHeight="1" x14ac:dyDescent="0.2">
      <c r="A42" s="85"/>
      <c r="B42" s="98"/>
      <c r="C42" s="94"/>
      <c r="D42" s="94"/>
      <c r="E42" s="33"/>
      <c r="F42" s="263" t="str">
        <f t="shared" si="0"/>
        <v/>
      </c>
      <c r="G42" s="427"/>
    </row>
    <row r="43" spans="1:7" s="10" customFormat="1" ht="17.25" customHeight="1" x14ac:dyDescent="0.2">
      <c r="A43" s="85"/>
      <c r="B43" s="98"/>
      <c r="C43" s="94"/>
      <c r="D43" s="94"/>
      <c r="E43" s="33"/>
      <c r="F43" s="263" t="str">
        <f t="shared" si="0"/>
        <v/>
      </c>
      <c r="G43" s="427"/>
    </row>
    <row r="44" spans="1:7" s="10" customFormat="1" ht="17.25" customHeight="1" x14ac:dyDescent="0.2">
      <c r="A44" s="85"/>
      <c r="B44" s="98"/>
      <c r="C44" s="94"/>
      <c r="D44" s="94"/>
      <c r="E44" s="33"/>
      <c r="F44" s="263" t="str">
        <f t="shared" si="0"/>
        <v/>
      </c>
      <c r="G44" s="427"/>
    </row>
    <row r="45" spans="1:7" s="10" customFormat="1" ht="17.25" customHeight="1" x14ac:dyDescent="0.2">
      <c r="A45" s="85"/>
      <c r="B45" s="98"/>
      <c r="C45" s="94"/>
      <c r="D45" s="94"/>
      <c r="E45" s="33"/>
      <c r="F45" s="263" t="str">
        <f t="shared" si="0"/>
        <v/>
      </c>
      <c r="G45" s="427"/>
    </row>
    <row r="46" spans="1:7" s="10" customFormat="1" ht="17.25" customHeight="1" x14ac:dyDescent="0.2">
      <c r="A46" s="85"/>
      <c r="B46" s="98"/>
      <c r="C46" s="94"/>
      <c r="D46" s="94"/>
      <c r="E46" s="33"/>
      <c r="F46" s="263" t="str">
        <f t="shared" si="0"/>
        <v/>
      </c>
      <c r="G46" s="427"/>
    </row>
    <row r="47" spans="1:7" s="10" customFormat="1" ht="17.25" customHeight="1" x14ac:dyDescent="0.2">
      <c r="A47" s="85"/>
      <c r="B47" s="98"/>
      <c r="C47" s="94"/>
      <c r="D47" s="94"/>
      <c r="E47" s="33"/>
      <c r="F47" s="263" t="str">
        <f t="shared" si="0"/>
        <v/>
      </c>
      <c r="G47" s="427"/>
    </row>
    <row r="48" spans="1:7" s="10" customFormat="1" ht="17.25" customHeight="1" x14ac:dyDescent="0.2">
      <c r="A48" s="85"/>
      <c r="B48" s="98"/>
      <c r="C48" s="94"/>
      <c r="D48" s="94"/>
      <c r="E48" s="33"/>
      <c r="F48" s="263" t="str">
        <f t="shared" si="0"/>
        <v/>
      </c>
      <c r="G48" s="427"/>
    </row>
    <row r="49" spans="1:7" s="10" customFormat="1" ht="17.25" customHeight="1" x14ac:dyDescent="0.2">
      <c r="A49" s="85"/>
      <c r="B49" s="98"/>
      <c r="C49" s="94"/>
      <c r="D49" s="94"/>
      <c r="E49" s="33"/>
      <c r="F49" s="263" t="str">
        <f t="shared" si="0"/>
        <v/>
      </c>
      <c r="G49" s="427"/>
    </row>
    <row r="50" spans="1:7" s="10" customFormat="1" ht="17.25" customHeight="1" x14ac:dyDescent="0.2">
      <c r="A50" s="85"/>
      <c r="B50" s="98"/>
      <c r="C50" s="94"/>
      <c r="D50" s="94"/>
      <c r="E50" s="33"/>
      <c r="F50" s="263" t="str">
        <f t="shared" si="0"/>
        <v/>
      </c>
      <c r="G50" s="427"/>
    </row>
    <row r="51" spans="1:7" s="10" customFormat="1" ht="17.25" customHeight="1" x14ac:dyDescent="0.2">
      <c r="A51" s="85"/>
      <c r="B51" s="98"/>
      <c r="C51" s="94"/>
      <c r="D51" s="94"/>
      <c r="E51" s="33"/>
      <c r="F51" s="263" t="str">
        <f t="shared" si="0"/>
        <v/>
      </c>
      <c r="G51" s="427"/>
    </row>
    <row r="52" spans="1:7" s="10" customFormat="1" ht="17.25" customHeight="1" x14ac:dyDescent="0.2">
      <c r="A52" s="85"/>
      <c r="B52" s="98"/>
      <c r="C52" s="94"/>
      <c r="D52" s="94"/>
      <c r="E52" s="33"/>
      <c r="F52" s="263" t="str">
        <f t="shared" si="0"/>
        <v/>
      </c>
      <c r="G52" s="427"/>
    </row>
    <row r="53" spans="1:7" s="10" customFormat="1" ht="17.25" customHeight="1" x14ac:dyDescent="0.2">
      <c r="A53" s="85"/>
      <c r="B53" s="98"/>
      <c r="C53" s="94"/>
      <c r="D53" s="94"/>
      <c r="E53" s="33"/>
      <c r="F53" s="263" t="str">
        <f t="shared" si="0"/>
        <v/>
      </c>
      <c r="G53" s="427"/>
    </row>
    <row r="54" spans="1:7" s="10" customFormat="1" ht="17.25" customHeight="1" x14ac:dyDescent="0.2">
      <c r="A54" s="85"/>
      <c r="B54" s="98"/>
      <c r="C54" s="94"/>
      <c r="D54" s="94"/>
      <c r="E54" s="33"/>
      <c r="F54" s="263" t="str">
        <f t="shared" si="0"/>
        <v/>
      </c>
      <c r="G54" s="427"/>
    </row>
    <row r="55" spans="1:7" s="10" customFormat="1" ht="17.25" customHeight="1" x14ac:dyDescent="0.2">
      <c r="A55" s="85"/>
      <c r="B55" s="98"/>
      <c r="C55" s="94"/>
      <c r="D55" s="94"/>
      <c r="E55" s="33"/>
      <c r="F55" s="263" t="str">
        <f t="shared" si="0"/>
        <v/>
      </c>
      <c r="G55" s="427"/>
    </row>
    <row r="56" spans="1:7" s="10" customFormat="1" ht="17.25" customHeight="1" x14ac:dyDescent="0.2">
      <c r="A56" s="85"/>
      <c r="B56" s="98"/>
      <c r="C56" s="94"/>
      <c r="D56" s="94"/>
      <c r="E56" s="33"/>
      <c r="F56" s="263" t="str">
        <f t="shared" si="0"/>
        <v/>
      </c>
      <c r="G56" s="427"/>
    </row>
    <row r="57" spans="1:7" s="10" customFormat="1" ht="17.25" customHeight="1" x14ac:dyDescent="0.2">
      <c r="A57" s="85"/>
      <c r="B57" s="98"/>
      <c r="C57" s="94"/>
      <c r="D57" s="94"/>
      <c r="E57" s="33"/>
      <c r="F57" s="263" t="str">
        <f t="shared" si="0"/>
        <v/>
      </c>
      <c r="G57" s="427"/>
    </row>
    <row r="58" spans="1:7" s="10" customFormat="1" ht="17.25" customHeight="1" x14ac:dyDescent="0.2">
      <c r="A58" s="85"/>
      <c r="B58" s="98"/>
      <c r="C58" s="94"/>
      <c r="D58" s="94"/>
      <c r="E58" s="33"/>
      <c r="F58" s="263" t="str">
        <f t="shared" si="0"/>
        <v/>
      </c>
      <c r="G58" s="427"/>
    </row>
    <row r="59" spans="1:7" s="10" customFormat="1" ht="17.25" customHeight="1" x14ac:dyDescent="0.2">
      <c r="A59" s="85"/>
      <c r="B59" s="98"/>
      <c r="C59" s="94"/>
      <c r="D59" s="94"/>
      <c r="E59" s="33"/>
      <c r="F59" s="263" t="str">
        <f t="shared" si="0"/>
        <v/>
      </c>
      <c r="G59" s="427"/>
    </row>
    <row r="60" spans="1:7" s="10" customFormat="1" ht="17.25" customHeight="1" x14ac:dyDescent="0.2">
      <c r="A60" s="85"/>
      <c r="B60" s="98"/>
      <c r="C60" s="94"/>
      <c r="D60" s="94"/>
      <c r="E60" s="33"/>
      <c r="F60" s="263" t="str">
        <f t="shared" si="0"/>
        <v/>
      </c>
      <c r="G60" s="427"/>
    </row>
    <row r="61" spans="1:7" s="10" customFormat="1" ht="17.25" customHeight="1" x14ac:dyDescent="0.2">
      <c r="A61" s="85"/>
      <c r="B61" s="98"/>
      <c r="C61" s="94"/>
      <c r="D61" s="94"/>
      <c r="E61" s="33"/>
      <c r="F61" s="263" t="str">
        <f t="shared" si="0"/>
        <v/>
      </c>
      <c r="G61" s="427"/>
    </row>
    <row r="62" spans="1:7" s="10" customFormat="1" ht="17.25" customHeight="1" x14ac:dyDescent="0.2">
      <c r="A62" s="85"/>
      <c r="B62" s="98"/>
      <c r="C62" s="94"/>
      <c r="D62" s="94"/>
      <c r="E62" s="33"/>
      <c r="F62" s="263" t="str">
        <f t="shared" si="0"/>
        <v/>
      </c>
      <c r="G62" s="427"/>
    </row>
    <row r="63" spans="1:7" s="10" customFormat="1" ht="17.25" customHeight="1" x14ac:dyDescent="0.2">
      <c r="A63" s="85"/>
      <c r="B63" s="98"/>
      <c r="C63" s="94"/>
      <c r="D63" s="94"/>
      <c r="E63" s="33"/>
      <c r="F63" s="263" t="str">
        <f t="shared" si="0"/>
        <v/>
      </c>
      <c r="G63" s="427"/>
    </row>
    <row r="64" spans="1:7" s="10" customFormat="1" ht="17.25" customHeight="1" x14ac:dyDescent="0.2">
      <c r="A64" s="85"/>
      <c r="B64" s="98"/>
      <c r="C64" s="94"/>
      <c r="D64" s="94"/>
      <c r="E64" s="33"/>
      <c r="F64" s="263" t="str">
        <f t="shared" si="0"/>
        <v/>
      </c>
      <c r="G64" s="427"/>
    </row>
    <row r="65" spans="1:7" s="10" customFormat="1" ht="17.25" customHeight="1" x14ac:dyDescent="0.2">
      <c r="A65" s="85"/>
      <c r="B65" s="98"/>
      <c r="C65" s="94"/>
      <c r="D65" s="94"/>
      <c r="E65" s="33"/>
      <c r="F65" s="263" t="str">
        <f t="shared" si="0"/>
        <v/>
      </c>
      <c r="G65" s="427"/>
    </row>
    <row r="66" spans="1:7" s="10" customFormat="1" ht="17.25" customHeight="1" x14ac:dyDescent="0.2">
      <c r="A66" s="85"/>
      <c r="B66" s="98"/>
      <c r="C66" s="94"/>
      <c r="D66" s="94"/>
      <c r="E66" s="33"/>
      <c r="F66" s="263" t="str">
        <f t="shared" si="0"/>
        <v/>
      </c>
      <c r="G66" s="427"/>
    </row>
    <row r="67" spans="1:7" s="10" customFormat="1" ht="17.25" customHeight="1" x14ac:dyDescent="0.2">
      <c r="A67" s="85"/>
      <c r="B67" s="98"/>
      <c r="C67" s="94"/>
      <c r="D67" s="94"/>
      <c r="E67" s="33"/>
      <c r="F67" s="263" t="str">
        <f t="shared" si="0"/>
        <v/>
      </c>
      <c r="G67" s="427"/>
    </row>
    <row r="68" spans="1:7" s="10" customFormat="1" ht="17.25" customHeight="1" x14ac:dyDescent="0.2">
      <c r="A68" s="85"/>
      <c r="B68" s="98"/>
      <c r="C68" s="94"/>
      <c r="D68" s="94"/>
      <c r="E68" s="33"/>
      <c r="F68" s="263" t="str">
        <f t="shared" si="0"/>
        <v/>
      </c>
      <c r="G68" s="427"/>
    </row>
    <row r="69" spans="1:7" s="10" customFormat="1" ht="17.25" customHeight="1" x14ac:dyDescent="0.2">
      <c r="A69" s="85"/>
      <c r="B69" s="98"/>
      <c r="C69" s="94"/>
      <c r="D69" s="94"/>
      <c r="E69" s="33"/>
      <c r="F69" s="263" t="str">
        <f t="shared" si="0"/>
        <v/>
      </c>
      <c r="G69" s="427"/>
    </row>
    <row r="70" spans="1:7" s="10" customFormat="1" ht="17.25" customHeight="1" x14ac:dyDescent="0.2">
      <c r="A70" s="85"/>
      <c r="B70" s="98"/>
      <c r="C70" s="94"/>
      <c r="D70" s="94"/>
      <c r="E70" s="33"/>
      <c r="F70" s="263" t="str">
        <f t="shared" si="0"/>
        <v/>
      </c>
      <c r="G70" s="427"/>
    </row>
    <row r="71" spans="1:7" s="10" customFormat="1" ht="17.25" customHeight="1" x14ac:dyDescent="0.2">
      <c r="A71" s="85"/>
      <c r="B71" s="98"/>
      <c r="C71" s="94"/>
      <c r="D71" s="94"/>
      <c r="E71" s="33"/>
      <c r="F71" s="263" t="str">
        <f t="shared" si="0"/>
        <v/>
      </c>
      <c r="G71" s="427"/>
    </row>
    <row r="72" spans="1:7" s="10" customFormat="1" ht="17.25" customHeight="1" x14ac:dyDescent="0.2">
      <c r="A72" s="85"/>
      <c r="B72" s="98"/>
      <c r="C72" s="94"/>
      <c r="D72" s="94"/>
      <c r="E72" s="33"/>
      <c r="F72" s="263" t="str">
        <f t="shared" si="0"/>
        <v/>
      </c>
      <c r="G72" s="427"/>
    </row>
    <row r="73" spans="1:7" s="10" customFormat="1" ht="17.25" customHeight="1" x14ac:dyDescent="0.2">
      <c r="A73" s="85"/>
      <c r="B73" s="98"/>
      <c r="C73" s="94"/>
      <c r="D73" s="94"/>
      <c r="E73" s="33"/>
      <c r="F73" s="263" t="str">
        <f t="shared" si="0"/>
        <v/>
      </c>
      <c r="G73" s="427"/>
    </row>
    <row r="74" spans="1:7" s="10" customFormat="1" ht="17.25" customHeight="1" x14ac:dyDescent="0.2">
      <c r="A74" s="85"/>
      <c r="B74" s="98"/>
      <c r="C74" s="94"/>
      <c r="D74" s="94"/>
      <c r="E74" s="33"/>
      <c r="F74" s="263" t="str">
        <f t="shared" si="0"/>
        <v/>
      </c>
      <c r="G74" s="427"/>
    </row>
    <row r="75" spans="1:7" s="10" customFormat="1" ht="17.25" customHeight="1" x14ac:dyDescent="0.2">
      <c r="A75" s="85"/>
      <c r="B75" s="98"/>
      <c r="C75" s="94"/>
      <c r="D75" s="94"/>
      <c r="E75" s="33"/>
      <c r="F75" s="263" t="str">
        <f t="shared" si="0"/>
        <v/>
      </c>
      <c r="G75" s="427"/>
    </row>
    <row r="76" spans="1:7" s="10" customFormat="1" ht="17.25" customHeight="1" x14ac:dyDescent="0.2">
      <c r="A76" s="85"/>
      <c r="B76" s="98"/>
      <c r="C76" s="94"/>
      <c r="D76" s="94"/>
      <c r="E76" s="33"/>
      <c r="F76" s="263" t="str">
        <f t="shared" si="0"/>
        <v/>
      </c>
      <c r="G76" s="427"/>
    </row>
    <row r="77" spans="1:7" s="10" customFormat="1" ht="17.25" customHeight="1" x14ac:dyDescent="0.2">
      <c r="A77" s="85"/>
      <c r="B77" s="98"/>
      <c r="C77" s="94"/>
      <c r="D77" s="94"/>
      <c r="E77" s="33"/>
      <c r="F77" s="263" t="str">
        <f t="shared" si="0"/>
        <v/>
      </c>
      <c r="G77" s="427"/>
    </row>
    <row r="78" spans="1:7" s="10" customFormat="1" ht="17.25" customHeight="1" x14ac:dyDescent="0.2">
      <c r="A78" s="85"/>
      <c r="B78" s="98"/>
      <c r="C78" s="94"/>
      <c r="D78" s="94"/>
      <c r="E78" s="33"/>
      <c r="F78" s="263" t="str">
        <f t="shared" si="0"/>
        <v/>
      </c>
      <c r="G78" s="427"/>
    </row>
    <row r="79" spans="1:7" s="10" customFormat="1" ht="17.25" customHeight="1" x14ac:dyDescent="0.2">
      <c r="A79" s="85"/>
      <c r="B79" s="98"/>
      <c r="C79" s="94"/>
      <c r="D79" s="94"/>
      <c r="E79" s="33"/>
      <c r="F79" s="263" t="str">
        <f t="shared" si="0"/>
        <v/>
      </c>
      <c r="G79" s="427"/>
    </row>
    <row r="80" spans="1:7" s="10" customFormat="1" ht="17.25" customHeight="1" x14ac:dyDescent="0.2">
      <c r="A80" s="85"/>
      <c r="B80" s="98"/>
      <c r="C80" s="94"/>
      <c r="D80" s="94"/>
      <c r="E80" s="33"/>
      <c r="F80" s="263" t="str">
        <f t="shared" si="0"/>
        <v/>
      </c>
      <c r="G80" s="427"/>
    </row>
    <row r="81" spans="1:7" s="10" customFormat="1" ht="17.25" customHeight="1" x14ac:dyDescent="0.2">
      <c r="A81" s="85"/>
      <c r="B81" s="98"/>
      <c r="C81" s="94"/>
      <c r="D81" s="94"/>
      <c r="E81" s="33"/>
      <c r="F81" s="263" t="str">
        <f t="shared" si="0"/>
        <v/>
      </c>
      <c r="G81" s="427"/>
    </row>
    <row r="82" spans="1:7" s="10" customFormat="1" ht="17.25" customHeight="1" x14ac:dyDescent="0.2">
      <c r="A82" s="85"/>
      <c r="B82" s="98"/>
      <c r="C82" s="94"/>
      <c r="D82" s="94"/>
      <c r="E82" s="33"/>
      <c r="F82" s="263" t="str">
        <f t="shared" si="0"/>
        <v/>
      </c>
      <c r="G82" s="427"/>
    </row>
    <row r="83" spans="1:7" s="10" customFormat="1" ht="17.25" customHeight="1" x14ac:dyDescent="0.2">
      <c r="A83" s="85"/>
      <c r="B83" s="98"/>
      <c r="C83" s="94"/>
      <c r="D83" s="94"/>
      <c r="E83" s="33"/>
      <c r="F83" s="263" t="str">
        <f t="shared" si="0"/>
        <v/>
      </c>
      <c r="G83" s="427"/>
    </row>
    <row r="84" spans="1:7" s="10" customFormat="1" ht="17.25" customHeight="1" x14ac:dyDescent="0.2">
      <c r="A84" s="85"/>
      <c r="B84" s="98"/>
      <c r="C84" s="94"/>
      <c r="D84" s="94"/>
      <c r="E84" s="33"/>
      <c r="F84" s="263" t="str">
        <f t="shared" si="0"/>
        <v/>
      </c>
      <c r="G84" s="427"/>
    </row>
    <row r="85" spans="1:7" s="10" customFormat="1" ht="17.25" customHeight="1" x14ac:dyDescent="0.2">
      <c r="A85" s="85"/>
      <c r="B85" s="98"/>
      <c r="C85" s="94"/>
      <c r="D85" s="94"/>
      <c r="E85" s="33"/>
      <c r="F85" s="263" t="str">
        <f t="shared" si="0"/>
        <v/>
      </c>
      <c r="G85" s="427"/>
    </row>
    <row r="86" spans="1:7" s="10" customFormat="1" ht="17.25" customHeight="1" x14ac:dyDescent="0.2">
      <c r="A86" s="85"/>
      <c r="B86" s="98"/>
      <c r="C86" s="94"/>
      <c r="D86" s="94"/>
      <c r="E86" s="33"/>
      <c r="F86" s="263" t="str">
        <f t="shared" si="0"/>
        <v/>
      </c>
      <c r="G86" s="427"/>
    </row>
    <row r="87" spans="1:7" s="10" customFormat="1" ht="17.25" customHeight="1" x14ac:dyDescent="0.2">
      <c r="A87" s="85"/>
      <c r="B87" s="98"/>
      <c r="C87" s="94"/>
      <c r="D87" s="94"/>
      <c r="E87" s="33"/>
      <c r="F87" s="263" t="str">
        <f t="shared" si="0"/>
        <v/>
      </c>
      <c r="G87" s="427"/>
    </row>
    <row r="88" spans="1:7" s="10" customFormat="1" ht="17.25" customHeight="1" x14ac:dyDescent="0.2">
      <c r="A88" s="85"/>
      <c r="B88" s="98"/>
      <c r="C88" s="94"/>
      <c r="D88" s="94"/>
      <c r="E88" s="33"/>
      <c r="F88" s="263" t="str">
        <f t="shared" si="0"/>
        <v/>
      </c>
      <c r="G88" s="427"/>
    </row>
    <row r="89" spans="1:7" s="10" customFormat="1" ht="17.25" customHeight="1" x14ac:dyDescent="0.2">
      <c r="A89" s="85"/>
      <c r="B89" s="98"/>
      <c r="C89" s="94"/>
      <c r="D89" s="94"/>
      <c r="E89" s="33"/>
      <c r="F89" s="263" t="str">
        <f t="shared" si="0"/>
        <v/>
      </c>
      <c r="G89" s="427"/>
    </row>
    <row r="90" spans="1:7" s="10" customFormat="1" ht="17.25" customHeight="1" x14ac:dyDescent="0.2">
      <c r="A90" s="85"/>
      <c r="B90" s="98"/>
      <c r="C90" s="94"/>
      <c r="D90" s="94"/>
      <c r="E90" s="33"/>
      <c r="F90" s="263" t="str">
        <f t="shared" si="0"/>
        <v/>
      </c>
      <c r="G90" s="427"/>
    </row>
    <row r="91" spans="1:7" s="10" customFormat="1" ht="17.25" customHeight="1" x14ac:dyDescent="0.2">
      <c r="A91" s="85"/>
      <c r="B91" s="98"/>
      <c r="C91" s="94"/>
      <c r="D91" s="94"/>
      <c r="E91" s="33"/>
      <c r="F91" s="263" t="str">
        <f t="shared" si="0"/>
        <v/>
      </c>
      <c r="G91" s="427"/>
    </row>
    <row r="92" spans="1:7" s="10" customFormat="1" ht="17.25" customHeight="1" x14ac:dyDescent="0.2">
      <c r="A92" s="85"/>
      <c r="B92" s="98"/>
      <c r="C92" s="94"/>
      <c r="D92" s="94"/>
      <c r="E92" s="33"/>
      <c r="F92" s="263" t="str">
        <f t="shared" si="0"/>
        <v/>
      </c>
      <c r="G92" s="427"/>
    </row>
    <row r="93" spans="1:7" s="10" customFormat="1" ht="17.25" customHeight="1" x14ac:dyDescent="0.2">
      <c r="A93" s="85"/>
      <c r="B93" s="98"/>
      <c r="C93" s="94"/>
      <c r="D93" s="94"/>
      <c r="E93" s="33"/>
      <c r="F93" s="263" t="str">
        <f t="shared" si="0"/>
        <v/>
      </c>
      <c r="G93" s="427"/>
    </row>
    <row r="94" spans="1:7" s="10" customFormat="1" ht="17.25" customHeight="1" x14ac:dyDescent="0.2">
      <c r="A94" s="85"/>
      <c r="B94" s="98"/>
      <c r="C94" s="94"/>
      <c r="D94" s="94"/>
      <c r="E94" s="33"/>
      <c r="F94" s="263" t="str">
        <f t="shared" si="0"/>
        <v/>
      </c>
      <c r="G94" s="427"/>
    </row>
    <row r="95" spans="1:7" s="10" customFormat="1" ht="17.25" customHeight="1" x14ac:dyDescent="0.2">
      <c r="A95" s="85"/>
      <c r="B95" s="98"/>
      <c r="C95" s="94"/>
      <c r="D95" s="94"/>
      <c r="E95" s="33"/>
      <c r="F95" s="263" t="str">
        <f t="shared" si="0"/>
        <v/>
      </c>
      <c r="G95" s="427"/>
    </row>
    <row r="96" spans="1:7" s="10" customFormat="1" ht="17.25" customHeight="1" x14ac:dyDescent="0.2">
      <c r="A96" s="85"/>
      <c r="B96" s="98"/>
      <c r="C96" s="94"/>
      <c r="D96" s="94"/>
      <c r="E96" s="33"/>
      <c r="F96" s="263" t="str">
        <f t="shared" si="0"/>
        <v/>
      </c>
      <c r="G96" s="427"/>
    </row>
    <row r="97" spans="1:7" s="10" customFormat="1" ht="17.25" customHeight="1" x14ac:dyDescent="0.2">
      <c r="A97" s="85"/>
      <c r="B97" s="98"/>
      <c r="C97" s="94"/>
      <c r="D97" s="94"/>
      <c r="E97" s="33"/>
      <c r="F97" s="263" t="str">
        <f t="shared" si="0"/>
        <v/>
      </c>
      <c r="G97" s="427"/>
    </row>
    <row r="98" spans="1:7" s="10" customFormat="1" ht="17.25" customHeight="1" x14ac:dyDescent="0.2">
      <c r="A98" s="85"/>
      <c r="B98" s="98"/>
      <c r="C98" s="94"/>
      <c r="D98" s="94"/>
      <c r="E98" s="33"/>
      <c r="F98" s="263" t="str">
        <f t="shared" si="0"/>
        <v/>
      </c>
      <c r="G98" s="427"/>
    </row>
    <row r="99" spans="1:7" s="10" customFormat="1" ht="17.25" customHeight="1" thickBot="1" x14ac:dyDescent="0.25">
      <c r="A99" s="204"/>
      <c r="B99" s="205"/>
      <c r="C99" s="206"/>
      <c r="D99" s="206"/>
      <c r="E99" s="192"/>
      <c r="F99" s="265" t="str">
        <f t="shared" si="0"/>
        <v/>
      </c>
      <c r="G99" s="427"/>
    </row>
    <row r="100" spans="1:7" ht="17.25" customHeight="1" thickTop="1" thickBot="1" x14ac:dyDescent="0.25">
      <c r="A100" s="569" t="s">
        <v>145</v>
      </c>
      <c r="B100" s="570"/>
      <c r="C100" s="570"/>
      <c r="D100" s="570"/>
      <c r="E100" s="570"/>
      <c r="F100" s="203">
        <f>SUBTOTAL(9,F5:F99)</f>
        <v>1098000</v>
      </c>
      <c r="G100" s="341" t="s">
        <v>320</v>
      </c>
    </row>
    <row r="101" spans="1:7" ht="17.25" customHeight="1" x14ac:dyDescent="0.2">
      <c r="A101" s="6" t="s">
        <v>146</v>
      </c>
    </row>
    <row r="102" spans="1:7" ht="17.25" customHeight="1" x14ac:dyDescent="0.2"/>
    <row r="103" spans="1:7" ht="17.25" customHeight="1" x14ac:dyDescent="0.2"/>
    <row r="104" spans="1:7" ht="17.25" customHeight="1" x14ac:dyDescent="0.2"/>
    <row r="105" spans="1:7" ht="17.25" customHeight="1" x14ac:dyDescent="0.2"/>
    <row r="106" spans="1:7" ht="17.25" customHeight="1" x14ac:dyDescent="0.2"/>
    <row r="107" spans="1:7" ht="17.25" customHeight="1" x14ac:dyDescent="0.2"/>
    <row r="108" spans="1:7" ht="17.25" customHeight="1" x14ac:dyDescent="0.2"/>
    <row r="109" spans="1:7" ht="17.25" customHeight="1" x14ac:dyDescent="0.2"/>
    <row r="110" spans="1:7" ht="17.25" customHeight="1" x14ac:dyDescent="0.2"/>
    <row r="111" spans="1:7" ht="17.25" customHeight="1" x14ac:dyDescent="0.2"/>
    <row r="112" spans="1:7" ht="17.25" customHeight="1" x14ac:dyDescent="0.2"/>
    <row r="113" ht="17.25" customHeight="1" x14ac:dyDescent="0.2"/>
    <row r="114" ht="17.25" customHeight="1" x14ac:dyDescent="0.2"/>
    <row r="115" ht="17.25" customHeight="1" x14ac:dyDescent="0.2"/>
  </sheetData>
  <sheetProtection algorithmName="SHA-512" hashValue="PDMg4jtnNgEt1bRZPas5tjUE5nafgFN3ntfZCCS3mtrE4Snrx4Dd/mCC4jjkaaB+kCvHTaSVFBlUcbE+QDBaSw==" saltValue="0PcfsGrRE+S6IZnFbzPgkQ==" spinCount="100000" sheet="1" formatCells="0" formatColumns="0" formatRows="0"/>
  <protectedRanges>
    <protectedRange sqref="A6:E6" name="範囲1_1_1"/>
  </protectedRanges>
  <autoFilter ref="A3:G4" xr:uid="{00000000-0001-0000-0A00-000000000000}">
    <filterColumn colId="2" showButton="0"/>
    <filterColumn colId="3" showButton="0"/>
  </autoFilter>
  <mergeCells count="7">
    <mergeCell ref="G3:G4"/>
    <mergeCell ref="I3:I4"/>
    <mergeCell ref="A100:E100"/>
    <mergeCell ref="C3:E3"/>
    <mergeCell ref="A3:A4"/>
    <mergeCell ref="B3:B4"/>
    <mergeCell ref="F3:F4"/>
  </mergeCells>
  <phoneticPr fontId="17"/>
  <dataValidations count="3">
    <dataValidation type="list" allowBlank="1" showInputMessage="1" showErrorMessage="1" sqref="E5 E7:E99" xr:uid="{00000000-0002-0000-0A00-000000000000}">
      <formula1>"選択してください,個,点,式,件,ヶ月"</formula1>
    </dataValidation>
    <dataValidation type="list" allowBlank="1" showInputMessage="1" showErrorMessage="1" sqref="E6" xr:uid="{01871D9E-BF5F-46C1-BA79-E0347652F9E6}">
      <formula1>"選択してください,個,点,台,式,件,匹"</formula1>
    </dataValidation>
    <dataValidation type="list" allowBlank="1" showInputMessage="1" showErrorMessage="1" sqref="G5:G99" xr:uid="{DBACB2FE-7B5B-4579-A39E-EA30FC93E9DB}">
      <formula1>$I$5:$I$16</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D0CB-7595-489A-BF28-36EBA71A2C68}">
  <dimension ref="A1"/>
  <sheetViews>
    <sheetView workbookViewId="0"/>
  </sheetViews>
  <sheetFormatPr defaultRowHeight="13.2" x14ac:dyDescent="0.2"/>
  <sheetData/>
  <phoneticPr fontId="1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4870-15DB-4DBD-9832-91B8D6CCF2AB}">
  <sheetPr>
    <tabColor rgb="FFFFFF00"/>
    <pageSetUpPr fitToPage="1"/>
  </sheetPr>
  <dimension ref="A1:K104"/>
  <sheetViews>
    <sheetView zoomScale="80" zoomScaleNormal="80" workbookViewId="0">
      <pane ySplit="4" topLeftCell="A5" activePane="bottomLeft" state="frozen"/>
      <selection pane="bottomLeft"/>
    </sheetView>
  </sheetViews>
  <sheetFormatPr defaultColWidth="9" defaultRowHeight="14.4" x14ac:dyDescent="0.2"/>
  <cols>
    <col min="1" max="1" width="25.6640625" style="1" customWidth="1"/>
    <col min="2" max="2" width="40.44140625" style="1" customWidth="1"/>
    <col min="3" max="3" width="16.6640625" style="4" customWidth="1"/>
    <col min="4" max="4" width="16.21875" style="1" customWidth="1"/>
    <col min="5" max="5" width="5.88671875" style="1" customWidth="1"/>
    <col min="6" max="6" width="5" style="1" customWidth="1"/>
    <col min="7" max="7" width="17.77734375" style="2" customWidth="1"/>
    <col min="8" max="8" width="30.77734375" style="1" customWidth="1"/>
    <col min="9" max="9" width="14.77734375" style="1" customWidth="1"/>
    <col min="10" max="10" width="30.77734375" style="1" customWidth="1"/>
    <col min="11" max="11" width="17.77734375" style="1" customWidth="1"/>
    <col min="12" max="16384" width="9" style="1"/>
  </cols>
  <sheetData>
    <row r="1" spans="1:11" x14ac:dyDescent="0.2">
      <c r="A1" s="1" t="s">
        <v>131</v>
      </c>
    </row>
    <row r="2" spans="1:11" ht="17.25" customHeight="1" thickBot="1" x14ac:dyDescent="0.25">
      <c r="A2" s="1" t="s">
        <v>132</v>
      </c>
      <c r="G2" s="3" t="s">
        <v>133</v>
      </c>
    </row>
    <row r="3" spans="1:11" ht="16.5" customHeight="1" x14ac:dyDescent="0.2">
      <c r="A3" s="573" t="s">
        <v>134</v>
      </c>
      <c r="B3" s="575" t="s">
        <v>135</v>
      </c>
      <c r="C3" s="577" t="s">
        <v>136</v>
      </c>
      <c r="D3" s="580" t="s">
        <v>137</v>
      </c>
      <c r="E3" s="580"/>
      <c r="F3" s="580"/>
      <c r="G3" s="571" t="s">
        <v>138</v>
      </c>
      <c r="H3" s="567" t="s">
        <v>347</v>
      </c>
      <c r="J3" s="567" t="s">
        <v>347</v>
      </c>
    </row>
    <row r="4" spans="1:11" ht="16.5" customHeight="1" thickBot="1" x14ac:dyDescent="0.25">
      <c r="A4" s="574"/>
      <c r="B4" s="576"/>
      <c r="C4" s="578"/>
      <c r="D4" s="338" t="s">
        <v>139</v>
      </c>
      <c r="E4" s="579" t="s">
        <v>140</v>
      </c>
      <c r="F4" s="579"/>
      <c r="G4" s="572"/>
      <c r="H4" s="568"/>
      <c r="J4" s="568"/>
    </row>
    <row r="5" spans="1:11" s="6" customFormat="1" ht="17.25" customHeight="1" x14ac:dyDescent="0.2">
      <c r="A5" s="24" t="s">
        <v>408</v>
      </c>
      <c r="B5" s="25" t="s">
        <v>404</v>
      </c>
      <c r="C5" s="26" t="s">
        <v>405</v>
      </c>
      <c r="D5" s="27">
        <v>200000</v>
      </c>
      <c r="E5" s="186">
        <v>2</v>
      </c>
      <c r="F5" s="96" t="s">
        <v>406</v>
      </c>
      <c r="G5" s="263">
        <f>IF(A5="","",ROUNDDOWN(D5*E5,0))</f>
        <v>400000</v>
      </c>
      <c r="H5" s="426" t="s">
        <v>409</v>
      </c>
      <c r="J5" s="428" t="s">
        <v>382</v>
      </c>
      <c r="K5" s="377">
        <f>IF(J5="","",SUMIF($H$5:$H$99,J5,$G$5:$G$99))</f>
        <v>1500000</v>
      </c>
    </row>
    <row r="6" spans="1:11" ht="16.95" customHeight="1" x14ac:dyDescent="0.2">
      <c r="A6" s="24" t="s">
        <v>403</v>
      </c>
      <c r="B6" s="25" t="s">
        <v>404</v>
      </c>
      <c r="C6" s="26" t="s">
        <v>405</v>
      </c>
      <c r="D6" s="463">
        <v>50000</v>
      </c>
      <c r="E6" s="464">
        <v>4</v>
      </c>
      <c r="F6" s="28" t="s">
        <v>406</v>
      </c>
      <c r="G6" s="263">
        <f>IF(A6="","",ROUNDDOWN(D6*E6,0))</f>
        <v>200000</v>
      </c>
      <c r="H6" s="426" t="s">
        <v>409</v>
      </c>
      <c r="J6" s="426" t="s">
        <v>383</v>
      </c>
      <c r="K6" s="377">
        <f t="shared" ref="K6:K11" si="0">IF(J6="","",SUMIF($H$5:$H$99,J6,$G$5:$G$99))</f>
        <v>0</v>
      </c>
    </row>
    <row r="7" spans="1:11" ht="17.25" customHeight="1" x14ac:dyDescent="0.2">
      <c r="A7" s="91" t="s">
        <v>407</v>
      </c>
      <c r="B7" s="25" t="s">
        <v>404</v>
      </c>
      <c r="C7" s="26" t="s">
        <v>405</v>
      </c>
      <c r="D7" s="463">
        <v>300000</v>
      </c>
      <c r="E7" s="464">
        <v>3</v>
      </c>
      <c r="F7" s="28" t="s">
        <v>406</v>
      </c>
      <c r="G7" s="263">
        <f t="shared" ref="G7:G99" si="1">IF(A7="","",ROUNDDOWN(D7*E7,0))</f>
        <v>900000</v>
      </c>
      <c r="H7" s="426" t="s">
        <v>409</v>
      </c>
      <c r="J7" s="426" t="s">
        <v>384</v>
      </c>
      <c r="K7" s="377">
        <f t="shared" si="0"/>
        <v>0</v>
      </c>
    </row>
    <row r="8" spans="1:11" ht="17.25" customHeight="1" x14ac:dyDescent="0.2">
      <c r="A8" s="29"/>
      <c r="B8" s="30"/>
      <c r="C8" s="403"/>
      <c r="D8" s="31"/>
      <c r="E8" s="32"/>
      <c r="F8" s="33"/>
      <c r="G8" s="263" t="str">
        <f t="shared" si="1"/>
        <v/>
      </c>
      <c r="H8" s="427"/>
      <c r="J8" s="426" t="s">
        <v>366</v>
      </c>
      <c r="K8" s="377">
        <f t="shared" si="0"/>
        <v>0</v>
      </c>
    </row>
    <row r="9" spans="1:11" ht="17.25" customHeight="1" x14ac:dyDescent="0.2">
      <c r="A9" s="29"/>
      <c r="B9" s="30"/>
      <c r="C9" s="403"/>
      <c r="D9" s="31"/>
      <c r="E9" s="32"/>
      <c r="F9" s="33"/>
      <c r="G9" s="263" t="str">
        <f t="shared" si="1"/>
        <v/>
      </c>
      <c r="H9" s="427"/>
      <c r="J9" s="427"/>
      <c r="K9" s="377" t="str">
        <f t="shared" si="0"/>
        <v/>
      </c>
    </row>
    <row r="10" spans="1:11" ht="17.25" customHeight="1" x14ac:dyDescent="0.2">
      <c r="A10" s="29"/>
      <c r="B10" s="30"/>
      <c r="C10" s="403"/>
      <c r="D10" s="31"/>
      <c r="E10" s="32"/>
      <c r="F10" s="33"/>
      <c r="G10" s="263" t="str">
        <f t="shared" si="1"/>
        <v/>
      </c>
      <c r="H10" s="427"/>
      <c r="J10" s="427"/>
      <c r="K10" s="377" t="str">
        <f t="shared" si="0"/>
        <v/>
      </c>
    </row>
    <row r="11" spans="1:11" ht="17.25" customHeight="1" thickBot="1" x14ac:dyDescent="0.25">
      <c r="A11" s="29"/>
      <c r="B11" s="30"/>
      <c r="C11" s="403"/>
      <c r="D11" s="31"/>
      <c r="E11" s="32"/>
      <c r="F11" s="33"/>
      <c r="G11" s="263" t="str">
        <f t="shared" si="1"/>
        <v/>
      </c>
      <c r="H11" s="427"/>
      <c r="J11" s="429"/>
      <c r="K11" s="377" t="str">
        <f t="shared" si="0"/>
        <v/>
      </c>
    </row>
    <row r="12" spans="1:11" ht="17.25" customHeight="1" x14ac:dyDescent="0.2">
      <c r="A12" s="29"/>
      <c r="B12" s="30"/>
      <c r="C12" s="403"/>
      <c r="D12" s="31"/>
      <c r="E12" s="32"/>
      <c r="F12" s="33"/>
      <c r="G12" s="263" t="str">
        <f t="shared" si="1"/>
        <v/>
      </c>
      <c r="H12" s="427"/>
    </row>
    <row r="13" spans="1:11" ht="17.25" customHeight="1" x14ac:dyDescent="0.2">
      <c r="A13" s="29"/>
      <c r="B13" s="30"/>
      <c r="C13" s="403"/>
      <c r="D13" s="31"/>
      <c r="E13" s="32"/>
      <c r="F13" s="33"/>
      <c r="G13" s="263" t="str">
        <f t="shared" si="1"/>
        <v/>
      </c>
      <c r="H13" s="427"/>
      <c r="I13" s="1" t="s">
        <v>144</v>
      </c>
    </row>
    <row r="14" spans="1:11" ht="17.25" customHeight="1" x14ac:dyDescent="0.2">
      <c r="A14" s="29"/>
      <c r="B14" s="30"/>
      <c r="C14" s="403"/>
      <c r="D14" s="31"/>
      <c r="E14" s="32"/>
      <c r="F14" s="33"/>
      <c r="G14" s="263" t="str">
        <f t="shared" si="1"/>
        <v/>
      </c>
      <c r="H14" s="427"/>
    </row>
    <row r="15" spans="1:11" ht="17.25" customHeight="1" x14ac:dyDescent="0.2">
      <c r="A15" s="29"/>
      <c r="B15" s="30"/>
      <c r="C15" s="403"/>
      <c r="D15" s="31"/>
      <c r="E15" s="32"/>
      <c r="F15" s="33"/>
      <c r="G15" s="263" t="str">
        <f t="shared" si="1"/>
        <v/>
      </c>
      <c r="H15" s="427"/>
    </row>
    <row r="16" spans="1:11" ht="17.25" customHeight="1" x14ac:dyDescent="0.2">
      <c r="A16" s="29"/>
      <c r="B16" s="30"/>
      <c r="C16" s="403"/>
      <c r="D16" s="31"/>
      <c r="E16" s="32"/>
      <c r="F16" s="33"/>
      <c r="G16" s="263" t="str">
        <f t="shared" si="1"/>
        <v/>
      </c>
      <c r="H16" s="427"/>
    </row>
    <row r="17" spans="1:8" ht="17.25" customHeight="1" x14ac:dyDescent="0.2">
      <c r="A17" s="29"/>
      <c r="B17" s="30"/>
      <c r="C17" s="403"/>
      <c r="D17" s="31"/>
      <c r="E17" s="32"/>
      <c r="F17" s="33"/>
      <c r="G17" s="263" t="str">
        <f t="shared" si="1"/>
        <v/>
      </c>
      <c r="H17" s="427"/>
    </row>
    <row r="18" spans="1:8" ht="17.25" customHeight="1" x14ac:dyDescent="0.2">
      <c r="A18" s="29"/>
      <c r="B18" s="30"/>
      <c r="C18" s="403"/>
      <c r="D18" s="31"/>
      <c r="E18" s="32"/>
      <c r="F18" s="33"/>
      <c r="G18" s="263" t="str">
        <f t="shared" si="1"/>
        <v/>
      </c>
      <c r="H18" s="427"/>
    </row>
    <row r="19" spans="1:8" ht="17.25" customHeight="1" x14ac:dyDescent="0.2">
      <c r="A19" s="29"/>
      <c r="B19" s="30"/>
      <c r="C19" s="403"/>
      <c r="D19" s="31"/>
      <c r="E19" s="32"/>
      <c r="F19" s="33"/>
      <c r="G19" s="263" t="str">
        <f t="shared" si="1"/>
        <v/>
      </c>
      <c r="H19" s="427"/>
    </row>
    <row r="20" spans="1:8" ht="17.25" customHeight="1" x14ac:dyDescent="0.2">
      <c r="A20" s="29"/>
      <c r="B20" s="30"/>
      <c r="C20" s="403"/>
      <c r="D20" s="31"/>
      <c r="E20" s="32"/>
      <c r="F20" s="33"/>
      <c r="G20" s="263" t="str">
        <f t="shared" si="1"/>
        <v/>
      </c>
      <c r="H20" s="427"/>
    </row>
    <row r="21" spans="1:8" ht="17.25" customHeight="1" x14ac:dyDescent="0.2">
      <c r="A21" s="29"/>
      <c r="B21" s="30"/>
      <c r="C21" s="403"/>
      <c r="D21" s="31"/>
      <c r="E21" s="32"/>
      <c r="F21" s="33"/>
      <c r="G21" s="263" t="str">
        <f t="shared" si="1"/>
        <v/>
      </c>
      <c r="H21" s="427"/>
    </row>
    <row r="22" spans="1:8" ht="17.25" customHeight="1" x14ac:dyDescent="0.2">
      <c r="A22" s="29"/>
      <c r="B22" s="30"/>
      <c r="C22" s="403"/>
      <c r="D22" s="31"/>
      <c r="E22" s="32"/>
      <c r="F22" s="33"/>
      <c r="G22" s="263" t="str">
        <f t="shared" si="1"/>
        <v/>
      </c>
      <c r="H22" s="427"/>
    </row>
    <row r="23" spans="1:8" ht="17.25" customHeight="1" x14ac:dyDescent="0.2">
      <c r="A23" s="29"/>
      <c r="B23" s="30"/>
      <c r="C23" s="403"/>
      <c r="D23" s="31"/>
      <c r="E23" s="32"/>
      <c r="F23" s="33"/>
      <c r="G23" s="263" t="str">
        <f t="shared" si="1"/>
        <v/>
      </c>
      <c r="H23" s="427"/>
    </row>
    <row r="24" spans="1:8" ht="17.25" customHeight="1" x14ac:dyDescent="0.2">
      <c r="A24" s="29"/>
      <c r="B24" s="30"/>
      <c r="C24" s="403"/>
      <c r="D24" s="31"/>
      <c r="E24" s="32"/>
      <c r="F24" s="33"/>
      <c r="G24" s="263" t="str">
        <f t="shared" si="1"/>
        <v/>
      </c>
      <c r="H24" s="427"/>
    </row>
    <row r="25" spans="1:8" ht="17.25" customHeight="1" x14ac:dyDescent="0.2">
      <c r="A25" s="29"/>
      <c r="B25" s="30"/>
      <c r="C25" s="403"/>
      <c r="D25" s="31"/>
      <c r="E25" s="32"/>
      <c r="F25" s="33"/>
      <c r="G25" s="263" t="str">
        <f t="shared" si="1"/>
        <v/>
      </c>
      <c r="H25" s="427"/>
    </row>
    <row r="26" spans="1:8" ht="17.25" customHeight="1" x14ac:dyDescent="0.2">
      <c r="A26" s="29"/>
      <c r="B26" s="30"/>
      <c r="C26" s="403"/>
      <c r="D26" s="31"/>
      <c r="E26" s="32"/>
      <c r="F26" s="33"/>
      <c r="G26" s="263" t="str">
        <f t="shared" si="1"/>
        <v/>
      </c>
      <c r="H26" s="427"/>
    </row>
    <row r="27" spans="1:8" ht="17.25" customHeight="1" x14ac:dyDescent="0.2">
      <c r="A27" s="29"/>
      <c r="B27" s="30"/>
      <c r="C27" s="403"/>
      <c r="D27" s="31"/>
      <c r="E27" s="32"/>
      <c r="F27" s="33"/>
      <c r="G27" s="263" t="str">
        <f t="shared" si="1"/>
        <v/>
      </c>
      <c r="H27" s="427"/>
    </row>
    <row r="28" spans="1:8" ht="17.25" customHeight="1" x14ac:dyDescent="0.2">
      <c r="A28" s="29"/>
      <c r="B28" s="30"/>
      <c r="C28" s="403"/>
      <c r="D28" s="31"/>
      <c r="E28" s="32"/>
      <c r="F28" s="33"/>
      <c r="G28" s="263" t="str">
        <f t="shared" si="1"/>
        <v/>
      </c>
      <c r="H28" s="427"/>
    </row>
    <row r="29" spans="1:8" ht="17.25" customHeight="1" x14ac:dyDescent="0.2">
      <c r="A29" s="29"/>
      <c r="B29" s="30"/>
      <c r="C29" s="403"/>
      <c r="D29" s="31"/>
      <c r="E29" s="32"/>
      <c r="F29" s="33"/>
      <c r="G29" s="263" t="str">
        <f t="shared" si="1"/>
        <v/>
      </c>
      <c r="H29" s="427"/>
    </row>
    <row r="30" spans="1:8" ht="17.25" customHeight="1" x14ac:dyDescent="0.2">
      <c r="A30" s="29"/>
      <c r="B30" s="30"/>
      <c r="C30" s="403"/>
      <c r="D30" s="31"/>
      <c r="E30" s="32"/>
      <c r="F30" s="33"/>
      <c r="G30" s="263" t="str">
        <f t="shared" si="1"/>
        <v/>
      </c>
      <c r="H30" s="427"/>
    </row>
    <row r="31" spans="1:8" ht="17.25" customHeight="1" x14ac:dyDescent="0.2">
      <c r="A31" s="29"/>
      <c r="B31" s="30"/>
      <c r="C31" s="403"/>
      <c r="D31" s="31"/>
      <c r="E31" s="32"/>
      <c r="F31" s="33"/>
      <c r="G31" s="263" t="str">
        <f t="shared" si="1"/>
        <v/>
      </c>
      <c r="H31" s="427"/>
    </row>
    <row r="32" spans="1:8" ht="17.25" customHeight="1" x14ac:dyDescent="0.2">
      <c r="A32" s="29"/>
      <c r="B32" s="30"/>
      <c r="C32" s="403"/>
      <c r="D32" s="31"/>
      <c r="E32" s="32"/>
      <c r="F32" s="33"/>
      <c r="G32" s="263" t="str">
        <f t="shared" si="1"/>
        <v/>
      </c>
      <c r="H32" s="427"/>
    </row>
    <row r="33" spans="1:8" ht="17.25" customHeight="1" x14ac:dyDescent="0.2">
      <c r="A33" s="29"/>
      <c r="B33" s="30"/>
      <c r="C33" s="403"/>
      <c r="D33" s="31"/>
      <c r="E33" s="32"/>
      <c r="F33" s="33"/>
      <c r="G33" s="263" t="str">
        <f t="shared" si="1"/>
        <v/>
      </c>
      <c r="H33" s="427"/>
    </row>
    <row r="34" spans="1:8" ht="17.25" customHeight="1" x14ac:dyDescent="0.2">
      <c r="A34" s="29"/>
      <c r="B34" s="30"/>
      <c r="C34" s="403"/>
      <c r="D34" s="31"/>
      <c r="E34" s="32"/>
      <c r="F34" s="33"/>
      <c r="G34" s="263" t="str">
        <f t="shared" si="1"/>
        <v/>
      </c>
      <c r="H34" s="427"/>
    </row>
    <row r="35" spans="1:8" ht="17.25" customHeight="1" x14ac:dyDescent="0.2">
      <c r="A35" s="29"/>
      <c r="B35" s="30"/>
      <c r="C35" s="403"/>
      <c r="D35" s="31"/>
      <c r="E35" s="32"/>
      <c r="F35" s="33"/>
      <c r="G35" s="263" t="str">
        <f t="shared" si="1"/>
        <v/>
      </c>
      <c r="H35" s="427"/>
    </row>
    <row r="36" spans="1:8" ht="17.25" customHeight="1" x14ac:dyDescent="0.2">
      <c r="A36" s="29"/>
      <c r="B36" s="30"/>
      <c r="C36" s="403"/>
      <c r="D36" s="31"/>
      <c r="E36" s="32"/>
      <c r="F36" s="33"/>
      <c r="G36" s="263" t="str">
        <f t="shared" si="1"/>
        <v/>
      </c>
      <c r="H36" s="427"/>
    </row>
    <row r="37" spans="1:8" ht="17.25" customHeight="1" x14ac:dyDescent="0.2">
      <c r="A37" s="29"/>
      <c r="B37" s="30"/>
      <c r="C37" s="403"/>
      <c r="D37" s="31"/>
      <c r="E37" s="32"/>
      <c r="F37" s="33"/>
      <c r="G37" s="263" t="str">
        <f t="shared" si="1"/>
        <v/>
      </c>
      <c r="H37" s="427"/>
    </row>
    <row r="38" spans="1:8" ht="17.25" customHeight="1" x14ac:dyDescent="0.2">
      <c r="A38" s="29"/>
      <c r="B38" s="30"/>
      <c r="C38" s="403"/>
      <c r="D38" s="31"/>
      <c r="E38" s="32"/>
      <c r="F38" s="33"/>
      <c r="G38" s="263" t="str">
        <f t="shared" si="1"/>
        <v/>
      </c>
      <c r="H38" s="427"/>
    </row>
    <row r="39" spans="1:8" ht="17.25" customHeight="1" x14ac:dyDescent="0.2">
      <c r="A39" s="29"/>
      <c r="B39" s="30"/>
      <c r="C39" s="403"/>
      <c r="D39" s="31"/>
      <c r="E39" s="32"/>
      <c r="F39" s="33"/>
      <c r="G39" s="263" t="str">
        <f t="shared" si="1"/>
        <v/>
      </c>
      <c r="H39" s="427"/>
    </row>
    <row r="40" spans="1:8" ht="17.25" customHeight="1" x14ac:dyDescent="0.2">
      <c r="A40" s="29"/>
      <c r="B40" s="30"/>
      <c r="C40" s="403"/>
      <c r="D40" s="31"/>
      <c r="E40" s="32"/>
      <c r="F40" s="33"/>
      <c r="G40" s="263" t="str">
        <f t="shared" si="1"/>
        <v/>
      </c>
      <c r="H40" s="427"/>
    </row>
    <row r="41" spans="1:8" ht="17.25" customHeight="1" x14ac:dyDescent="0.2">
      <c r="A41" s="29"/>
      <c r="B41" s="30"/>
      <c r="C41" s="26"/>
      <c r="D41" s="31"/>
      <c r="E41" s="32"/>
      <c r="F41" s="33"/>
      <c r="G41" s="263" t="str">
        <f t="shared" si="1"/>
        <v/>
      </c>
      <c r="H41" s="427"/>
    </row>
    <row r="42" spans="1:8" ht="17.25" customHeight="1" x14ac:dyDescent="0.2">
      <c r="A42" s="29"/>
      <c r="B42" s="30"/>
      <c r="C42" s="26"/>
      <c r="D42" s="31"/>
      <c r="E42" s="32"/>
      <c r="F42" s="33"/>
      <c r="G42" s="263" t="str">
        <f t="shared" si="1"/>
        <v/>
      </c>
      <c r="H42" s="427"/>
    </row>
    <row r="43" spans="1:8" ht="17.25" customHeight="1" x14ac:dyDescent="0.2">
      <c r="A43" s="29"/>
      <c r="B43" s="30"/>
      <c r="C43" s="26"/>
      <c r="D43" s="31"/>
      <c r="E43" s="32"/>
      <c r="F43" s="33"/>
      <c r="G43" s="263" t="str">
        <f t="shared" si="1"/>
        <v/>
      </c>
      <c r="H43" s="427"/>
    </row>
    <row r="44" spans="1:8" ht="17.25" customHeight="1" x14ac:dyDescent="0.2">
      <c r="A44" s="29"/>
      <c r="B44" s="30"/>
      <c r="C44" s="26"/>
      <c r="D44" s="31"/>
      <c r="E44" s="32"/>
      <c r="F44" s="33"/>
      <c r="G44" s="263" t="str">
        <f t="shared" si="1"/>
        <v/>
      </c>
      <c r="H44" s="427"/>
    </row>
    <row r="45" spans="1:8" ht="17.25" customHeight="1" x14ac:dyDescent="0.2">
      <c r="A45" s="29"/>
      <c r="B45" s="30"/>
      <c r="C45" s="26"/>
      <c r="D45" s="31"/>
      <c r="E45" s="32"/>
      <c r="F45" s="33"/>
      <c r="G45" s="263" t="str">
        <f t="shared" si="1"/>
        <v/>
      </c>
      <c r="H45" s="427"/>
    </row>
    <row r="46" spans="1:8" ht="17.25" customHeight="1" x14ac:dyDescent="0.2">
      <c r="A46" s="29"/>
      <c r="B46" s="30"/>
      <c r="C46" s="26"/>
      <c r="D46" s="31"/>
      <c r="E46" s="32"/>
      <c r="F46" s="33"/>
      <c r="G46" s="263" t="str">
        <f t="shared" si="1"/>
        <v/>
      </c>
      <c r="H46" s="427"/>
    </row>
    <row r="47" spans="1:8" ht="17.25" customHeight="1" x14ac:dyDescent="0.2">
      <c r="A47" s="29"/>
      <c r="B47" s="30"/>
      <c r="C47" s="26"/>
      <c r="D47" s="31"/>
      <c r="E47" s="32"/>
      <c r="F47" s="33"/>
      <c r="G47" s="263" t="str">
        <f t="shared" si="1"/>
        <v/>
      </c>
      <c r="H47" s="427"/>
    </row>
    <row r="48" spans="1:8" ht="17.25" customHeight="1" x14ac:dyDescent="0.2">
      <c r="A48" s="29"/>
      <c r="B48" s="30"/>
      <c r="C48" s="26"/>
      <c r="D48" s="31"/>
      <c r="E48" s="32"/>
      <c r="F48" s="33"/>
      <c r="G48" s="263" t="str">
        <f t="shared" si="1"/>
        <v/>
      </c>
      <c r="H48" s="427"/>
    </row>
    <row r="49" spans="1:8" ht="17.25" customHeight="1" x14ac:dyDescent="0.2">
      <c r="A49" s="29"/>
      <c r="B49" s="30"/>
      <c r="C49" s="26"/>
      <c r="D49" s="31"/>
      <c r="E49" s="32"/>
      <c r="F49" s="33"/>
      <c r="G49" s="263" t="str">
        <f t="shared" si="1"/>
        <v/>
      </c>
      <c r="H49" s="427"/>
    </row>
    <row r="50" spans="1:8" ht="17.25" customHeight="1" x14ac:dyDescent="0.2">
      <c r="A50" s="29"/>
      <c r="B50" s="30"/>
      <c r="C50" s="26"/>
      <c r="D50" s="31"/>
      <c r="E50" s="32"/>
      <c r="F50" s="33"/>
      <c r="G50" s="263" t="str">
        <f t="shared" si="1"/>
        <v/>
      </c>
      <c r="H50" s="427"/>
    </row>
    <row r="51" spans="1:8" ht="17.25" customHeight="1" x14ac:dyDescent="0.2">
      <c r="A51" s="29"/>
      <c r="B51" s="30"/>
      <c r="C51" s="26"/>
      <c r="D51" s="31"/>
      <c r="E51" s="32"/>
      <c r="F51" s="33"/>
      <c r="G51" s="263" t="str">
        <f t="shared" si="1"/>
        <v/>
      </c>
      <c r="H51" s="427"/>
    </row>
    <row r="52" spans="1:8" ht="17.25" customHeight="1" x14ac:dyDescent="0.2">
      <c r="A52" s="29"/>
      <c r="B52" s="30"/>
      <c r="C52" s="26"/>
      <c r="D52" s="31"/>
      <c r="E52" s="32"/>
      <c r="F52" s="33"/>
      <c r="G52" s="263" t="str">
        <f t="shared" si="1"/>
        <v/>
      </c>
      <c r="H52" s="427"/>
    </row>
    <row r="53" spans="1:8" ht="17.25" customHeight="1" x14ac:dyDescent="0.2">
      <c r="A53" s="29"/>
      <c r="B53" s="30"/>
      <c r="C53" s="26"/>
      <c r="D53" s="31"/>
      <c r="E53" s="32"/>
      <c r="F53" s="33"/>
      <c r="G53" s="263" t="str">
        <f t="shared" si="1"/>
        <v/>
      </c>
      <c r="H53" s="427"/>
    </row>
    <row r="54" spans="1:8" ht="17.25" customHeight="1" x14ac:dyDescent="0.2">
      <c r="A54" s="29"/>
      <c r="B54" s="30"/>
      <c r="C54" s="26"/>
      <c r="D54" s="31"/>
      <c r="E54" s="32"/>
      <c r="F54" s="33"/>
      <c r="G54" s="263" t="str">
        <f t="shared" si="1"/>
        <v/>
      </c>
      <c r="H54" s="427"/>
    </row>
    <row r="55" spans="1:8" ht="17.25" customHeight="1" x14ac:dyDescent="0.2">
      <c r="A55" s="29"/>
      <c r="B55" s="30"/>
      <c r="C55" s="26"/>
      <c r="D55" s="31"/>
      <c r="E55" s="32"/>
      <c r="F55" s="33"/>
      <c r="G55" s="263" t="str">
        <f t="shared" si="1"/>
        <v/>
      </c>
      <c r="H55" s="427"/>
    </row>
    <row r="56" spans="1:8" ht="17.25" customHeight="1" x14ac:dyDescent="0.2">
      <c r="A56" s="29"/>
      <c r="B56" s="30"/>
      <c r="C56" s="26"/>
      <c r="D56" s="31"/>
      <c r="E56" s="32"/>
      <c r="F56" s="33"/>
      <c r="G56" s="263" t="str">
        <f t="shared" si="1"/>
        <v/>
      </c>
      <c r="H56" s="427"/>
    </row>
    <row r="57" spans="1:8" ht="17.25" customHeight="1" x14ac:dyDescent="0.2">
      <c r="A57" s="29"/>
      <c r="B57" s="30"/>
      <c r="C57" s="26"/>
      <c r="D57" s="31"/>
      <c r="E57" s="32"/>
      <c r="F57" s="33"/>
      <c r="G57" s="263" t="str">
        <f t="shared" si="1"/>
        <v/>
      </c>
      <c r="H57" s="427"/>
    </row>
    <row r="58" spans="1:8" ht="17.25" customHeight="1" x14ac:dyDescent="0.2">
      <c r="A58" s="29"/>
      <c r="B58" s="30"/>
      <c r="C58" s="26"/>
      <c r="D58" s="31"/>
      <c r="E58" s="32"/>
      <c r="F58" s="33"/>
      <c r="G58" s="263" t="str">
        <f t="shared" si="1"/>
        <v/>
      </c>
      <c r="H58" s="427"/>
    </row>
    <row r="59" spans="1:8" ht="17.25" customHeight="1" x14ac:dyDescent="0.2">
      <c r="A59" s="29"/>
      <c r="B59" s="30"/>
      <c r="C59" s="26"/>
      <c r="D59" s="31"/>
      <c r="E59" s="32"/>
      <c r="F59" s="33"/>
      <c r="G59" s="263" t="str">
        <f t="shared" si="1"/>
        <v/>
      </c>
      <c r="H59" s="427"/>
    </row>
    <row r="60" spans="1:8" ht="17.25" customHeight="1" x14ac:dyDescent="0.2">
      <c r="A60" s="29"/>
      <c r="B60" s="30"/>
      <c r="C60" s="26"/>
      <c r="D60" s="31"/>
      <c r="E60" s="32"/>
      <c r="F60" s="33"/>
      <c r="G60" s="263" t="str">
        <f t="shared" si="1"/>
        <v/>
      </c>
      <c r="H60" s="427"/>
    </row>
    <row r="61" spans="1:8" ht="17.25" customHeight="1" x14ac:dyDescent="0.2">
      <c r="A61" s="29"/>
      <c r="B61" s="30"/>
      <c r="C61" s="26"/>
      <c r="D61" s="31"/>
      <c r="E61" s="32"/>
      <c r="F61" s="33"/>
      <c r="G61" s="263" t="str">
        <f t="shared" si="1"/>
        <v/>
      </c>
      <c r="H61" s="427"/>
    </row>
    <row r="62" spans="1:8" ht="17.25" customHeight="1" x14ac:dyDescent="0.2">
      <c r="A62" s="29"/>
      <c r="B62" s="30"/>
      <c r="C62" s="26"/>
      <c r="D62" s="31"/>
      <c r="E62" s="32"/>
      <c r="F62" s="33"/>
      <c r="G62" s="263" t="str">
        <f t="shared" si="1"/>
        <v/>
      </c>
      <c r="H62" s="427"/>
    </row>
    <row r="63" spans="1:8" ht="17.25" customHeight="1" x14ac:dyDescent="0.2">
      <c r="A63" s="29"/>
      <c r="B63" s="30"/>
      <c r="C63" s="26"/>
      <c r="D63" s="31"/>
      <c r="E63" s="32"/>
      <c r="F63" s="33"/>
      <c r="G63" s="263" t="str">
        <f t="shared" si="1"/>
        <v/>
      </c>
      <c r="H63" s="427"/>
    </row>
    <row r="64" spans="1:8" ht="17.25" customHeight="1" x14ac:dyDescent="0.2">
      <c r="A64" s="29"/>
      <c r="B64" s="30"/>
      <c r="C64" s="26"/>
      <c r="D64" s="31"/>
      <c r="E64" s="32"/>
      <c r="F64" s="33"/>
      <c r="G64" s="263" t="str">
        <f t="shared" si="1"/>
        <v/>
      </c>
      <c r="H64" s="427"/>
    </row>
    <row r="65" spans="1:8" ht="17.25" customHeight="1" x14ac:dyDescent="0.2">
      <c r="A65" s="29"/>
      <c r="B65" s="30"/>
      <c r="C65" s="26"/>
      <c r="D65" s="31"/>
      <c r="E65" s="32"/>
      <c r="F65" s="33"/>
      <c r="G65" s="263" t="str">
        <f t="shared" si="1"/>
        <v/>
      </c>
      <c r="H65" s="427"/>
    </row>
    <row r="66" spans="1:8" ht="17.25" customHeight="1" x14ac:dyDescent="0.2">
      <c r="A66" s="29"/>
      <c r="B66" s="30"/>
      <c r="C66" s="26"/>
      <c r="D66" s="31"/>
      <c r="E66" s="32"/>
      <c r="F66" s="33"/>
      <c r="G66" s="263" t="str">
        <f t="shared" si="1"/>
        <v/>
      </c>
      <c r="H66" s="427"/>
    </row>
    <row r="67" spans="1:8" ht="17.25" customHeight="1" x14ac:dyDescent="0.2">
      <c r="A67" s="29"/>
      <c r="B67" s="30"/>
      <c r="C67" s="26"/>
      <c r="D67" s="31"/>
      <c r="E67" s="32"/>
      <c r="F67" s="33"/>
      <c r="G67" s="263" t="str">
        <f t="shared" si="1"/>
        <v/>
      </c>
      <c r="H67" s="427"/>
    </row>
    <row r="68" spans="1:8" ht="17.25" customHeight="1" x14ac:dyDescent="0.2">
      <c r="A68" s="29"/>
      <c r="B68" s="30"/>
      <c r="C68" s="26"/>
      <c r="D68" s="31"/>
      <c r="E68" s="32"/>
      <c r="F68" s="33"/>
      <c r="G68" s="263" t="str">
        <f t="shared" si="1"/>
        <v/>
      </c>
      <c r="H68" s="427"/>
    </row>
    <row r="69" spans="1:8" ht="17.25" customHeight="1" x14ac:dyDescent="0.2">
      <c r="A69" s="29"/>
      <c r="B69" s="30"/>
      <c r="C69" s="26"/>
      <c r="D69" s="31"/>
      <c r="E69" s="32"/>
      <c r="F69" s="33"/>
      <c r="G69" s="263" t="str">
        <f t="shared" si="1"/>
        <v/>
      </c>
      <c r="H69" s="427"/>
    </row>
    <row r="70" spans="1:8" ht="17.25" customHeight="1" x14ac:dyDescent="0.2">
      <c r="A70" s="29"/>
      <c r="B70" s="30"/>
      <c r="C70" s="26"/>
      <c r="D70" s="31"/>
      <c r="E70" s="32"/>
      <c r="F70" s="33"/>
      <c r="G70" s="263" t="str">
        <f t="shared" si="1"/>
        <v/>
      </c>
      <c r="H70" s="427"/>
    </row>
    <row r="71" spans="1:8" ht="17.25" customHeight="1" x14ac:dyDescent="0.2">
      <c r="A71" s="29"/>
      <c r="B71" s="30"/>
      <c r="C71" s="26"/>
      <c r="D71" s="31"/>
      <c r="E71" s="32"/>
      <c r="F71" s="33"/>
      <c r="G71" s="263" t="str">
        <f t="shared" si="1"/>
        <v/>
      </c>
      <c r="H71" s="427"/>
    </row>
    <row r="72" spans="1:8" ht="17.25" customHeight="1" x14ac:dyDescent="0.2">
      <c r="A72" s="29"/>
      <c r="B72" s="30"/>
      <c r="C72" s="26"/>
      <c r="D72" s="31"/>
      <c r="E72" s="32"/>
      <c r="F72" s="33"/>
      <c r="G72" s="263" t="str">
        <f t="shared" si="1"/>
        <v/>
      </c>
      <c r="H72" s="427"/>
    </row>
    <row r="73" spans="1:8" ht="17.25" customHeight="1" x14ac:dyDescent="0.2">
      <c r="A73" s="29"/>
      <c r="B73" s="30"/>
      <c r="C73" s="26"/>
      <c r="D73" s="31"/>
      <c r="E73" s="32"/>
      <c r="F73" s="33"/>
      <c r="G73" s="263" t="str">
        <f t="shared" si="1"/>
        <v/>
      </c>
      <c r="H73" s="427"/>
    </row>
    <row r="74" spans="1:8" ht="17.25" customHeight="1" x14ac:dyDescent="0.2">
      <c r="A74" s="29"/>
      <c r="B74" s="30"/>
      <c r="C74" s="26"/>
      <c r="D74" s="31"/>
      <c r="E74" s="32"/>
      <c r="F74" s="33"/>
      <c r="G74" s="263" t="str">
        <f t="shared" si="1"/>
        <v/>
      </c>
      <c r="H74" s="427"/>
    </row>
    <row r="75" spans="1:8" ht="17.25" customHeight="1" x14ac:dyDescent="0.2">
      <c r="A75" s="29"/>
      <c r="B75" s="30"/>
      <c r="C75" s="26"/>
      <c r="D75" s="31"/>
      <c r="E75" s="32"/>
      <c r="F75" s="33"/>
      <c r="G75" s="263" t="str">
        <f t="shared" si="1"/>
        <v/>
      </c>
      <c r="H75" s="427"/>
    </row>
    <row r="76" spans="1:8" ht="17.25" customHeight="1" x14ac:dyDescent="0.2">
      <c r="A76" s="29"/>
      <c r="B76" s="30"/>
      <c r="C76" s="26"/>
      <c r="D76" s="31"/>
      <c r="E76" s="32"/>
      <c r="F76" s="33"/>
      <c r="G76" s="263" t="str">
        <f t="shared" si="1"/>
        <v/>
      </c>
      <c r="H76" s="427"/>
    </row>
    <row r="77" spans="1:8" ht="17.25" customHeight="1" x14ac:dyDescent="0.2">
      <c r="A77" s="29"/>
      <c r="B77" s="30"/>
      <c r="C77" s="26"/>
      <c r="D77" s="31"/>
      <c r="E77" s="32"/>
      <c r="F77" s="33"/>
      <c r="G77" s="263" t="str">
        <f t="shared" si="1"/>
        <v/>
      </c>
      <c r="H77" s="427"/>
    </row>
    <row r="78" spans="1:8" ht="17.25" customHeight="1" x14ac:dyDescent="0.2">
      <c r="A78" s="29"/>
      <c r="B78" s="30"/>
      <c r="C78" s="26"/>
      <c r="D78" s="31"/>
      <c r="E78" s="32"/>
      <c r="F78" s="33"/>
      <c r="G78" s="263" t="str">
        <f t="shared" si="1"/>
        <v/>
      </c>
      <c r="H78" s="427"/>
    </row>
    <row r="79" spans="1:8" ht="17.25" customHeight="1" x14ac:dyDescent="0.2">
      <c r="A79" s="29"/>
      <c r="B79" s="30"/>
      <c r="C79" s="26"/>
      <c r="D79" s="31"/>
      <c r="E79" s="32"/>
      <c r="F79" s="33"/>
      <c r="G79" s="263" t="str">
        <f t="shared" si="1"/>
        <v/>
      </c>
      <c r="H79" s="427"/>
    </row>
    <row r="80" spans="1:8" ht="17.25" customHeight="1" x14ac:dyDescent="0.2">
      <c r="A80" s="29"/>
      <c r="B80" s="30"/>
      <c r="C80" s="26"/>
      <c r="D80" s="31"/>
      <c r="E80" s="32"/>
      <c r="F80" s="33"/>
      <c r="G80" s="263" t="str">
        <f t="shared" si="1"/>
        <v/>
      </c>
      <c r="H80" s="427"/>
    </row>
    <row r="81" spans="1:8" ht="17.25" customHeight="1" x14ac:dyDescent="0.2">
      <c r="A81" s="29"/>
      <c r="B81" s="30"/>
      <c r="C81" s="26"/>
      <c r="D81" s="31"/>
      <c r="E81" s="32"/>
      <c r="F81" s="33"/>
      <c r="G81" s="263" t="str">
        <f t="shared" si="1"/>
        <v/>
      </c>
      <c r="H81" s="427"/>
    </row>
    <row r="82" spans="1:8" ht="17.25" customHeight="1" x14ac:dyDescent="0.2">
      <c r="A82" s="29"/>
      <c r="B82" s="30"/>
      <c r="C82" s="26"/>
      <c r="D82" s="31"/>
      <c r="E82" s="32"/>
      <c r="F82" s="33"/>
      <c r="G82" s="263" t="str">
        <f t="shared" si="1"/>
        <v/>
      </c>
      <c r="H82" s="427"/>
    </row>
    <row r="83" spans="1:8" ht="17.25" customHeight="1" x14ac:dyDescent="0.2">
      <c r="A83" s="29"/>
      <c r="B83" s="30"/>
      <c r="C83" s="26"/>
      <c r="D83" s="31"/>
      <c r="E83" s="32"/>
      <c r="F83" s="33"/>
      <c r="G83" s="263" t="str">
        <f t="shared" si="1"/>
        <v/>
      </c>
      <c r="H83" s="427"/>
    </row>
    <row r="84" spans="1:8" ht="17.25" customHeight="1" x14ac:dyDescent="0.2">
      <c r="A84" s="29"/>
      <c r="B84" s="30"/>
      <c r="C84" s="26"/>
      <c r="D84" s="31"/>
      <c r="E84" s="32"/>
      <c r="F84" s="33"/>
      <c r="G84" s="263" t="str">
        <f t="shared" si="1"/>
        <v/>
      </c>
      <c r="H84" s="427"/>
    </row>
    <row r="85" spans="1:8" ht="17.25" customHeight="1" x14ac:dyDescent="0.2">
      <c r="A85" s="29"/>
      <c r="B85" s="30"/>
      <c r="C85" s="26"/>
      <c r="D85" s="31"/>
      <c r="E85" s="32"/>
      <c r="F85" s="33"/>
      <c r="G85" s="263" t="str">
        <f t="shared" si="1"/>
        <v/>
      </c>
      <c r="H85" s="427"/>
    </row>
    <row r="86" spans="1:8" ht="17.25" customHeight="1" x14ac:dyDescent="0.2">
      <c r="A86" s="29"/>
      <c r="B86" s="30"/>
      <c r="C86" s="26"/>
      <c r="D86" s="31"/>
      <c r="E86" s="32"/>
      <c r="F86" s="33"/>
      <c r="G86" s="263" t="str">
        <f t="shared" si="1"/>
        <v/>
      </c>
      <c r="H86" s="427"/>
    </row>
    <row r="87" spans="1:8" ht="17.25" customHeight="1" x14ac:dyDescent="0.2">
      <c r="A87" s="29"/>
      <c r="B87" s="30"/>
      <c r="C87" s="26"/>
      <c r="D87" s="31"/>
      <c r="E87" s="32"/>
      <c r="F87" s="33"/>
      <c r="G87" s="263" t="str">
        <f t="shared" si="1"/>
        <v/>
      </c>
      <c r="H87" s="427"/>
    </row>
    <row r="88" spans="1:8" ht="17.25" customHeight="1" x14ac:dyDescent="0.2">
      <c r="A88" s="29"/>
      <c r="B88" s="30"/>
      <c r="C88" s="26"/>
      <c r="D88" s="31"/>
      <c r="E88" s="32"/>
      <c r="F88" s="33"/>
      <c r="G88" s="263" t="str">
        <f t="shared" si="1"/>
        <v/>
      </c>
      <c r="H88" s="427"/>
    </row>
    <row r="89" spans="1:8" ht="17.25" customHeight="1" x14ac:dyDescent="0.2">
      <c r="A89" s="29"/>
      <c r="B89" s="30"/>
      <c r="C89" s="26"/>
      <c r="D89" s="31"/>
      <c r="E89" s="32"/>
      <c r="F89" s="33"/>
      <c r="G89" s="263" t="str">
        <f t="shared" si="1"/>
        <v/>
      </c>
      <c r="H89" s="427"/>
    </row>
    <row r="90" spans="1:8" ht="17.25" customHeight="1" x14ac:dyDescent="0.2">
      <c r="A90" s="29"/>
      <c r="B90" s="30"/>
      <c r="C90" s="26"/>
      <c r="D90" s="31"/>
      <c r="E90" s="32"/>
      <c r="F90" s="33"/>
      <c r="G90" s="263" t="str">
        <f t="shared" si="1"/>
        <v/>
      </c>
      <c r="H90" s="427"/>
    </row>
    <row r="91" spans="1:8" ht="17.25" customHeight="1" x14ac:dyDescent="0.2">
      <c r="A91" s="29"/>
      <c r="B91" s="30"/>
      <c r="C91" s="26"/>
      <c r="D91" s="31"/>
      <c r="E91" s="32"/>
      <c r="F91" s="33"/>
      <c r="G91" s="263" t="str">
        <f t="shared" si="1"/>
        <v/>
      </c>
      <c r="H91" s="427"/>
    </row>
    <row r="92" spans="1:8" ht="17.25" customHeight="1" x14ac:dyDescent="0.2">
      <c r="A92" s="29"/>
      <c r="B92" s="30"/>
      <c r="C92" s="26"/>
      <c r="D92" s="31"/>
      <c r="E92" s="32"/>
      <c r="F92" s="33"/>
      <c r="G92" s="263" t="str">
        <f t="shared" si="1"/>
        <v/>
      </c>
      <c r="H92" s="427"/>
    </row>
    <row r="93" spans="1:8" ht="17.25" customHeight="1" x14ac:dyDescent="0.2">
      <c r="A93" s="29"/>
      <c r="B93" s="30"/>
      <c r="C93" s="26"/>
      <c r="D93" s="31"/>
      <c r="E93" s="32"/>
      <c r="F93" s="33"/>
      <c r="G93" s="263" t="str">
        <f t="shared" si="1"/>
        <v/>
      </c>
      <c r="H93" s="427"/>
    </row>
    <row r="94" spans="1:8" ht="17.25" customHeight="1" x14ac:dyDescent="0.2">
      <c r="A94" s="29"/>
      <c r="B94" s="30"/>
      <c r="C94" s="26"/>
      <c r="D94" s="31"/>
      <c r="E94" s="32"/>
      <c r="F94" s="33"/>
      <c r="G94" s="263" t="str">
        <f t="shared" si="1"/>
        <v/>
      </c>
      <c r="H94" s="427"/>
    </row>
    <row r="95" spans="1:8" ht="17.25" customHeight="1" x14ac:dyDescent="0.2">
      <c r="A95" s="29"/>
      <c r="B95" s="30"/>
      <c r="C95" s="26"/>
      <c r="D95" s="31"/>
      <c r="E95" s="32"/>
      <c r="F95" s="33"/>
      <c r="G95" s="263" t="str">
        <f t="shared" si="1"/>
        <v/>
      </c>
      <c r="H95" s="427"/>
    </row>
    <row r="96" spans="1:8" ht="17.25" customHeight="1" x14ac:dyDescent="0.2">
      <c r="A96" s="29"/>
      <c r="B96" s="30"/>
      <c r="C96" s="26"/>
      <c r="D96" s="31"/>
      <c r="E96" s="32"/>
      <c r="F96" s="33"/>
      <c r="G96" s="263" t="str">
        <f t="shared" si="1"/>
        <v/>
      </c>
      <c r="H96" s="427"/>
    </row>
    <row r="97" spans="1:8" ht="17.25" customHeight="1" x14ac:dyDescent="0.2">
      <c r="A97" s="29"/>
      <c r="B97" s="34"/>
      <c r="C97" s="26"/>
      <c r="D97" s="31"/>
      <c r="E97" s="32"/>
      <c r="F97" s="33"/>
      <c r="G97" s="263" t="str">
        <f t="shared" si="1"/>
        <v/>
      </c>
      <c r="H97" s="427"/>
    </row>
    <row r="98" spans="1:8" ht="17.25" customHeight="1" x14ac:dyDescent="0.2">
      <c r="A98" s="35"/>
      <c r="B98" s="36"/>
      <c r="C98" s="26"/>
      <c r="D98" s="31"/>
      <c r="E98" s="32"/>
      <c r="F98" s="33"/>
      <c r="G98" s="263" t="str">
        <f t="shared" si="1"/>
        <v/>
      </c>
      <c r="H98" s="427"/>
    </row>
    <row r="99" spans="1:8" ht="17.25" customHeight="1" thickBot="1" x14ac:dyDescent="0.25">
      <c r="A99" s="187"/>
      <c r="B99" s="188"/>
      <c r="C99" s="189"/>
      <c r="D99" s="190"/>
      <c r="E99" s="191"/>
      <c r="F99" s="192"/>
      <c r="G99" s="263" t="str">
        <f t="shared" si="1"/>
        <v/>
      </c>
      <c r="H99" s="427"/>
    </row>
    <row r="100" spans="1:8" ht="17.25" customHeight="1" thickTop="1" thickBot="1" x14ac:dyDescent="0.25">
      <c r="A100" s="569" t="s">
        <v>145</v>
      </c>
      <c r="B100" s="570"/>
      <c r="C100" s="570"/>
      <c r="D100" s="570"/>
      <c r="E100" s="570"/>
      <c r="F100" s="570"/>
      <c r="G100" s="193">
        <f>SUBTOTAL(9,G5:G99)</f>
        <v>1500000</v>
      </c>
      <c r="H100" s="341" t="s">
        <v>320</v>
      </c>
    </row>
    <row r="101" spans="1:8" s="6" customFormat="1" ht="17.25" customHeight="1" x14ac:dyDescent="0.2">
      <c r="A101" s="6" t="s">
        <v>146</v>
      </c>
      <c r="C101" s="8"/>
      <c r="E101" s="1"/>
      <c r="F101" s="1"/>
      <c r="G101" s="1"/>
      <c r="H101" s="1"/>
    </row>
    <row r="102" spans="1:8" ht="17.25" customHeight="1" x14ac:dyDescent="0.2">
      <c r="G102" s="1"/>
    </row>
    <row r="103" spans="1:8" ht="17.25" customHeight="1" x14ac:dyDescent="0.2">
      <c r="G103" s="1"/>
    </row>
    <row r="104" spans="1:8" ht="17.25" customHeight="1" x14ac:dyDescent="0.2">
      <c r="G104" s="1"/>
    </row>
  </sheetData>
  <sheetProtection algorithmName="SHA-512" hashValue="m4UiTprLLg0YqvYo+JoZNl61HpzQrLZq2WdbIusHh1NMoZyOoBFwPhDqZz30/FPtfGnrHswGceJM64e9JLj+Lw==" saltValue="yHc8A72Z0Mrf7au643MvQA==" spinCount="100000" sheet="1" formatCells="0" formatColumns="0" formatRows="0"/>
  <autoFilter ref="A3:H101" xr:uid="{00000000-0001-0000-0300-000000000000}">
    <filterColumn colId="3" showButton="0"/>
    <filterColumn colId="4" showButton="0"/>
  </autoFilter>
  <mergeCells count="9">
    <mergeCell ref="J3:J4"/>
    <mergeCell ref="E4:F4"/>
    <mergeCell ref="A100:F100"/>
    <mergeCell ref="A3:A4"/>
    <mergeCell ref="B3:B4"/>
    <mergeCell ref="C3:C4"/>
    <mergeCell ref="D3:F3"/>
    <mergeCell ref="G3:G4"/>
    <mergeCell ref="H3:H4"/>
  </mergeCells>
  <phoneticPr fontId="17"/>
  <dataValidations count="3">
    <dataValidation type="list" allowBlank="1" showInputMessage="1" showErrorMessage="1" sqref="F5:F99" xr:uid="{7390EF29-59BC-486D-9B7F-6EF53051B0D6}">
      <formula1>"選択してください,個,点,台,式,件"</formula1>
    </dataValidation>
    <dataValidation type="list" allowBlank="1" showInputMessage="1" showErrorMessage="1" sqref="C5:C99" xr:uid="{F47C1785-A264-42CA-9EDD-B82876DED2DA}">
      <formula1>"選択してください,第1四半期,第2四半期,第3四半期,第4四半期,"</formula1>
    </dataValidation>
    <dataValidation type="list" allowBlank="1" showInputMessage="1" showErrorMessage="1" sqref="H5:H99" xr:uid="{B64BC331-A1E9-44B9-88A3-EF8ECC2EC212}">
      <formula1>$J$5:$J$11</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9A88-D807-425D-A1DA-47FBFF196B62}">
  <sheetPr>
    <tabColor rgb="FFFFFF00"/>
    <pageSetUpPr fitToPage="1"/>
  </sheetPr>
  <dimension ref="A1:L171"/>
  <sheetViews>
    <sheetView zoomScale="80" zoomScaleNormal="80" workbookViewId="0">
      <pane ySplit="4" topLeftCell="A5" activePane="bottomLeft" state="frozen"/>
      <selection pane="bottomLeft"/>
    </sheetView>
  </sheetViews>
  <sheetFormatPr defaultColWidth="9" defaultRowHeight="19.5" customHeight="1" x14ac:dyDescent="0.2"/>
  <cols>
    <col min="1" max="1" width="33.109375" style="21" customWidth="1"/>
    <col min="2" max="2" width="40.88671875" style="21" customWidth="1"/>
    <col min="3" max="3" width="14.6640625" style="1" customWidth="1"/>
    <col min="4" max="4" width="7.88671875" style="1" customWidth="1"/>
    <col min="5" max="5" width="6.77734375" style="1" customWidth="1"/>
    <col min="6" max="6" width="17.44140625" style="2" customWidth="1"/>
    <col min="7" max="7" width="30.77734375" style="6" customWidth="1"/>
    <col min="8" max="8" width="9" style="1"/>
    <col min="9" max="9" width="30.77734375" style="1" customWidth="1"/>
    <col min="10" max="10" width="17.77734375" style="1" customWidth="1"/>
    <col min="11" max="16384" width="9" style="1"/>
  </cols>
  <sheetData>
    <row r="1" spans="1:10" ht="19.5" customHeight="1" x14ac:dyDescent="0.2">
      <c r="A1" s="21" t="s">
        <v>147</v>
      </c>
    </row>
    <row r="2" spans="1:10" ht="19.5" customHeight="1" thickBot="1" x14ac:dyDescent="0.25">
      <c r="A2" s="21" t="s">
        <v>148</v>
      </c>
      <c r="D2" s="4"/>
      <c r="E2" s="4"/>
      <c r="F2" s="3" t="s">
        <v>133</v>
      </c>
    </row>
    <row r="3" spans="1:10" ht="13.5" customHeight="1" x14ac:dyDescent="0.2">
      <c r="A3" s="583" t="s">
        <v>134</v>
      </c>
      <c r="B3" s="581" t="s">
        <v>135</v>
      </c>
      <c r="C3" s="585" t="s">
        <v>137</v>
      </c>
      <c r="D3" s="586"/>
      <c r="E3" s="587"/>
      <c r="F3" s="571" t="s">
        <v>149</v>
      </c>
      <c r="G3" s="567" t="s">
        <v>347</v>
      </c>
      <c r="I3" s="567" t="s">
        <v>347</v>
      </c>
    </row>
    <row r="4" spans="1:10" ht="13.5" customHeight="1" thickBot="1" x14ac:dyDescent="0.25">
      <c r="A4" s="584"/>
      <c r="B4" s="582"/>
      <c r="C4" s="339" t="s">
        <v>139</v>
      </c>
      <c r="D4" s="338" t="s">
        <v>140</v>
      </c>
      <c r="E4" s="338" t="s">
        <v>150</v>
      </c>
      <c r="F4" s="572"/>
      <c r="G4" s="568"/>
      <c r="I4" s="568"/>
    </row>
    <row r="5" spans="1:10" s="6" customFormat="1" ht="17.25" customHeight="1" x14ac:dyDescent="0.2">
      <c r="A5" s="37" t="s">
        <v>410</v>
      </c>
      <c r="B5" s="38" t="s">
        <v>411</v>
      </c>
      <c r="C5" s="39">
        <v>120000</v>
      </c>
      <c r="D5" s="40">
        <v>1</v>
      </c>
      <c r="E5" s="41"/>
      <c r="F5" s="264">
        <f>IF(A5="","",ROUNDDOWN(C5*D5,0))</f>
        <v>120000</v>
      </c>
      <c r="G5" s="426" t="s">
        <v>393</v>
      </c>
      <c r="I5" s="343" t="str">
        <f>IF('4.設備備品費E'!J5="","",'4.設備備品費E'!J5)</f>
        <v>研究時間確保</v>
      </c>
      <c r="J5" s="377">
        <f>IF(I5="","",SUMIF($G$5:$G$99,I5,$F$5:$F$99))</f>
        <v>380000</v>
      </c>
    </row>
    <row r="6" spans="1:10" ht="17.25" customHeight="1" x14ac:dyDescent="0.2">
      <c r="A6" s="37" t="s">
        <v>412</v>
      </c>
      <c r="B6" s="38" t="s">
        <v>413</v>
      </c>
      <c r="C6" s="39">
        <v>4000</v>
      </c>
      <c r="D6" s="40">
        <v>30</v>
      </c>
      <c r="E6" s="41"/>
      <c r="F6" s="264">
        <f t="shared" ref="F6:F99" si="0">IF(A6="","",ROUNDDOWN(C6*D6,0))</f>
        <v>120000</v>
      </c>
      <c r="G6" s="426" t="s">
        <v>393</v>
      </c>
      <c r="I6" s="344" t="str">
        <f>IF('4.設備備品費E'!J6="","",'4.設備備品費E'!J6)</f>
        <v>研究者の多様性の向上</v>
      </c>
      <c r="J6" s="377">
        <f t="shared" ref="J6:J11" si="1">IF(I6="","",SUMIF($G$5:$G$99,I6,$F$5:$F$99))</f>
        <v>594000</v>
      </c>
    </row>
    <row r="7" spans="1:10" ht="17.25" customHeight="1" x14ac:dyDescent="0.2">
      <c r="A7" s="37" t="s">
        <v>414</v>
      </c>
      <c r="B7" s="38" t="s">
        <v>413</v>
      </c>
      <c r="C7" s="39">
        <v>4000</v>
      </c>
      <c r="D7" s="40">
        <v>30</v>
      </c>
      <c r="E7" s="41"/>
      <c r="F7" s="264">
        <f t="shared" si="0"/>
        <v>120000</v>
      </c>
      <c r="G7" s="426" t="s">
        <v>393</v>
      </c>
      <c r="I7" s="344" t="str">
        <f>IF('4.設備備品費E'!J7="","",'4.設備備品費E'!J7)</f>
        <v>研究者の流動性の確保</v>
      </c>
      <c r="J7" s="377">
        <f t="shared" si="1"/>
        <v>1184806</v>
      </c>
    </row>
    <row r="8" spans="1:10" ht="17.25" customHeight="1" x14ac:dyDescent="0.2">
      <c r="A8" s="37" t="s">
        <v>415</v>
      </c>
      <c r="B8" s="38" t="s">
        <v>413</v>
      </c>
      <c r="C8" s="39">
        <v>2000</v>
      </c>
      <c r="D8" s="40">
        <v>10</v>
      </c>
      <c r="E8" s="41"/>
      <c r="F8" s="264">
        <f t="shared" si="0"/>
        <v>20000</v>
      </c>
      <c r="G8" s="426" t="s">
        <v>393</v>
      </c>
      <c r="I8" s="344" t="str">
        <f>IF('4.設備備品費E'!J8="","",'4.設備備品費E'!J8)</f>
        <v>環境整備共通</v>
      </c>
      <c r="J8" s="377">
        <f t="shared" si="1"/>
        <v>0</v>
      </c>
    </row>
    <row r="9" spans="1:10" ht="17.25" customHeight="1" x14ac:dyDescent="0.2">
      <c r="A9" s="37" t="s">
        <v>416</v>
      </c>
      <c r="B9" s="38" t="s">
        <v>417</v>
      </c>
      <c r="C9" s="39">
        <v>200000</v>
      </c>
      <c r="D9" s="40">
        <v>1</v>
      </c>
      <c r="E9" s="41"/>
      <c r="F9" s="264">
        <f t="shared" si="0"/>
        <v>200000</v>
      </c>
      <c r="G9" s="426" t="s">
        <v>394</v>
      </c>
      <c r="I9" s="344" t="str">
        <f>IF('4.設備備品費E'!J9="","",'4.設備備品費E'!J9)</f>
        <v/>
      </c>
      <c r="J9" s="377" t="str">
        <f t="shared" si="1"/>
        <v/>
      </c>
    </row>
    <row r="10" spans="1:10" ht="17.25" customHeight="1" x14ac:dyDescent="0.2">
      <c r="A10" s="42" t="s">
        <v>418</v>
      </c>
      <c r="B10" s="43" t="s">
        <v>419</v>
      </c>
      <c r="C10" s="39">
        <v>200000</v>
      </c>
      <c r="D10" s="40">
        <v>1</v>
      </c>
      <c r="E10" s="41"/>
      <c r="F10" s="264">
        <f t="shared" si="0"/>
        <v>200000</v>
      </c>
      <c r="G10" s="426" t="s">
        <v>394</v>
      </c>
      <c r="I10" s="344" t="str">
        <f>IF('4.設備備品費E'!J10="","",'4.設備備品費E'!J10)</f>
        <v/>
      </c>
      <c r="J10" s="377" t="str">
        <f t="shared" si="1"/>
        <v/>
      </c>
    </row>
    <row r="11" spans="1:10" ht="17.25" customHeight="1" thickBot="1" x14ac:dyDescent="0.25">
      <c r="A11" s="37" t="s">
        <v>420</v>
      </c>
      <c r="B11" s="38" t="s">
        <v>421</v>
      </c>
      <c r="C11" s="39">
        <v>194000</v>
      </c>
      <c r="D11" s="40">
        <v>1</v>
      </c>
      <c r="E11" s="41"/>
      <c r="F11" s="264">
        <f t="shared" si="0"/>
        <v>194000</v>
      </c>
      <c r="G11" s="426" t="s">
        <v>394</v>
      </c>
      <c r="I11" s="345" t="str">
        <f>IF('4.設備備品費E'!J11="","",'4.設備備品費E'!J11)</f>
        <v/>
      </c>
      <c r="J11" s="377" t="str">
        <f t="shared" si="1"/>
        <v/>
      </c>
    </row>
    <row r="12" spans="1:10" ht="17.25" customHeight="1" x14ac:dyDescent="0.2">
      <c r="A12" s="37" t="s">
        <v>422</v>
      </c>
      <c r="B12" s="38" t="s">
        <v>423</v>
      </c>
      <c r="C12" s="39">
        <v>1184806</v>
      </c>
      <c r="D12" s="40">
        <v>1</v>
      </c>
      <c r="E12" s="41"/>
      <c r="F12" s="264">
        <f t="shared" si="0"/>
        <v>1184806</v>
      </c>
      <c r="G12" s="426" t="s">
        <v>395</v>
      </c>
    </row>
    <row r="13" spans="1:10" ht="17.25" customHeight="1" x14ac:dyDescent="0.2">
      <c r="A13" s="404"/>
      <c r="B13" s="405"/>
      <c r="C13" s="406"/>
      <c r="D13" s="407"/>
      <c r="E13" s="408"/>
      <c r="F13" s="264" t="str">
        <f t="shared" si="0"/>
        <v/>
      </c>
      <c r="G13" s="427"/>
      <c r="H13" s="12" t="s">
        <v>144</v>
      </c>
    </row>
    <row r="14" spans="1:10" ht="17.25" customHeight="1" x14ac:dyDescent="0.2">
      <c r="A14" s="404"/>
      <c r="B14" s="405"/>
      <c r="C14" s="406"/>
      <c r="D14" s="407"/>
      <c r="E14" s="408"/>
      <c r="F14" s="264" t="str">
        <f t="shared" si="0"/>
        <v/>
      </c>
      <c r="G14" s="427"/>
    </row>
    <row r="15" spans="1:10" ht="17.25" customHeight="1" x14ac:dyDescent="0.2">
      <c r="A15" s="404"/>
      <c r="B15" s="405"/>
      <c r="C15" s="406"/>
      <c r="D15" s="407"/>
      <c r="E15" s="408"/>
      <c r="F15" s="264" t="str">
        <f t="shared" si="0"/>
        <v/>
      </c>
      <c r="G15" s="427"/>
    </row>
    <row r="16" spans="1:10" ht="17.25" customHeight="1" x14ac:dyDescent="0.2">
      <c r="A16" s="404"/>
      <c r="B16" s="405"/>
      <c r="C16" s="406"/>
      <c r="D16" s="407"/>
      <c r="E16" s="408"/>
      <c r="F16" s="264" t="str">
        <f t="shared" si="0"/>
        <v/>
      </c>
      <c r="G16" s="427"/>
    </row>
    <row r="17" spans="1:12" ht="17.25" customHeight="1" x14ac:dyDescent="0.2">
      <c r="A17" s="404"/>
      <c r="B17" s="405"/>
      <c r="C17" s="406"/>
      <c r="D17" s="407"/>
      <c r="E17" s="408"/>
      <c r="F17" s="264" t="str">
        <f t="shared" si="0"/>
        <v/>
      </c>
      <c r="G17" s="427"/>
    </row>
    <row r="18" spans="1:12" ht="17.25" customHeight="1" x14ac:dyDescent="0.2">
      <c r="A18" s="404"/>
      <c r="B18" s="405"/>
      <c r="C18" s="406"/>
      <c r="D18" s="407"/>
      <c r="E18" s="408"/>
      <c r="F18" s="264" t="str">
        <f t="shared" si="0"/>
        <v/>
      </c>
      <c r="G18" s="427"/>
      <c r="H18" s="12"/>
    </row>
    <row r="19" spans="1:12" ht="17.25" customHeight="1" x14ac:dyDescent="0.2">
      <c r="A19" s="404"/>
      <c r="B19" s="405"/>
      <c r="C19" s="406"/>
      <c r="D19" s="407"/>
      <c r="E19" s="408"/>
      <c r="F19" s="264" t="str">
        <f t="shared" si="0"/>
        <v/>
      </c>
      <c r="G19" s="427"/>
      <c r="L19" s="12"/>
    </row>
    <row r="20" spans="1:12" ht="17.25" customHeight="1" x14ac:dyDescent="0.2">
      <c r="A20" s="404"/>
      <c r="B20" s="405"/>
      <c r="C20" s="406"/>
      <c r="D20" s="407"/>
      <c r="E20" s="408"/>
      <c r="F20" s="264" t="str">
        <f t="shared" si="0"/>
        <v/>
      </c>
      <c r="G20" s="427"/>
    </row>
    <row r="21" spans="1:12" ht="17.25" customHeight="1" x14ac:dyDescent="0.2">
      <c r="A21" s="404"/>
      <c r="B21" s="405"/>
      <c r="C21" s="406"/>
      <c r="D21" s="407"/>
      <c r="E21" s="408"/>
      <c r="F21" s="264" t="str">
        <f t="shared" si="0"/>
        <v/>
      </c>
      <c r="G21" s="427"/>
    </row>
    <row r="22" spans="1:12" ht="17.25" customHeight="1" x14ac:dyDescent="0.2">
      <c r="A22" s="404"/>
      <c r="B22" s="405"/>
      <c r="C22" s="406"/>
      <c r="D22" s="407"/>
      <c r="E22" s="408"/>
      <c r="F22" s="264" t="str">
        <f t="shared" si="0"/>
        <v/>
      </c>
      <c r="G22" s="427"/>
    </row>
    <row r="23" spans="1:12" ht="17.25" customHeight="1" x14ac:dyDescent="0.2">
      <c r="A23" s="404"/>
      <c r="B23" s="405"/>
      <c r="C23" s="406"/>
      <c r="D23" s="407"/>
      <c r="E23" s="408"/>
      <c r="F23" s="264" t="str">
        <f t="shared" si="0"/>
        <v/>
      </c>
      <c r="G23" s="427"/>
    </row>
    <row r="24" spans="1:12" ht="17.25" customHeight="1" x14ac:dyDescent="0.2">
      <c r="A24" s="404"/>
      <c r="B24" s="405"/>
      <c r="C24" s="406"/>
      <c r="D24" s="407"/>
      <c r="E24" s="408"/>
      <c r="F24" s="264" t="str">
        <f t="shared" si="0"/>
        <v/>
      </c>
      <c r="G24" s="427"/>
    </row>
    <row r="25" spans="1:12" ht="17.25" customHeight="1" x14ac:dyDescent="0.2">
      <c r="A25" s="404"/>
      <c r="B25" s="405"/>
      <c r="C25" s="406"/>
      <c r="D25" s="407"/>
      <c r="E25" s="408"/>
      <c r="F25" s="264" t="str">
        <f t="shared" si="0"/>
        <v/>
      </c>
      <c r="G25" s="427"/>
    </row>
    <row r="26" spans="1:12" ht="17.25" customHeight="1" x14ac:dyDescent="0.2">
      <c r="A26" s="404"/>
      <c r="B26" s="405"/>
      <c r="C26" s="406"/>
      <c r="D26" s="407"/>
      <c r="E26" s="408"/>
      <c r="F26" s="264" t="str">
        <f t="shared" si="0"/>
        <v/>
      </c>
      <c r="G26" s="427"/>
    </row>
    <row r="27" spans="1:12" ht="17.25" customHeight="1" x14ac:dyDescent="0.2">
      <c r="A27" s="404"/>
      <c r="B27" s="405"/>
      <c r="C27" s="406"/>
      <c r="D27" s="407"/>
      <c r="E27" s="408"/>
      <c r="F27" s="264" t="str">
        <f t="shared" si="0"/>
        <v/>
      </c>
      <c r="G27" s="427"/>
    </row>
    <row r="28" spans="1:12" ht="17.25" customHeight="1" x14ac:dyDescent="0.2">
      <c r="A28" s="404"/>
      <c r="B28" s="405"/>
      <c r="C28" s="406"/>
      <c r="D28" s="407"/>
      <c r="E28" s="408"/>
      <c r="F28" s="264" t="str">
        <f t="shared" si="0"/>
        <v/>
      </c>
      <c r="G28" s="427"/>
    </row>
    <row r="29" spans="1:12" ht="17.25" customHeight="1" x14ac:dyDescent="0.2">
      <c r="A29" s="404"/>
      <c r="B29" s="405"/>
      <c r="C29" s="406"/>
      <c r="D29" s="407"/>
      <c r="E29" s="408"/>
      <c r="F29" s="264" t="str">
        <f t="shared" si="0"/>
        <v/>
      </c>
      <c r="G29" s="427"/>
    </row>
    <row r="30" spans="1:12" ht="17.25" customHeight="1" x14ac:dyDescent="0.2">
      <c r="A30" s="404"/>
      <c r="B30" s="405"/>
      <c r="C30" s="406"/>
      <c r="D30" s="407"/>
      <c r="E30" s="408"/>
      <c r="F30" s="264" t="str">
        <f t="shared" si="0"/>
        <v/>
      </c>
      <c r="G30" s="427"/>
    </row>
    <row r="31" spans="1:12" ht="17.25" customHeight="1" x14ac:dyDescent="0.2">
      <c r="A31" s="404"/>
      <c r="B31" s="405"/>
      <c r="C31" s="406"/>
      <c r="D31" s="407"/>
      <c r="E31" s="408"/>
      <c r="F31" s="264" t="str">
        <f t="shared" si="0"/>
        <v/>
      </c>
      <c r="G31" s="427"/>
    </row>
    <row r="32" spans="1:12" ht="17.25" customHeight="1" x14ac:dyDescent="0.2">
      <c r="A32" s="404"/>
      <c r="B32" s="405"/>
      <c r="C32" s="406"/>
      <c r="D32" s="407"/>
      <c r="E32" s="408"/>
      <c r="F32" s="264" t="str">
        <f t="shared" si="0"/>
        <v/>
      </c>
      <c r="G32" s="427"/>
    </row>
    <row r="33" spans="1:7" ht="17.25" customHeight="1" x14ac:dyDescent="0.2">
      <c r="A33" s="404"/>
      <c r="B33" s="405"/>
      <c r="C33" s="406"/>
      <c r="D33" s="407"/>
      <c r="E33" s="408"/>
      <c r="F33" s="264" t="str">
        <f t="shared" si="0"/>
        <v/>
      </c>
      <c r="G33" s="427"/>
    </row>
    <row r="34" spans="1:7" ht="17.25" customHeight="1" x14ac:dyDescent="0.2">
      <c r="A34" s="404"/>
      <c r="B34" s="405"/>
      <c r="C34" s="406"/>
      <c r="D34" s="407"/>
      <c r="E34" s="408"/>
      <c r="F34" s="264" t="str">
        <f t="shared" si="0"/>
        <v/>
      </c>
      <c r="G34" s="427"/>
    </row>
    <row r="35" spans="1:7" ht="17.25" customHeight="1" x14ac:dyDescent="0.2">
      <c r="A35" s="404"/>
      <c r="B35" s="405"/>
      <c r="C35" s="406"/>
      <c r="D35" s="407"/>
      <c r="E35" s="408"/>
      <c r="F35" s="264" t="str">
        <f t="shared" si="0"/>
        <v/>
      </c>
      <c r="G35" s="427"/>
    </row>
    <row r="36" spans="1:7" ht="17.25" customHeight="1" x14ac:dyDescent="0.2">
      <c r="A36" s="404"/>
      <c r="B36" s="405"/>
      <c r="C36" s="406"/>
      <c r="D36" s="407"/>
      <c r="E36" s="408"/>
      <c r="F36" s="264" t="str">
        <f t="shared" si="0"/>
        <v/>
      </c>
      <c r="G36" s="427"/>
    </row>
    <row r="37" spans="1:7" ht="17.25" customHeight="1" x14ac:dyDescent="0.2">
      <c r="A37" s="404"/>
      <c r="B37" s="405"/>
      <c r="C37" s="406"/>
      <c r="D37" s="407"/>
      <c r="E37" s="408"/>
      <c r="F37" s="264" t="str">
        <f t="shared" si="0"/>
        <v/>
      </c>
      <c r="G37" s="427"/>
    </row>
    <row r="38" spans="1:7" ht="17.25" customHeight="1" x14ac:dyDescent="0.2">
      <c r="A38" s="404"/>
      <c r="B38" s="405"/>
      <c r="C38" s="406"/>
      <c r="D38" s="407"/>
      <c r="E38" s="408"/>
      <c r="F38" s="264" t="str">
        <f t="shared" si="0"/>
        <v/>
      </c>
      <c r="G38" s="427"/>
    </row>
    <row r="39" spans="1:7" ht="17.25" customHeight="1" x14ac:dyDescent="0.2">
      <c r="A39" s="404"/>
      <c r="B39" s="405"/>
      <c r="C39" s="406"/>
      <c r="D39" s="407"/>
      <c r="E39" s="408"/>
      <c r="F39" s="264" t="str">
        <f t="shared" si="0"/>
        <v/>
      </c>
      <c r="G39" s="427"/>
    </row>
    <row r="40" spans="1:7" ht="17.25" customHeight="1" x14ac:dyDescent="0.2">
      <c r="A40" s="404"/>
      <c r="B40" s="405"/>
      <c r="C40" s="406"/>
      <c r="D40" s="407"/>
      <c r="E40" s="408"/>
      <c r="F40" s="264" t="str">
        <f t="shared" si="0"/>
        <v/>
      </c>
      <c r="G40" s="427"/>
    </row>
    <row r="41" spans="1:7" ht="17.25" customHeight="1" x14ac:dyDescent="0.2">
      <c r="A41" s="44"/>
      <c r="B41" s="45"/>
      <c r="C41" s="46"/>
      <c r="D41" s="47"/>
      <c r="E41" s="41"/>
      <c r="F41" s="264" t="str">
        <f t="shared" si="0"/>
        <v/>
      </c>
      <c r="G41" s="427"/>
    </row>
    <row r="42" spans="1:7" ht="17.25" customHeight="1" x14ac:dyDescent="0.2">
      <c r="A42" s="44"/>
      <c r="B42" s="45"/>
      <c r="C42" s="46"/>
      <c r="D42" s="47"/>
      <c r="E42" s="41"/>
      <c r="F42" s="264" t="str">
        <f t="shared" si="0"/>
        <v/>
      </c>
      <c r="G42" s="427"/>
    </row>
    <row r="43" spans="1:7" ht="17.25" customHeight="1" x14ac:dyDescent="0.2">
      <c r="A43" s="44"/>
      <c r="B43" s="45"/>
      <c r="C43" s="46"/>
      <c r="D43" s="47"/>
      <c r="E43" s="41"/>
      <c r="F43" s="264" t="str">
        <f t="shared" si="0"/>
        <v/>
      </c>
      <c r="G43" s="427"/>
    </row>
    <row r="44" spans="1:7" ht="17.25" customHeight="1" x14ac:dyDescent="0.2">
      <c r="A44" s="44"/>
      <c r="B44" s="45"/>
      <c r="C44" s="46"/>
      <c r="D44" s="47"/>
      <c r="E44" s="41"/>
      <c r="F44" s="264" t="str">
        <f t="shared" si="0"/>
        <v/>
      </c>
      <c r="G44" s="427"/>
    </row>
    <row r="45" spans="1:7" ht="17.25" customHeight="1" x14ac:dyDescent="0.2">
      <c r="A45" s="44"/>
      <c r="B45" s="45"/>
      <c r="C45" s="46"/>
      <c r="D45" s="47"/>
      <c r="E45" s="41"/>
      <c r="F45" s="264" t="str">
        <f t="shared" si="0"/>
        <v/>
      </c>
      <c r="G45" s="427"/>
    </row>
    <row r="46" spans="1:7" ht="17.25" customHeight="1" x14ac:dyDescent="0.2">
      <c r="A46" s="44"/>
      <c r="B46" s="45"/>
      <c r="C46" s="46"/>
      <c r="D46" s="47"/>
      <c r="E46" s="41"/>
      <c r="F46" s="264" t="str">
        <f t="shared" si="0"/>
        <v/>
      </c>
      <c r="G46" s="427"/>
    </row>
    <row r="47" spans="1:7" ht="17.25" customHeight="1" x14ac:dyDescent="0.2">
      <c r="A47" s="44"/>
      <c r="B47" s="45"/>
      <c r="C47" s="46"/>
      <c r="D47" s="47"/>
      <c r="E47" s="41"/>
      <c r="F47" s="264" t="str">
        <f t="shared" si="0"/>
        <v/>
      </c>
      <c r="G47" s="427"/>
    </row>
    <row r="48" spans="1:7" ht="17.25" customHeight="1" x14ac:dyDescent="0.2">
      <c r="A48" s="44"/>
      <c r="B48" s="45"/>
      <c r="C48" s="46"/>
      <c r="D48" s="47"/>
      <c r="E48" s="41"/>
      <c r="F48" s="264" t="str">
        <f t="shared" si="0"/>
        <v/>
      </c>
      <c r="G48" s="427"/>
    </row>
    <row r="49" spans="1:7" ht="17.25" customHeight="1" x14ac:dyDescent="0.2">
      <c r="A49" s="44"/>
      <c r="B49" s="45"/>
      <c r="C49" s="46"/>
      <c r="D49" s="47"/>
      <c r="E49" s="41"/>
      <c r="F49" s="264" t="str">
        <f t="shared" si="0"/>
        <v/>
      </c>
      <c r="G49" s="427"/>
    </row>
    <row r="50" spans="1:7" ht="17.25" customHeight="1" x14ac:dyDescent="0.2">
      <c r="A50" s="44"/>
      <c r="B50" s="45"/>
      <c r="C50" s="46"/>
      <c r="D50" s="47"/>
      <c r="E50" s="41"/>
      <c r="F50" s="264" t="str">
        <f t="shared" si="0"/>
        <v/>
      </c>
      <c r="G50" s="427"/>
    </row>
    <row r="51" spans="1:7" ht="17.25" customHeight="1" x14ac:dyDescent="0.2">
      <c r="A51" s="44"/>
      <c r="B51" s="45"/>
      <c r="C51" s="46"/>
      <c r="D51" s="47"/>
      <c r="E51" s="41"/>
      <c r="F51" s="264" t="str">
        <f t="shared" si="0"/>
        <v/>
      </c>
      <c r="G51" s="427"/>
    </row>
    <row r="52" spans="1:7" ht="17.25" customHeight="1" x14ac:dyDescent="0.2">
      <c r="A52" s="44"/>
      <c r="B52" s="45"/>
      <c r="C52" s="46"/>
      <c r="D52" s="47"/>
      <c r="E52" s="41"/>
      <c r="F52" s="264" t="str">
        <f t="shared" si="0"/>
        <v/>
      </c>
      <c r="G52" s="427"/>
    </row>
    <row r="53" spans="1:7" ht="17.25" customHeight="1" x14ac:dyDescent="0.2">
      <c r="A53" s="44"/>
      <c r="B53" s="45"/>
      <c r="C53" s="46"/>
      <c r="D53" s="47"/>
      <c r="E53" s="41"/>
      <c r="F53" s="264" t="str">
        <f t="shared" si="0"/>
        <v/>
      </c>
      <c r="G53" s="427"/>
    </row>
    <row r="54" spans="1:7" ht="17.25" customHeight="1" x14ac:dyDescent="0.2">
      <c r="A54" s="44"/>
      <c r="B54" s="45"/>
      <c r="C54" s="46"/>
      <c r="D54" s="47"/>
      <c r="E54" s="41"/>
      <c r="F54" s="264" t="str">
        <f t="shared" si="0"/>
        <v/>
      </c>
      <c r="G54" s="427"/>
    </row>
    <row r="55" spans="1:7" ht="17.25" customHeight="1" x14ac:dyDescent="0.2">
      <c r="A55" s="44"/>
      <c r="B55" s="45"/>
      <c r="C55" s="46"/>
      <c r="D55" s="47"/>
      <c r="E55" s="41"/>
      <c r="F55" s="264" t="str">
        <f t="shared" si="0"/>
        <v/>
      </c>
      <c r="G55" s="427"/>
    </row>
    <row r="56" spans="1:7" ht="17.25" customHeight="1" x14ac:dyDescent="0.2">
      <c r="A56" s="44"/>
      <c r="B56" s="45"/>
      <c r="C56" s="46"/>
      <c r="D56" s="47"/>
      <c r="E56" s="41"/>
      <c r="F56" s="264" t="str">
        <f t="shared" si="0"/>
        <v/>
      </c>
      <c r="G56" s="427"/>
    </row>
    <row r="57" spans="1:7" ht="17.25" customHeight="1" x14ac:dyDescent="0.2">
      <c r="A57" s="44"/>
      <c r="B57" s="45"/>
      <c r="C57" s="46"/>
      <c r="D57" s="47"/>
      <c r="E57" s="41"/>
      <c r="F57" s="264" t="str">
        <f t="shared" si="0"/>
        <v/>
      </c>
      <c r="G57" s="427"/>
    </row>
    <row r="58" spans="1:7" ht="17.25" customHeight="1" x14ac:dyDescent="0.2">
      <c r="A58" s="44"/>
      <c r="B58" s="45"/>
      <c r="C58" s="46"/>
      <c r="D58" s="47"/>
      <c r="E58" s="41"/>
      <c r="F58" s="264" t="str">
        <f t="shared" si="0"/>
        <v/>
      </c>
      <c r="G58" s="427"/>
    </row>
    <row r="59" spans="1:7" ht="17.25" customHeight="1" x14ac:dyDescent="0.2">
      <c r="A59" s="44"/>
      <c r="B59" s="45"/>
      <c r="C59" s="46"/>
      <c r="D59" s="47"/>
      <c r="E59" s="41"/>
      <c r="F59" s="264" t="str">
        <f t="shared" si="0"/>
        <v/>
      </c>
      <c r="G59" s="427"/>
    </row>
    <row r="60" spans="1:7" ht="17.25" customHeight="1" x14ac:dyDescent="0.2">
      <c r="A60" s="44"/>
      <c r="B60" s="45"/>
      <c r="C60" s="46"/>
      <c r="D60" s="47"/>
      <c r="E60" s="41"/>
      <c r="F60" s="264" t="str">
        <f t="shared" si="0"/>
        <v/>
      </c>
      <c r="G60" s="427"/>
    </row>
    <row r="61" spans="1:7" ht="17.25" customHeight="1" x14ac:dyDescent="0.2">
      <c r="A61" s="44"/>
      <c r="B61" s="45"/>
      <c r="C61" s="46"/>
      <c r="D61" s="47"/>
      <c r="E61" s="41"/>
      <c r="F61" s="264" t="str">
        <f t="shared" si="0"/>
        <v/>
      </c>
      <c r="G61" s="427"/>
    </row>
    <row r="62" spans="1:7" ht="17.25" customHeight="1" x14ac:dyDescent="0.2">
      <c r="A62" s="44"/>
      <c r="B62" s="45"/>
      <c r="C62" s="46"/>
      <c r="D62" s="47"/>
      <c r="E62" s="41"/>
      <c r="F62" s="264" t="str">
        <f t="shared" si="0"/>
        <v/>
      </c>
      <c r="G62" s="427"/>
    </row>
    <row r="63" spans="1:7" ht="17.25" customHeight="1" x14ac:dyDescent="0.2">
      <c r="A63" s="44"/>
      <c r="B63" s="45"/>
      <c r="C63" s="46"/>
      <c r="D63" s="47"/>
      <c r="E63" s="41"/>
      <c r="F63" s="264" t="str">
        <f t="shared" si="0"/>
        <v/>
      </c>
      <c r="G63" s="427"/>
    </row>
    <row r="64" spans="1:7" ht="17.25" customHeight="1" x14ac:dyDescent="0.2">
      <c r="A64" s="44"/>
      <c r="B64" s="45"/>
      <c r="C64" s="46"/>
      <c r="D64" s="47"/>
      <c r="E64" s="41"/>
      <c r="F64" s="264" t="str">
        <f t="shared" si="0"/>
        <v/>
      </c>
      <c r="G64" s="427"/>
    </row>
    <row r="65" spans="1:7" ht="17.25" customHeight="1" x14ac:dyDescent="0.2">
      <c r="A65" s="44"/>
      <c r="B65" s="45"/>
      <c r="C65" s="46"/>
      <c r="D65" s="47"/>
      <c r="E65" s="41"/>
      <c r="F65" s="264" t="str">
        <f t="shared" si="0"/>
        <v/>
      </c>
      <c r="G65" s="427"/>
    </row>
    <row r="66" spans="1:7" ht="17.25" customHeight="1" x14ac:dyDescent="0.2">
      <c r="A66" s="44"/>
      <c r="B66" s="45"/>
      <c r="C66" s="46"/>
      <c r="D66" s="47"/>
      <c r="E66" s="41"/>
      <c r="F66" s="264" t="str">
        <f t="shared" si="0"/>
        <v/>
      </c>
      <c r="G66" s="427"/>
    </row>
    <row r="67" spans="1:7" ht="17.25" customHeight="1" x14ac:dyDescent="0.2">
      <c r="A67" s="44"/>
      <c r="B67" s="45"/>
      <c r="C67" s="46"/>
      <c r="D67" s="47"/>
      <c r="E67" s="41"/>
      <c r="F67" s="264" t="str">
        <f t="shared" si="0"/>
        <v/>
      </c>
      <c r="G67" s="427"/>
    </row>
    <row r="68" spans="1:7" ht="17.25" customHeight="1" x14ac:dyDescent="0.2">
      <c r="A68" s="44"/>
      <c r="B68" s="45"/>
      <c r="C68" s="46"/>
      <c r="D68" s="47"/>
      <c r="E68" s="41"/>
      <c r="F68" s="264" t="str">
        <f t="shared" si="0"/>
        <v/>
      </c>
      <c r="G68" s="427"/>
    </row>
    <row r="69" spans="1:7" ht="17.25" customHeight="1" x14ac:dyDescent="0.2">
      <c r="A69" s="44"/>
      <c r="B69" s="45"/>
      <c r="C69" s="46"/>
      <c r="D69" s="47"/>
      <c r="E69" s="41"/>
      <c r="F69" s="264" t="str">
        <f t="shared" si="0"/>
        <v/>
      </c>
      <c r="G69" s="427"/>
    </row>
    <row r="70" spans="1:7" ht="17.25" customHeight="1" x14ac:dyDescent="0.2">
      <c r="A70" s="44"/>
      <c r="B70" s="45"/>
      <c r="C70" s="46"/>
      <c r="D70" s="47"/>
      <c r="E70" s="41"/>
      <c r="F70" s="264" t="str">
        <f t="shared" si="0"/>
        <v/>
      </c>
      <c r="G70" s="427"/>
    </row>
    <row r="71" spans="1:7" ht="17.25" customHeight="1" x14ac:dyDescent="0.2">
      <c r="A71" s="44"/>
      <c r="B71" s="45"/>
      <c r="C71" s="46"/>
      <c r="D71" s="47"/>
      <c r="E71" s="41"/>
      <c r="F71" s="264" t="str">
        <f t="shared" si="0"/>
        <v/>
      </c>
      <c r="G71" s="427"/>
    </row>
    <row r="72" spans="1:7" ht="17.25" customHeight="1" x14ac:dyDescent="0.2">
      <c r="A72" s="44"/>
      <c r="B72" s="45"/>
      <c r="C72" s="46"/>
      <c r="D72" s="47"/>
      <c r="E72" s="41"/>
      <c r="F72" s="264" t="str">
        <f t="shared" si="0"/>
        <v/>
      </c>
      <c r="G72" s="427"/>
    </row>
    <row r="73" spans="1:7" ht="17.25" customHeight="1" x14ac:dyDescent="0.2">
      <c r="A73" s="44"/>
      <c r="B73" s="45"/>
      <c r="C73" s="46"/>
      <c r="D73" s="47"/>
      <c r="E73" s="41"/>
      <c r="F73" s="264" t="str">
        <f t="shared" si="0"/>
        <v/>
      </c>
      <c r="G73" s="427"/>
    </row>
    <row r="74" spans="1:7" ht="17.25" customHeight="1" x14ac:dyDescent="0.2">
      <c r="A74" s="44"/>
      <c r="B74" s="45"/>
      <c r="C74" s="46"/>
      <c r="D74" s="47"/>
      <c r="E74" s="41"/>
      <c r="F74" s="264" t="str">
        <f t="shared" si="0"/>
        <v/>
      </c>
      <c r="G74" s="427"/>
    </row>
    <row r="75" spans="1:7" ht="17.25" customHeight="1" x14ac:dyDescent="0.2">
      <c r="A75" s="44"/>
      <c r="B75" s="45"/>
      <c r="C75" s="46"/>
      <c r="D75" s="47"/>
      <c r="E75" s="41"/>
      <c r="F75" s="264" t="str">
        <f t="shared" si="0"/>
        <v/>
      </c>
      <c r="G75" s="427"/>
    </row>
    <row r="76" spans="1:7" ht="17.25" customHeight="1" x14ac:dyDescent="0.2">
      <c r="A76" s="44"/>
      <c r="B76" s="45"/>
      <c r="C76" s="46"/>
      <c r="D76" s="47"/>
      <c r="E76" s="41"/>
      <c r="F76" s="264" t="str">
        <f t="shared" si="0"/>
        <v/>
      </c>
      <c r="G76" s="427"/>
    </row>
    <row r="77" spans="1:7" ht="17.25" customHeight="1" x14ac:dyDescent="0.2">
      <c r="A77" s="44"/>
      <c r="B77" s="45"/>
      <c r="C77" s="46"/>
      <c r="D77" s="47"/>
      <c r="E77" s="41"/>
      <c r="F77" s="264" t="str">
        <f t="shared" si="0"/>
        <v/>
      </c>
      <c r="G77" s="427"/>
    </row>
    <row r="78" spans="1:7" ht="17.25" customHeight="1" x14ac:dyDescent="0.2">
      <c r="A78" s="44"/>
      <c r="B78" s="45"/>
      <c r="C78" s="46"/>
      <c r="D78" s="47"/>
      <c r="E78" s="41"/>
      <c r="F78" s="264" t="str">
        <f t="shared" si="0"/>
        <v/>
      </c>
      <c r="G78" s="427"/>
    </row>
    <row r="79" spans="1:7" ht="17.25" customHeight="1" x14ac:dyDescent="0.2">
      <c r="A79" s="44"/>
      <c r="B79" s="45"/>
      <c r="C79" s="46"/>
      <c r="D79" s="47"/>
      <c r="E79" s="41"/>
      <c r="F79" s="264" t="str">
        <f t="shared" si="0"/>
        <v/>
      </c>
      <c r="G79" s="427"/>
    </row>
    <row r="80" spans="1:7" ht="17.25" customHeight="1" x14ac:dyDescent="0.2">
      <c r="A80" s="44"/>
      <c r="B80" s="45"/>
      <c r="C80" s="46"/>
      <c r="D80" s="47"/>
      <c r="E80" s="41"/>
      <c r="F80" s="264" t="str">
        <f t="shared" si="0"/>
        <v/>
      </c>
      <c r="G80" s="427"/>
    </row>
    <row r="81" spans="1:7" ht="17.25" customHeight="1" x14ac:dyDescent="0.2">
      <c r="A81" s="44"/>
      <c r="B81" s="45"/>
      <c r="C81" s="46"/>
      <c r="D81" s="47"/>
      <c r="E81" s="41"/>
      <c r="F81" s="264" t="str">
        <f t="shared" si="0"/>
        <v/>
      </c>
      <c r="G81" s="427"/>
    </row>
    <row r="82" spans="1:7" ht="17.25" customHeight="1" x14ac:dyDescent="0.2">
      <c r="A82" s="44"/>
      <c r="B82" s="45"/>
      <c r="C82" s="46"/>
      <c r="D82" s="47"/>
      <c r="E82" s="41"/>
      <c r="F82" s="264" t="str">
        <f t="shared" si="0"/>
        <v/>
      </c>
      <c r="G82" s="427"/>
    </row>
    <row r="83" spans="1:7" ht="17.25" customHeight="1" x14ac:dyDescent="0.2">
      <c r="A83" s="44"/>
      <c r="B83" s="45"/>
      <c r="C83" s="46"/>
      <c r="D83" s="47"/>
      <c r="E83" s="41"/>
      <c r="F83" s="264" t="str">
        <f t="shared" si="0"/>
        <v/>
      </c>
      <c r="G83" s="427"/>
    </row>
    <row r="84" spans="1:7" ht="17.25" customHeight="1" x14ac:dyDescent="0.2">
      <c r="A84" s="44"/>
      <c r="B84" s="45"/>
      <c r="C84" s="46"/>
      <c r="D84" s="47"/>
      <c r="E84" s="41"/>
      <c r="F84" s="264" t="str">
        <f t="shared" si="0"/>
        <v/>
      </c>
      <c r="G84" s="427"/>
    </row>
    <row r="85" spans="1:7" ht="17.25" customHeight="1" x14ac:dyDescent="0.2">
      <c r="A85" s="44"/>
      <c r="B85" s="45"/>
      <c r="C85" s="46"/>
      <c r="D85" s="47"/>
      <c r="E85" s="41"/>
      <c r="F85" s="264" t="str">
        <f t="shared" si="0"/>
        <v/>
      </c>
      <c r="G85" s="427"/>
    </row>
    <row r="86" spans="1:7" ht="17.25" customHeight="1" x14ac:dyDescent="0.2">
      <c r="A86" s="44"/>
      <c r="B86" s="45"/>
      <c r="C86" s="46"/>
      <c r="D86" s="47"/>
      <c r="E86" s="41"/>
      <c r="F86" s="264" t="str">
        <f t="shared" si="0"/>
        <v/>
      </c>
      <c r="G86" s="427"/>
    </row>
    <row r="87" spans="1:7" ht="17.25" customHeight="1" x14ac:dyDescent="0.2">
      <c r="A87" s="44"/>
      <c r="B87" s="45"/>
      <c r="C87" s="46"/>
      <c r="D87" s="47"/>
      <c r="E87" s="41"/>
      <c r="F87" s="264" t="str">
        <f t="shared" si="0"/>
        <v/>
      </c>
      <c r="G87" s="427"/>
    </row>
    <row r="88" spans="1:7" ht="17.25" customHeight="1" x14ac:dyDescent="0.2">
      <c r="A88" s="44"/>
      <c r="B88" s="45"/>
      <c r="C88" s="46"/>
      <c r="D88" s="47"/>
      <c r="E88" s="41"/>
      <c r="F88" s="264" t="str">
        <f t="shared" si="0"/>
        <v/>
      </c>
      <c r="G88" s="427"/>
    </row>
    <row r="89" spans="1:7" ht="17.25" customHeight="1" x14ac:dyDescent="0.2">
      <c r="A89" s="44"/>
      <c r="B89" s="45"/>
      <c r="C89" s="46"/>
      <c r="D89" s="47"/>
      <c r="E89" s="41"/>
      <c r="F89" s="264" t="str">
        <f t="shared" si="0"/>
        <v/>
      </c>
      <c r="G89" s="427"/>
    </row>
    <row r="90" spans="1:7" ht="17.25" customHeight="1" x14ac:dyDescent="0.2">
      <c r="A90" s="44"/>
      <c r="B90" s="45"/>
      <c r="C90" s="46"/>
      <c r="D90" s="47"/>
      <c r="E90" s="41"/>
      <c r="F90" s="264" t="str">
        <f t="shared" si="0"/>
        <v/>
      </c>
      <c r="G90" s="427"/>
    </row>
    <row r="91" spans="1:7" ht="17.25" customHeight="1" x14ac:dyDescent="0.2">
      <c r="A91" s="44"/>
      <c r="B91" s="45"/>
      <c r="C91" s="46"/>
      <c r="D91" s="47"/>
      <c r="E91" s="41"/>
      <c r="F91" s="264" t="str">
        <f t="shared" si="0"/>
        <v/>
      </c>
      <c r="G91" s="427"/>
    </row>
    <row r="92" spans="1:7" ht="17.25" customHeight="1" x14ac:dyDescent="0.2">
      <c r="A92" s="44"/>
      <c r="B92" s="45"/>
      <c r="C92" s="46"/>
      <c r="D92" s="47"/>
      <c r="E92" s="41"/>
      <c r="F92" s="264" t="str">
        <f t="shared" si="0"/>
        <v/>
      </c>
      <c r="G92" s="427"/>
    </row>
    <row r="93" spans="1:7" ht="17.25" customHeight="1" x14ac:dyDescent="0.2">
      <c r="A93" s="44"/>
      <c r="B93" s="45"/>
      <c r="C93" s="46"/>
      <c r="D93" s="47"/>
      <c r="E93" s="41"/>
      <c r="F93" s="264" t="str">
        <f t="shared" si="0"/>
        <v/>
      </c>
      <c r="G93" s="427"/>
    </row>
    <row r="94" spans="1:7" ht="17.25" customHeight="1" x14ac:dyDescent="0.2">
      <c r="A94" s="44"/>
      <c r="B94" s="45"/>
      <c r="C94" s="46"/>
      <c r="D94" s="47"/>
      <c r="E94" s="41"/>
      <c r="F94" s="264" t="str">
        <f t="shared" si="0"/>
        <v/>
      </c>
      <c r="G94" s="427"/>
    </row>
    <row r="95" spans="1:7" ht="17.25" customHeight="1" x14ac:dyDescent="0.2">
      <c r="A95" s="44"/>
      <c r="B95" s="45"/>
      <c r="C95" s="46"/>
      <c r="D95" s="47"/>
      <c r="E95" s="41"/>
      <c r="F95" s="264" t="str">
        <f t="shared" si="0"/>
        <v/>
      </c>
      <c r="G95" s="427"/>
    </row>
    <row r="96" spans="1:7" s="5" customFormat="1" ht="17.25" customHeight="1" x14ac:dyDescent="0.2">
      <c r="A96" s="48"/>
      <c r="B96" s="49"/>
      <c r="C96" s="50"/>
      <c r="D96" s="51"/>
      <c r="E96" s="41"/>
      <c r="F96" s="264" t="str">
        <f t="shared" si="0"/>
        <v/>
      </c>
      <c r="G96" s="427"/>
    </row>
    <row r="97" spans="1:7" s="5" customFormat="1" ht="17.25" customHeight="1" x14ac:dyDescent="0.2">
      <c r="A97" s="52"/>
      <c r="B97" s="49"/>
      <c r="C97" s="50"/>
      <c r="D97" s="51"/>
      <c r="E97" s="41"/>
      <c r="F97" s="264" t="str">
        <f t="shared" si="0"/>
        <v/>
      </c>
      <c r="G97" s="427"/>
    </row>
    <row r="98" spans="1:7" s="5" customFormat="1" ht="17.25" customHeight="1" x14ac:dyDescent="0.2">
      <c r="A98" s="52"/>
      <c r="B98" s="49"/>
      <c r="C98" s="50"/>
      <c r="D98" s="51"/>
      <c r="E98" s="41"/>
      <c r="F98" s="264" t="str">
        <f t="shared" si="0"/>
        <v/>
      </c>
      <c r="G98" s="427"/>
    </row>
    <row r="99" spans="1:7" s="5" customFormat="1" ht="17.25" customHeight="1" thickBot="1" x14ac:dyDescent="0.25">
      <c r="A99" s="195"/>
      <c r="B99" s="196"/>
      <c r="C99" s="197"/>
      <c r="D99" s="198"/>
      <c r="E99" s="199"/>
      <c r="F99" s="269" t="str">
        <f t="shared" si="0"/>
        <v/>
      </c>
      <c r="G99" s="427"/>
    </row>
    <row r="100" spans="1:7" ht="17.25" customHeight="1" thickTop="1" thickBot="1" x14ac:dyDescent="0.25">
      <c r="A100" s="569" t="s">
        <v>145</v>
      </c>
      <c r="B100" s="570"/>
      <c r="C100" s="570"/>
      <c r="D100" s="570"/>
      <c r="E100" s="337"/>
      <c r="F100" s="194">
        <f>SUBTOTAL(9,F5:F99)</f>
        <v>2158806</v>
      </c>
      <c r="G100" s="341" t="s">
        <v>320</v>
      </c>
    </row>
    <row r="101" spans="1:7" s="6" customFormat="1" ht="17.25" customHeight="1" x14ac:dyDescent="0.2">
      <c r="A101" s="6" t="s">
        <v>146</v>
      </c>
      <c r="B101" s="22"/>
      <c r="F101" s="9"/>
    </row>
    <row r="102" spans="1:7" s="6" customFormat="1" ht="17.25" customHeight="1" x14ac:dyDescent="0.2">
      <c r="A102" s="22"/>
      <c r="B102" s="22"/>
      <c r="F102" s="7"/>
    </row>
    <row r="103" spans="1:7" ht="17.25" customHeight="1" x14ac:dyDescent="0.2"/>
    <row r="104" spans="1:7" ht="17.25" customHeight="1" x14ac:dyDescent="0.2"/>
    <row r="105" spans="1:7" ht="17.25" customHeight="1" x14ac:dyDescent="0.2"/>
    <row r="106" spans="1:7" s="5" customFormat="1" ht="17.25" customHeight="1" x14ac:dyDescent="0.2">
      <c r="A106" s="21"/>
      <c r="B106" s="21"/>
      <c r="C106" s="1"/>
      <c r="D106" s="1"/>
      <c r="E106" s="1"/>
      <c r="F106" s="2"/>
      <c r="G106" s="6"/>
    </row>
    <row r="107" spans="1:7" s="5" customFormat="1" ht="17.25" customHeight="1" x14ac:dyDescent="0.2">
      <c r="A107" s="21"/>
      <c r="B107" s="21"/>
      <c r="C107" s="1"/>
      <c r="D107" s="1"/>
      <c r="E107" s="1"/>
      <c r="F107" s="2"/>
      <c r="G107" s="6"/>
    </row>
    <row r="108" spans="1:7" s="5" customFormat="1" ht="17.25" customHeight="1" x14ac:dyDescent="0.2">
      <c r="A108" s="21"/>
      <c r="B108" s="21"/>
      <c r="C108" s="1"/>
      <c r="D108" s="1"/>
      <c r="E108" s="1"/>
      <c r="F108" s="2"/>
      <c r="G108" s="6"/>
    </row>
    <row r="109" spans="1:7" s="5" customFormat="1" ht="17.25" customHeight="1" x14ac:dyDescent="0.2">
      <c r="A109" s="21"/>
      <c r="B109" s="21"/>
      <c r="C109" s="1"/>
      <c r="D109" s="1"/>
      <c r="E109" s="1"/>
      <c r="F109" s="2"/>
      <c r="G109" s="6"/>
    </row>
    <row r="110" spans="1:7" ht="17.25" customHeight="1" x14ac:dyDescent="0.2"/>
    <row r="111" spans="1:7" ht="17.25" customHeight="1" x14ac:dyDescent="0.2"/>
    <row r="112" spans="1:7"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sheetData>
  <sheetProtection algorithmName="SHA-512" hashValue="BuM5SY2GVQgCno1/Di4h9wfCRMa/58kwmnu5x7nlfnoizfxDb8SvBO82Pjl6XGdBAx8vG14j60BgZnVRSlCU5w==" saltValue="NRcDvo4s8vrK3lLliAHEbA==" spinCount="100000" sheet="1" formatCells="0" formatColumns="0" formatRows="0"/>
  <protectedRanges>
    <protectedRange sqref="A5:E9 A11:E14" name="範囲1_1"/>
    <protectedRange sqref="A10:E10" name="範囲1_2_1"/>
  </protectedRanges>
  <autoFilter ref="A3:G4" xr:uid="{00000000-0001-0000-0400-000000000000}">
    <filterColumn colId="2" showButton="0"/>
    <filterColumn colId="3" showButton="0"/>
  </autoFilter>
  <mergeCells count="7">
    <mergeCell ref="G3:G4"/>
    <mergeCell ref="I3:I4"/>
    <mergeCell ref="A100:D100"/>
    <mergeCell ref="A3:A4"/>
    <mergeCell ref="B3:B4"/>
    <mergeCell ref="C3:E3"/>
    <mergeCell ref="F3:F4"/>
  </mergeCells>
  <phoneticPr fontId="17"/>
  <dataValidations count="2">
    <dataValidation type="list" allowBlank="1" showInputMessage="1" showErrorMessage="1" sqref="E5:E99" xr:uid="{3F9CE424-733A-4AFC-A884-D1C11666D3FA}">
      <formula1>"選択してください,個,点,台,式,件,匹"</formula1>
    </dataValidation>
    <dataValidation type="list" allowBlank="1" showInputMessage="1" showErrorMessage="1" sqref="G5:G99" xr:uid="{72B596FB-A0A8-4B3D-94EF-BE209CF68CFE}">
      <formula1>$I$5:$I$11</formula1>
    </dataValidation>
  </dataValidations>
  <printOptions horizontalCentered="1"/>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5CAC-45E1-4CFD-B37A-1C5A85974F9A}">
  <sheetPr>
    <tabColor rgb="FFFFFF00"/>
    <pageSetUpPr fitToPage="1"/>
  </sheetPr>
  <dimension ref="A2:U104"/>
  <sheetViews>
    <sheetView zoomScale="80" zoomScaleNormal="80" workbookViewId="0">
      <pane ySplit="4" topLeftCell="A5" activePane="bottomLeft" state="frozen"/>
      <selection pane="bottomLeft"/>
    </sheetView>
  </sheetViews>
  <sheetFormatPr defaultColWidth="9" defaultRowHeight="14.4" x14ac:dyDescent="0.2"/>
  <cols>
    <col min="1" max="1" width="11.6640625" style="1" customWidth="1"/>
    <col min="2" max="2" width="30.21875" style="1" bestFit="1" customWidth="1"/>
    <col min="3" max="3" width="31.21875" style="1" customWidth="1"/>
    <col min="4" max="4" width="3.109375" style="4" customWidth="1"/>
    <col min="5" max="5" width="3.109375" style="18" customWidth="1"/>
    <col min="6" max="6" width="3.109375" style="4" customWidth="1"/>
    <col min="7" max="7" width="3.109375" style="18" customWidth="1"/>
    <col min="8" max="8" width="33.6640625" style="1" customWidth="1"/>
    <col min="9" max="9" width="10.109375" style="1" customWidth="1"/>
    <col min="10" max="10" width="4" style="1" customWidth="1"/>
    <col min="11" max="11" width="6.109375" style="1" customWidth="1"/>
    <col min="12" max="12" width="19.109375" style="1" customWidth="1"/>
    <col min="13" max="13" width="30.77734375" style="6" customWidth="1"/>
    <col min="14" max="14" width="9" style="1"/>
    <col min="15" max="15" width="30.77734375" style="1" customWidth="1"/>
    <col min="16" max="16" width="17.77734375" style="1" customWidth="1"/>
    <col min="17" max="16384" width="9" style="1"/>
  </cols>
  <sheetData>
    <row r="2" spans="1:21" ht="17.25" customHeight="1" thickBot="1" x14ac:dyDescent="0.25">
      <c r="A2" s="1" t="s">
        <v>174</v>
      </c>
      <c r="L2" s="3" t="s">
        <v>133</v>
      </c>
    </row>
    <row r="3" spans="1:21" ht="16.5" customHeight="1" x14ac:dyDescent="0.2">
      <c r="A3" s="590" t="s">
        <v>175</v>
      </c>
      <c r="B3" s="580" t="s">
        <v>176</v>
      </c>
      <c r="C3" s="592" t="s">
        <v>177</v>
      </c>
      <c r="D3" s="594" t="s">
        <v>178</v>
      </c>
      <c r="E3" s="595"/>
      <c r="F3" s="595"/>
      <c r="G3" s="596"/>
      <c r="H3" s="592" t="s">
        <v>179</v>
      </c>
      <c r="I3" s="580" t="s">
        <v>137</v>
      </c>
      <c r="J3" s="580"/>
      <c r="K3" s="580"/>
      <c r="L3" s="588" t="s">
        <v>149</v>
      </c>
      <c r="M3" s="567" t="s">
        <v>347</v>
      </c>
      <c r="O3" s="567" t="s">
        <v>347</v>
      </c>
    </row>
    <row r="4" spans="1:21" ht="16.5" customHeight="1" thickBot="1" x14ac:dyDescent="0.25">
      <c r="A4" s="591"/>
      <c r="B4" s="579"/>
      <c r="C4" s="593"/>
      <c r="D4" s="597"/>
      <c r="E4" s="570"/>
      <c r="F4" s="570"/>
      <c r="G4" s="598"/>
      <c r="H4" s="593"/>
      <c r="I4" s="23" t="s">
        <v>180</v>
      </c>
      <c r="J4" s="339" t="s">
        <v>181</v>
      </c>
      <c r="K4" s="338" t="s">
        <v>182</v>
      </c>
      <c r="L4" s="589"/>
      <c r="M4" s="568"/>
      <c r="O4" s="568"/>
    </row>
    <row r="5" spans="1:21" s="11" customFormat="1" ht="21" customHeight="1" x14ac:dyDescent="0.2">
      <c r="A5" s="53" t="s">
        <v>183</v>
      </c>
      <c r="B5" s="54" t="s">
        <v>424</v>
      </c>
      <c r="C5" s="55" t="s">
        <v>425</v>
      </c>
      <c r="D5" s="26">
        <v>0</v>
      </c>
      <c r="E5" s="56" t="s">
        <v>426</v>
      </c>
      <c r="F5" s="57">
        <v>1</v>
      </c>
      <c r="G5" s="58" t="s">
        <v>427</v>
      </c>
      <c r="H5" s="59" t="s">
        <v>428</v>
      </c>
      <c r="I5" s="60">
        <v>14000</v>
      </c>
      <c r="J5" s="61">
        <v>5</v>
      </c>
      <c r="K5" s="62">
        <v>2</v>
      </c>
      <c r="L5" s="268">
        <f>IF(B5="","",ROUNDDOWN(I5*J5*K5,0))</f>
        <v>140000</v>
      </c>
      <c r="M5" s="426" t="s">
        <v>393</v>
      </c>
      <c r="O5" s="343" t="str">
        <f>IF('4.設備備品費E'!J5="","",'4.設備備品費E'!J5)</f>
        <v>研究時間確保</v>
      </c>
      <c r="P5" s="377">
        <f>IF(O5="","",SUMIF($M$5:$M$99,O5,$L$5:$L$99))</f>
        <v>140000</v>
      </c>
    </row>
    <row r="6" spans="1:21" s="10" customFormat="1" ht="21" customHeight="1" x14ac:dyDescent="0.2">
      <c r="A6" s="63" t="s">
        <v>183</v>
      </c>
      <c r="B6" s="64" t="s">
        <v>429</v>
      </c>
      <c r="C6" s="65" t="s">
        <v>430</v>
      </c>
      <c r="D6" s="66">
        <v>1</v>
      </c>
      <c r="E6" s="67" t="s">
        <v>431</v>
      </c>
      <c r="F6" s="68">
        <v>2</v>
      </c>
      <c r="G6" s="69" t="s">
        <v>432</v>
      </c>
      <c r="H6" s="70" t="s">
        <v>433</v>
      </c>
      <c r="I6" s="71">
        <v>45000</v>
      </c>
      <c r="J6" s="71">
        <v>3</v>
      </c>
      <c r="K6" s="72">
        <v>2</v>
      </c>
      <c r="L6" s="268">
        <f t="shared" ref="L6:L99" si="0">IF(B6="","",ROUNDDOWN(I6*J6*K6,0))</f>
        <v>270000</v>
      </c>
      <c r="M6" s="426" t="s">
        <v>394</v>
      </c>
      <c r="O6" s="344" t="str">
        <f>IF('4.設備備品費E'!J6="","",'4.設備備品費E'!J6)</f>
        <v>研究者の多様性の向上</v>
      </c>
      <c r="P6" s="377">
        <f t="shared" ref="P6:P11" si="1">IF(O6="","",SUMIF($M$5:$M$99,O6,$L$5:$L$99))</f>
        <v>270000</v>
      </c>
    </row>
    <row r="7" spans="1:21" s="10" customFormat="1" ht="21" customHeight="1" x14ac:dyDescent="0.2">
      <c r="A7" s="85"/>
      <c r="B7" s="410"/>
      <c r="C7" s="411"/>
      <c r="D7" s="412"/>
      <c r="E7" s="413"/>
      <c r="F7" s="414"/>
      <c r="G7" s="415"/>
      <c r="H7" s="416"/>
      <c r="I7" s="417"/>
      <c r="J7" s="417"/>
      <c r="K7" s="418"/>
      <c r="L7" s="268" t="str">
        <f t="shared" si="0"/>
        <v/>
      </c>
      <c r="M7" s="427"/>
      <c r="O7" s="344" t="str">
        <f>IF('4.設備備品費E'!J7="","",'4.設備備品費E'!J7)</f>
        <v>研究者の流動性の確保</v>
      </c>
      <c r="P7" s="377">
        <f t="shared" si="1"/>
        <v>0</v>
      </c>
    </row>
    <row r="8" spans="1:21" s="10" customFormat="1" ht="21" customHeight="1" x14ac:dyDescent="0.2">
      <c r="A8" s="85"/>
      <c r="B8" s="410"/>
      <c r="C8" s="411"/>
      <c r="D8" s="412"/>
      <c r="E8" s="413"/>
      <c r="F8" s="414"/>
      <c r="G8" s="415"/>
      <c r="H8" s="416"/>
      <c r="I8" s="417"/>
      <c r="J8" s="417"/>
      <c r="K8" s="418"/>
      <c r="L8" s="268" t="str">
        <f t="shared" si="0"/>
        <v/>
      </c>
      <c r="M8" s="427"/>
      <c r="O8" s="344" t="str">
        <f>IF('4.設備備品費E'!J8="","",'4.設備備品費E'!J8)</f>
        <v>環境整備共通</v>
      </c>
      <c r="P8" s="377">
        <f t="shared" si="1"/>
        <v>0</v>
      </c>
      <c r="U8" s="12"/>
    </row>
    <row r="9" spans="1:21" s="20" customFormat="1" ht="21" customHeight="1" x14ac:dyDescent="0.2">
      <c r="A9" s="85"/>
      <c r="B9" s="410"/>
      <c r="C9" s="411"/>
      <c r="D9" s="412"/>
      <c r="E9" s="413"/>
      <c r="F9" s="414"/>
      <c r="G9" s="415"/>
      <c r="H9" s="416"/>
      <c r="I9" s="417"/>
      <c r="J9" s="417"/>
      <c r="K9" s="418"/>
      <c r="L9" s="268" t="str">
        <f>IF(B9="","",ROUNDDOWN(I9*J9*K9,0))</f>
        <v/>
      </c>
      <c r="M9" s="427"/>
      <c r="O9" s="344" t="str">
        <f>IF('4.設備備品費E'!J9="","",'4.設備備品費E'!J9)</f>
        <v/>
      </c>
      <c r="P9" s="378" t="str">
        <f t="shared" si="1"/>
        <v/>
      </c>
    </row>
    <row r="10" spans="1:21" s="20" customFormat="1" ht="21" customHeight="1" x14ac:dyDescent="0.2">
      <c r="A10" s="85"/>
      <c r="B10" s="410"/>
      <c r="C10" s="411"/>
      <c r="D10" s="412"/>
      <c r="E10" s="413"/>
      <c r="F10" s="414"/>
      <c r="G10" s="415"/>
      <c r="H10" s="416"/>
      <c r="I10" s="417"/>
      <c r="J10" s="417"/>
      <c r="K10" s="418"/>
      <c r="L10" s="268" t="str">
        <f t="shared" si="0"/>
        <v/>
      </c>
      <c r="M10" s="427"/>
      <c r="O10" s="344" t="str">
        <f>IF('4.設備備品費E'!J10="","",'4.設備備品費E'!J10)</f>
        <v/>
      </c>
      <c r="P10" s="378" t="str">
        <f t="shared" si="1"/>
        <v/>
      </c>
    </row>
    <row r="11" spans="1:21" s="20" customFormat="1" ht="21" customHeight="1" thickBot="1" x14ac:dyDescent="0.25">
      <c r="A11" s="85"/>
      <c r="B11" s="410"/>
      <c r="C11" s="411"/>
      <c r="D11" s="412"/>
      <c r="E11" s="413"/>
      <c r="F11" s="414"/>
      <c r="G11" s="415"/>
      <c r="H11" s="416"/>
      <c r="I11" s="417"/>
      <c r="J11" s="417"/>
      <c r="K11" s="418"/>
      <c r="L11" s="268" t="str">
        <f t="shared" si="0"/>
        <v/>
      </c>
      <c r="M11" s="427"/>
      <c r="O11" s="345" t="str">
        <f>IF('4.設備備品費E'!J11="","",'4.設備備品費E'!J11)</f>
        <v/>
      </c>
      <c r="P11" s="378" t="str">
        <f t="shared" si="1"/>
        <v/>
      </c>
    </row>
    <row r="12" spans="1:21" s="20" customFormat="1" ht="21" customHeight="1" x14ac:dyDescent="0.2">
      <c r="A12" s="85"/>
      <c r="B12" s="410"/>
      <c r="C12" s="411"/>
      <c r="D12" s="412"/>
      <c r="E12" s="413"/>
      <c r="F12" s="414"/>
      <c r="G12" s="415"/>
      <c r="H12" s="416"/>
      <c r="I12" s="417"/>
      <c r="J12" s="417"/>
      <c r="K12" s="418"/>
      <c r="L12" s="268" t="str">
        <f t="shared" si="0"/>
        <v/>
      </c>
      <c r="M12" s="427"/>
    </row>
    <row r="13" spans="1:21" s="20" customFormat="1" ht="21" customHeight="1" x14ac:dyDescent="0.2">
      <c r="A13" s="85"/>
      <c r="B13" s="410"/>
      <c r="C13" s="411"/>
      <c r="D13" s="412"/>
      <c r="E13" s="413"/>
      <c r="F13" s="414"/>
      <c r="G13" s="415"/>
      <c r="H13" s="416"/>
      <c r="I13" s="417"/>
      <c r="J13" s="417"/>
      <c r="K13" s="418"/>
      <c r="L13" s="268" t="str">
        <f t="shared" si="0"/>
        <v/>
      </c>
      <c r="M13" s="427"/>
      <c r="N13" s="12" t="s">
        <v>144</v>
      </c>
    </row>
    <row r="14" spans="1:21" s="20" customFormat="1" ht="21" customHeight="1" x14ac:dyDescent="0.2">
      <c r="A14" s="85"/>
      <c r="B14" s="410"/>
      <c r="C14" s="411"/>
      <c r="D14" s="412"/>
      <c r="E14" s="413"/>
      <c r="F14" s="414"/>
      <c r="G14" s="415"/>
      <c r="H14" s="416"/>
      <c r="I14" s="417"/>
      <c r="J14" s="417"/>
      <c r="K14" s="418"/>
      <c r="L14" s="268" t="str">
        <f t="shared" si="0"/>
        <v/>
      </c>
      <c r="M14" s="427"/>
    </row>
    <row r="15" spans="1:21" s="20" customFormat="1" ht="21" customHeight="1" x14ac:dyDescent="0.2">
      <c r="A15" s="85"/>
      <c r="B15" s="410"/>
      <c r="C15" s="411"/>
      <c r="D15" s="412"/>
      <c r="E15" s="413"/>
      <c r="F15" s="414"/>
      <c r="G15" s="415"/>
      <c r="H15" s="416"/>
      <c r="I15" s="417"/>
      <c r="J15" s="417"/>
      <c r="K15" s="418"/>
      <c r="L15" s="268" t="str">
        <f t="shared" si="0"/>
        <v/>
      </c>
      <c r="M15" s="427"/>
    </row>
    <row r="16" spans="1:21" s="20" customFormat="1" ht="21" customHeight="1" x14ac:dyDescent="0.2">
      <c r="A16" s="85"/>
      <c r="B16" s="410"/>
      <c r="C16" s="411"/>
      <c r="D16" s="412"/>
      <c r="E16" s="413"/>
      <c r="F16" s="414"/>
      <c r="G16" s="415"/>
      <c r="H16" s="416"/>
      <c r="I16" s="417"/>
      <c r="J16" s="417"/>
      <c r="K16" s="418"/>
      <c r="L16" s="268" t="str">
        <f t="shared" si="0"/>
        <v/>
      </c>
      <c r="M16" s="427"/>
    </row>
    <row r="17" spans="1:19" s="20" customFormat="1" ht="21" customHeight="1" x14ac:dyDescent="0.2">
      <c r="A17" s="85"/>
      <c r="B17" s="410"/>
      <c r="C17" s="411"/>
      <c r="D17" s="412"/>
      <c r="E17" s="413"/>
      <c r="F17" s="414"/>
      <c r="G17" s="415"/>
      <c r="H17" s="416"/>
      <c r="I17" s="417"/>
      <c r="J17" s="417"/>
      <c r="K17" s="418"/>
      <c r="L17" s="268" t="str">
        <f t="shared" si="0"/>
        <v/>
      </c>
      <c r="M17" s="427"/>
    </row>
    <row r="18" spans="1:19" s="20" customFormat="1" ht="21" customHeight="1" x14ac:dyDescent="0.2">
      <c r="A18" s="85"/>
      <c r="B18" s="410"/>
      <c r="C18" s="411"/>
      <c r="D18" s="412"/>
      <c r="E18" s="413"/>
      <c r="F18" s="414"/>
      <c r="G18" s="415"/>
      <c r="H18" s="416"/>
      <c r="I18" s="417"/>
      <c r="J18" s="417"/>
      <c r="K18" s="418"/>
      <c r="L18" s="268" t="str">
        <f t="shared" si="0"/>
        <v/>
      </c>
      <c r="M18" s="427"/>
      <c r="N18" s="12"/>
    </row>
    <row r="19" spans="1:19" s="20" customFormat="1" ht="21" customHeight="1" x14ac:dyDescent="0.2">
      <c r="A19" s="85"/>
      <c r="B19" s="410"/>
      <c r="C19" s="411"/>
      <c r="D19" s="412"/>
      <c r="E19" s="413"/>
      <c r="F19" s="414"/>
      <c r="G19" s="415"/>
      <c r="H19" s="416"/>
      <c r="I19" s="417"/>
      <c r="J19" s="417"/>
      <c r="K19" s="418"/>
      <c r="L19" s="268" t="str">
        <f t="shared" si="0"/>
        <v/>
      </c>
      <c r="M19" s="427"/>
    </row>
    <row r="20" spans="1:19" s="20" customFormat="1" ht="21" customHeight="1" x14ac:dyDescent="0.2">
      <c r="A20" s="85"/>
      <c r="B20" s="410"/>
      <c r="C20" s="411"/>
      <c r="D20" s="412"/>
      <c r="E20" s="413"/>
      <c r="F20" s="414"/>
      <c r="G20" s="415"/>
      <c r="H20" s="416"/>
      <c r="I20" s="417"/>
      <c r="J20" s="417"/>
      <c r="K20" s="418"/>
      <c r="L20" s="268" t="str">
        <f t="shared" si="0"/>
        <v/>
      </c>
      <c r="M20" s="427"/>
    </row>
    <row r="21" spans="1:19" s="20" customFormat="1" ht="21" customHeight="1" x14ac:dyDescent="0.2">
      <c r="A21" s="85"/>
      <c r="B21" s="410"/>
      <c r="C21" s="411"/>
      <c r="D21" s="412"/>
      <c r="E21" s="413"/>
      <c r="F21" s="414"/>
      <c r="G21" s="415"/>
      <c r="H21" s="416"/>
      <c r="I21" s="417"/>
      <c r="J21" s="417"/>
      <c r="K21" s="418"/>
      <c r="L21" s="268" t="str">
        <f t="shared" si="0"/>
        <v/>
      </c>
      <c r="M21" s="427"/>
    </row>
    <row r="22" spans="1:19" s="20" customFormat="1" ht="21" customHeight="1" x14ac:dyDescent="0.2">
      <c r="A22" s="85"/>
      <c r="B22" s="410"/>
      <c r="C22" s="411"/>
      <c r="D22" s="412"/>
      <c r="E22" s="413"/>
      <c r="F22" s="414"/>
      <c r="G22" s="415"/>
      <c r="H22" s="416"/>
      <c r="I22" s="417"/>
      <c r="J22" s="417"/>
      <c r="K22" s="418"/>
      <c r="L22" s="268" t="str">
        <f t="shared" si="0"/>
        <v/>
      </c>
      <c r="M22" s="427"/>
    </row>
    <row r="23" spans="1:19" s="20" customFormat="1" ht="21" customHeight="1" x14ac:dyDescent="0.2">
      <c r="A23" s="85"/>
      <c r="B23" s="410"/>
      <c r="C23" s="411"/>
      <c r="D23" s="412"/>
      <c r="E23" s="413"/>
      <c r="F23" s="414"/>
      <c r="G23" s="415"/>
      <c r="H23" s="416"/>
      <c r="I23" s="417"/>
      <c r="J23" s="417"/>
      <c r="K23" s="418"/>
      <c r="L23" s="268" t="str">
        <f t="shared" si="0"/>
        <v/>
      </c>
      <c r="M23" s="427"/>
    </row>
    <row r="24" spans="1:19" s="20" customFormat="1" ht="21" customHeight="1" x14ac:dyDescent="0.2">
      <c r="A24" s="85"/>
      <c r="B24" s="410"/>
      <c r="C24" s="411"/>
      <c r="D24" s="412"/>
      <c r="E24" s="413"/>
      <c r="F24" s="414"/>
      <c r="G24" s="415"/>
      <c r="H24" s="416"/>
      <c r="I24" s="417"/>
      <c r="J24" s="417"/>
      <c r="K24" s="418"/>
      <c r="L24" s="268" t="str">
        <f t="shared" si="0"/>
        <v/>
      </c>
      <c r="M24" s="427"/>
    </row>
    <row r="25" spans="1:19" s="20" customFormat="1" ht="21" customHeight="1" x14ac:dyDescent="0.2">
      <c r="A25" s="85"/>
      <c r="B25" s="410"/>
      <c r="C25" s="411"/>
      <c r="D25" s="412"/>
      <c r="E25" s="413"/>
      <c r="F25" s="414"/>
      <c r="G25" s="415"/>
      <c r="H25" s="416"/>
      <c r="I25" s="417"/>
      <c r="J25" s="417"/>
      <c r="K25" s="418"/>
      <c r="L25" s="268" t="str">
        <f t="shared" si="0"/>
        <v/>
      </c>
      <c r="M25" s="427"/>
    </row>
    <row r="26" spans="1:19" s="20" customFormat="1" ht="21" customHeight="1" x14ac:dyDescent="0.2">
      <c r="A26" s="85"/>
      <c r="B26" s="410"/>
      <c r="C26" s="411"/>
      <c r="D26" s="412"/>
      <c r="E26" s="413"/>
      <c r="F26" s="414"/>
      <c r="G26" s="415"/>
      <c r="H26" s="416"/>
      <c r="I26" s="417"/>
      <c r="J26" s="417"/>
      <c r="K26" s="418"/>
      <c r="L26" s="268" t="str">
        <f t="shared" si="0"/>
        <v/>
      </c>
      <c r="M26" s="427"/>
      <c r="S26" s="12"/>
    </row>
    <row r="27" spans="1:19" s="20" customFormat="1" ht="21" customHeight="1" x14ac:dyDescent="0.2">
      <c r="A27" s="85"/>
      <c r="B27" s="410"/>
      <c r="C27" s="411"/>
      <c r="D27" s="412"/>
      <c r="E27" s="413"/>
      <c r="F27" s="414"/>
      <c r="G27" s="415"/>
      <c r="H27" s="416"/>
      <c r="I27" s="417"/>
      <c r="J27" s="417"/>
      <c r="K27" s="418"/>
      <c r="L27" s="268" t="str">
        <f t="shared" si="0"/>
        <v/>
      </c>
      <c r="M27" s="427"/>
    </row>
    <row r="28" spans="1:19" s="20" customFormat="1" ht="21" customHeight="1" x14ac:dyDescent="0.2">
      <c r="A28" s="85"/>
      <c r="B28" s="410"/>
      <c r="C28" s="411"/>
      <c r="D28" s="412"/>
      <c r="E28" s="413"/>
      <c r="F28" s="414"/>
      <c r="G28" s="415"/>
      <c r="H28" s="416"/>
      <c r="I28" s="417"/>
      <c r="J28" s="417"/>
      <c r="K28" s="418"/>
      <c r="L28" s="268" t="str">
        <f t="shared" si="0"/>
        <v/>
      </c>
      <c r="M28" s="427"/>
    </row>
    <row r="29" spans="1:19" s="20" customFormat="1" ht="21" customHeight="1" x14ac:dyDescent="0.2">
      <c r="A29" s="85"/>
      <c r="B29" s="410"/>
      <c r="C29" s="411"/>
      <c r="D29" s="412"/>
      <c r="E29" s="413"/>
      <c r="F29" s="414"/>
      <c r="G29" s="415"/>
      <c r="H29" s="416"/>
      <c r="I29" s="417"/>
      <c r="J29" s="417"/>
      <c r="K29" s="418"/>
      <c r="L29" s="268" t="str">
        <f t="shared" si="0"/>
        <v/>
      </c>
      <c r="M29" s="427"/>
    </row>
    <row r="30" spans="1:19" s="20" customFormat="1" ht="21" customHeight="1" x14ac:dyDescent="0.2">
      <c r="A30" s="85"/>
      <c r="B30" s="410"/>
      <c r="C30" s="411"/>
      <c r="D30" s="412"/>
      <c r="E30" s="413"/>
      <c r="F30" s="414"/>
      <c r="G30" s="415"/>
      <c r="H30" s="416"/>
      <c r="I30" s="417"/>
      <c r="J30" s="417"/>
      <c r="K30" s="418"/>
      <c r="L30" s="268" t="str">
        <f t="shared" si="0"/>
        <v/>
      </c>
      <c r="M30" s="427"/>
    </row>
    <row r="31" spans="1:19" s="20" customFormat="1" ht="21" customHeight="1" x14ac:dyDescent="0.2">
      <c r="A31" s="85"/>
      <c r="B31" s="410"/>
      <c r="C31" s="411"/>
      <c r="D31" s="412"/>
      <c r="E31" s="413"/>
      <c r="F31" s="414"/>
      <c r="G31" s="415"/>
      <c r="H31" s="416"/>
      <c r="I31" s="417"/>
      <c r="J31" s="417"/>
      <c r="K31" s="418"/>
      <c r="L31" s="268" t="str">
        <f t="shared" si="0"/>
        <v/>
      </c>
      <c r="M31" s="427"/>
    </row>
    <row r="32" spans="1:19" s="20" customFormat="1" ht="21" customHeight="1" x14ac:dyDescent="0.2">
      <c r="A32" s="85"/>
      <c r="B32" s="410"/>
      <c r="C32" s="411"/>
      <c r="D32" s="412"/>
      <c r="E32" s="413"/>
      <c r="F32" s="414"/>
      <c r="G32" s="415"/>
      <c r="H32" s="416"/>
      <c r="I32" s="417"/>
      <c r="J32" s="417"/>
      <c r="K32" s="418"/>
      <c r="L32" s="268" t="str">
        <f t="shared" si="0"/>
        <v/>
      </c>
      <c r="M32" s="427"/>
    </row>
    <row r="33" spans="1:13" s="20" customFormat="1" ht="21" customHeight="1" x14ac:dyDescent="0.2">
      <c r="A33" s="85"/>
      <c r="B33" s="410"/>
      <c r="C33" s="411"/>
      <c r="D33" s="412"/>
      <c r="E33" s="413"/>
      <c r="F33" s="414"/>
      <c r="G33" s="415"/>
      <c r="H33" s="416"/>
      <c r="I33" s="417"/>
      <c r="J33" s="417"/>
      <c r="K33" s="418"/>
      <c r="L33" s="268" t="str">
        <f t="shared" si="0"/>
        <v/>
      </c>
      <c r="M33" s="427"/>
    </row>
    <row r="34" spans="1:13" s="20" customFormat="1" ht="21" customHeight="1" x14ac:dyDescent="0.2">
      <c r="A34" s="73"/>
      <c r="B34" s="74"/>
      <c r="C34" s="75"/>
      <c r="D34" s="76"/>
      <c r="E34" s="77"/>
      <c r="F34" s="78"/>
      <c r="G34" s="79"/>
      <c r="H34" s="80"/>
      <c r="I34" s="81"/>
      <c r="J34" s="81"/>
      <c r="K34" s="50"/>
      <c r="L34" s="268" t="str">
        <f t="shared" si="0"/>
        <v/>
      </c>
      <c r="M34" s="427"/>
    </row>
    <row r="35" spans="1:13" s="20" customFormat="1" ht="21" customHeight="1" x14ac:dyDescent="0.2">
      <c r="A35" s="73"/>
      <c r="B35" s="74"/>
      <c r="C35" s="75"/>
      <c r="D35" s="76"/>
      <c r="E35" s="77"/>
      <c r="F35" s="78"/>
      <c r="G35" s="79"/>
      <c r="H35" s="80"/>
      <c r="I35" s="81"/>
      <c r="J35" s="81"/>
      <c r="K35" s="50"/>
      <c r="L35" s="268" t="str">
        <f t="shared" si="0"/>
        <v/>
      </c>
      <c r="M35" s="427"/>
    </row>
    <row r="36" spans="1:13" s="20" customFormat="1" ht="21" customHeight="1" x14ac:dyDescent="0.2">
      <c r="A36" s="73"/>
      <c r="B36" s="74"/>
      <c r="C36" s="75"/>
      <c r="D36" s="76"/>
      <c r="E36" s="77"/>
      <c r="F36" s="78"/>
      <c r="G36" s="79"/>
      <c r="H36" s="80"/>
      <c r="I36" s="81"/>
      <c r="J36" s="81"/>
      <c r="K36" s="50"/>
      <c r="L36" s="268" t="str">
        <f t="shared" si="0"/>
        <v/>
      </c>
      <c r="M36" s="427"/>
    </row>
    <row r="37" spans="1:13" s="20" customFormat="1" ht="21" customHeight="1" x14ac:dyDescent="0.2">
      <c r="A37" s="73"/>
      <c r="B37" s="74"/>
      <c r="C37" s="75"/>
      <c r="D37" s="76"/>
      <c r="E37" s="77"/>
      <c r="F37" s="78"/>
      <c r="G37" s="79"/>
      <c r="H37" s="80"/>
      <c r="I37" s="81"/>
      <c r="J37" s="81"/>
      <c r="K37" s="50"/>
      <c r="L37" s="268" t="str">
        <f t="shared" si="0"/>
        <v/>
      </c>
      <c r="M37" s="427"/>
    </row>
    <row r="38" spans="1:13" s="20" customFormat="1" ht="21" customHeight="1" x14ac:dyDescent="0.2">
      <c r="A38" s="73"/>
      <c r="B38" s="74"/>
      <c r="C38" s="75"/>
      <c r="D38" s="76"/>
      <c r="E38" s="77"/>
      <c r="F38" s="78"/>
      <c r="G38" s="79"/>
      <c r="H38" s="80"/>
      <c r="I38" s="81"/>
      <c r="J38" s="81"/>
      <c r="K38" s="50"/>
      <c r="L38" s="268" t="str">
        <f t="shared" si="0"/>
        <v/>
      </c>
      <c r="M38" s="427"/>
    </row>
    <row r="39" spans="1:13" s="20" customFormat="1" ht="21" customHeight="1" x14ac:dyDescent="0.2">
      <c r="A39" s="73"/>
      <c r="B39" s="74"/>
      <c r="C39" s="75"/>
      <c r="D39" s="76"/>
      <c r="E39" s="77"/>
      <c r="F39" s="78"/>
      <c r="G39" s="79"/>
      <c r="H39" s="80"/>
      <c r="I39" s="81"/>
      <c r="J39" s="81"/>
      <c r="K39" s="50"/>
      <c r="L39" s="268" t="str">
        <f t="shared" si="0"/>
        <v/>
      </c>
      <c r="M39" s="427"/>
    </row>
    <row r="40" spans="1:13" s="20" customFormat="1" ht="21" customHeight="1" x14ac:dyDescent="0.2">
      <c r="A40" s="73"/>
      <c r="B40" s="74"/>
      <c r="C40" s="75"/>
      <c r="D40" s="76"/>
      <c r="E40" s="77"/>
      <c r="F40" s="78"/>
      <c r="G40" s="79"/>
      <c r="H40" s="80"/>
      <c r="I40" s="81"/>
      <c r="J40" s="81"/>
      <c r="K40" s="50"/>
      <c r="L40" s="268" t="str">
        <f t="shared" si="0"/>
        <v/>
      </c>
      <c r="M40" s="427"/>
    </row>
    <row r="41" spans="1:13" s="20" customFormat="1" ht="21" customHeight="1" x14ac:dyDescent="0.2">
      <c r="A41" s="73"/>
      <c r="B41" s="74"/>
      <c r="C41" s="75"/>
      <c r="D41" s="76"/>
      <c r="E41" s="77"/>
      <c r="F41" s="78"/>
      <c r="G41" s="79"/>
      <c r="H41" s="80"/>
      <c r="I41" s="81"/>
      <c r="J41" s="81"/>
      <c r="K41" s="50"/>
      <c r="L41" s="268" t="str">
        <f t="shared" si="0"/>
        <v/>
      </c>
      <c r="M41" s="427"/>
    </row>
    <row r="42" spans="1:13" s="20" customFormat="1" ht="21" customHeight="1" x14ac:dyDescent="0.2">
      <c r="A42" s="73"/>
      <c r="B42" s="74"/>
      <c r="C42" s="75"/>
      <c r="D42" s="76"/>
      <c r="E42" s="77"/>
      <c r="F42" s="78"/>
      <c r="G42" s="79"/>
      <c r="H42" s="80"/>
      <c r="I42" s="81"/>
      <c r="J42" s="81"/>
      <c r="K42" s="50"/>
      <c r="L42" s="268" t="str">
        <f t="shared" si="0"/>
        <v/>
      </c>
      <c r="M42" s="427"/>
    </row>
    <row r="43" spans="1:13" s="20" customFormat="1" ht="21" customHeight="1" x14ac:dyDescent="0.2">
      <c r="A43" s="73"/>
      <c r="B43" s="74"/>
      <c r="C43" s="75"/>
      <c r="D43" s="76"/>
      <c r="E43" s="77"/>
      <c r="F43" s="78"/>
      <c r="G43" s="79"/>
      <c r="H43" s="80"/>
      <c r="I43" s="81"/>
      <c r="J43" s="81"/>
      <c r="K43" s="50"/>
      <c r="L43" s="268" t="str">
        <f t="shared" si="0"/>
        <v/>
      </c>
      <c r="M43" s="427"/>
    </row>
    <row r="44" spans="1:13" s="20" customFormat="1" ht="21" customHeight="1" x14ac:dyDescent="0.2">
      <c r="A44" s="73"/>
      <c r="B44" s="74"/>
      <c r="C44" s="75"/>
      <c r="D44" s="76"/>
      <c r="E44" s="77"/>
      <c r="F44" s="78"/>
      <c r="G44" s="79"/>
      <c r="H44" s="80"/>
      <c r="I44" s="81"/>
      <c r="J44" s="81"/>
      <c r="K44" s="50"/>
      <c r="L44" s="268" t="str">
        <f t="shared" si="0"/>
        <v/>
      </c>
      <c r="M44" s="427"/>
    </row>
    <row r="45" spans="1:13" s="20" customFormat="1" ht="21" customHeight="1" x14ac:dyDescent="0.2">
      <c r="A45" s="73"/>
      <c r="B45" s="74"/>
      <c r="C45" s="75"/>
      <c r="D45" s="76"/>
      <c r="E45" s="77"/>
      <c r="F45" s="78"/>
      <c r="G45" s="79"/>
      <c r="H45" s="80"/>
      <c r="I45" s="81"/>
      <c r="J45" s="81"/>
      <c r="K45" s="50"/>
      <c r="L45" s="268" t="str">
        <f t="shared" si="0"/>
        <v/>
      </c>
      <c r="M45" s="427"/>
    </row>
    <row r="46" spans="1:13" s="20" customFormat="1" ht="21" customHeight="1" x14ac:dyDescent="0.2">
      <c r="A46" s="73"/>
      <c r="B46" s="74"/>
      <c r="C46" s="75"/>
      <c r="D46" s="76"/>
      <c r="E46" s="77"/>
      <c r="F46" s="78"/>
      <c r="G46" s="79"/>
      <c r="H46" s="80"/>
      <c r="I46" s="81"/>
      <c r="J46" s="81"/>
      <c r="K46" s="50"/>
      <c r="L46" s="268" t="str">
        <f t="shared" si="0"/>
        <v/>
      </c>
      <c r="M46" s="427"/>
    </row>
    <row r="47" spans="1:13" s="20" customFormat="1" ht="21" customHeight="1" x14ac:dyDescent="0.2">
      <c r="A47" s="73"/>
      <c r="B47" s="74"/>
      <c r="C47" s="75"/>
      <c r="D47" s="76"/>
      <c r="E47" s="77"/>
      <c r="F47" s="78"/>
      <c r="G47" s="79"/>
      <c r="H47" s="80"/>
      <c r="I47" s="81"/>
      <c r="J47" s="81"/>
      <c r="K47" s="50"/>
      <c r="L47" s="268" t="str">
        <f t="shared" si="0"/>
        <v/>
      </c>
      <c r="M47" s="427"/>
    </row>
    <row r="48" spans="1:13" s="20" customFormat="1" ht="21" customHeight="1" x14ac:dyDescent="0.2">
      <c r="A48" s="73"/>
      <c r="B48" s="74"/>
      <c r="C48" s="75"/>
      <c r="D48" s="76"/>
      <c r="E48" s="77"/>
      <c r="F48" s="78"/>
      <c r="G48" s="79"/>
      <c r="H48" s="80"/>
      <c r="I48" s="81"/>
      <c r="J48" s="81"/>
      <c r="K48" s="50"/>
      <c r="L48" s="268" t="str">
        <f t="shared" si="0"/>
        <v/>
      </c>
      <c r="M48" s="427"/>
    </row>
    <row r="49" spans="1:13" s="20" customFormat="1" ht="21" customHeight="1" x14ac:dyDescent="0.2">
      <c r="A49" s="73"/>
      <c r="B49" s="74"/>
      <c r="C49" s="75"/>
      <c r="D49" s="76"/>
      <c r="E49" s="77"/>
      <c r="F49" s="78"/>
      <c r="G49" s="79"/>
      <c r="H49" s="80"/>
      <c r="I49" s="81"/>
      <c r="J49" s="81"/>
      <c r="K49" s="50"/>
      <c r="L49" s="268" t="str">
        <f t="shared" si="0"/>
        <v/>
      </c>
      <c r="M49" s="427"/>
    </row>
    <row r="50" spans="1:13" s="20" customFormat="1" ht="21" customHeight="1" x14ac:dyDescent="0.2">
      <c r="A50" s="73"/>
      <c r="B50" s="74"/>
      <c r="C50" s="75"/>
      <c r="D50" s="76"/>
      <c r="E50" s="77"/>
      <c r="F50" s="78"/>
      <c r="G50" s="79"/>
      <c r="H50" s="80"/>
      <c r="I50" s="81"/>
      <c r="J50" s="81"/>
      <c r="K50" s="50"/>
      <c r="L50" s="268" t="str">
        <f t="shared" si="0"/>
        <v/>
      </c>
      <c r="M50" s="427"/>
    </row>
    <row r="51" spans="1:13" s="20" customFormat="1" ht="21" customHeight="1" x14ac:dyDescent="0.2">
      <c r="A51" s="73"/>
      <c r="B51" s="74"/>
      <c r="C51" s="75"/>
      <c r="D51" s="76"/>
      <c r="E51" s="77"/>
      <c r="F51" s="78"/>
      <c r="G51" s="79"/>
      <c r="H51" s="80"/>
      <c r="I51" s="81"/>
      <c r="J51" s="81"/>
      <c r="K51" s="50"/>
      <c r="L51" s="268" t="str">
        <f t="shared" si="0"/>
        <v/>
      </c>
      <c r="M51" s="427"/>
    </row>
    <row r="52" spans="1:13" s="20" customFormat="1" ht="21" customHeight="1" x14ac:dyDescent="0.2">
      <c r="A52" s="73"/>
      <c r="B52" s="74"/>
      <c r="C52" s="75"/>
      <c r="D52" s="76"/>
      <c r="E52" s="77"/>
      <c r="F52" s="78"/>
      <c r="G52" s="79"/>
      <c r="H52" s="80"/>
      <c r="I52" s="81"/>
      <c r="J52" s="81"/>
      <c r="K52" s="50"/>
      <c r="L52" s="268" t="str">
        <f t="shared" si="0"/>
        <v/>
      </c>
      <c r="M52" s="427"/>
    </row>
    <row r="53" spans="1:13" s="20" customFormat="1" ht="21" customHeight="1" x14ac:dyDescent="0.2">
      <c r="A53" s="73"/>
      <c r="B53" s="74"/>
      <c r="C53" s="75"/>
      <c r="D53" s="76"/>
      <c r="E53" s="77"/>
      <c r="F53" s="78"/>
      <c r="G53" s="79"/>
      <c r="H53" s="80"/>
      <c r="I53" s="81"/>
      <c r="J53" s="81"/>
      <c r="K53" s="50"/>
      <c r="L53" s="268" t="str">
        <f t="shared" si="0"/>
        <v/>
      </c>
      <c r="M53" s="427"/>
    </row>
    <row r="54" spans="1:13" s="20" customFormat="1" ht="21" customHeight="1" x14ac:dyDescent="0.2">
      <c r="A54" s="73"/>
      <c r="B54" s="74"/>
      <c r="C54" s="75"/>
      <c r="D54" s="76"/>
      <c r="E54" s="77"/>
      <c r="F54" s="78"/>
      <c r="G54" s="79"/>
      <c r="H54" s="80"/>
      <c r="I54" s="81"/>
      <c r="J54" s="81"/>
      <c r="K54" s="50"/>
      <c r="L54" s="268" t="str">
        <f t="shared" si="0"/>
        <v/>
      </c>
      <c r="M54" s="427"/>
    </row>
    <row r="55" spans="1:13" s="20" customFormat="1" ht="21" customHeight="1" x14ac:dyDescent="0.2">
      <c r="A55" s="73"/>
      <c r="B55" s="74"/>
      <c r="C55" s="75"/>
      <c r="D55" s="76"/>
      <c r="E55" s="77"/>
      <c r="F55" s="78"/>
      <c r="G55" s="79"/>
      <c r="H55" s="80"/>
      <c r="I55" s="81"/>
      <c r="J55" s="81"/>
      <c r="K55" s="50"/>
      <c r="L55" s="268" t="str">
        <f t="shared" si="0"/>
        <v/>
      </c>
      <c r="M55" s="427"/>
    </row>
    <row r="56" spans="1:13" s="20" customFormat="1" ht="21" customHeight="1" x14ac:dyDescent="0.2">
      <c r="A56" s="73"/>
      <c r="B56" s="74"/>
      <c r="C56" s="75"/>
      <c r="D56" s="76"/>
      <c r="E56" s="77"/>
      <c r="F56" s="78"/>
      <c r="G56" s="79"/>
      <c r="H56" s="80"/>
      <c r="I56" s="81"/>
      <c r="J56" s="81"/>
      <c r="K56" s="50"/>
      <c r="L56" s="268" t="str">
        <f t="shared" si="0"/>
        <v/>
      </c>
      <c r="M56" s="427"/>
    </row>
    <row r="57" spans="1:13" s="20" customFormat="1" ht="21" customHeight="1" x14ac:dyDescent="0.2">
      <c r="A57" s="73"/>
      <c r="B57" s="74"/>
      <c r="C57" s="75"/>
      <c r="D57" s="76"/>
      <c r="E57" s="77"/>
      <c r="F57" s="78"/>
      <c r="G57" s="79"/>
      <c r="H57" s="80"/>
      <c r="I57" s="81"/>
      <c r="J57" s="81"/>
      <c r="K57" s="50"/>
      <c r="L57" s="268" t="str">
        <f t="shared" si="0"/>
        <v/>
      </c>
      <c r="M57" s="427"/>
    </row>
    <row r="58" spans="1:13" s="20" customFormat="1" ht="21" customHeight="1" x14ac:dyDescent="0.2">
      <c r="A58" s="73"/>
      <c r="B58" s="74"/>
      <c r="C58" s="75"/>
      <c r="D58" s="76"/>
      <c r="E58" s="77"/>
      <c r="F58" s="78"/>
      <c r="G58" s="79"/>
      <c r="H58" s="80"/>
      <c r="I58" s="81"/>
      <c r="J58" s="81"/>
      <c r="K58" s="50"/>
      <c r="L58" s="268" t="str">
        <f t="shared" si="0"/>
        <v/>
      </c>
      <c r="M58" s="427"/>
    </row>
    <row r="59" spans="1:13" s="20" customFormat="1" ht="21" customHeight="1" x14ac:dyDescent="0.2">
      <c r="A59" s="73"/>
      <c r="B59" s="74"/>
      <c r="C59" s="75"/>
      <c r="D59" s="76"/>
      <c r="E59" s="77"/>
      <c r="F59" s="78"/>
      <c r="G59" s="79"/>
      <c r="H59" s="80"/>
      <c r="I59" s="81"/>
      <c r="J59" s="81"/>
      <c r="K59" s="50"/>
      <c r="L59" s="268" t="str">
        <f t="shared" si="0"/>
        <v/>
      </c>
      <c r="M59" s="427"/>
    </row>
    <row r="60" spans="1:13" s="20" customFormat="1" ht="21" customHeight="1" x14ac:dyDescent="0.2">
      <c r="A60" s="73"/>
      <c r="B60" s="74"/>
      <c r="C60" s="75"/>
      <c r="D60" s="76"/>
      <c r="E60" s="77"/>
      <c r="F60" s="78"/>
      <c r="G60" s="79"/>
      <c r="H60" s="80"/>
      <c r="I60" s="81"/>
      <c r="J60" s="81"/>
      <c r="K60" s="50"/>
      <c r="L60" s="268" t="str">
        <f t="shared" si="0"/>
        <v/>
      </c>
      <c r="M60" s="427"/>
    </row>
    <row r="61" spans="1:13" s="20" customFormat="1" ht="21" customHeight="1" x14ac:dyDescent="0.2">
      <c r="A61" s="73"/>
      <c r="B61" s="74"/>
      <c r="C61" s="75"/>
      <c r="D61" s="76"/>
      <c r="E61" s="77"/>
      <c r="F61" s="78"/>
      <c r="G61" s="79"/>
      <c r="H61" s="80"/>
      <c r="I61" s="81"/>
      <c r="J61" s="81"/>
      <c r="K61" s="50"/>
      <c r="L61" s="268" t="str">
        <f t="shared" si="0"/>
        <v/>
      </c>
      <c r="M61" s="427"/>
    </row>
    <row r="62" spans="1:13" s="20" customFormat="1" ht="21" customHeight="1" x14ac:dyDescent="0.2">
      <c r="A62" s="73"/>
      <c r="B62" s="74"/>
      <c r="C62" s="75"/>
      <c r="D62" s="76"/>
      <c r="E62" s="77"/>
      <c r="F62" s="78"/>
      <c r="G62" s="79"/>
      <c r="H62" s="80"/>
      <c r="I62" s="81"/>
      <c r="J62" s="81"/>
      <c r="K62" s="50"/>
      <c r="L62" s="268" t="str">
        <f t="shared" si="0"/>
        <v/>
      </c>
      <c r="M62" s="427"/>
    </row>
    <row r="63" spans="1:13" s="20" customFormat="1" ht="21" customHeight="1" x14ac:dyDescent="0.2">
      <c r="A63" s="73"/>
      <c r="B63" s="74"/>
      <c r="C63" s="75"/>
      <c r="D63" s="76"/>
      <c r="E63" s="77"/>
      <c r="F63" s="78"/>
      <c r="G63" s="79"/>
      <c r="H63" s="80"/>
      <c r="I63" s="81"/>
      <c r="J63" s="81"/>
      <c r="K63" s="50"/>
      <c r="L63" s="268" t="str">
        <f t="shared" si="0"/>
        <v/>
      </c>
      <c r="M63" s="427"/>
    </row>
    <row r="64" spans="1:13" s="20" customFormat="1" ht="21" customHeight="1" x14ac:dyDescent="0.2">
      <c r="A64" s="73"/>
      <c r="B64" s="74"/>
      <c r="C64" s="75"/>
      <c r="D64" s="76"/>
      <c r="E64" s="77"/>
      <c r="F64" s="78"/>
      <c r="G64" s="79"/>
      <c r="H64" s="80"/>
      <c r="I64" s="81"/>
      <c r="J64" s="81"/>
      <c r="K64" s="50"/>
      <c r="L64" s="268" t="str">
        <f t="shared" si="0"/>
        <v/>
      </c>
      <c r="M64" s="427"/>
    </row>
    <row r="65" spans="1:13" s="20" customFormat="1" ht="21" customHeight="1" x14ac:dyDescent="0.2">
      <c r="A65" s="73"/>
      <c r="B65" s="74"/>
      <c r="C65" s="75"/>
      <c r="D65" s="76"/>
      <c r="E65" s="77"/>
      <c r="F65" s="78"/>
      <c r="G65" s="79"/>
      <c r="H65" s="80"/>
      <c r="I65" s="81"/>
      <c r="J65" s="81"/>
      <c r="K65" s="50"/>
      <c r="L65" s="268" t="str">
        <f t="shared" si="0"/>
        <v/>
      </c>
      <c r="M65" s="427"/>
    </row>
    <row r="66" spans="1:13" s="20" customFormat="1" ht="21" customHeight="1" x14ac:dyDescent="0.2">
      <c r="A66" s="73"/>
      <c r="B66" s="74"/>
      <c r="C66" s="75"/>
      <c r="D66" s="76"/>
      <c r="E66" s="77"/>
      <c r="F66" s="78"/>
      <c r="G66" s="79"/>
      <c r="H66" s="80"/>
      <c r="I66" s="81"/>
      <c r="J66" s="81"/>
      <c r="K66" s="50"/>
      <c r="L66" s="268" t="str">
        <f t="shared" si="0"/>
        <v/>
      </c>
      <c r="M66" s="427"/>
    </row>
    <row r="67" spans="1:13" s="20" customFormat="1" ht="21" customHeight="1" x14ac:dyDescent="0.2">
      <c r="A67" s="73"/>
      <c r="B67" s="74"/>
      <c r="C67" s="75"/>
      <c r="D67" s="76"/>
      <c r="E67" s="77"/>
      <c r="F67" s="78"/>
      <c r="G67" s="79"/>
      <c r="H67" s="80"/>
      <c r="I67" s="81"/>
      <c r="J67" s="81"/>
      <c r="K67" s="50"/>
      <c r="L67" s="268" t="str">
        <f t="shared" si="0"/>
        <v/>
      </c>
      <c r="M67" s="427"/>
    </row>
    <row r="68" spans="1:13" s="20" customFormat="1" ht="21" customHeight="1" x14ac:dyDescent="0.2">
      <c r="A68" s="73"/>
      <c r="B68" s="74"/>
      <c r="C68" s="75"/>
      <c r="D68" s="76"/>
      <c r="E68" s="77"/>
      <c r="F68" s="78"/>
      <c r="G68" s="79"/>
      <c r="H68" s="80"/>
      <c r="I68" s="81"/>
      <c r="J68" s="81"/>
      <c r="K68" s="50"/>
      <c r="L68" s="268" t="str">
        <f t="shared" si="0"/>
        <v/>
      </c>
      <c r="M68" s="427"/>
    </row>
    <row r="69" spans="1:13" s="20" customFormat="1" ht="21" customHeight="1" x14ac:dyDescent="0.2">
      <c r="A69" s="73"/>
      <c r="B69" s="74"/>
      <c r="C69" s="75"/>
      <c r="D69" s="76"/>
      <c r="E69" s="77"/>
      <c r="F69" s="78"/>
      <c r="G69" s="79"/>
      <c r="H69" s="80"/>
      <c r="I69" s="81"/>
      <c r="J69" s="81"/>
      <c r="K69" s="50"/>
      <c r="L69" s="268" t="str">
        <f t="shared" si="0"/>
        <v/>
      </c>
      <c r="M69" s="427"/>
    </row>
    <row r="70" spans="1:13" s="20" customFormat="1" ht="21" customHeight="1" x14ac:dyDescent="0.2">
      <c r="A70" s="73"/>
      <c r="B70" s="74"/>
      <c r="C70" s="75"/>
      <c r="D70" s="76"/>
      <c r="E70" s="77"/>
      <c r="F70" s="78"/>
      <c r="G70" s="79"/>
      <c r="H70" s="80"/>
      <c r="I70" s="81"/>
      <c r="J70" s="81"/>
      <c r="K70" s="50"/>
      <c r="L70" s="268" t="str">
        <f t="shared" si="0"/>
        <v/>
      </c>
      <c r="M70" s="427"/>
    </row>
    <row r="71" spans="1:13" s="20" customFormat="1" ht="21" customHeight="1" x14ac:dyDescent="0.2">
      <c r="A71" s="73"/>
      <c r="B71" s="74"/>
      <c r="C71" s="75"/>
      <c r="D71" s="76"/>
      <c r="E71" s="77"/>
      <c r="F71" s="78"/>
      <c r="G71" s="79"/>
      <c r="H71" s="80"/>
      <c r="I71" s="81"/>
      <c r="J71" s="81"/>
      <c r="K71" s="50"/>
      <c r="L71" s="268" t="str">
        <f t="shared" si="0"/>
        <v/>
      </c>
      <c r="M71" s="427"/>
    </row>
    <row r="72" spans="1:13" s="20" customFormat="1" ht="21" customHeight="1" x14ac:dyDescent="0.2">
      <c r="A72" s="73"/>
      <c r="B72" s="74"/>
      <c r="C72" s="75"/>
      <c r="D72" s="76"/>
      <c r="E72" s="77"/>
      <c r="F72" s="78"/>
      <c r="G72" s="79"/>
      <c r="H72" s="80"/>
      <c r="I72" s="81"/>
      <c r="J72" s="81"/>
      <c r="K72" s="50"/>
      <c r="L72" s="268" t="str">
        <f t="shared" si="0"/>
        <v/>
      </c>
      <c r="M72" s="427"/>
    </row>
    <row r="73" spans="1:13" s="20" customFormat="1" ht="21" customHeight="1" x14ac:dyDescent="0.2">
      <c r="A73" s="73"/>
      <c r="B73" s="74"/>
      <c r="C73" s="75"/>
      <c r="D73" s="76"/>
      <c r="E73" s="77"/>
      <c r="F73" s="78"/>
      <c r="G73" s="79"/>
      <c r="H73" s="80"/>
      <c r="I73" s="81"/>
      <c r="J73" s="81"/>
      <c r="K73" s="50"/>
      <c r="L73" s="268" t="str">
        <f t="shared" si="0"/>
        <v/>
      </c>
      <c r="M73" s="427"/>
    </row>
    <row r="74" spans="1:13" s="20" customFormat="1" ht="21" customHeight="1" x14ac:dyDescent="0.2">
      <c r="A74" s="73"/>
      <c r="B74" s="74"/>
      <c r="C74" s="75"/>
      <c r="D74" s="76"/>
      <c r="E74" s="77"/>
      <c r="F74" s="78"/>
      <c r="G74" s="79"/>
      <c r="H74" s="80"/>
      <c r="I74" s="81"/>
      <c r="J74" s="81"/>
      <c r="K74" s="50"/>
      <c r="L74" s="268" t="str">
        <f t="shared" si="0"/>
        <v/>
      </c>
      <c r="M74" s="427"/>
    </row>
    <row r="75" spans="1:13" s="20" customFormat="1" ht="21" customHeight="1" x14ac:dyDescent="0.2">
      <c r="A75" s="73"/>
      <c r="B75" s="74"/>
      <c r="C75" s="75"/>
      <c r="D75" s="76"/>
      <c r="E75" s="77"/>
      <c r="F75" s="78"/>
      <c r="G75" s="79"/>
      <c r="H75" s="80"/>
      <c r="I75" s="81"/>
      <c r="J75" s="81"/>
      <c r="K75" s="50"/>
      <c r="L75" s="268" t="str">
        <f t="shared" si="0"/>
        <v/>
      </c>
      <c r="M75" s="427"/>
    </row>
    <row r="76" spans="1:13" s="20" customFormat="1" ht="21" customHeight="1" x14ac:dyDescent="0.2">
      <c r="A76" s="73"/>
      <c r="B76" s="74"/>
      <c r="C76" s="75"/>
      <c r="D76" s="76"/>
      <c r="E76" s="77"/>
      <c r="F76" s="78"/>
      <c r="G76" s="79"/>
      <c r="H76" s="80"/>
      <c r="I76" s="81"/>
      <c r="J76" s="81"/>
      <c r="K76" s="50"/>
      <c r="L76" s="268" t="str">
        <f t="shared" si="0"/>
        <v/>
      </c>
      <c r="M76" s="427"/>
    </row>
    <row r="77" spans="1:13" s="20" customFormat="1" ht="21" customHeight="1" x14ac:dyDescent="0.2">
      <c r="A77" s="73"/>
      <c r="B77" s="74"/>
      <c r="C77" s="75"/>
      <c r="D77" s="76"/>
      <c r="E77" s="77"/>
      <c r="F77" s="78"/>
      <c r="G77" s="79"/>
      <c r="H77" s="80"/>
      <c r="I77" s="81"/>
      <c r="J77" s="81"/>
      <c r="K77" s="50"/>
      <c r="L77" s="268" t="str">
        <f t="shared" si="0"/>
        <v/>
      </c>
      <c r="M77" s="427"/>
    </row>
    <row r="78" spans="1:13" s="20" customFormat="1" ht="21" customHeight="1" x14ac:dyDescent="0.2">
      <c r="A78" s="73"/>
      <c r="B78" s="74"/>
      <c r="C78" s="75"/>
      <c r="D78" s="76"/>
      <c r="E78" s="77"/>
      <c r="F78" s="78"/>
      <c r="G78" s="79"/>
      <c r="H78" s="80"/>
      <c r="I78" s="81"/>
      <c r="J78" s="81"/>
      <c r="K78" s="50"/>
      <c r="L78" s="268" t="str">
        <f t="shared" si="0"/>
        <v/>
      </c>
      <c r="M78" s="427"/>
    </row>
    <row r="79" spans="1:13" s="20" customFormat="1" ht="21" customHeight="1" x14ac:dyDescent="0.2">
      <c r="A79" s="73"/>
      <c r="B79" s="74"/>
      <c r="C79" s="75"/>
      <c r="D79" s="76"/>
      <c r="E79" s="77"/>
      <c r="F79" s="78"/>
      <c r="G79" s="79"/>
      <c r="H79" s="80"/>
      <c r="I79" s="81"/>
      <c r="J79" s="81"/>
      <c r="K79" s="50"/>
      <c r="L79" s="268" t="str">
        <f t="shared" si="0"/>
        <v/>
      </c>
      <c r="M79" s="427"/>
    </row>
    <row r="80" spans="1:13" s="20" customFormat="1" ht="21" customHeight="1" x14ac:dyDescent="0.2">
      <c r="A80" s="73"/>
      <c r="B80" s="74"/>
      <c r="C80" s="75"/>
      <c r="D80" s="76"/>
      <c r="E80" s="77"/>
      <c r="F80" s="78"/>
      <c r="G80" s="79"/>
      <c r="H80" s="80"/>
      <c r="I80" s="81"/>
      <c r="J80" s="81"/>
      <c r="K80" s="50"/>
      <c r="L80" s="268" t="str">
        <f t="shared" si="0"/>
        <v/>
      </c>
      <c r="M80" s="427"/>
    </row>
    <row r="81" spans="1:13" s="20" customFormat="1" ht="21" customHeight="1" x14ac:dyDescent="0.2">
      <c r="A81" s="73"/>
      <c r="B81" s="74"/>
      <c r="C81" s="75"/>
      <c r="D81" s="76"/>
      <c r="E81" s="77"/>
      <c r="F81" s="78"/>
      <c r="G81" s="79"/>
      <c r="H81" s="80"/>
      <c r="I81" s="81"/>
      <c r="J81" s="81"/>
      <c r="K81" s="50"/>
      <c r="L81" s="268" t="str">
        <f t="shared" si="0"/>
        <v/>
      </c>
      <c r="M81" s="427"/>
    </row>
    <row r="82" spans="1:13" s="20" customFormat="1" ht="21" customHeight="1" x14ac:dyDescent="0.2">
      <c r="A82" s="73"/>
      <c r="B82" s="74"/>
      <c r="C82" s="75"/>
      <c r="D82" s="76"/>
      <c r="E82" s="77"/>
      <c r="F82" s="78"/>
      <c r="G82" s="79"/>
      <c r="H82" s="80"/>
      <c r="I82" s="81"/>
      <c r="J82" s="81"/>
      <c r="K82" s="50"/>
      <c r="L82" s="268" t="str">
        <f t="shared" si="0"/>
        <v/>
      </c>
      <c r="M82" s="427"/>
    </row>
    <row r="83" spans="1:13" s="20" customFormat="1" ht="21" customHeight="1" x14ac:dyDescent="0.2">
      <c r="A83" s="73"/>
      <c r="B83" s="74"/>
      <c r="C83" s="75"/>
      <c r="D83" s="76"/>
      <c r="E83" s="77"/>
      <c r="F83" s="78"/>
      <c r="G83" s="79"/>
      <c r="H83" s="80"/>
      <c r="I83" s="81"/>
      <c r="J83" s="81"/>
      <c r="K83" s="50"/>
      <c r="L83" s="268" t="str">
        <f t="shared" si="0"/>
        <v/>
      </c>
      <c r="M83" s="427"/>
    </row>
    <row r="84" spans="1:13" s="20" customFormat="1" ht="21" customHeight="1" x14ac:dyDescent="0.2">
      <c r="A84" s="73"/>
      <c r="B84" s="74"/>
      <c r="C84" s="75"/>
      <c r="D84" s="76"/>
      <c r="E84" s="77"/>
      <c r="F84" s="78"/>
      <c r="G84" s="79"/>
      <c r="H84" s="80"/>
      <c r="I84" s="81"/>
      <c r="J84" s="81"/>
      <c r="K84" s="50"/>
      <c r="L84" s="268" t="str">
        <f t="shared" si="0"/>
        <v/>
      </c>
      <c r="M84" s="427"/>
    </row>
    <row r="85" spans="1:13" s="20" customFormat="1" ht="21" customHeight="1" x14ac:dyDescent="0.2">
      <c r="A85" s="73"/>
      <c r="B85" s="74"/>
      <c r="C85" s="75"/>
      <c r="D85" s="76"/>
      <c r="E85" s="77"/>
      <c r="F85" s="78"/>
      <c r="G85" s="79"/>
      <c r="H85" s="80"/>
      <c r="I85" s="81"/>
      <c r="J85" s="81"/>
      <c r="K85" s="50"/>
      <c r="L85" s="268" t="str">
        <f t="shared" si="0"/>
        <v/>
      </c>
      <c r="M85" s="427"/>
    </row>
    <row r="86" spans="1:13" s="20" customFormat="1" ht="21" customHeight="1" x14ac:dyDescent="0.2">
      <c r="A86" s="73"/>
      <c r="B86" s="74"/>
      <c r="C86" s="75"/>
      <c r="D86" s="76"/>
      <c r="E86" s="77"/>
      <c r="F86" s="78"/>
      <c r="G86" s="79"/>
      <c r="H86" s="80"/>
      <c r="I86" s="81"/>
      <c r="J86" s="81"/>
      <c r="K86" s="50"/>
      <c r="L86" s="268" t="str">
        <f t="shared" si="0"/>
        <v/>
      </c>
      <c r="M86" s="427"/>
    </row>
    <row r="87" spans="1:13" s="20" customFormat="1" ht="21" customHeight="1" x14ac:dyDescent="0.2">
      <c r="A87" s="73"/>
      <c r="B87" s="74"/>
      <c r="C87" s="75"/>
      <c r="D87" s="76"/>
      <c r="E87" s="77"/>
      <c r="F87" s="78"/>
      <c r="G87" s="79"/>
      <c r="H87" s="80"/>
      <c r="I87" s="81"/>
      <c r="J87" s="81"/>
      <c r="K87" s="50"/>
      <c r="L87" s="268" t="str">
        <f t="shared" si="0"/>
        <v/>
      </c>
      <c r="M87" s="427"/>
    </row>
    <row r="88" spans="1:13" s="20" customFormat="1" ht="21" customHeight="1" x14ac:dyDescent="0.2">
      <c r="A88" s="73"/>
      <c r="B88" s="74"/>
      <c r="C88" s="75"/>
      <c r="D88" s="76"/>
      <c r="E88" s="77"/>
      <c r="F88" s="78"/>
      <c r="G88" s="79"/>
      <c r="H88" s="80"/>
      <c r="I88" s="81"/>
      <c r="J88" s="81"/>
      <c r="K88" s="50"/>
      <c r="L88" s="268" t="str">
        <f t="shared" si="0"/>
        <v/>
      </c>
      <c r="M88" s="427"/>
    </row>
    <row r="89" spans="1:13" s="20" customFormat="1" ht="21" customHeight="1" x14ac:dyDescent="0.2">
      <c r="A89" s="73"/>
      <c r="B89" s="74"/>
      <c r="C89" s="75"/>
      <c r="D89" s="76"/>
      <c r="E89" s="77"/>
      <c r="F89" s="78"/>
      <c r="G89" s="79"/>
      <c r="H89" s="80"/>
      <c r="I89" s="81"/>
      <c r="J89" s="81"/>
      <c r="K89" s="50"/>
      <c r="L89" s="268" t="str">
        <f t="shared" si="0"/>
        <v/>
      </c>
      <c r="M89" s="427"/>
    </row>
    <row r="90" spans="1:13" s="20" customFormat="1" ht="21" customHeight="1" x14ac:dyDescent="0.2">
      <c r="A90" s="73"/>
      <c r="B90" s="74"/>
      <c r="C90" s="75"/>
      <c r="D90" s="76"/>
      <c r="E90" s="77"/>
      <c r="F90" s="78"/>
      <c r="G90" s="79"/>
      <c r="H90" s="80"/>
      <c r="I90" s="81"/>
      <c r="J90" s="81"/>
      <c r="K90" s="50"/>
      <c r="L90" s="268" t="str">
        <f t="shared" si="0"/>
        <v/>
      </c>
      <c r="M90" s="427"/>
    </row>
    <row r="91" spans="1:13" s="20" customFormat="1" ht="21" customHeight="1" x14ac:dyDescent="0.2">
      <c r="A91" s="73"/>
      <c r="B91" s="74"/>
      <c r="C91" s="75"/>
      <c r="D91" s="76"/>
      <c r="E91" s="77"/>
      <c r="F91" s="78"/>
      <c r="G91" s="79"/>
      <c r="H91" s="80"/>
      <c r="I91" s="81"/>
      <c r="J91" s="81"/>
      <c r="K91" s="50"/>
      <c r="L91" s="268" t="str">
        <f t="shared" si="0"/>
        <v/>
      </c>
      <c r="M91" s="427"/>
    </row>
    <row r="92" spans="1:13" s="20" customFormat="1" ht="21" customHeight="1" x14ac:dyDescent="0.2">
      <c r="A92" s="73"/>
      <c r="B92" s="74"/>
      <c r="C92" s="75"/>
      <c r="D92" s="76"/>
      <c r="E92" s="77"/>
      <c r="F92" s="78"/>
      <c r="G92" s="79"/>
      <c r="H92" s="80"/>
      <c r="I92" s="81"/>
      <c r="J92" s="81"/>
      <c r="K92" s="50"/>
      <c r="L92" s="268" t="str">
        <f t="shared" si="0"/>
        <v/>
      </c>
      <c r="M92" s="427"/>
    </row>
    <row r="93" spans="1:13" s="20" customFormat="1" ht="21" customHeight="1" x14ac:dyDescent="0.2">
      <c r="A93" s="73"/>
      <c r="B93" s="74"/>
      <c r="C93" s="75"/>
      <c r="D93" s="76"/>
      <c r="E93" s="77"/>
      <c r="F93" s="78"/>
      <c r="G93" s="79"/>
      <c r="H93" s="80"/>
      <c r="I93" s="81"/>
      <c r="J93" s="81"/>
      <c r="K93" s="50"/>
      <c r="L93" s="268" t="str">
        <f t="shared" si="0"/>
        <v/>
      </c>
      <c r="M93" s="427"/>
    </row>
    <row r="94" spans="1:13" s="20" customFormat="1" ht="21" customHeight="1" x14ac:dyDescent="0.2">
      <c r="A94" s="73"/>
      <c r="B94" s="74"/>
      <c r="C94" s="75"/>
      <c r="D94" s="76"/>
      <c r="E94" s="77"/>
      <c r="F94" s="78"/>
      <c r="G94" s="79"/>
      <c r="H94" s="80"/>
      <c r="I94" s="81"/>
      <c r="J94" s="81"/>
      <c r="K94" s="50"/>
      <c r="L94" s="268" t="str">
        <f t="shared" si="0"/>
        <v/>
      </c>
      <c r="M94" s="427"/>
    </row>
    <row r="95" spans="1:13" s="20" customFormat="1" ht="21" customHeight="1" x14ac:dyDescent="0.2">
      <c r="A95" s="73"/>
      <c r="B95" s="74"/>
      <c r="C95" s="75"/>
      <c r="D95" s="76"/>
      <c r="E95" s="77"/>
      <c r="F95" s="78"/>
      <c r="G95" s="79"/>
      <c r="H95" s="80"/>
      <c r="I95" s="81"/>
      <c r="J95" s="81"/>
      <c r="K95" s="50"/>
      <c r="L95" s="268" t="str">
        <f t="shared" si="0"/>
        <v/>
      </c>
      <c r="M95" s="427"/>
    </row>
    <row r="96" spans="1:13" s="20" customFormat="1" ht="21" customHeight="1" x14ac:dyDescent="0.2">
      <c r="A96" s="73"/>
      <c r="B96" s="74"/>
      <c r="C96" s="75"/>
      <c r="D96" s="76"/>
      <c r="E96" s="77"/>
      <c r="F96" s="78"/>
      <c r="G96" s="79"/>
      <c r="H96" s="80"/>
      <c r="I96" s="81"/>
      <c r="J96" s="81"/>
      <c r="K96" s="50"/>
      <c r="L96" s="268" t="str">
        <f t="shared" si="0"/>
        <v/>
      </c>
      <c r="M96" s="427"/>
    </row>
    <row r="97" spans="1:13" s="20" customFormat="1" ht="21" customHeight="1" x14ac:dyDescent="0.2">
      <c r="A97" s="73"/>
      <c r="B97" s="74"/>
      <c r="C97" s="75"/>
      <c r="D97" s="76"/>
      <c r="E97" s="77"/>
      <c r="F97" s="78"/>
      <c r="G97" s="79"/>
      <c r="H97" s="80"/>
      <c r="I97" s="81"/>
      <c r="J97" s="81"/>
      <c r="K97" s="50"/>
      <c r="L97" s="268" t="str">
        <f t="shared" si="0"/>
        <v/>
      </c>
      <c r="M97" s="427"/>
    </row>
    <row r="98" spans="1:13" s="20" customFormat="1" ht="21" customHeight="1" x14ac:dyDescent="0.2">
      <c r="A98" s="73"/>
      <c r="B98" s="74"/>
      <c r="C98" s="75"/>
      <c r="D98" s="76"/>
      <c r="E98" s="77"/>
      <c r="F98" s="78"/>
      <c r="G98" s="79"/>
      <c r="H98" s="80"/>
      <c r="I98" s="81"/>
      <c r="J98" s="81"/>
      <c r="K98" s="50"/>
      <c r="L98" s="268" t="str">
        <f t="shared" si="0"/>
        <v/>
      </c>
      <c r="M98" s="427"/>
    </row>
    <row r="99" spans="1:13" s="20" customFormat="1" ht="21" customHeight="1" thickBot="1" x14ac:dyDescent="0.25">
      <c r="A99" s="73"/>
      <c r="B99" s="74"/>
      <c r="C99" s="75"/>
      <c r="D99" s="76"/>
      <c r="E99" s="77"/>
      <c r="F99" s="78"/>
      <c r="G99" s="79"/>
      <c r="H99" s="80"/>
      <c r="I99" s="81"/>
      <c r="J99" s="81"/>
      <c r="K99" s="50"/>
      <c r="L99" s="268" t="str">
        <f t="shared" si="0"/>
        <v/>
      </c>
      <c r="M99" s="427"/>
    </row>
    <row r="100" spans="1:13" ht="17.25" customHeight="1" thickTop="1" thickBot="1" x14ac:dyDescent="0.25">
      <c r="A100" s="569" t="s">
        <v>145</v>
      </c>
      <c r="B100" s="570"/>
      <c r="C100" s="570"/>
      <c r="D100" s="570"/>
      <c r="E100" s="570"/>
      <c r="F100" s="570"/>
      <c r="G100" s="570"/>
      <c r="H100" s="570"/>
      <c r="I100" s="570"/>
      <c r="J100" s="570"/>
      <c r="K100" s="570"/>
      <c r="L100" s="200">
        <f>SUBTOTAL(9,L5:L99)</f>
        <v>410000</v>
      </c>
      <c r="M100" s="341" t="s">
        <v>320</v>
      </c>
    </row>
    <row r="101" spans="1:13" s="6" customFormat="1" ht="17.25" customHeight="1" x14ac:dyDescent="0.2">
      <c r="A101" s="6" t="s">
        <v>146</v>
      </c>
      <c r="D101" s="8"/>
      <c r="E101" s="19"/>
      <c r="F101" s="8"/>
      <c r="G101" s="19"/>
    </row>
    <row r="102" spans="1:13" s="6" customFormat="1" ht="17.25" customHeight="1" x14ac:dyDescent="0.2">
      <c r="D102" s="8"/>
      <c r="E102" s="19"/>
      <c r="F102" s="8"/>
      <c r="G102" s="19"/>
    </row>
    <row r="103" spans="1:13" s="6" customFormat="1" x14ac:dyDescent="0.2">
      <c r="D103" s="8"/>
      <c r="E103" s="19"/>
      <c r="F103" s="8"/>
      <c r="G103" s="19"/>
    </row>
    <row r="104" spans="1:13" s="6" customFormat="1" ht="17.25" customHeight="1" x14ac:dyDescent="0.2">
      <c r="D104" s="8"/>
      <c r="E104" s="19"/>
      <c r="F104" s="8"/>
      <c r="G104" s="19"/>
    </row>
  </sheetData>
  <sheetProtection algorithmName="SHA-512" hashValue="R4Y7Xo9qiCmMNPjrly3diiiVC9vmvSDlrPFcUoAU4EXGYQlqnVCStEa0u6V9Mo7jrSw9WWdsf/RDpmdDbq5Bbg==" saltValue="5jFvc/SAy9SS+OA18gdr1w==" spinCount="100000" sheet="1" formatCells="0" formatColumns="0" formatRows="0"/>
  <autoFilter ref="A3:M4" xr:uid="{00000000-0001-0000-0500-000000000000}">
    <filterColumn colId="3" showButton="0"/>
    <filterColumn colId="4" showButton="0"/>
    <filterColumn colId="5" showButton="0"/>
    <filterColumn colId="8" showButton="0"/>
    <filterColumn colId="9" showButton="0"/>
  </autoFilter>
  <mergeCells count="10">
    <mergeCell ref="L3:L4"/>
    <mergeCell ref="M3:M4"/>
    <mergeCell ref="O3:O4"/>
    <mergeCell ref="A100:K100"/>
    <mergeCell ref="A3:A4"/>
    <mergeCell ref="B3:B4"/>
    <mergeCell ref="C3:C4"/>
    <mergeCell ref="D3:G4"/>
    <mergeCell ref="H3:H4"/>
    <mergeCell ref="I3:K3"/>
  </mergeCells>
  <phoneticPr fontId="17"/>
  <dataValidations count="2">
    <dataValidation type="list" allowBlank="1" showInputMessage="1" showErrorMessage="1" sqref="A5:A99" xr:uid="{2E2A2204-BBDF-4760-A1BA-B838E482B775}">
      <formula1>"選択してください,国内,海外,招聘"</formula1>
    </dataValidation>
    <dataValidation type="list" allowBlank="1" showInputMessage="1" showErrorMessage="1" sqref="M5:M99" xr:uid="{FEC9B88D-E31B-4797-8895-DD58495478A0}">
      <formula1>$O$5:$O$11</formula1>
    </dataValidation>
  </dataValidations>
  <printOptions horizontalCentered="1"/>
  <pageMargins left="0.39370078740157483" right="0.19685039370078741"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0578-3751-450A-B1CE-DCC2BFC0FC60}">
  <sheetPr>
    <tabColor rgb="FFFFFF00"/>
    <pageSetUpPr fitToPage="1"/>
  </sheetPr>
  <dimension ref="A1:N111"/>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109375" style="1" customWidth="1"/>
    <col min="3" max="3" width="10.109375" style="1" customWidth="1"/>
    <col min="4" max="4" width="8.77734375" style="1" customWidth="1"/>
    <col min="5" max="6" width="10.109375" style="1" customWidth="1"/>
    <col min="7" max="7" width="6" style="1" customWidth="1"/>
    <col min="8" max="8" width="6" style="4" customWidth="1"/>
    <col min="9" max="9" width="16.6640625" style="2" bestFit="1" customWidth="1"/>
    <col min="10" max="10" width="30.77734375" style="1" customWidth="1"/>
    <col min="11" max="11" width="12.6640625" style="1" customWidth="1"/>
    <col min="12" max="12" width="9" style="1"/>
    <col min="13" max="13" width="30.77734375" style="1" customWidth="1"/>
    <col min="14" max="14" width="17.77734375" style="1" customWidth="1"/>
    <col min="15" max="16384" width="9" style="1"/>
  </cols>
  <sheetData>
    <row r="1" spans="1:14" x14ac:dyDescent="0.2">
      <c r="A1" s="1" t="s">
        <v>196</v>
      </c>
    </row>
    <row r="2" spans="1:14" ht="17.25" customHeight="1" thickBot="1" x14ac:dyDescent="0.25">
      <c r="A2" s="1" t="s">
        <v>197</v>
      </c>
      <c r="B2" s="4"/>
      <c r="C2" s="4"/>
      <c r="D2" s="4"/>
      <c r="E2" s="4"/>
      <c r="F2" s="4"/>
      <c r="G2" s="4"/>
      <c r="I2" s="3" t="s">
        <v>133</v>
      </c>
    </row>
    <row r="3" spans="1:14" ht="17.25" customHeight="1" x14ac:dyDescent="0.2">
      <c r="A3" s="603" t="s">
        <v>198</v>
      </c>
      <c r="B3" s="592" t="s">
        <v>199</v>
      </c>
      <c r="C3" s="580" t="s">
        <v>137</v>
      </c>
      <c r="D3" s="580"/>
      <c r="E3" s="580"/>
      <c r="F3" s="580"/>
      <c r="G3" s="580"/>
      <c r="H3" s="605" t="s">
        <v>200</v>
      </c>
      <c r="I3" s="607" t="s">
        <v>201</v>
      </c>
      <c r="J3" s="567" t="s">
        <v>347</v>
      </c>
      <c r="K3" s="609" t="s">
        <v>202</v>
      </c>
      <c r="M3" s="567" t="s">
        <v>347</v>
      </c>
    </row>
    <row r="4" spans="1:14" ht="35.25" customHeight="1" thickBot="1" x14ac:dyDescent="0.25">
      <c r="A4" s="604"/>
      <c r="B4" s="593"/>
      <c r="C4" s="262" t="s">
        <v>203</v>
      </c>
      <c r="D4" s="262" t="s">
        <v>204</v>
      </c>
      <c r="E4" s="172" t="s">
        <v>205</v>
      </c>
      <c r="F4" s="179" t="s">
        <v>206</v>
      </c>
      <c r="G4" s="167" t="s">
        <v>207</v>
      </c>
      <c r="H4" s="606"/>
      <c r="I4" s="608"/>
      <c r="J4" s="568"/>
      <c r="K4" s="610"/>
      <c r="M4" s="568"/>
    </row>
    <row r="5" spans="1:14" ht="17.25" customHeight="1" x14ac:dyDescent="0.2">
      <c r="A5" s="53" t="s">
        <v>208</v>
      </c>
      <c r="B5" s="54" t="s">
        <v>209</v>
      </c>
      <c r="C5" s="175">
        <v>310286</v>
      </c>
      <c r="D5" s="175">
        <v>9</v>
      </c>
      <c r="E5" s="175">
        <v>75000</v>
      </c>
      <c r="F5" s="175">
        <v>450000</v>
      </c>
      <c r="G5" s="175">
        <v>100</v>
      </c>
      <c r="H5" s="176" t="s">
        <v>210</v>
      </c>
      <c r="I5" s="266">
        <f>IF(B5="","",ROUNDDOWN((C5*D5+E5+F5)*G5%,0))</f>
        <v>3317574</v>
      </c>
      <c r="J5" s="426" t="s">
        <v>393</v>
      </c>
      <c r="K5" s="419"/>
      <c r="M5" s="343" t="str">
        <f>IF('4.設備備品費E'!J5="","",'4.設備備品費E'!J5)</f>
        <v>研究時間確保</v>
      </c>
      <c r="N5" s="377">
        <f>IF(M5="","",SUMIF($J$5:$J$99,M5,$I$5:$I$99))</f>
        <v>5106174</v>
      </c>
    </row>
    <row r="6" spans="1:14" s="11" customFormat="1" ht="17.25" customHeight="1" x14ac:dyDescent="0.2">
      <c r="A6" s="83" t="s">
        <v>208</v>
      </c>
      <c r="B6" s="64" t="s">
        <v>211</v>
      </c>
      <c r="C6" s="177">
        <v>295600</v>
      </c>
      <c r="D6" s="177">
        <v>12</v>
      </c>
      <c r="E6" s="177">
        <v>30000</v>
      </c>
      <c r="F6" s="177">
        <v>0</v>
      </c>
      <c r="G6" s="177">
        <v>50</v>
      </c>
      <c r="H6" s="178" t="s">
        <v>210</v>
      </c>
      <c r="I6" s="266">
        <f t="shared" ref="I6:I99" si="0">IF(B6="","",ROUNDDOWN((C6*D6+E6+F6)*G6%,0))</f>
        <v>1788600</v>
      </c>
      <c r="J6" s="426" t="s">
        <v>393</v>
      </c>
      <c r="K6" s="374"/>
      <c r="M6" s="344" t="str">
        <f>IF('4.設備備品費E'!J6="","",'4.設備備品費E'!J6)</f>
        <v>研究者の多様性の向上</v>
      </c>
      <c r="N6" s="377">
        <f t="shared" ref="N6:N11" si="1">IF(M6="","",SUMIF($J$5:$J$99,M6,$I$5:$I$99))</f>
        <v>3573000</v>
      </c>
    </row>
    <row r="7" spans="1:14" s="10" customFormat="1" ht="17.25" customHeight="1" x14ac:dyDescent="0.2">
      <c r="A7" s="63" t="s">
        <v>212</v>
      </c>
      <c r="B7" s="64" t="s">
        <v>213</v>
      </c>
      <c r="C7" s="177">
        <v>250000</v>
      </c>
      <c r="D7" s="177">
        <v>12</v>
      </c>
      <c r="E7" s="177">
        <v>0</v>
      </c>
      <c r="F7" s="177">
        <v>0</v>
      </c>
      <c r="G7" s="177">
        <v>100</v>
      </c>
      <c r="H7" s="178" t="s">
        <v>214</v>
      </c>
      <c r="I7" s="266">
        <f t="shared" si="0"/>
        <v>3000000</v>
      </c>
      <c r="J7" s="426" t="s">
        <v>394</v>
      </c>
      <c r="K7" s="421"/>
      <c r="M7" s="344" t="str">
        <f>IF('4.設備備品費E'!J7="","",'4.設備備品費E'!J7)</f>
        <v>研究者の流動性の確保</v>
      </c>
      <c r="N7" s="377">
        <f t="shared" si="1"/>
        <v>3279000</v>
      </c>
    </row>
    <row r="8" spans="1:14" s="10" customFormat="1" ht="17.25" customHeight="1" x14ac:dyDescent="0.2">
      <c r="A8" s="63" t="s">
        <v>212</v>
      </c>
      <c r="B8" s="64" t="s">
        <v>215</v>
      </c>
      <c r="C8" s="177">
        <v>150000</v>
      </c>
      <c r="D8" s="177">
        <v>12</v>
      </c>
      <c r="E8" s="177">
        <v>110000</v>
      </c>
      <c r="F8" s="177">
        <v>0</v>
      </c>
      <c r="G8" s="177">
        <v>30</v>
      </c>
      <c r="H8" s="178" t="s">
        <v>214</v>
      </c>
      <c r="I8" s="266">
        <f t="shared" si="0"/>
        <v>573000</v>
      </c>
      <c r="J8" s="426" t="s">
        <v>394</v>
      </c>
      <c r="K8" s="374"/>
      <c r="M8" s="344" t="str">
        <f>IF('4.設備備品費E'!J8="","",'4.設備備品費E'!J8)</f>
        <v>環境整備共通</v>
      </c>
      <c r="N8" s="377">
        <f t="shared" si="1"/>
        <v>0</v>
      </c>
    </row>
    <row r="9" spans="1:14" s="10" customFormat="1" ht="17.25" customHeight="1" x14ac:dyDescent="0.2">
      <c r="A9" s="63" t="s">
        <v>212</v>
      </c>
      <c r="B9" s="64" t="s">
        <v>216</v>
      </c>
      <c r="C9" s="177">
        <v>1660</v>
      </c>
      <c r="D9" s="177">
        <v>1200</v>
      </c>
      <c r="E9" s="177">
        <v>0</v>
      </c>
      <c r="F9" s="177">
        <v>0</v>
      </c>
      <c r="G9" s="177">
        <v>100</v>
      </c>
      <c r="H9" s="178" t="s">
        <v>210</v>
      </c>
      <c r="I9" s="266">
        <f t="shared" si="0"/>
        <v>1992000</v>
      </c>
      <c r="J9" s="426" t="s">
        <v>395</v>
      </c>
      <c r="K9" s="419"/>
      <c r="M9" s="344" t="str">
        <f>IF('4.設備備品費E'!J9="","",'4.設備備品費E'!J9)</f>
        <v/>
      </c>
      <c r="N9" s="377" t="str">
        <f t="shared" si="1"/>
        <v/>
      </c>
    </row>
    <row r="10" spans="1:14" s="10" customFormat="1" ht="17.25" customHeight="1" x14ac:dyDescent="0.2">
      <c r="A10" s="63" t="s">
        <v>212</v>
      </c>
      <c r="B10" s="64" t="s">
        <v>217</v>
      </c>
      <c r="C10" s="177">
        <v>1430</v>
      </c>
      <c r="D10" s="177">
        <v>900</v>
      </c>
      <c r="E10" s="177">
        <v>0</v>
      </c>
      <c r="F10" s="177">
        <v>0</v>
      </c>
      <c r="G10" s="177">
        <v>100</v>
      </c>
      <c r="H10" s="178" t="s">
        <v>210</v>
      </c>
      <c r="I10" s="266">
        <f t="shared" si="0"/>
        <v>1287000</v>
      </c>
      <c r="J10" s="426" t="s">
        <v>395</v>
      </c>
      <c r="K10" s="374"/>
      <c r="M10" s="344" t="str">
        <f>IF('4.設備備品費E'!J10="","",'4.設備備品費E'!J10)</f>
        <v/>
      </c>
      <c r="N10" s="377" t="str">
        <f t="shared" si="1"/>
        <v/>
      </c>
    </row>
    <row r="11" spans="1:14" s="10" customFormat="1" ht="17.25" customHeight="1" thickBot="1" x14ac:dyDescent="0.25">
      <c r="A11" s="85"/>
      <c r="B11" s="410"/>
      <c r="C11" s="180"/>
      <c r="D11" s="180"/>
      <c r="E11" s="180"/>
      <c r="F11" s="180"/>
      <c r="G11" s="180"/>
      <c r="H11" s="181"/>
      <c r="I11" s="266" t="str">
        <f t="shared" si="0"/>
        <v/>
      </c>
      <c r="J11" s="427"/>
      <c r="K11" s="421"/>
      <c r="M11" s="345" t="str">
        <f>IF('4.設備備品費E'!J11="","",'4.設備備品費E'!J11)</f>
        <v/>
      </c>
      <c r="N11" s="377" t="str">
        <f t="shared" si="1"/>
        <v/>
      </c>
    </row>
    <row r="12" spans="1:14" s="10" customFormat="1" ht="17.25" customHeight="1" x14ac:dyDescent="0.2">
      <c r="A12" s="85"/>
      <c r="B12" s="410"/>
      <c r="C12" s="180"/>
      <c r="D12" s="180"/>
      <c r="E12" s="180"/>
      <c r="F12" s="180"/>
      <c r="G12" s="180"/>
      <c r="H12" s="181"/>
      <c r="I12" s="266" t="str">
        <f t="shared" si="0"/>
        <v/>
      </c>
      <c r="J12" s="427"/>
      <c r="K12" s="374"/>
    </row>
    <row r="13" spans="1:14" s="10" customFormat="1" ht="17.25" customHeight="1" x14ac:dyDescent="0.2">
      <c r="A13" s="85"/>
      <c r="B13" s="410"/>
      <c r="C13" s="180"/>
      <c r="D13" s="180"/>
      <c r="E13" s="180"/>
      <c r="F13" s="180"/>
      <c r="G13" s="180"/>
      <c r="H13" s="181"/>
      <c r="I13" s="266" t="str">
        <f t="shared" si="0"/>
        <v/>
      </c>
      <c r="J13" s="427"/>
      <c r="K13" s="419"/>
    </row>
    <row r="14" spans="1:14" s="10" customFormat="1" ht="17.25" customHeight="1" x14ac:dyDescent="0.2">
      <c r="A14" s="85"/>
      <c r="B14" s="410"/>
      <c r="C14" s="180"/>
      <c r="D14" s="180"/>
      <c r="E14" s="180"/>
      <c r="F14" s="180"/>
      <c r="G14" s="180"/>
      <c r="H14" s="181"/>
      <c r="I14" s="266" t="str">
        <f t="shared" si="0"/>
        <v/>
      </c>
      <c r="J14" s="427"/>
      <c r="K14" s="374"/>
    </row>
    <row r="15" spans="1:14" s="10" customFormat="1" ht="17.25" customHeight="1" x14ac:dyDescent="0.2">
      <c r="A15" s="85"/>
      <c r="B15" s="410"/>
      <c r="C15" s="180"/>
      <c r="D15" s="180"/>
      <c r="E15" s="180"/>
      <c r="F15" s="180"/>
      <c r="G15" s="180"/>
      <c r="H15" s="181"/>
      <c r="I15" s="266" t="str">
        <f t="shared" si="0"/>
        <v/>
      </c>
      <c r="J15" s="427"/>
      <c r="K15" s="421"/>
    </row>
    <row r="16" spans="1:14" s="10" customFormat="1" ht="17.25" customHeight="1" x14ac:dyDescent="0.2">
      <c r="A16" s="85"/>
      <c r="B16" s="410"/>
      <c r="C16" s="180"/>
      <c r="D16" s="180"/>
      <c r="E16" s="180"/>
      <c r="F16" s="180"/>
      <c r="G16" s="180"/>
      <c r="H16" s="181"/>
      <c r="I16" s="266" t="str">
        <f t="shared" si="0"/>
        <v/>
      </c>
      <c r="J16" s="427"/>
      <c r="K16" s="374"/>
    </row>
    <row r="17" spans="1:11" s="10" customFormat="1" ht="17.25" customHeight="1" x14ac:dyDescent="0.2">
      <c r="A17" s="85"/>
      <c r="B17" s="410"/>
      <c r="C17" s="180"/>
      <c r="D17" s="180"/>
      <c r="E17" s="180"/>
      <c r="F17" s="180"/>
      <c r="G17" s="180"/>
      <c r="H17" s="181"/>
      <c r="I17" s="266" t="str">
        <f t="shared" si="0"/>
        <v/>
      </c>
      <c r="J17" s="427"/>
      <c r="K17" s="419"/>
    </row>
    <row r="18" spans="1:11" s="10" customFormat="1" ht="17.25" customHeight="1" x14ac:dyDescent="0.2">
      <c r="A18" s="85"/>
      <c r="B18" s="410"/>
      <c r="C18" s="180"/>
      <c r="D18" s="180"/>
      <c r="E18" s="180"/>
      <c r="F18" s="180"/>
      <c r="G18" s="180"/>
      <c r="H18" s="181"/>
      <c r="I18" s="266" t="str">
        <f t="shared" si="0"/>
        <v/>
      </c>
      <c r="J18" s="427"/>
      <c r="K18" s="419"/>
    </row>
    <row r="19" spans="1:11" s="10" customFormat="1" ht="17.25" customHeight="1" x14ac:dyDescent="0.2">
      <c r="A19" s="85"/>
      <c r="B19" s="410"/>
      <c r="C19" s="180"/>
      <c r="D19" s="180"/>
      <c r="E19" s="180"/>
      <c r="F19" s="180"/>
      <c r="G19" s="180"/>
      <c r="H19" s="181"/>
      <c r="I19" s="266" t="str">
        <f t="shared" si="0"/>
        <v/>
      </c>
      <c r="J19" s="427"/>
      <c r="K19" s="419"/>
    </row>
    <row r="20" spans="1:11" s="10" customFormat="1" ht="17.25" customHeight="1" x14ac:dyDescent="0.2">
      <c r="A20" s="85"/>
      <c r="B20" s="410"/>
      <c r="C20" s="180"/>
      <c r="D20" s="180"/>
      <c r="E20" s="180"/>
      <c r="F20" s="180"/>
      <c r="G20" s="180"/>
      <c r="H20" s="181"/>
      <c r="I20" s="266" t="str">
        <f t="shared" si="0"/>
        <v/>
      </c>
      <c r="J20" s="427"/>
      <c r="K20" s="419"/>
    </row>
    <row r="21" spans="1:11" s="10" customFormat="1" ht="17.25" customHeight="1" x14ac:dyDescent="0.2">
      <c r="A21" s="85"/>
      <c r="B21" s="410"/>
      <c r="C21" s="180"/>
      <c r="D21" s="180"/>
      <c r="E21" s="180"/>
      <c r="F21" s="180"/>
      <c r="G21" s="180"/>
      <c r="H21" s="181"/>
      <c r="I21" s="266" t="str">
        <f t="shared" si="0"/>
        <v/>
      </c>
      <c r="J21" s="427"/>
      <c r="K21" s="419"/>
    </row>
    <row r="22" spans="1:11" s="10" customFormat="1" ht="17.25" customHeight="1" x14ac:dyDescent="0.2">
      <c r="A22" s="85"/>
      <c r="B22" s="410"/>
      <c r="C22" s="180"/>
      <c r="D22" s="180"/>
      <c r="E22" s="180"/>
      <c r="F22" s="180"/>
      <c r="G22" s="180"/>
      <c r="H22" s="181"/>
      <c r="I22" s="266" t="str">
        <f t="shared" si="0"/>
        <v/>
      </c>
      <c r="J22" s="427"/>
      <c r="K22" s="419"/>
    </row>
    <row r="23" spans="1:11" s="10" customFormat="1" ht="17.25" customHeight="1" x14ac:dyDescent="0.2">
      <c r="A23" s="85"/>
      <c r="B23" s="410"/>
      <c r="C23" s="180"/>
      <c r="D23" s="180"/>
      <c r="E23" s="180"/>
      <c r="F23" s="180"/>
      <c r="G23" s="180"/>
      <c r="H23" s="181"/>
      <c r="I23" s="266" t="str">
        <f t="shared" si="0"/>
        <v/>
      </c>
      <c r="J23" s="427"/>
      <c r="K23" s="419"/>
    </row>
    <row r="24" spans="1:11" s="10" customFormat="1" ht="17.25" customHeight="1" x14ac:dyDescent="0.2">
      <c r="A24" s="85"/>
      <c r="B24" s="410"/>
      <c r="C24" s="180"/>
      <c r="D24" s="180"/>
      <c r="E24" s="180"/>
      <c r="F24" s="180"/>
      <c r="G24" s="180"/>
      <c r="H24" s="181"/>
      <c r="I24" s="266" t="str">
        <f t="shared" si="0"/>
        <v/>
      </c>
      <c r="J24" s="427"/>
      <c r="K24" s="419"/>
    </row>
    <row r="25" spans="1:11" s="10" customFormat="1" ht="17.25" customHeight="1" x14ac:dyDescent="0.2">
      <c r="A25" s="85"/>
      <c r="B25" s="410"/>
      <c r="C25" s="180"/>
      <c r="D25" s="180"/>
      <c r="E25" s="180"/>
      <c r="F25" s="180"/>
      <c r="G25" s="180"/>
      <c r="H25" s="181"/>
      <c r="I25" s="266" t="str">
        <f t="shared" si="0"/>
        <v/>
      </c>
      <c r="J25" s="427"/>
      <c r="K25" s="419"/>
    </row>
    <row r="26" spans="1:11" s="10" customFormat="1" ht="17.25" customHeight="1" x14ac:dyDescent="0.2">
      <c r="A26" s="85"/>
      <c r="B26" s="410"/>
      <c r="C26" s="180"/>
      <c r="D26" s="180"/>
      <c r="E26" s="180"/>
      <c r="F26" s="180"/>
      <c r="G26" s="180"/>
      <c r="H26" s="181"/>
      <c r="I26" s="266" t="str">
        <f t="shared" si="0"/>
        <v/>
      </c>
      <c r="J26" s="427"/>
      <c r="K26" s="419"/>
    </row>
    <row r="27" spans="1:11" s="10" customFormat="1" ht="17.25" customHeight="1" x14ac:dyDescent="0.2">
      <c r="A27" s="85"/>
      <c r="B27" s="410"/>
      <c r="C27" s="180"/>
      <c r="D27" s="180"/>
      <c r="E27" s="180"/>
      <c r="F27" s="180"/>
      <c r="G27" s="180"/>
      <c r="H27" s="181"/>
      <c r="I27" s="266" t="str">
        <f t="shared" si="0"/>
        <v/>
      </c>
      <c r="J27" s="427"/>
      <c r="K27" s="419"/>
    </row>
    <row r="28" spans="1:11" s="10" customFormat="1" ht="17.25" customHeight="1" x14ac:dyDescent="0.2">
      <c r="A28" s="85"/>
      <c r="B28" s="410"/>
      <c r="C28" s="180"/>
      <c r="D28" s="180"/>
      <c r="E28" s="180"/>
      <c r="F28" s="180"/>
      <c r="G28" s="180"/>
      <c r="H28" s="181"/>
      <c r="I28" s="266" t="str">
        <f t="shared" si="0"/>
        <v/>
      </c>
      <c r="J28" s="427"/>
      <c r="K28" s="419"/>
    </row>
    <row r="29" spans="1:11" s="10" customFormat="1" ht="17.25" customHeight="1" x14ac:dyDescent="0.2">
      <c r="A29" s="85"/>
      <c r="B29" s="410"/>
      <c r="C29" s="180"/>
      <c r="D29" s="180"/>
      <c r="E29" s="180"/>
      <c r="F29" s="180"/>
      <c r="G29" s="180"/>
      <c r="H29" s="181"/>
      <c r="I29" s="266" t="str">
        <f t="shared" si="0"/>
        <v/>
      </c>
      <c r="J29" s="427"/>
      <c r="K29" s="419"/>
    </row>
    <row r="30" spans="1:11" s="10" customFormat="1" ht="17.25" customHeight="1" x14ac:dyDescent="0.2">
      <c r="A30" s="85"/>
      <c r="B30" s="410"/>
      <c r="C30" s="180"/>
      <c r="D30" s="180"/>
      <c r="E30" s="180"/>
      <c r="F30" s="180"/>
      <c r="G30" s="180"/>
      <c r="H30" s="181"/>
      <c r="I30" s="266" t="str">
        <f t="shared" si="0"/>
        <v/>
      </c>
      <c r="J30" s="427"/>
      <c r="K30" s="419"/>
    </row>
    <row r="31" spans="1:11" s="10" customFormat="1" ht="17.25" customHeight="1" x14ac:dyDescent="0.2">
      <c r="A31" s="85"/>
      <c r="B31" s="410"/>
      <c r="C31" s="180"/>
      <c r="D31" s="180"/>
      <c r="E31" s="180"/>
      <c r="F31" s="180"/>
      <c r="G31" s="180"/>
      <c r="H31" s="181"/>
      <c r="I31" s="266" t="str">
        <f t="shared" si="0"/>
        <v/>
      </c>
      <c r="J31" s="427"/>
      <c r="K31" s="419"/>
    </row>
    <row r="32" spans="1:11" s="10" customFormat="1" ht="17.25" customHeight="1" x14ac:dyDescent="0.2">
      <c r="A32" s="85"/>
      <c r="B32" s="410"/>
      <c r="C32" s="180"/>
      <c r="D32" s="180"/>
      <c r="E32" s="180"/>
      <c r="F32" s="180"/>
      <c r="G32" s="180"/>
      <c r="H32" s="181"/>
      <c r="I32" s="266" t="str">
        <f t="shared" si="0"/>
        <v/>
      </c>
      <c r="J32" s="427"/>
      <c r="K32" s="419"/>
    </row>
    <row r="33" spans="1:11" s="10" customFormat="1" ht="17.25" customHeight="1" x14ac:dyDescent="0.2">
      <c r="A33" s="85"/>
      <c r="B33" s="410"/>
      <c r="C33" s="180"/>
      <c r="D33" s="180"/>
      <c r="E33" s="180"/>
      <c r="F33" s="180"/>
      <c r="G33" s="180"/>
      <c r="H33" s="181"/>
      <c r="I33" s="266" t="str">
        <f t="shared" si="0"/>
        <v/>
      </c>
      <c r="J33" s="427"/>
      <c r="K33" s="419"/>
    </row>
    <row r="34" spans="1:11" s="10" customFormat="1" ht="17.25" customHeight="1" x14ac:dyDescent="0.2">
      <c r="A34" s="85"/>
      <c r="B34" s="410"/>
      <c r="C34" s="180"/>
      <c r="D34" s="180"/>
      <c r="E34" s="180"/>
      <c r="F34" s="180"/>
      <c r="G34" s="180"/>
      <c r="H34" s="181"/>
      <c r="I34" s="266" t="str">
        <f t="shared" si="0"/>
        <v/>
      </c>
      <c r="J34" s="427"/>
      <c r="K34" s="419"/>
    </row>
    <row r="35" spans="1:11" s="10" customFormat="1" ht="17.25" customHeight="1" x14ac:dyDescent="0.2">
      <c r="A35" s="85"/>
      <c r="B35" s="410"/>
      <c r="C35" s="180"/>
      <c r="D35" s="180"/>
      <c r="E35" s="180"/>
      <c r="F35" s="180"/>
      <c r="G35" s="180"/>
      <c r="H35" s="181"/>
      <c r="I35" s="266" t="str">
        <f t="shared" si="0"/>
        <v/>
      </c>
      <c r="J35" s="427"/>
      <c r="K35" s="419"/>
    </row>
    <row r="36" spans="1:11" s="10" customFormat="1" ht="17.25" customHeight="1" x14ac:dyDescent="0.2">
      <c r="A36" s="85"/>
      <c r="B36" s="410"/>
      <c r="C36" s="180"/>
      <c r="D36" s="180"/>
      <c r="E36" s="180"/>
      <c r="F36" s="180"/>
      <c r="G36" s="180"/>
      <c r="H36" s="181"/>
      <c r="I36" s="266" t="str">
        <f t="shared" si="0"/>
        <v/>
      </c>
      <c r="J36" s="427"/>
      <c r="K36" s="419"/>
    </row>
    <row r="37" spans="1:11" s="10" customFormat="1" ht="17.25" customHeight="1" x14ac:dyDescent="0.2">
      <c r="A37" s="85"/>
      <c r="B37" s="410"/>
      <c r="C37" s="180"/>
      <c r="D37" s="180"/>
      <c r="E37" s="180"/>
      <c r="F37" s="180"/>
      <c r="G37" s="180"/>
      <c r="H37" s="181"/>
      <c r="I37" s="266" t="str">
        <f t="shared" si="0"/>
        <v/>
      </c>
      <c r="J37" s="427"/>
      <c r="K37" s="419"/>
    </row>
    <row r="38" spans="1:11" s="10" customFormat="1" ht="17.25" customHeight="1" x14ac:dyDescent="0.2">
      <c r="A38" s="85"/>
      <c r="B38" s="410"/>
      <c r="C38" s="180"/>
      <c r="D38" s="180"/>
      <c r="E38" s="180"/>
      <c r="F38" s="180"/>
      <c r="G38" s="180"/>
      <c r="H38" s="181"/>
      <c r="I38" s="266" t="str">
        <f t="shared" si="0"/>
        <v/>
      </c>
      <c r="J38" s="427"/>
      <c r="K38" s="419"/>
    </row>
    <row r="39" spans="1:11" s="10" customFormat="1" ht="17.25" customHeight="1" x14ac:dyDescent="0.2">
      <c r="A39" s="85"/>
      <c r="B39" s="410"/>
      <c r="C39" s="180"/>
      <c r="D39" s="180"/>
      <c r="E39" s="180"/>
      <c r="F39" s="180"/>
      <c r="G39" s="180"/>
      <c r="H39" s="181"/>
      <c r="I39" s="266" t="str">
        <f t="shared" si="0"/>
        <v/>
      </c>
      <c r="J39" s="427"/>
      <c r="K39" s="419"/>
    </row>
    <row r="40" spans="1:11" s="10" customFormat="1" ht="17.25" customHeight="1" x14ac:dyDescent="0.2">
      <c r="A40" s="63"/>
      <c r="B40" s="64"/>
      <c r="C40" s="177"/>
      <c r="D40" s="177"/>
      <c r="E40" s="177"/>
      <c r="F40" s="177"/>
      <c r="G40" s="177"/>
      <c r="H40" s="178"/>
      <c r="I40" s="266" t="str">
        <f t="shared" si="0"/>
        <v/>
      </c>
      <c r="J40" s="427"/>
      <c r="K40" s="371"/>
    </row>
    <row r="41" spans="1:11" s="10" customFormat="1" ht="17.25" customHeight="1" x14ac:dyDescent="0.2">
      <c r="A41" s="63"/>
      <c r="B41" s="64"/>
      <c r="C41" s="177"/>
      <c r="D41" s="177"/>
      <c r="E41" s="177"/>
      <c r="F41" s="177"/>
      <c r="G41" s="177"/>
      <c r="H41" s="178"/>
      <c r="I41" s="266" t="str">
        <f t="shared" si="0"/>
        <v/>
      </c>
      <c r="J41" s="427"/>
      <c r="K41" s="371"/>
    </row>
    <row r="42" spans="1:11" s="10" customFormat="1" ht="17.25" customHeight="1" x14ac:dyDescent="0.2">
      <c r="A42" s="63"/>
      <c r="B42" s="64"/>
      <c r="C42" s="177"/>
      <c r="D42" s="177"/>
      <c r="E42" s="177"/>
      <c r="F42" s="177"/>
      <c r="G42" s="177"/>
      <c r="H42" s="178"/>
      <c r="I42" s="266" t="str">
        <f t="shared" si="0"/>
        <v/>
      </c>
      <c r="J42" s="427"/>
      <c r="K42" s="371"/>
    </row>
    <row r="43" spans="1:11" s="10" customFormat="1" ht="17.25" customHeight="1" x14ac:dyDescent="0.2">
      <c r="A43" s="63"/>
      <c r="B43" s="64"/>
      <c r="C43" s="177"/>
      <c r="D43" s="177"/>
      <c r="E43" s="177"/>
      <c r="F43" s="177"/>
      <c r="G43" s="177"/>
      <c r="H43" s="178"/>
      <c r="I43" s="266" t="str">
        <f t="shared" si="0"/>
        <v/>
      </c>
      <c r="J43" s="427"/>
      <c r="K43" s="371"/>
    </row>
    <row r="44" spans="1:11" s="10" customFormat="1" ht="17.25" customHeight="1" x14ac:dyDescent="0.2">
      <c r="A44" s="63"/>
      <c r="B44" s="64"/>
      <c r="C44" s="177"/>
      <c r="D44" s="177"/>
      <c r="E44" s="177"/>
      <c r="F44" s="177"/>
      <c r="G44" s="177"/>
      <c r="H44" s="178"/>
      <c r="I44" s="266" t="str">
        <f t="shared" si="0"/>
        <v/>
      </c>
      <c r="J44" s="427"/>
      <c r="K44" s="371"/>
    </row>
    <row r="45" spans="1:11" s="10" customFormat="1" ht="17.25" customHeight="1" x14ac:dyDescent="0.2">
      <c r="A45" s="63"/>
      <c r="B45" s="64"/>
      <c r="C45" s="177"/>
      <c r="D45" s="177"/>
      <c r="E45" s="177"/>
      <c r="F45" s="177"/>
      <c r="G45" s="177"/>
      <c r="H45" s="178"/>
      <c r="I45" s="266" t="str">
        <f t="shared" si="0"/>
        <v/>
      </c>
      <c r="J45" s="427"/>
      <c r="K45" s="371"/>
    </row>
    <row r="46" spans="1:11" s="10" customFormat="1" ht="17.25" customHeight="1" x14ac:dyDescent="0.2">
      <c r="A46" s="63"/>
      <c r="B46" s="64"/>
      <c r="C46" s="177"/>
      <c r="D46" s="177"/>
      <c r="E46" s="177"/>
      <c r="F46" s="177"/>
      <c r="G46" s="177"/>
      <c r="H46" s="178"/>
      <c r="I46" s="266" t="str">
        <f t="shared" si="0"/>
        <v/>
      </c>
      <c r="J46" s="427"/>
      <c r="K46" s="371"/>
    </row>
    <row r="47" spans="1:11" s="10" customFormat="1" ht="17.25" customHeight="1" x14ac:dyDescent="0.2">
      <c r="A47" s="63"/>
      <c r="B47" s="64"/>
      <c r="C47" s="177"/>
      <c r="D47" s="177"/>
      <c r="E47" s="177"/>
      <c r="F47" s="177"/>
      <c r="G47" s="177"/>
      <c r="H47" s="178"/>
      <c r="I47" s="266" t="str">
        <f t="shared" si="0"/>
        <v/>
      </c>
      <c r="J47" s="427"/>
      <c r="K47" s="371"/>
    </row>
    <row r="48" spans="1:11" s="10" customFormat="1" ht="17.25" customHeight="1" x14ac:dyDescent="0.2">
      <c r="A48" s="63"/>
      <c r="B48" s="64"/>
      <c r="C48" s="177"/>
      <c r="D48" s="177"/>
      <c r="E48" s="177"/>
      <c r="F48" s="177"/>
      <c r="G48" s="177"/>
      <c r="H48" s="178"/>
      <c r="I48" s="266" t="str">
        <f t="shared" si="0"/>
        <v/>
      </c>
      <c r="J48" s="427"/>
      <c r="K48" s="371"/>
    </row>
    <row r="49" spans="1:11" s="10" customFormat="1" ht="17.25" customHeight="1" x14ac:dyDescent="0.2">
      <c r="A49" s="63"/>
      <c r="B49" s="64"/>
      <c r="C49" s="177"/>
      <c r="D49" s="177"/>
      <c r="E49" s="177"/>
      <c r="F49" s="177"/>
      <c r="G49" s="177"/>
      <c r="H49" s="178"/>
      <c r="I49" s="266" t="str">
        <f t="shared" si="0"/>
        <v/>
      </c>
      <c r="J49" s="427"/>
      <c r="K49" s="371"/>
    </row>
    <row r="50" spans="1:11" s="10" customFormat="1" ht="17.25" customHeight="1" x14ac:dyDescent="0.2">
      <c r="A50" s="63"/>
      <c r="B50" s="64"/>
      <c r="C50" s="177"/>
      <c r="D50" s="177"/>
      <c r="E50" s="177"/>
      <c r="F50" s="177"/>
      <c r="G50" s="177"/>
      <c r="H50" s="178"/>
      <c r="I50" s="266" t="str">
        <f t="shared" si="0"/>
        <v/>
      </c>
      <c r="J50" s="427"/>
      <c r="K50" s="371"/>
    </row>
    <row r="51" spans="1:11" s="10" customFormat="1" ht="17.25" customHeight="1" x14ac:dyDescent="0.2">
      <c r="A51" s="63"/>
      <c r="B51" s="64"/>
      <c r="C51" s="177"/>
      <c r="D51" s="177"/>
      <c r="E51" s="177"/>
      <c r="F51" s="177"/>
      <c r="G51" s="177"/>
      <c r="H51" s="178"/>
      <c r="I51" s="266" t="str">
        <f t="shared" si="0"/>
        <v/>
      </c>
      <c r="J51" s="427"/>
      <c r="K51" s="371"/>
    </row>
    <row r="52" spans="1:11" s="10" customFormat="1" ht="17.25" customHeight="1" x14ac:dyDescent="0.2">
      <c r="A52" s="63"/>
      <c r="B52" s="64"/>
      <c r="C52" s="177"/>
      <c r="D52" s="177"/>
      <c r="E52" s="177"/>
      <c r="F52" s="177"/>
      <c r="G52" s="177"/>
      <c r="H52" s="178"/>
      <c r="I52" s="266" t="str">
        <f t="shared" si="0"/>
        <v/>
      </c>
      <c r="J52" s="427"/>
      <c r="K52" s="371"/>
    </row>
    <row r="53" spans="1:11" s="10" customFormat="1" ht="17.25" customHeight="1" x14ac:dyDescent="0.2">
      <c r="A53" s="63"/>
      <c r="B53" s="64"/>
      <c r="C53" s="177"/>
      <c r="D53" s="177"/>
      <c r="E53" s="177"/>
      <c r="F53" s="177"/>
      <c r="G53" s="177"/>
      <c r="H53" s="178"/>
      <c r="I53" s="266" t="str">
        <f t="shared" si="0"/>
        <v/>
      </c>
      <c r="J53" s="427"/>
      <c r="K53" s="371"/>
    </row>
    <row r="54" spans="1:11" s="10" customFormat="1" ht="17.25" customHeight="1" x14ac:dyDescent="0.2">
      <c r="A54" s="63"/>
      <c r="B54" s="64"/>
      <c r="C54" s="177"/>
      <c r="D54" s="177"/>
      <c r="E54" s="177"/>
      <c r="F54" s="177"/>
      <c r="G54" s="177"/>
      <c r="H54" s="178"/>
      <c r="I54" s="266" t="str">
        <f t="shared" si="0"/>
        <v/>
      </c>
      <c r="J54" s="427"/>
      <c r="K54" s="371"/>
    </row>
    <row r="55" spans="1:11" s="10" customFormat="1" ht="17.25" customHeight="1" x14ac:dyDescent="0.2">
      <c r="A55" s="63"/>
      <c r="B55" s="64"/>
      <c r="C55" s="177"/>
      <c r="D55" s="177"/>
      <c r="E55" s="177"/>
      <c r="F55" s="177"/>
      <c r="G55" s="177"/>
      <c r="H55" s="178"/>
      <c r="I55" s="266" t="str">
        <f t="shared" si="0"/>
        <v/>
      </c>
      <c r="J55" s="427"/>
      <c r="K55" s="371"/>
    </row>
    <row r="56" spans="1:11" s="10" customFormat="1" ht="17.25" customHeight="1" x14ac:dyDescent="0.2">
      <c r="A56" s="63"/>
      <c r="B56" s="64"/>
      <c r="C56" s="177"/>
      <c r="D56" s="177"/>
      <c r="E56" s="177"/>
      <c r="F56" s="177"/>
      <c r="G56" s="177"/>
      <c r="H56" s="178"/>
      <c r="I56" s="266" t="str">
        <f t="shared" si="0"/>
        <v/>
      </c>
      <c r="J56" s="427"/>
      <c r="K56" s="371"/>
    </row>
    <row r="57" spans="1:11" s="10" customFormat="1" ht="17.25" customHeight="1" x14ac:dyDescent="0.2">
      <c r="A57" s="63"/>
      <c r="B57" s="64"/>
      <c r="C57" s="177"/>
      <c r="D57" s="177"/>
      <c r="E57" s="177"/>
      <c r="F57" s="177"/>
      <c r="G57" s="177"/>
      <c r="H57" s="178"/>
      <c r="I57" s="266" t="str">
        <f t="shared" si="0"/>
        <v/>
      </c>
      <c r="J57" s="427"/>
      <c r="K57" s="371"/>
    </row>
    <row r="58" spans="1:11" s="10" customFormat="1" ht="17.25" customHeight="1" x14ac:dyDescent="0.2">
      <c r="A58" s="63"/>
      <c r="B58" s="64"/>
      <c r="C58" s="177"/>
      <c r="D58" s="177"/>
      <c r="E58" s="177"/>
      <c r="F58" s="177"/>
      <c r="G58" s="177"/>
      <c r="H58" s="178"/>
      <c r="I58" s="266" t="str">
        <f t="shared" si="0"/>
        <v/>
      </c>
      <c r="J58" s="427"/>
      <c r="K58" s="371"/>
    </row>
    <row r="59" spans="1:11" s="10" customFormat="1" ht="17.25" customHeight="1" x14ac:dyDescent="0.2">
      <c r="A59" s="63"/>
      <c r="B59" s="64"/>
      <c r="C59" s="177"/>
      <c r="D59" s="177"/>
      <c r="E59" s="177"/>
      <c r="F59" s="177"/>
      <c r="G59" s="177"/>
      <c r="H59" s="178"/>
      <c r="I59" s="266" t="str">
        <f t="shared" si="0"/>
        <v/>
      </c>
      <c r="J59" s="427"/>
      <c r="K59" s="371"/>
    </row>
    <row r="60" spans="1:11" s="10" customFormat="1" ht="17.25" customHeight="1" x14ac:dyDescent="0.2">
      <c r="A60" s="63"/>
      <c r="B60" s="64"/>
      <c r="C60" s="177"/>
      <c r="D60" s="177"/>
      <c r="E60" s="177"/>
      <c r="F60" s="177"/>
      <c r="G60" s="177"/>
      <c r="H60" s="178"/>
      <c r="I60" s="266" t="str">
        <f t="shared" si="0"/>
        <v/>
      </c>
      <c r="J60" s="427"/>
      <c r="K60" s="371"/>
    </row>
    <row r="61" spans="1:11" s="10" customFormat="1" ht="17.25" customHeight="1" x14ac:dyDescent="0.2">
      <c r="A61" s="63"/>
      <c r="B61" s="64"/>
      <c r="C61" s="177"/>
      <c r="D61" s="177"/>
      <c r="E61" s="177"/>
      <c r="F61" s="177"/>
      <c r="G61" s="177"/>
      <c r="H61" s="178"/>
      <c r="I61" s="266" t="str">
        <f t="shared" si="0"/>
        <v/>
      </c>
      <c r="J61" s="427"/>
      <c r="K61" s="371"/>
    </row>
    <row r="62" spans="1:11" s="10" customFormat="1" ht="17.25" customHeight="1" x14ac:dyDescent="0.2">
      <c r="A62" s="63"/>
      <c r="B62" s="64"/>
      <c r="C62" s="177"/>
      <c r="D62" s="177"/>
      <c r="E62" s="177"/>
      <c r="F62" s="177"/>
      <c r="G62" s="177"/>
      <c r="H62" s="178"/>
      <c r="I62" s="266" t="str">
        <f t="shared" si="0"/>
        <v/>
      </c>
      <c r="J62" s="427"/>
      <c r="K62" s="371"/>
    </row>
    <row r="63" spans="1:11" s="10" customFormat="1" ht="17.25" customHeight="1" x14ac:dyDescent="0.2">
      <c r="A63" s="63"/>
      <c r="B63" s="64"/>
      <c r="C63" s="177"/>
      <c r="D63" s="177"/>
      <c r="E63" s="177"/>
      <c r="F63" s="177"/>
      <c r="G63" s="177"/>
      <c r="H63" s="178"/>
      <c r="I63" s="266" t="str">
        <f t="shared" si="0"/>
        <v/>
      </c>
      <c r="J63" s="427"/>
      <c r="K63" s="371"/>
    </row>
    <row r="64" spans="1:11" s="10" customFormat="1" ht="17.25" customHeight="1" x14ac:dyDescent="0.2">
      <c r="A64" s="63"/>
      <c r="B64" s="64"/>
      <c r="C64" s="177"/>
      <c r="D64" s="177"/>
      <c r="E64" s="177"/>
      <c r="F64" s="177"/>
      <c r="G64" s="177"/>
      <c r="H64" s="178"/>
      <c r="I64" s="266" t="str">
        <f t="shared" si="0"/>
        <v/>
      </c>
      <c r="J64" s="427"/>
      <c r="K64" s="371"/>
    </row>
    <row r="65" spans="1:11" s="10" customFormat="1" ht="17.25" customHeight="1" x14ac:dyDescent="0.2">
      <c r="A65" s="63"/>
      <c r="B65" s="64"/>
      <c r="C65" s="177"/>
      <c r="D65" s="177"/>
      <c r="E65" s="177"/>
      <c r="F65" s="177"/>
      <c r="G65" s="177"/>
      <c r="H65" s="178"/>
      <c r="I65" s="266" t="str">
        <f t="shared" si="0"/>
        <v/>
      </c>
      <c r="J65" s="427"/>
      <c r="K65" s="371"/>
    </row>
    <row r="66" spans="1:11" s="10" customFormat="1" ht="17.25" customHeight="1" x14ac:dyDescent="0.2">
      <c r="A66" s="63"/>
      <c r="B66" s="64"/>
      <c r="C66" s="177"/>
      <c r="D66" s="177"/>
      <c r="E66" s="177"/>
      <c r="F66" s="177"/>
      <c r="G66" s="177"/>
      <c r="H66" s="178"/>
      <c r="I66" s="266" t="str">
        <f t="shared" si="0"/>
        <v/>
      </c>
      <c r="J66" s="427"/>
      <c r="K66" s="371"/>
    </row>
    <row r="67" spans="1:11" s="10" customFormat="1" ht="17.25" customHeight="1" x14ac:dyDescent="0.2">
      <c r="A67" s="63"/>
      <c r="B67" s="64"/>
      <c r="C67" s="177"/>
      <c r="D67" s="177"/>
      <c r="E67" s="177"/>
      <c r="F67" s="177"/>
      <c r="G67" s="177"/>
      <c r="H67" s="178"/>
      <c r="I67" s="266" t="str">
        <f t="shared" si="0"/>
        <v/>
      </c>
      <c r="J67" s="427"/>
      <c r="K67" s="371"/>
    </row>
    <row r="68" spans="1:11" s="10" customFormat="1" ht="17.25" customHeight="1" x14ac:dyDescent="0.2">
      <c r="A68" s="63"/>
      <c r="B68" s="64"/>
      <c r="C68" s="177"/>
      <c r="D68" s="177"/>
      <c r="E68" s="177"/>
      <c r="F68" s="177"/>
      <c r="G68" s="177"/>
      <c r="H68" s="178"/>
      <c r="I68" s="266" t="str">
        <f t="shared" si="0"/>
        <v/>
      </c>
      <c r="J68" s="427"/>
      <c r="K68" s="371"/>
    </row>
    <row r="69" spans="1:11" s="10" customFormat="1" ht="17.25" customHeight="1" x14ac:dyDescent="0.2">
      <c r="A69" s="63"/>
      <c r="B69" s="64"/>
      <c r="C69" s="177"/>
      <c r="D69" s="177"/>
      <c r="E69" s="177"/>
      <c r="F69" s="177"/>
      <c r="G69" s="177"/>
      <c r="H69" s="178"/>
      <c r="I69" s="266" t="str">
        <f t="shared" si="0"/>
        <v/>
      </c>
      <c r="J69" s="427"/>
      <c r="K69" s="371"/>
    </row>
    <row r="70" spans="1:11" s="10" customFormat="1" ht="17.25" customHeight="1" x14ac:dyDescent="0.2">
      <c r="A70" s="63"/>
      <c r="B70" s="64"/>
      <c r="C70" s="177"/>
      <c r="D70" s="177"/>
      <c r="E70" s="177"/>
      <c r="F70" s="177"/>
      <c r="G70" s="177"/>
      <c r="H70" s="178"/>
      <c r="I70" s="266" t="str">
        <f t="shared" si="0"/>
        <v/>
      </c>
      <c r="J70" s="427"/>
      <c r="K70" s="371"/>
    </row>
    <row r="71" spans="1:11" s="10" customFormat="1" ht="17.25" customHeight="1" x14ac:dyDescent="0.2">
      <c r="A71" s="63"/>
      <c r="B71" s="64"/>
      <c r="C71" s="177"/>
      <c r="D71" s="177"/>
      <c r="E71" s="177"/>
      <c r="F71" s="177"/>
      <c r="G71" s="177"/>
      <c r="H71" s="178"/>
      <c r="I71" s="266" t="str">
        <f t="shared" si="0"/>
        <v/>
      </c>
      <c r="J71" s="427"/>
      <c r="K71" s="371"/>
    </row>
    <row r="72" spans="1:11" s="10" customFormat="1" ht="17.25" customHeight="1" x14ac:dyDescent="0.2">
      <c r="A72" s="63"/>
      <c r="B72" s="64"/>
      <c r="C72" s="177"/>
      <c r="D72" s="177"/>
      <c r="E72" s="177"/>
      <c r="F72" s="177"/>
      <c r="G72" s="177"/>
      <c r="H72" s="178"/>
      <c r="I72" s="266" t="str">
        <f t="shared" si="0"/>
        <v/>
      </c>
      <c r="J72" s="427"/>
      <c r="K72" s="371"/>
    </row>
    <row r="73" spans="1:11" s="10" customFormat="1" ht="17.25" customHeight="1" x14ac:dyDescent="0.2">
      <c r="A73" s="63"/>
      <c r="B73" s="64"/>
      <c r="C73" s="177"/>
      <c r="D73" s="177"/>
      <c r="E73" s="177"/>
      <c r="F73" s="177"/>
      <c r="G73" s="177"/>
      <c r="H73" s="178"/>
      <c r="I73" s="266" t="str">
        <f t="shared" si="0"/>
        <v/>
      </c>
      <c r="J73" s="427"/>
      <c r="K73" s="371"/>
    </row>
    <row r="74" spans="1:11" s="10" customFormat="1" ht="17.25" customHeight="1" x14ac:dyDescent="0.2">
      <c r="A74" s="85"/>
      <c r="B74" s="86"/>
      <c r="C74" s="180"/>
      <c r="D74" s="180"/>
      <c r="E74" s="180"/>
      <c r="F74" s="180"/>
      <c r="G74" s="180"/>
      <c r="H74" s="181"/>
      <c r="I74" s="266" t="str">
        <f t="shared" si="0"/>
        <v/>
      </c>
      <c r="J74" s="427"/>
      <c r="K74" s="371"/>
    </row>
    <row r="75" spans="1:11" s="10" customFormat="1" ht="17.25" customHeight="1" x14ac:dyDescent="0.2">
      <c r="A75" s="85"/>
      <c r="B75" s="86"/>
      <c r="C75" s="180"/>
      <c r="D75" s="180"/>
      <c r="E75" s="180"/>
      <c r="F75" s="180"/>
      <c r="G75" s="180"/>
      <c r="H75" s="181"/>
      <c r="I75" s="266" t="str">
        <f t="shared" si="0"/>
        <v/>
      </c>
      <c r="J75" s="427"/>
      <c r="K75" s="371"/>
    </row>
    <row r="76" spans="1:11" s="10" customFormat="1" ht="17.25" customHeight="1" x14ac:dyDescent="0.2">
      <c r="A76" s="85"/>
      <c r="B76" s="86"/>
      <c r="C76" s="180"/>
      <c r="D76" s="180"/>
      <c r="E76" s="180"/>
      <c r="F76" s="180"/>
      <c r="G76" s="180"/>
      <c r="H76" s="181"/>
      <c r="I76" s="266" t="str">
        <f t="shared" si="0"/>
        <v/>
      </c>
      <c r="J76" s="427"/>
      <c r="K76" s="371"/>
    </row>
    <row r="77" spans="1:11" s="10" customFormat="1" ht="17.25" customHeight="1" x14ac:dyDescent="0.2">
      <c r="A77" s="85"/>
      <c r="B77" s="86"/>
      <c r="C77" s="180"/>
      <c r="D77" s="180"/>
      <c r="E77" s="180"/>
      <c r="F77" s="180"/>
      <c r="G77" s="180"/>
      <c r="H77" s="181"/>
      <c r="I77" s="266" t="str">
        <f t="shared" si="0"/>
        <v/>
      </c>
      <c r="J77" s="427"/>
      <c r="K77" s="371"/>
    </row>
    <row r="78" spans="1:11" s="10" customFormat="1" ht="17.25" customHeight="1" x14ac:dyDescent="0.2">
      <c r="A78" s="85"/>
      <c r="B78" s="86"/>
      <c r="C78" s="180"/>
      <c r="D78" s="180"/>
      <c r="E78" s="180"/>
      <c r="F78" s="180"/>
      <c r="G78" s="180"/>
      <c r="H78" s="181"/>
      <c r="I78" s="266" t="str">
        <f t="shared" si="0"/>
        <v/>
      </c>
      <c r="J78" s="427"/>
      <c r="K78" s="371"/>
    </row>
    <row r="79" spans="1:11" s="10" customFormat="1" ht="17.25" customHeight="1" x14ac:dyDescent="0.2">
      <c r="A79" s="85"/>
      <c r="B79" s="86"/>
      <c r="C79" s="180"/>
      <c r="D79" s="180"/>
      <c r="E79" s="180"/>
      <c r="F79" s="180"/>
      <c r="G79" s="180"/>
      <c r="H79" s="181"/>
      <c r="I79" s="266" t="str">
        <f t="shared" si="0"/>
        <v/>
      </c>
      <c r="J79" s="427"/>
      <c r="K79" s="371"/>
    </row>
    <row r="80" spans="1:11" s="10" customFormat="1" ht="17.25" customHeight="1" x14ac:dyDescent="0.2">
      <c r="A80" s="85"/>
      <c r="B80" s="86"/>
      <c r="C80" s="180"/>
      <c r="D80" s="180"/>
      <c r="E80" s="180"/>
      <c r="F80" s="180"/>
      <c r="G80" s="180"/>
      <c r="H80" s="181"/>
      <c r="I80" s="266" t="str">
        <f t="shared" si="0"/>
        <v/>
      </c>
      <c r="J80" s="427"/>
      <c r="K80" s="371"/>
    </row>
    <row r="81" spans="1:11" s="10" customFormat="1" ht="17.25" customHeight="1" x14ac:dyDescent="0.2">
      <c r="A81" s="85"/>
      <c r="B81" s="86"/>
      <c r="C81" s="180"/>
      <c r="D81" s="180"/>
      <c r="E81" s="180"/>
      <c r="F81" s="180"/>
      <c r="G81" s="180"/>
      <c r="H81" s="181"/>
      <c r="I81" s="266" t="str">
        <f t="shared" si="0"/>
        <v/>
      </c>
      <c r="J81" s="427"/>
      <c r="K81" s="371"/>
    </row>
    <row r="82" spans="1:11" s="10" customFormat="1" ht="17.25" customHeight="1" x14ac:dyDescent="0.2">
      <c r="A82" s="85"/>
      <c r="B82" s="86"/>
      <c r="C82" s="180"/>
      <c r="D82" s="180"/>
      <c r="E82" s="180"/>
      <c r="F82" s="180"/>
      <c r="G82" s="180"/>
      <c r="H82" s="181"/>
      <c r="I82" s="266" t="str">
        <f t="shared" si="0"/>
        <v/>
      </c>
      <c r="J82" s="427"/>
      <c r="K82" s="371"/>
    </row>
    <row r="83" spans="1:11" s="10" customFormat="1" ht="17.25" customHeight="1" x14ac:dyDescent="0.2">
      <c r="A83" s="85"/>
      <c r="B83" s="86"/>
      <c r="C83" s="180"/>
      <c r="D83" s="180"/>
      <c r="E83" s="180"/>
      <c r="F83" s="180"/>
      <c r="G83" s="180"/>
      <c r="H83" s="181"/>
      <c r="I83" s="266" t="str">
        <f t="shared" si="0"/>
        <v/>
      </c>
      <c r="J83" s="427"/>
      <c r="K83" s="371"/>
    </row>
    <row r="84" spans="1:11" s="10" customFormat="1" ht="17.25" customHeight="1" x14ac:dyDescent="0.2">
      <c r="A84" s="85"/>
      <c r="B84" s="86"/>
      <c r="C84" s="180"/>
      <c r="D84" s="180"/>
      <c r="E84" s="180"/>
      <c r="F84" s="180"/>
      <c r="G84" s="180"/>
      <c r="H84" s="181"/>
      <c r="I84" s="266" t="str">
        <f t="shared" si="0"/>
        <v/>
      </c>
      <c r="J84" s="427"/>
      <c r="K84" s="371"/>
    </row>
    <row r="85" spans="1:11" s="10" customFormat="1" ht="17.25" customHeight="1" x14ac:dyDescent="0.2">
      <c r="A85" s="85"/>
      <c r="B85" s="86"/>
      <c r="C85" s="180"/>
      <c r="D85" s="180"/>
      <c r="E85" s="180"/>
      <c r="F85" s="180"/>
      <c r="G85" s="180"/>
      <c r="H85" s="181"/>
      <c r="I85" s="266" t="str">
        <f t="shared" si="0"/>
        <v/>
      </c>
      <c r="J85" s="427"/>
      <c r="K85" s="371"/>
    </row>
    <row r="86" spans="1:11" s="10" customFormat="1" ht="17.25" customHeight="1" x14ac:dyDescent="0.2">
      <c r="A86" s="85"/>
      <c r="B86" s="86"/>
      <c r="C86" s="180"/>
      <c r="D86" s="180"/>
      <c r="E86" s="180"/>
      <c r="F86" s="180"/>
      <c r="G86" s="180"/>
      <c r="H86" s="181"/>
      <c r="I86" s="266" t="str">
        <f t="shared" si="0"/>
        <v/>
      </c>
      <c r="J86" s="427"/>
      <c r="K86" s="371"/>
    </row>
    <row r="87" spans="1:11" s="10" customFormat="1" ht="17.25" customHeight="1" x14ac:dyDescent="0.2">
      <c r="A87" s="85"/>
      <c r="B87" s="86"/>
      <c r="C87" s="180"/>
      <c r="D87" s="180"/>
      <c r="E87" s="180"/>
      <c r="F87" s="180"/>
      <c r="G87" s="180"/>
      <c r="H87" s="181"/>
      <c r="I87" s="266" t="str">
        <f t="shared" si="0"/>
        <v/>
      </c>
      <c r="J87" s="427"/>
      <c r="K87" s="371"/>
    </row>
    <row r="88" spans="1:11" s="10" customFormat="1" ht="17.25" customHeight="1" x14ac:dyDescent="0.2">
      <c r="A88" s="85"/>
      <c r="B88" s="86"/>
      <c r="C88" s="180"/>
      <c r="D88" s="180"/>
      <c r="E88" s="180"/>
      <c r="F88" s="180"/>
      <c r="G88" s="180"/>
      <c r="H88" s="181"/>
      <c r="I88" s="266" t="str">
        <f t="shared" si="0"/>
        <v/>
      </c>
      <c r="J88" s="427"/>
      <c r="K88" s="371"/>
    </row>
    <row r="89" spans="1:11" s="10" customFormat="1" ht="17.25" customHeight="1" x14ac:dyDescent="0.2">
      <c r="A89" s="85"/>
      <c r="B89" s="86"/>
      <c r="C89" s="180"/>
      <c r="D89" s="180"/>
      <c r="E89" s="180"/>
      <c r="F89" s="180"/>
      <c r="G89" s="180"/>
      <c r="H89" s="181"/>
      <c r="I89" s="266" t="str">
        <f t="shared" si="0"/>
        <v/>
      </c>
      <c r="J89" s="427"/>
      <c r="K89" s="372"/>
    </row>
    <row r="90" spans="1:11" s="10" customFormat="1" ht="17.25" customHeight="1" x14ac:dyDescent="0.2">
      <c r="A90" s="63"/>
      <c r="B90" s="64"/>
      <c r="C90" s="177"/>
      <c r="D90" s="177"/>
      <c r="E90" s="177"/>
      <c r="F90" s="177"/>
      <c r="G90" s="177"/>
      <c r="H90" s="178"/>
      <c r="I90" s="266" t="str">
        <f t="shared" si="0"/>
        <v/>
      </c>
      <c r="J90" s="427"/>
      <c r="K90" s="373"/>
    </row>
    <row r="91" spans="1:11" s="10" customFormat="1" ht="17.25" customHeight="1" x14ac:dyDescent="0.2">
      <c r="A91" s="63"/>
      <c r="B91" s="64"/>
      <c r="C91" s="177"/>
      <c r="D91" s="177"/>
      <c r="E91" s="177"/>
      <c r="F91" s="177"/>
      <c r="G91" s="177"/>
      <c r="H91" s="178"/>
      <c r="I91" s="266" t="str">
        <f t="shared" si="0"/>
        <v/>
      </c>
      <c r="J91" s="427"/>
      <c r="K91" s="372"/>
    </row>
    <row r="92" spans="1:11" s="10" customFormat="1" ht="17.25" customHeight="1" x14ac:dyDescent="0.2">
      <c r="A92" s="63"/>
      <c r="B92" s="64"/>
      <c r="C92" s="177"/>
      <c r="D92" s="177"/>
      <c r="E92" s="177"/>
      <c r="F92" s="177"/>
      <c r="G92" s="177"/>
      <c r="H92" s="178"/>
      <c r="I92" s="266" t="str">
        <f t="shared" si="0"/>
        <v/>
      </c>
      <c r="J92" s="427"/>
      <c r="K92" s="374"/>
    </row>
    <row r="93" spans="1:11" s="10" customFormat="1" ht="17.25" customHeight="1" x14ac:dyDescent="0.2">
      <c r="A93" s="63"/>
      <c r="B93" s="64"/>
      <c r="C93" s="177"/>
      <c r="D93" s="177"/>
      <c r="E93" s="177"/>
      <c r="F93" s="177"/>
      <c r="G93" s="177"/>
      <c r="H93" s="178"/>
      <c r="I93" s="266" t="str">
        <f t="shared" si="0"/>
        <v/>
      </c>
      <c r="J93" s="427"/>
      <c r="K93" s="374"/>
    </row>
    <row r="94" spans="1:11" s="10" customFormat="1" ht="17.25" customHeight="1" x14ac:dyDescent="0.2">
      <c r="A94" s="63"/>
      <c r="B94" s="64"/>
      <c r="C94" s="177"/>
      <c r="D94" s="177"/>
      <c r="E94" s="177"/>
      <c r="F94" s="177"/>
      <c r="G94" s="177"/>
      <c r="H94" s="178"/>
      <c r="I94" s="266" t="str">
        <f t="shared" si="0"/>
        <v/>
      </c>
      <c r="J94" s="427"/>
      <c r="K94" s="374"/>
    </row>
    <row r="95" spans="1:11" s="10" customFormat="1" ht="17.25" customHeight="1" x14ac:dyDescent="0.2">
      <c r="A95" s="63"/>
      <c r="B95" s="64"/>
      <c r="C95" s="177"/>
      <c r="D95" s="177"/>
      <c r="E95" s="177"/>
      <c r="F95" s="177"/>
      <c r="G95" s="177"/>
      <c r="H95" s="178"/>
      <c r="I95" s="266" t="str">
        <f t="shared" si="0"/>
        <v/>
      </c>
      <c r="J95" s="427"/>
      <c r="K95" s="374"/>
    </row>
    <row r="96" spans="1:11" s="10" customFormat="1" ht="17.25" customHeight="1" x14ac:dyDescent="0.2">
      <c r="A96" s="85"/>
      <c r="B96" s="86"/>
      <c r="C96" s="180"/>
      <c r="D96" s="180"/>
      <c r="E96" s="180"/>
      <c r="F96" s="180"/>
      <c r="G96" s="180"/>
      <c r="H96" s="181"/>
      <c r="I96" s="266" t="str">
        <f t="shared" si="0"/>
        <v/>
      </c>
      <c r="J96" s="427"/>
      <c r="K96" s="374"/>
    </row>
    <row r="97" spans="1:11" s="10" customFormat="1" ht="17.25" customHeight="1" x14ac:dyDescent="0.2">
      <c r="A97" s="85"/>
      <c r="B97" s="86"/>
      <c r="C97" s="180"/>
      <c r="D97" s="180"/>
      <c r="E97" s="180"/>
      <c r="F97" s="180"/>
      <c r="G97" s="180"/>
      <c r="H97" s="181"/>
      <c r="I97" s="266" t="str">
        <f t="shared" si="0"/>
        <v/>
      </c>
      <c r="J97" s="427"/>
      <c r="K97" s="374"/>
    </row>
    <row r="98" spans="1:11" s="10" customFormat="1" ht="17.25" customHeight="1" x14ac:dyDescent="0.2">
      <c r="A98" s="85"/>
      <c r="B98" s="86"/>
      <c r="C98" s="180"/>
      <c r="D98" s="180"/>
      <c r="E98" s="180"/>
      <c r="F98" s="180"/>
      <c r="G98" s="180"/>
      <c r="H98" s="181"/>
      <c r="I98" s="266" t="str">
        <f t="shared" si="0"/>
        <v/>
      </c>
      <c r="J98" s="427"/>
      <c r="K98" s="374"/>
    </row>
    <row r="99" spans="1:11" s="10" customFormat="1" ht="17.25" customHeight="1" thickBot="1" x14ac:dyDescent="0.25">
      <c r="A99" s="88"/>
      <c r="B99" s="89"/>
      <c r="C99" s="182"/>
      <c r="D99" s="182"/>
      <c r="E99" s="182"/>
      <c r="F99" s="182"/>
      <c r="G99" s="182"/>
      <c r="H99" s="183"/>
      <c r="I99" s="267" t="str">
        <f t="shared" si="0"/>
        <v/>
      </c>
      <c r="J99" s="427"/>
      <c r="K99" s="375"/>
    </row>
    <row r="100" spans="1:11" ht="17.25" customHeight="1" thickTop="1" thickBot="1" x14ac:dyDescent="0.25">
      <c r="A100" s="601" t="s">
        <v>218</v>
      </c>
      <c r="B100" s="602"/>
      <c r="C100" s="602"/>
      <c r="D100" s="602"/>
      <c r="E100" s="602"/>
      <c r="F100" s="602"/>
      <c r="G100" s="602"/>
      <c r="H100" s="602"/>
      <c r="I100" s="201">
        <f>SUBTOTAL(9,I5:I99)</f>
        <v>11958174</v>
      </c>
      <c r="J100" s="341" t="s">
        <v>320</v>
      </c>
      <c r="K100" s="376"/>
    </row>
    <row r="101" spans="1:11" s="6" customFormat="1" ht="16.5" customHeight="1" x14ac:dyDescent="0.2">
      <c r="A101" s="6" t="s">
        <v>146</v>
      </c>
      <c r="H101" s="8"/>
      <c r="I101" s="7"/>
    </row>
    <row r="102" spans="1:11" s="6" customFormat="1" ht="16.5" customHeight="1" x14ac:dyDescent="0.2">
      <c r="H102" s="8"/>
      <c r="I102" s="7"/>
    </row>
    <row r="103" spans="1:11" s="6" customFormat="1" ht="17.25" customHeight="1" x14ac:dyDescent="0.2">
      <c r="H103" s="7"/>
    </row>
    <row r="104" spans="1:11" ht="16.5" customHeight="1" x14ac:dyDescent="0.2"/>
    <row r="105" spans="1:11" ht="16.5" customHeight="1" x14ac:dyDescent="0.2"/>
    <row r="106" spans="1:11" ht="16.5" customHeight="1" x14ac:dyDescent="0.2"/>
    <row r="107" spans="1:11" ht="16.5" customHeight="1" x14ac:dyDescent="0.2"/>
    <row r="108" spans="1:11" ht="16.5" customHeight="1" x14ac:dyDescent="0.2">
      <c r="A108" s="340"/>
    </row>
    <row r="109" spans="1:11" ht="16.5" customHeight="1" x14ac:dyDescent="0.2">
      <c r="A109" s="340"/>
    </row>
    <row r="110" spans="1:11" ht="16.5" customHeight="1" x14ac:dyDescent="0.2">
      <c r="A110" s="340"/>
    </row>
    <row r="111" spans="1:11" ht="16.5" customHeight="1" x14ac:dyDescent="0.2">
      <c r="A111" s="340"/>
    </row>
  </sheetData>
  <sheetProtection algorithmName="SHA-512" hashValue="Q7mcA5oeya3Z6ZcZeqQ2WrXrHMHmtshLDlPEycJz8gn0dCVOnNmBGOeSXhUJtJGcv5UGcFuP231meb6UGGUtIQ==" saltValue="W3ebTXRGoH0fRM9C5DNmYw==" spinCount="100000" sheet="1" formatCells="0" formatColumns="0" formatRows="0"/>
  <protectedRanges>
    <protectedRange sqref="A5:H99" name="範囲1"/>
    <protectedRange sqref="K5:K99" name="範囲1_1"/>
  </protectedRanges>
  <autoFilter ref="A3:K4" xr:uid="{EBA50578-3751-450A-B1CE-DCC2BFC0FC60}">
    <filterColumn colId="2" showButton="0"/>
    <filterColumn colId="3" showButton="0"/>
    <filterColumn colId="4" showButton="0"/>
    <filterColumn colId="5" showButton="0"/>
  </autoFilter>
  <dataConsolidate/>
  <mergeCells count="9">
    <mergeCell ref="J3:J4"/>
    <mergeCell ref="M3:M4"/>
    <mergeCell ref="A100:H100"/>
    <mergeCell ref="A3:A4"/>
    <mergeCell ref="B3:B4"/>
    <mergeCell ref="C3:G3"/>
    <mergeCell ref="H3:H4"/>
    <mergeCell ref="I3:I4"/>
    <mergeCell ref="K3:K4"/>
  </mergeCells>
  <phoneticPr fontId="17"/>
  <dataValidations count="2">
    <dataValidation type="list" allowBlank="1" showInputMessage="1" showErrorMessage="1" sqref="H5:H99" xr:uid="{7D99A50C-A541-4817-82B5-17DDE9CD3061}">
      <formula1>"直雇用,派遣"</formula1>
    </dataValidation>
    <dataValidation type="list" allowBlank="1" showInputMessage="1" showErrorMessage="1" sqref="J5:J99" xr:uid="{18D35710-01D6-47BC-883D-291C6B310B9E}">
      <formula1>$M$5:$M$11</formula1>
    </dataValidation>
  </dataValidations>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F79D-A98B-4A38-888D-047F2357BCAA}">
  <sheetPr>
    <tabColor rgb="FFFFFF00"/>
    <pageSetUpPr fitToPage="1"/>
  </sheetPr>
  <dimension ref="A1:N114"/>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21875" style="1" customWidth="1"/>
    <col min="3" max="6" width="10.21875" style="1" customWidth="1"/>
    <col min="7" max="7" width="10.21875" style="1" hidden="1" customWidth="1"/>
    <col min="8" max="8" width="8.88671875" style="4" customWidth="1"/>
    <col min="9" max="9" width="20" style="2" customWidth="1"/>
    <col min="10" max="10" width="30.77734375" style="6" customWidth="1"/>
    <col min="11" max="11" width="12.6640625" style="2" customWidth="1"/>
    <col min="12" max="12" width="9" style="1" customWidth="1"/>
    <col min="13" max="13" width="34" style="1" customWidth="1"/>
    <col min="14" max="14" width="17.77734375" style="1" customWidth="1"/>
    <col min="15" max="16384" width="9" style="1"/>
  </cols>
  <sheetData>
    <row r="1" spans="1:14" x14ac:dyDescent="0.2">
      <c r="A1" s="1" t="s">
        <v>196</v>
      </c>
    </row>
    <row r="2" spans="1:14" ht="17.25" customHeight="1" thickBot="1" x14ac:dyDescent="0.25">
      <c r="A2" s="1" t="s">
        <v>197</v>
      </c>
      <c r="B2" s="4"/>
      <c r="C2" s="4"/>
      <c r="D2" s="4"/>
      <c r="E2" s="4"/>
      <c r="F2" s="4"/>
      <c r="G2" s="4"/>
      <c r="I2" s="3" t="s">
        <v>133</v>
      </c>
      <c r="K2" s="3"/>
    </row>
    <row r="3" spans="1:14" ht="17.25" customHeight="1" x14ac:dyDescent="0.2">
      <c r="A3" s="603" t="s">
        <v>198</v>
      </c>
      <c r="B3" s="592" t="s">
        <v>199</v>
      </c>
      <c r="C3" s="580" t="s">
        <v>137</v>
      </c>
      <c r="D3" s="580"/>
      <c r="E3" s="580"/>
      <c r="F3" s="580"/>
      <c r="G3" s="580"/>
      <c r="H3" s="605" t="s">
        <v>219</v>
      </c>
      <c r="I3" s="588" t="s">
        <v>201</v>
      </c>
      <c r="J3" s="567" t="s">
        <v>347</v>
      </c>
      <c r="K3" s="609" t="s">
        <v>202</v>
      </c>
      <c r="M3" s="567" t="s">
        <v>347</v>
      </c>
    </row>
    <row r="4" spans="1:14" ht="17.25" customHeight="1" thickBot="1" x14ac:dyDescent="0.25">
      <c r="A4" s="604"/>
      <c r="B4" s="593"/>
      <c r="C4" s="128" t="s">
        <v>220</v>
      </c>
      <c r="D4" s="129" t="s">
        <v>221</v>
      </c>
      <c r="E4" s="128" t="s">
        <v>222</v>
      </c>
      <c r="F4" s="129" t="s">
        <v>223</v>
      </c>
      <c r="G4" s="130"/>
      <c r="H4" s="606"/>
      <c r="I4" s="589"/>
      <c r="J4" s="568"/>
      <c r="K4" s="610"/>
      <c r="M4" s="568"/>
    </row>
    <row r="5" spans="1:14" ht="17.25" customHeight="1" x14ac:dyDescent="0.2">
      <c r="A5" s="53" t="s">
        <v>434</v>
      </c>
      <c r="B5" s="64" t="s">
        <v>435</v>
      </c>
      <c r="C5" s="131">
        <v>4300</v>
      </c>
      <c r="D5" s="132">
        <v>500</v>
      </c>
      <c r="E5" s="156"/>
      <c r="F5" s="157"/>
      <c r="G5" s="158"/>
      <c r="H5" s="82" t="s">
        <v>210</v>
      </c>
      <c r="I5" s="263">
        <f>IF(B5="","",ROUNDDOWN((C5*D5)+(E5*F5),0))</f>
        <v>2150000</v>
      </c>
      <c r="J5" s="426" t="s">
        <v>393</v>
      </c>
      <c r="K5" s="419"/>
      <c r="M5" s="343" t="str">
        <f>IF('4.設備備品費E'!J5="","",'4.設備備品費E'!J5)</f>
        <v>研究時間確保</v>
      </c>
      <c r="N5" s="377">
        <f>IF(M5="","",SUMIF($J$5:$J$99,M5,$I$5:$I$99))</f>
        <v>2482000</v>
      </c>
    </row>
    <row r="6" spans="1:14" s="11" customFormat="1" ht="17.25" customHeight="1" x14ac:dyDescent="0.2">
      <c r="A6" s="63" t="s">
        <v>436</v>
      </c>
      <c r="B6" s="64" t="s">
        <v>437</v>
      </c>
      <c r="C6" s="133">
        <v>1660</v>
      </c>
      <c r="D6" s="134">
        <v>200</v>
      </c>
      <c r="E6" s="133"/>
      <c r="F6" s="134"/>
      <c r="G6" s="159"/>
      <c r="H6" s="84" t="s">
        <v>210</v>
      </c>
      <c r="I6" s="263">
        <f t="shared" ref="I6:I99" si="0">IF(B6="","",ROUNDDOWN((C6*D6)+(E6*F6),0))</f>
        <v>332000</v>
      </c>
      <c r="J6" s="426" t="s">
        <v>393</v>
      </c>
      <c r="K6" s="374"/>
      <c r="M6" s="344" t="str">
        <f>IF('4.設備備品費E'!J6="","",'4.設備備品費E'!J6)</f>
        <v>研究者の多様性の向上</v>
      </c>
      <c r="N6" s="377">
        <f t="shared" ref="N6:N11" si="1">IF(M6="","",SUMIF($J$5:$J$99,M6,$I$5:$I$99))</f>
        <v>4381020</v>
      </c>
    </row>
    <row r="7" spans="1:14" s="10" customFormat="1" ht="17.25" customHeight="1" x14ac:dyDescent="0.2">
      <c r="A7" s="83" t="s">
        <v>438</v>
      </c>
      <c r="B7" s="64" t="s">
        <v>439</v>
      </c>
      <c r="C7" s="133"/>
      <c r="D7" s="134"/>
      <c r="E7" s="133">
        <v>301340</v>
      </c>
      <c r="F7" s="134">
        <v>12</v>
      </c>
      <c r="G7" s="159"/>
      <c r="H7" s="84" t="s">
        <v>210</v>
      </c>
      <c r="I7" s="263">
        <f t="shared" si="0"/>
        <v>3616080</v>
      </c>
      <c r="J7" s="426" t="s">
        <v>394</v>
      </c>
      <c r="K7" s="421"/>
      <c r="M7" s="344" t="str">
        <f>IF('4.設備備品費E'!J7="","",'4.設備備品費E'!J7)</f>
        <v>研究者の流動性の確保</v>
      </c>
      <c r="N7" s="377">
        <f t="shared" si="1"/>
        <v>0</v>
      </c>
    </row>
    <row r="8" spans="1:14" s="10" customFormat="1" ht="17.25" customHeight="1" x14ac:dyDescent="0.2">
      <c r="A8" s="63" t="s">
        <v>436</v>
      </c>
      <c r="B8" s="64" t="s">
        <v>440</v>
      </c>
      <c r="C8" s="133"/>
      <c r="D8" s="134"/>
      <c r="E8" s="163">
        <v>254980</v>
      </c>
      <c r="F8" s="164">
        <v>3</v>
      </c>
      <c r="G8" s="159"/>
      <c r="H8" s="84" t="s">
        <v>210</v>
      </c>
      <c r="I8" s="263">
        <f>IF(B8="","",ROUNDDOWN((C8*D8)+(E8*F8),0))</f>
        <v>764940</v>
      </c>
      <c r="J8" s="426" t="s">
        <v>394</v>
      </c>
      <c r="K8" s="374"/>
      <c r="M8" s="344" t="str">
        <f>IF('4.設備備品費E'!J8="","",'4.設備備品費E'!J8)</f>
        <v>環境整備共通</v>
      </c>
      <c r="N8" s="377">
        <f t="shared" si="1"/>
        <v>0</v>
      </c>
    </row>
    <row r="9" spans="1:14" s="10" customFormat="1" ht="17.25" customHeight="1" x14ac:dyDescent="0.2">
      <c r="A9" s="409"/>
      <c r="B9" s="410"/>
      <c r="C9" s="422"/>
      <c r="D9" s="423"/>
      <c r="E9" s="135"/>
      <c r="F9" s="136"/>
      <c r="G9" s="160"/>
      <c r="H9" s="424"/>
      <c r="I9" s="263" t="str">
        <f t="shared" si="0"/>
        <v/>
      </c>
      <c r="J9" s="427"/>
      <c r="K9" s="419"/>
      <c r="M9" s="344" t="str">
        <f>IF('4.設備備品費E'!J9="","",'4.設備備品費E'!J9)</f>
        <v/>
      </c>
      <c r="N9" s="377" t="str">
        <f t="shared" si="1"/>
        <v/>
      </c>
    </row>
    <row r="10" spans="1:14" s="10" customFormat="1" ht="17.25" customHeight="1" x14ac:dyDescent="0.2">
      <c r="A10" s="85"/>
      <c r="B10" s="410"/>
      <c r="C10" s="135"/>
      <c r="D10" s="136"/>
      <c r="E10" s="135"/>
      <c r="F10" s="136"/>
      <c r="G10" s="160"/>
      <c r="H10" s="87"/>
      <c r="I10" s="263" t="str">
        <f t="shared" si="0"/>
        <v/>
      </c>
      <c r="J10" s="427"/>
      <c r="K10" s="374"/>
      <c r="M10" s="344" t="str">
        <f>IF('4.設備備品費E'!J10="","",'4.設備備品費E'!J10)</f>
        <v/>
      </c>
      <c r="N10" s="377" t="str">
        <f t="shared" si="1"/>
        <v/>
      </c>
    </row>
    <row r="11" spans="1:14" s="10" customFormat="1" ht="17.25" customHeight="1" thickBot="1" x14ac:dyDescent="0.25">
      <c r="A11" s="420"/>
      <c r="B11" s="410"/>
      <c r="C11" s="135"/>
      <c r="D11" s="136"/>
      <c r="E11" s="135"/>
      <c r="F11" s="136"/>
      <c r="G11" s="160"/>
      <c r="H11" s="87"/>
      <c r="I11" s="263" t="str">
        <f t="shared" si="0"/>
        <v/>
      </c>
      <c r="J11" s="427"/>
      <c r="K11" s="421"/>
      <c r="M11" s="345" t="str">
        <f>IF('4.設備備品費E'!J11="","",'4.設備備品費E'!J11)</f>
        <v/>
      </c>
      <c r="N11" s="377" t="str">
        <f t="shared" si="1"/>
        <v/>
      </c>
    </row>
    <row r="12" spans="1:14" s="10" customFormat="1" ht="17.25" customHeight="1" x14ac:dyDescent="0.2">
      <c r="A12" s="85"/>
      <c r="B12" s="410"/>
      <c r="C12" s="135"/>
      <c r="D12" s="136"/>
      <c r="E12" s="135"/>
      <c r="F12" s="136"/>
      <c r="G12" s="160"/>
      <c r="H12" s="87"/>
      <c r="I12" s="263" t="str">
        <f t="shared" si="0"/>
        <v/>
      </c>
      <c r="J12" s="427"/>
      <c r="K12" s="374"/>
    </row>
    <row r="13" spans="1:14" s="10" customFormat="1" ht="17.25" customHeight="1" x14ac:dyDescent="0.2">
      <c r="A13" s="409"/>
      <c r="B13" s="410"/>
      <c r="C13" s="422"/>
      <c r="D13" s="423"/>
      <c r="E13" s="135"/>
      <c r="F13" s="136"/>
      <c r="G13" s="160"/>
      <c r="H13" s="424"/>
      <c r="I13" s="263" t="str">
        <f t="shared" si="0"/>
        <v/>
      </c>
      <c r="J13" s="427"/>
      <c r="K13" s="419"/>
    </row>
    <row r="14" spans="1:14" s="10" customFormat="1" ht="17.25" customHeight="1" x14ac:dyDescent="0.2">
      <c r="A14" s="85"/>
      <c r="B14" s="410"/>
      <c r="C14" s="135"/>
      <c r="D14" s="136"/>
      <c r="E14" s="135"/>
      <c r="F14" s="136"/>
      <c r="G14" s="160"/>
      <c r="H14" s="87"/>
      <c r="I14" s="263" t="str">
        <f t="shared" si="0"/>
        <v/>
      </c>
      <c r="J14" s="427"/>
      <c r="K14" s="374"/>
    </row>
    <row r="15" spans="1:14" s="10" customFormat="1" ht="17.25" customHeight="1" x14ac:dyDescent="0.2">
      <c r="A15" s="420"/>
      <c r="B15" s="410"/>
      <c r="C15" s="135"/>
      <c r="D15" s="136"/>
      <c r="E15" s="135"/>
      <c r="F15" s="136"/>
      <c r="G15" s="160"/>
      <c r="H15" s="87"/>
      <c r="I15" s="263" t="str">
        <f t="shared" si="0"/>
        <v/>
      </c>
      <c r="J15" s="427"/>
      <c r="K15" s="421"/>
    </row>
    <row r="16" spans="1:14" s="10" customFormat="1" ht="17.25" customHeight="1" x14ac:dyDescent="0.2">
      <c r="A16" s="85"/>
      <c r="B16" s="410"/>
      <c r="C16" s="135"/>
      <c r="D16" s="136"/>
      <c r="E16" s="135"/>
      <c r="F16" s="136"/>
      <c r="G16" s="160"/>
      <c r="H16" s="87"/>
      <c r="I16" s="263" t="str">
        <f t="shared" si="0"/>
        <v/>
      </c>
      <c r="J16" s="427"/>
      <c r="K16" s="374"/>
    </row>
    <row r="17" spans="1:11" s="10" customFormat="1" ht="17.25" customHeight="1" x14ac:dyDescent="0.2">
      <c r="A17" s="409"/>
      <c r="B17" s="410"/>
      <c r="C17" s="422"/>
      <c r="D17" s="423"/>
      <c r="E17" s="422"/>
      <c r="F17" s="423"/>
      <c r="G17" s="160"/>
      <c r="H17" s="424"/>
      <c r="I17" s="263" t="str">
        <f t="shared" si="0"/>
        <v/>
      </c>
      <c r="J17" s="427"/>
      <c r="K17" s="419"/>
    </row>
    <row r="18" spans="1:11" s="10" customFormat="1" ht="17.25" customHeight="1" x14ac:dyDescent="0.2">
      <c r="A18" s="409"/>
      <c r="B18" s="410"/>
      <c r="C18" s="422"/>
      <c r="D18" s="423"/>
      <c r="E18" s="422"/>
      <c r="F18" s="423"/>
      <c r="G18" s="160"/>
      <c r="H18" s="424"/>
      <c r="I18" s="263" t="str">
        <f t="shared" si="0"/>
        <v/>
      </c>
      <c r="J18" s="427"/>
      <c r="K18" s="419"/>
    </row>
    <row r="19" spans="1:11" s="10" customFormat="1" ht="17.25" customHeight="1" x14ac:dyDescent="0.2">
      <c r="A19" s="409"/>
      <c r="B19" s="410"/>
      <c r="C19" s="422"/>
      <c r="D19" s="423"/>
      <c r="E19" s="422"/>
      <c r="F19" s="423"/>
      <c r="G19" s="160"/>
      <c r="H19" s="424"/>
      <c r="I19" s="263" t="str">
        <f t="shared" si="0"/>
        <v/>
      </c>
      <c r="J19" s="427"/>
      <c r="K19" s="419"/>
    </row>
    <row r="20" spans="1:11" s="10" customFormat="1" ht="17.25" customHeight="1" x14ac:dyDescent="0.2">
      <c r="A20" s="409"/>
      <c r="B20" s="410"/>
      <c r="C20" s="422"/>
      <c r="D20" s="423"/>
      <c r="E20" s="422"/>
      <c r="F20" s="423"/>
      <c r="G20" s="160"/>
      <c r="H20" s="424"/>
      <c r="I20" s="263" t="str">
        <f t="shared" si="0"/>
        <v/>
      </c>
      <c r="J20" s="427"/>
      <c r="K20" s="419"/>
    </row>
    <row r="21" spans="1:11" s="10" customFormat="1" ht="17.25" customHeight="1" x14ac:dyDescent="0.2">
      <c r="A21" s="409"/>
      <c r="B21" s="410"/>
      <c r="C21" s="422"/>
      <c r="D21" s="423"/>
      <c r="E21" s="422"/>
      <c r="F21" s="423"/>
      <c r="G21" s="160"/>
      <c r="H21" s="424"/>
      <c r="I21" s="263" t="str">
        <f t="shared" si="0"/>
        <v/>
      </c>
      <c r="J21" s="427"/>
      <c r="K21" s="419"/>
    </row>
    <row r="22" spans="1:11" s="10" customFormat="1" ht="17.25" customHeight="1" x14ac:dyDescent="0.2">
      <c r="A22" s="409"/>
      <c r="B22" s="410"/>
      <c r="C22" s="422"/>
      <c r="D22" s="423"/>
      <c r="E22" s="422"/>
      <c r="F22" s="423"/>
      <c r="G22" s="160"/>
      <c r="H22" s="424"/>
      <c r="I22" s="263" t="str">
        <f t="shared" si="0"/>
        <v/>
      </c>
      <c r="J22" s="427"/>
      <c r="K22" s="419"/>
    </row>
    <row r="23" spans="1:11" s="10" customFormat="1" ht="17.25" customHeight="1" x14ac:dyDescent="0.2">
      <c r="A23" s="409"/>
      <c r="B23" s="410"/>
      <c r="C23" s="422"/>
      <c r="D23" s="423"/>
      <c r="E23" s="422"/>
      <c r="F23" s="423"/>
      <c r="G23" s="160"/>
      <c r="H23" s="424"/>
      <c r="I23" s="263" t="str">
        <f t="shared" si="0"/>
        <v/>
      </c>
      <c r="J23" s="427"/>
      <c r="K23" s="419"/>
    </row>
    <row r="24" spans="1:11" s="10" customFormat="1" ht="17.25" customHeight="1" x14ac:dyDescent="0.2">
      <c r="A24" s="409"/>
      <c r="B24" s="410"/>
      <c r="C24" s="422"/>
      <c r="D24" s="423"/>
      <c r="E24" s="422"/>
      <c r="F24" s="423"/>
      <c r="G24" s="160"/>
      <c r="H24" s="424"/>
      <c r="I24" s="263" t="str">
        <f t="shared" si="0"/>
        <v/>
      </c>
      <c r="J24" s="427"/>
      <c r="K24" s="419"/>
    </row>
    <row r="25" spans="1:11" s="10" customFormat="1" ht="17.25" customHeight="1" x14ac:dyDescent="0.2">
      <c r="A25" s="409"/>
      <c r="B25" s="410"/>
      <c r="C25" s="422"/>
      <c r="D25" s="423"/>
      <c r="E25" s="422"/>
      <c r="F25" s="423"/>
      <c r="G25" s="160"/>
      <c r="H25" s="424"/>
      <c r="I25" s="263" t="str">
        <f t="shared" si="0"/>
        <v/>
      </c>
      <c r="J25" s="427"/>
      <c r="K25" s="419"/>
    </row>
    <row r="26" spans="1:11" s="10" customFormat="1" ht="17.25" customHeight="1" x14ac:dyDescent="0.2">
      <c r="A26" s="409"/>
      <c r="B26" s="410"/>
      <c r="C26" s="422"/>
      <c r="D26" s="423"/>
      <c r="E26" s="422"/>
      <c r="F26" s="423"/>
      <c r="G26" s="160"/>
      <c r="H26" s="424"/>
      <c r="I26" s="263" t="str">
        <f t="shared" si="0"/>
        <v/>
      </c>
      <c r="J26" s="427"/>
      <c r="K26" s="419"/>
    </row>
    <row r="27" spans="1:11" s="10" customFormat="1" ht="17.25" customHeight="1" x14ac:dyDescent="0.2">
      <c r="A27" s="409"/>
      <c r="B27" s="410"/>
      <c r="C27" s="422"/>
      <c r="D27" s="423"/>
      <c r="E27" s="422"/>
      <c r="F27" s="423"/>
      <c r="G27" s="160"/>
      <c r="H27" s="424"/>
      <c r="I27" s="263" t="str">
        <f t="shared" si="0"/>
        <v/>
      </c>
      <c r="J27" s="427"/>
      <c r="K27" s="419"/>
    </row>
    <row r="28" spans="1:11" s="10" customFormat="1" ht="17.25" customHeight="1" x14ac:dyDescent="0.2">
      <c r="A28" s="409"/>
      <c r="B28" s="410"/>
      <c r="C28" s="422"/>
      <c r="D28" s="423"/>
      <c r="E28" s="422"/>
      <c r="F28" s="423"/>
      <c r="G28" s="160"/>
      <c r="H28" s="424"/>
      <c r="I28" s="263" t="str">
        <f t="shared" si="0"/>
        <v/>
      </c>
      <c r="J28" s="427"/>
      <c r="K28" s="419"/>
    </row>
    <row r="29" spans="1:11" s="10" customFormat="1" ht="17.25" customHeight="1" x14ac:dyDescent="0.2">
      <c r="A29" s="409"/>
      <c r="B29" s="410"/>
      <c r="C29" s="422"/>
      <c r="D29" s="423"/>
      <c r="E29" s="422"/>
      <c r="F29" s="423"/>
      <c r="G29" s="160"/>
      <c r="H29" s="424"/>
      <c r="I29" s="263" t="str">
        <f t="shared" si="0"/>
        <v/>
      </c>
      <c r="J29" s="427"/>
      <c r="K29" s="419"/>
    </row>
    <row r="30" spans="1:11" s="10" customFormat="1" ht="17.25" customHeight="1" x14ac:dyDescent="0.2">
      <c r="A30" s="409"/>
      <c r="B30" s="410"/>
      <c r="C30" s="422"/>
      <c r="D30" s="423"/>
      <c r="E30" s="422"/>
      <c r="F30" s="423"/>
      <c r="G30" s="160"/>
      <c r="H30" s="424"/>
      <c r="I30" s="263" t="str">
        <f t="shared" si="0"/>
        <v/>
      </c>
      <c r="J30" s="427"/>
      <c r="K30" s="419"/>
    </row>
    <row r="31" spans="1:11" s="10" customFormat="1" ht="17.25" customHeight="1" x14ac:dyDescent="0.2">
      <c r="A31" s="409"/>
      <c r="B31" s="410"/>
      <c r="C31" s="422"/>
      <c r="D31" s="423"/>
      <c r="E31" s="422"/>
      <c r="F31" s="423"/>
      <c r="G31" s="160"/>
      <c r="H31" s="424"/>
      <c r="I31" s="263" t="str">
        <f t="shared" si="0"/>
        <v/>
      </c>
      <c r="J31" s="427"/>
      <c r="K31" s="419"/>
    </row>
    <row r="32" spans="1:11" s="10" customFormat="1" ht="17.25" customHeight="1" x14ac:dyDescent="0.2">
      <c r="A32" s="409"/>
      <c r="B32" s="410"/>
      <c r="C32" s="422"/>
      <c r="D32" s="423"/>
      <c r="E32" s="422"/>
      <c r="F32" s="423"/>
      <c r="G32" s="160"/>
      <c r="H32" s="424"/>
      <c r="I32" s="263" t="str">
        <f t="shared" si="0"/>
        <v/>
      </c>
      <c r="J32" s="427"/>
      <c r="K32" s="419"/>
    </row>
    <row r="33" spans="1:11" s="10" customFormat="1" ht="17.25" customHeight="1" x14ac:dyDescent="0.2">
      <c r="A33" s="409"/>
      <c r="B33" s="410"/>
      <c r="C33" s="422"/>
      <c r="D33" s="423"/>
      <c r="E33" s="422"/>
      <c r="F33" s="423"/>
      <c r="G33" s="160"/>
      <c r="H33" s="424"/>
      <c r="I33" s="263" t="str">
        <f t="shared" si="0"/>
        <v/>
      </c>
      <c r="J33" s="427"/>
      <c r="K33" s="419"/>
    </row>
    <row r="34" spans="1:11" s="10" customFormat="1" ht="17.25" customHeight="1" x14ac:dyDescent="0.2">
      <c r="A34" s="409"/>
      <c r="B34" s="410"/>
      <c r="C34" s="422"/>
      <c r="D34" s="423"/>
      <c r="E34" s="422"/>
      <c r="F34" s="423"/>
      <c r="G34" s="160"/>
      <c r="H34" s="424"/>
      <c r="I34" s="263" t="str">
        <f t="shared" si="0"/>
        <v/>
      </c>
      <c r="J34" s="427"/>
      <c r="K34" s="419"/>
    </row>
    <row r="35" spans="1:11" s="10" customFormat="1" ht="17.25" customHeight="1" x14ac:dyDescent="0.2">
      <c r="A35" s="409"/>
      <c r="B35" s="410"/>
      <c r="C35" s="422"/>
      <c r="D35" s="423"/>
      <c r="E35" s="422"/>
      <c r="F35" s="423"/>
      <c r="G35" s="160"/>
      <c r="H35" s="424"/>
      <c r="I35" s="263" t="str">
        <f t="shared" si="0"/>
        <v/>
      </c>
      <c r="J35" s="427"/>
      <c r="K35" s="419"/>
    </row>
    <row r="36" spans="1:11" s="10" customFormat="1" ht="17.25" customHeight="1" x14ac:dyDescent="0.2">
      <c r="A36" s="409"/>
      <c r="B36" s="410"/>
      <c r="C36" s="422"/>
      <c r="D36" s="423"/>
      <c r="E36" s="422"/>
      <c r="F36" s="423"/>
      <c r="G36" s="160"/>
      <c r="H36" s="424"/>
      <c r="I36" s="263" t="str">
        <f t="shared" si="0"/>
        <v/>
      </c>
      <c r="J36" s="427"/>
      <c r="K36" s="419"/>
    </row>
    <row r="37" spans="1:11" s="10" customFormat="1" ht="17.25" customHeight="1" x14ac:dyDescent="0.2">
      <c r="A37" s="409"/>
      <c r="B37" s="410"/>
      <c r="C37" s="422"/>
      <c r="D37" s="423"/>
      <c r="E37" s="422"/>
      <c r="F37" s="423"/>
      <c r="G37" s="160"/>
      <c r="H37" s="424"/>
      <c r="I37" s="263" t="str">
        <f t="shared" si="0"/>
        <v/>
      </c>
      <c r="J37" s="427"/>
      <c r="K37" s="419"/>
    </row>
    <row r="38" spans="1:11" s="10" customFormat="1" ht="17.25" customHeight="1" x14ac:dyDescent="0.2">
      <c r="A38" s="409"/>
      <c r="B38" s="410"/>
      <c r="C38" s="422"/>
      <c r="D38" s="423"/>
      <c r="E38" s="422"/>
      <c r="F38" s="423"/>
      <c r="G38" s="160"/>
      <c r="H38" s="424"/>
      <c r="I38" s="263" t="str">
        <f t="shared" si="0"/>
        <v/>
      </c>
      <c r="J38" s="427"/>
      <c r="K38" s="419"/>
    </row>
    <row r="39" spans="1:11" s="10" customFormat="1" ht="17.25" customHeight="1" x14ac:dyDescent="0.2">
      <c r="A39" s="409"/>
      <c r="B39" s="410"/>
      <c r="C39" s="422"/>
      <c r="D39" s="423"/>
      <c r="E39" s="422"/>
      <c r="F39" s="423"/>
      <c r="G39" s="160"/>
      <c r="H39" s="424"/>
      <c r="I39" s="263" t="str">
        <f t="shared" si="0"/>
        <v/>
      </c>
      <c r="J39" s="427"/>
      <c r="K39" s="419"/>
    </row>
    <row r="40" spans="1:11" s="10" customFormat="1" ht="17.25" customHeight="1" x14ac:dyDescent="0.2">
      <c r="A40" s="53"/>
      <c r="B40" s="64"/>
      <c r="C40" s="131"/>
      <c r="D40" s="132"/>
      <c r="E40" s="131"/>
      <c r="F40" s="132"/>
      <c r="G40" s="159"/>
      <c r="H40" s="82"/>
      <c r="I40" s="263" t="str">
        <f t="shared" si="0"/>
        <v/>
      </c>
      <c r="J40" s="427"/>
      <c r="K40" s="371"/>
    </row>
    <row r="41" spans="1:11" s="10" customFormat="1" ht="17.25" customHeight="1" x14ac:dyDescent="0.2">
      <c r="A41" s="53"/>
      <c r="B41" s="64"/>
      <c r="C41" s="131"/>
      <c r="D41" s="132"/>
      <c r="E41" s="131"/>
      <c r="F41" s="132"/>
      <c r="G41" s="159"/>
      <c r="H41" s="82"/>
      <c r="I41" s="263" t="str">
        <f t="shared" si="0"/>
        <v/>
      </c>
      <c r="J41" s="427"/>
      <c r="K41" s="371"/>
    </row>
    <row r="42" spans="1:11" s="10" customFormat="1" ht="17.25" customHeight="1" x14ac:dyDescent="0.2">
      <c r="A42" s="53"/>
      <c r="B42" s="64"/>
      <c r="C42" s="131"/>
      <c r="D42" s="132"/>
      <c r="E42" s="131"/>
      <c r="F42" s="132"/>
      <c r="G42" s="159"/>
      <c r="H42" s="82"/>
      <c r="I42" s="263" t="str">
        <f t="shared" si="0"/>
        <v/>
      </c>
      <c r="J42" s="427"/>
      <c r="K42" s="371"/>
    </row>
    <row r="43" spans="1:11" s="10" customFormat="1" ht="17.25" customHeight="1" x14ac:dyDescent="0.2">
      <c r="A43" s="53"/>
      <c r="B43" s="64"/>
      <c r="C43" s="131"/>
      <c r="D43" s="132"/>
      <c r="E43" s="131"/>
      <c r="F43" s="132"/>
      <c r="G43" s="159"/>
      <c r="H43" s="82"/>
      <c r="I43" s="263" t="str">
        <f t="shared" si="0"/>
        <v/>
      </c>
      <c r="J43" s="427"/>
      <c r="K43" s="371"/>
    </row>
    <row r="44" spans="1:11" s="10" customFormat="1" ht="17.25" customHeight="1" x14ac:dyDescent="0.2">
      <c r="A44" s="53"/>
      <c r="B44" s="64"/>
      <c r="C44" s="131"/>
      <c r="D44" s="132"/>
      <c r="E44" s="131"/>
      <c r="F44" s="132"/>
      <c r="G44" s="159"/>
      <c r="H44" s="82"/>
      <c r="I44" s="263" t="str">
        <f t="shared" si="0"/>
        <v/>
      </c>
      <c r="J44" s="427"/>
      <c r="K44" s="371"/>
    </row>
    <row r="45" spans="1:11" s="10" customFormat="1" ht="17.25" customHeight="1" x14ac:dyDescent="0.2">
      <c r="A45" s="53"/>
      <c r="B45" s="64"/>
      <c r="C45" s="131"/>
      <c r="D45" s="132"/>
      <c r="E45" s="131"/>
      <c r="F45" s="132"/>
      <c r="G45" s="159"/>
      <c r="H45" s="82"/>
      <c r="I45" s="263" t="str">
        <f t="shared" si="0"/>
        <v/>
      </c>
      <c r="J45" s="427"/>
      <c r="K45" s="371"/>
    </row>
    <row r="46" spans="1:11" s="10" customFormat="1" ht="17.25" customHeight="1" x14ac:dyDescent="0.2">
      <c r="A46" s="53"/>
      <c r="B46" s="64"/>
      <c r="C46" s="131"/>
      <c r="D46" s="132"/>
      <c r="E46" s="131"/>
      <c r="F46" s="132"/>
      <c r="G46" s="159"/>
      <c r="H46" s="82"/>
      <c r="I46" s="263" t="str">
        <f t="shared" si="0"/>
        <v/>
      </c>
      <c r="J46" s="427"/>
      <c r="K46" s="371"/>
    </row>
    <row r="47" spans="1:11" s="10" customFormat="1" ht="17.25" customHeight="1" x14ac:dyDescent="0.2">
      <c r="A47" s="53"/>
      <c r="B47" s="64"/>
      <c r="C47" s="131"/>
      <c r="D47" s="132"/>
      <c r="E47" s="131"/>
      <c r="F47" s="132"/>
      <c r="G47" s="159"/>
      <c r="H47" s="82"/>
      <c r="I47" s="263" t="str">
        <f t="shared" si="0"/>
        <v/>
      </c>
      <c r="J47" s="427"/>
      <c r="K47" s="371"/>
    </row>
    <row r="48" spans="1:11" s="10" customFormat="1" ht="17.25" customHeight="1" x14ac:dyDescent="0.2">
      <c r="A48" s="53"/>
      <c r="B48" s="64"/>
      <c r="C48" s="131"/>
      <c r="D48" s="132"/>
      <c r="E48" s="131"/>
      <c r="F48" s="132"/>
      <c r="G48" s="159"/>
      <c r="H48" s="82"/>
      <c r="I48" s="263" t="str">
        <f t="shared" si="0"/>
        <v/>
      </c>
      <c r="J48" s="427"/>
      <c r="K48" s="371"/>
    </row>
    <row r="49" spans="1:11" s="10" customFormat="1" ht="17.25" customHeight="1" x14ac:dyDescent="0.2">
      <c r="A49" s="53"/>
      <c r="B49" s="64"/>
      <c r="C49" s="131"/>
      <c r="D49" s="132"/>
      <c r="E49" s="131"/>
      <c r="F49" s="132"/>
      <c r="G49" s="159"/>
      <c r="H49" s="82"/>
      <c r="I49" s="263" t="str">
        <f t="shared" si="0"/>
        <v/>
      </c>
      <c r="J49" s="427"/>
      <c r="K49" s="371"/>
    </row>
    <row r="50" spans="1:11" s="10" customFormat="1" ht="17.25" customHeight="1" x14ac:dyDescent="0.2">
      <c r="A50" s="53"/>
      <c r="B50" s="64"/>
      <c r="C50" s="131"/>
      <c r="D50" s="132"/>
      <c r="E50" s="131"/>
      <c r="F50" s="132"/>
      <c r="G50" s="159"/>
      <c r="H50" s="82"/>
      <c r="I50" s="263" t="str">
        <f t="shared" si="0"/>
        <v/>
      </c>
      <c r="J50" s="427"/>
      <c r="K50" s="371"/>
    </row>
    <row r="51" spans="1:11" s="10" customFormat="1" ht="17.25" customHeight="1" x14ac:dyDescent="0.2">
      <c r="A51" s="53"/>
      <c r="B51" s="64"/>
      <c r="C51" s="131"/>
      <c r="D51" s="132"/>
      <c r="E51" s="131"/>
      <c r="F51" s="132"/>
      <c r="G51" s="159"/>
      <c r="H51" s="82"/>
      <c r="I51" s="263" t="str">
        <f t="shared" si="0"/>
        <v/>
      </c>
      <c r="J51" s="427"/>
      <c r="K51" s="371"/>
    </row>
    <row r="52" spans="1:11" s="10" customFormat="1" ht="17.25" customHeight="1" x14ac:dyDescent="0.2">
      <c r="A52" s="53"/>
      <c r="B52" s="64"/>
      <c r="C52" s="131"/>
      <c r="D52" s="132"/>
      <c r="E52" s="131"/>
      <c r="F52" s="132"/>
      <c r="G52" s="159"/>
      <c r="H52" s="82"/>
      <c r="I52" s="263" t="str">
        <f t="shared" si="0"/>
        <v/>
      </c>
      <c r="J52" s="427"/>
      <c r="K52" s="371"/>
    </row>
    <row r="53" spans="1:11" s="10" customFormat="1" ht="17.25" customHeight="1" x14ac:dyDescent="0.2">
      <c r="A53" s="53"/>
      <c r="B53" s="64"/>
      <c r="C53" s="131"/>
      <c r="D53" s="132"/>
      <c r="E53" s="131"/>
      <c r="F53" s="132"/>
      <c r="G53" s="159"/>
      <c r="H53" s="82"/>
      <c r="I53" s="263" t="str">
        <f t="shared" si="0"/>
        <v/>
      </c>
      <c r="J53" s="427"/>
      <c r="K53" s="371"/>
    </row>
    <row r="54" spans="1:11" s="10" customFormat="1" ht="17.25" customHeight="1" x14ac:dyDescent="0.2">
      <c r="A54" s="53"/>
      <c r="B54" s="64"/>
      <c r="C54" s="131"/>
      <c r="D54" s="132"/>
      <c r="E54" s="131"/>
      <c r="F54" s="132"/>
      <c r="G54" s="159"/>
      <c r="H54" s="82"/>
      <c r="I54" s="263" t="str">
        <f t="shared" si="0"/>
        <v/>
      </c>
      <c r="J54" s="427"/>
      <c r="K54" s="371"/>
    </row>
    <row r="55" spans="1:11" s="10" customFormat="1" ht="17.25" customHeight="1" x14ac:dyDescent="0.2">
      <c r="A55" s="53"/>
      <c r="B55" s="64"/>
      <c r="C55" s="131"/>
      <c r="D55" s="132"/>
      <c r="E55" s="131"/>
      <c r="F55" s="132"/>
      <c r="G55" s="159"/>
      <c r="H55" s="82"/>
      <c r="I55" s="263" t="str">
        <f t="shared" si="0"/>
        <v/>
      </c>
      <c r="J55" s="427"/>
      <c r="K55" s="371"/>
    </row>
    <row r="56" spans="1:11" s="10" customFormat="1" ht="17.25" customHeight="1" x14ac:dyDescent="0.2">
      <c r="A56" s="53"/>
      <c r="B56" s="64"/>
      <c r="C56" s="131"/>
      <c r="D56" s="132"/>
      <c r="E56" s="131"/>
      <c r="F56" s="132"/>
      <c r="G56" s="159"/>
      <c r="H56" s="82"/>
      <c r="I56" s="263" t="str">
        <f t="shared" si="0"/>
        <v/>
      </c>
      <c r="J56" s="427"/>
      <c r="K56" s="371"/>
    </row>
    <row r="57" spans="1:11" s="10" customFormat="1" ht="17.25" customHeight="1" x14ac:dyDescent="0.2">
      <c r="A57" s="53"/>
      <c r="B57" s="64"/>
      <c r="C57" s="131"/>
      <c r="D57" s="132"/>
      <c r="E57" s="131"/>
      <c r="F57" s="132"/>
      <c r="G57" s="159"/>
      <c r="H57" s="82"/>
      <c r="I57" s="263" t="str">
        <f t="shared" si="0"/>
        <v/>
      </c>
      <c r="J57" s="427"/>
      <c r="K57" s="371"/>
    </row>
    <row r="58" spans="1:11" s="10" customFormat="1" ht="17.25" customHeight="1" x14ac:dyDescent="0.2">
      <c r="A58" s="53"/>
      <c r="B58" s="64"/>
      <c r="C58" s="131"/>
      <c r="D58" s="132"/>
      <c r="E58" s="131"/>
      <c r="F58" s="132"/>
      <c r="G58" s="159"/>
      <c r="H58" s="82"/>
      <c r="I58" s="263" t="str">
        <f t="shared" si="0"/>
        <v/>
      </c>
      <c r="J58" s="427"/>
      <c r="K58" s="371"/>
    </row>
    <row r="59" spans="1:11" s="10" customFormat="1" ht="17.25" customHeight="1" x14ac:dyDescent="0.2">
      <c r="A59" s="53"/>
      <c r="B59" s="64"/>
      <c r="C59" s="131"/>
      <c r="D59" s="132"/>
      <c r="E59" s="131"/>
      <c r="F59" s="132"/>
      <c r="G59" s="159"/>
      <c r="H59" s="82"/>
      <c r="I59" s="263" t="str">
        <f t="shared" si="0"/>
        <v/>
      </c>
      <c r="J59" s="427"/>
      <c r="K59" s="371"/>
    </row>
    <row r="60" spans="1:11" s="10" customFormat="1" ht="17.25" customHeight="1" x14ac:dyDescent="0.2">
      <c r="A60" s="53"/>
      <c r="B60" s="64"/>
      <c r="C60" s="131"/>
      <c r="D60" s="132"/>
      <c r="E60" s="131"/>
      <c r="F60" s="132"/>
      <c r="G60" s="159"/>
      <c r="H60" s="82"/>
      <c r="I60" s="263" t="str">
        <f t="shared" si="0"/>
        <v/>
      </c>
      <c r="J60" s="427"/>
      <c r="K60" s="371"/>
    </row>
    <row r="61" spans="1:11" s="10" customFormat="1" ht="17.25" customHeight="1" x14ac:dyDescent="0.2">
      <c r="A61" s="53"/>
      <c r="B61" s="64"/>
      <c r="C61" s="131"/>
      <c r="D61" s="132"/>
      <c r="E61" s="131"/>
      <c r="F61" s="132"/>
      <c r="G61" s="159"/>
      <c r="H61" s="82"/>
      <c r="I61" s="263" t="str">
        <f t="shared" si="0"/>
        <v/>
      </c>
      <c r="J61" s="427"/>
      <c r="K61" s="371"/>
    </row>
    <row r="62" spans="1:11" s="10" customFormat="1" ht="17.25" customHeight="1" x14ac:dyDescent="0.2">
      <c r="A62" s="53"/>
      <c r="B62" s="64"/>
      <c r="C62" s="131"/>
      <c r="D62" s="132"/>
      <c r="E62" s="131"/>
      <c r="F62" s="132"/>
      <c r="G62" s="159"/>
      <c r="H62" s="82"/>
      <c r="I62" s="263" t="str">
        <f t="shared" si="0"/>
        <v/>
      </c>
      <c r="J62" s="427"/>
      <c r="K62" s="371"/>
    </row>
    <row r="63" spans="1:11" s="10" customFormat="1" ht="17.25" customHeight="1" x14ac:dyDescent="0.2">
      <c r="A63" s="53"/>
      <c r="B63" s="64"/>
      <c r="C63" s="131"/>
      <c r="D63" s="132"/>
      <c r="E63" s="131"/>
      <c r="F63" s="132"/>
      <c r="G63" s="159"/>
      <c r="H63" s="82"/>
      <c r="I63" s="263" t="str">
        <f t="shared" si="0"/>
        <v/>
      </c>
      <c r="J63" s="427"/>
      <c r="K63" s="371"/>
    </row>
    <row r="64" spans="1:11" s="10" customFormat="1" ht="17.25" customHeight="1" x14ac:dyDescent="0.2">
      <c r="A64" s="53"/>
      <c r="B64" s="64"/>
      <c r="C64" s="131"/>
      <c r="D64" s="132"/>
      <c r="E64" s="131"/>
      <c r="F64" s="132"/>
      <c r="G64" s="159"/>
      <c r="H64" s="82"/>
      <c r="I64" s="263" t="str">
        <f t="shared" si="0"/>
        <v/>
      </c>
      <c r="J64" s="427"/>
      <c r="K64" s="371"/>
    </row>
    <row r="65" spans="1:11" s="10" customFormat="1" ht="17.25" customHeight="1" x14ac:dyDescent="0.2">
      <c r="A65" s="53"/>
      <c r="B65" s="64"/>
      <c r="C65" s="131"/>
      <c r="D65" s="132"/>
      <c r="E65" s="131"/>
      <c r="F65" s="132"/>
      <c r="G65" s="159"/>
      <c r="H65" s="82"/>
      <c r="I65" s="263" t="str">
        <f t="shared" si="0"/>
        <v/>
      </c>
      <c r="J65" s="427"/>
      <c r="K65" s="371"/>
    </row>
    <row r="66" spans="1:11" s="10" customFormat="1" ht="17.25" customHeight="1" x14ac:dyDescent="0.2">
      <c r="A66" s="53"/>
      <c r="B66" s="64"/>
      <c r="C66" s="131"/>
      <c r="D66" s="132"/>
      <c r="E66" s="131"/>
      <c r="F66" s="132"/>
      <c r="G66" s="159"/>
      <c r="H66" s="82"/>
      <c r="I66" s="263" t="str">
        <f t="shared" si="0"/>
        <v/>
      </c>
      <c r="J66" s="427"/>
      <c r="K66" s="371"/>
    </row>
    <row r="67" spans="1:11" s="10" customFormat="1" ht="17.25" customHeight="1" x14ac:dyDescent="0.2">
      <c r="A67" s="53"/>
      <c r="B67" s="64"/>
      <c r="C67" s="131"/>
      <c r="D67" s="132"/>
      <c r="E67" s="131"/>
      <c r="F67" s="132"/>
      <c r="G67" s="159"/>
      <c r="H67" s="82"/>
      <c r="I67" s="263" t="str">
        <f t="shared" si="0"/>
        <v/>
      </c>
      <c r="J67" s="427"/>
      <c r="K67" s="371"/>
    </row>
    <row r="68" spans="1:11" s="10" customFormat="1" ht="17.25" customHeight="1" x14ac:dyDescent="0.2">
      <c r="A68" s="53"/>
      <c r="B68" s="64"/>
      <c r="C68" s="131"/>
      <c r="D68" s="132"/>
      <c r="E68" s="131"/>
      <c r="F68" s="132"/>
      <c r="G68" s="159"/>
      <c r="H68" s="82"/>
      <c r="I68" s="263" t="str">
        <f t="shared" si="0"/>
        <v/>
      </c>
      <c r="J68" s="427"/>
      <c r="K68" s="371"/>
    </row>
    <row r="69" spans="1:11" s="10" customFormat="1" ht="17.25" customHeight="1" x14ac:dyDescent="0.2">
      <c r="A69" s="53"/>
      <c r="B69" s="64"/>
      <c r="C69" s="131"/>
      <c r="D69" s="132"/>
      <c r="E69" s="131"/>
      <c r="F69" s="132"/>
      <c r="G69" s="159"/>
      <c r="H69" s="82"/>
      <c r="I69" s="263" t="str">
        <f t="shared" si="0"/>
        <v/>
      </c>
      <c r="J69" s="427"/>
      <c r="K69" s="371"/>
    </row>
    <row r="70" spans="1:11" s="10" customFormat="1" ht="17.25" customHeight="1" x14ac:dyDescent="0.2">
      <c r="A70" s="53"/>
      <c r="B70" s="64"/>
      <c r="C70" s="131"/>
      <c r="D70" s="132"/>
      <c r="E70" s="131"/>
      <c r="F70" s="132"/>
      <c r="G70" s="159"/>
      <c r="H70" s="82"/>
      <c r="I70" s="263" t="str">
        <f t="shared" si="0"/>
        <v/>
      </c>
      <c r="J70" s="427"/>
      <c r="K70" s="371"/>
    </row>
    <row r="71" spans="1:11" s="10" customFormat="1" ht="17.25" customHeight="1" x14ac:dyDescent="0.2">
      <c r="A71" s="53"/>
      <c r="B71" s="64"/>
      <c r="C71" s="131"/>
      <c r="D71" s="132"/>
      <c r="E71" s="131"/>
      <c r="F71" s="132"/>
      <c r="G71" s="159"/>
      <c r="H71" s="82"/>
      <c r="I71" s="263" t="str">
        <f t="shared" si="0"/>
        <v/>
      </c>
      <c r="J71" s="427"/>
      <c r="K71" s="371"/>
    </row>
    <row r="72" spans="1:11" s="10" customFormat="1" ht="17.25" customHeight="1" x14ac:dyDescent="0.2">
      <c r="A72" s="53"/>
      <c r="B72" s="64"/>
      <c r="C72" s="131"/>
      <c r="D72" s="132"/>
      <c r="E72" s="131"/>
      <c r="F72" s="132"/>
      <c r="G72" s="159"/>
      <c r="H72" s="82"/>
      <c r="I72" s="263" t="str">
        <f t="shared" si="0"/>
        <v/>
      </c>
      <c r="J72" s="427"/>
      <c r="K72" s="371"/>
    </row>
    <row r="73" spans="1:11" s="10" customFormat="1" ht="17.25" customHeight="1" x14ac:dyDescent="0.2">
      <c r="A73" s="53"/>
      <c r="B73" s="64"/>
      <c r="C73" s="131"/>
      <c r="D73" s="132"/>
      <c r="E73" s="131"/>
      <c r="F73" s="132"/>
      <c r="G73" s="159"/>
      <c r="H73" s="82"/>
      <c r="I73" s="263" t="str">
        <f t="shared" si="0"/>
        <v/>
      </c>
      <c r="J73" s="427"/>
      <c r="K73" s="371"/>
    </row>
    <row r="74" spans="1:11" s="10" customFormat="1" ht="17.25" customHeight="1" x14ac:dyDescent="0.2">
      <c r="A74" s="53"/>
      <c r="B74" s="64"/>
      <c r="C74" s="131"/>
      <c r="D74" s="132"/>
      <c r="E74" s="131"/>
      <c r="F74" s="132"/>
      <c r="G74" s="159"/>
      <c r="H74" s="82"/>
      <c r="I74" s="263" t="str">
        <f t="shared" si="0"/>
        <v/>
      </c>
      <c r="J74" s="427"/>
      <c r="K74" s="371"/>
    </row>
    <row r="75" spans="1:11" s="10" customFormat="1" ht="17.25" customHeight="1" x14ac:dyDescent="0.2">
      <c r="A75" s="53"/>
      <c r="B75" s="64"/>
      <c r="C75" s="131"/>
      <c r="D75" s="132"/>
      <c r="E75" s="131"/>
      <c r="F75" s="132"/>
      <c r="G75" s="159"/>
      <c r="H75" s="82"/>
      <c r="I75" s="263" t="str">
        <f t="shared" si="0"/>
        <v/>
      </c>
      <c r="J75" s="427"/>
      <c r="K75" s="371"/>
    </row>
    <row r="76" spans="1:11" s="10" customFormat="1" ht="17.25" customHeight="1" x14ac:dyDescent="0.2">
      <c r="A76" s="53"/>
      <c r="B76" s="64"/>
      <c r="C76" s="131"/>
      <c r="D76" s="132"/>
      <c r="E76" s="131"/>
      <c r="F76" s="132"/>
      <c r="G76" s="159"/>
      <c r="H76" s="82"/>
      <c r="I76" s="263" t="str">
        <f t="shared" si="0"/>
        <v/>
      </c>
      <c r="J76" s="427"/>
      <c r="K76" s="371"/>
    </row>
    <row r="77" spans="1:11" s="10" customFormat="1" ht="17.25" customHeight="1" x14ac:dyDescent="0.2">
      <c r="A77" s="53"/>
      <c r="B77" s="64"/>
      <c r="C77" s="131"/>
      <c r="D77" s="132"/>
      <c r="E77" s="131"/>
      <c r="F77" s="132"/>
      <c r="G77" s="159"/>
      <c r="H77" s="82"/>
      <c r="I77" s="263" t="str">
        <f t="shared" si="0"/>
        <v/>
      </c>
      <c r="J77" s="427"/>
      <c r="K77" s="371"/>
    </row>
    <row r="78" spans="1:11" s="10" customFormat="1" ht="17.25" customHeight="1" x14ac:dyDescent="0.2">
      <c r="A78" s="53"/>
      <c r="B78" s="64"/>
      <c r="C78" s="131"/>
      <c r="D78" s="132"/>
      <c r="E78" s="131"/>
      <c r="F78" s="132"/>
      <c r="G78" s="159"/>
      <c r="H78" s="82"/>
      <c r="I78" s="263" t="str">
        <f t="shared" si="0"/>
        <v/>
      </c>
      <c r="J78" s="427"/>
      <c r="K78" s="371"/>
    </row>
    <row r="79" spans="1:11" s="10" customFormat="1" ht="17.25" customHeight="1" x14ac:dyDescent="0.2">
      <c r="A79" s="53"/>
      <c r="B79" s="64"/>
      <c r="C79" s="131"/>
      <c r="D79" s="132"/>
      <c r="E79" s="131"/>
      <c r="F79" s="132"/>
      <c r="G79" s="159"/>
      <c r="H79" s="82"/>
      <c r="I79" s="263" t="str">
        <f t="shared" si="0"/>
        <v/>
      </c>
      <c r="J79" s="427"/>
      <c r="K79" s="371"/>
    </row>
    <row r="80" spans="1:11" s="10" customFormat="1" ht="17.25" customHeight="1" x14ac:dyDescent="0.2">
      <c r="A80" s="53"/>
      <c r="B80" s="64"/>
      <c r="C80" s="131"/>
      <c r="D80" s="132"/>
      <c r="E80" s="131"/>
      <c r="F80" s="132"/>
      <c r="G80" s="159"/>
      <c r="H80" s="82"/>
      <c r="I80" s="263" t="str">
        <f t="shared" si="0"/>
        <v/>
      </c>
      <c r="J80" s="427"/>
      <c r="K80" s="371"/>
    </row>
    <row r="81" spans="1:11" s="10" customFormat="1" ht="17.25" customHeight="1" x14ac:dyDescent="0.2">
      <c r="A81" s="53"/>
      <c r="B81" s="64"/>
      <c r="C81" s="131"/>
      <c r="D81" s="132"/>
      <c r="E81" s="131"/>
      <c r="F81" s="132"/>
      <c r="G81" s="159"/>
      <c r="H81" s="82"/>
      <c r="I81" s="263" t="str">
        <f t="shared" si="0"/>
        <v/>
      </c>
      <c r="J81" s="427"/>
      <c r="K81" s="371"/>
    </row>
    <row r="82" spans="1:11" s="10" customFormat="1" ht="17.25" customHeight="1" x14ac:dyDescent="0.2">
      <c r="A82" s="53"/>
      <c r="B82" s="64"/>
      <c r="C82" s="131"/>
      <c r="D82" s="132"/>
      <c r="E82" s="131"/>
      <c r="F82" s="132"/>
      <c r="G82" s="159"/>
      <c r="H82" s="82"/>
      <c r="I82" s="263" t="str">
        <f t="shared" si="0"/>
        <v/>
      </c>
      <c r="J82" s="427"/>
      <c r="K82" s="371"/>
    </row>
    <row r="83" spans="1:11" s="10" customFormat="1" ht="17.25" customHeight="1" x14ac:dyDescent="0.2">
      <c r="A83" s="53"/>
      <c r="B83" s="64"/>
      <c r="C83" s="131"/>
      <c r="D83" s="132"/>
      <c r="E83" s="131"/>
      <c r="F83" s="132"/>
      <c r="G83" s="159"/>
      <c r="H83" s="82"/>
      <c r="I83" s="263" t="str">
        <f t="shared" si="0"/>
        <v/>
      </c>
      <c r="J83" s="427"/>
      <c r="K83" s="371"/>
    </row>
    <row r="84" spans="1:11" s="10" customFormat="1" ht="17.25" customHeight="1" x14ac:dyDescent="0.2">
      <c r="A84" s="53"/>
      <c r="B84" s="64"/>
      <c r="C84" s="131"/>
      <c r="D84" s="132"/>
      <c r="E84" s="131"/>
      <c r="F84" s="132"/>
      <c r="G84" s="159"/>
      <c r="H84" s="82"/>
      <c r="I84" s="263" t="str">
        <f t="shared" si="0"/>
        <v/>
      </c>
      <c r="J84" s="427"/>
      <c r="K84" s="371"/>
    </row>
    <row r="85" spans="1:11" s="10" customFormat="1" ht="17.25" customHeight="1" x14ac:dyDescent="0.2">
      <c r="A85" s="53"/>
      <c r="B85" s="64"/>
      <c r="C85" s="131"/>
      <c r="D85" s="132"/>
      <c r="E85" s="131"/>
      <c r="F85" s="132"/>
      <c r="G85" s="159"/>
      <c r="H85" s="82"/>
      <c r="I85" s="263" t="str">
        <f t="shared" si="0"/>
        <v/>
      </c>
      <c r="J85" s="427"/>
      <c r="K85" s="371"/>
    </row>
    <row r="86" spans="1:11" s="10" customFormat="1" ht="17.25" customHeight="1" x14ac:dyDescent="0.2">
      <c r="A86" s="53"/>
      <c r="B86" s="64"/>
      <c r="C86" s="131"/>
      <c r="D86" s="132"/>
      <c r="E86" s="131"/>
      <c r="F86" s="132"/>
      <c r="G86" s="159"/>
      <c r="H86" s="82"/>
      <c r="I86" s="263" t="str">
        <f t="shared" si="0"/>
        <v/>
      </c>
      <c r="J86" s="427"/>
      <c r="K86" s="371"/>
    </row>
    <row r="87" spans="1:11" s="10" customFormat="1" ht="17.25" customHeight="1" x14ac:dyDescent="0.2">
      <c r="A87" s="53"/>
      <c r="B87" s="64"/>
      <c r="C87" s="131"/>
      <c r="D87" s="132"/>
      <c r="E87" s="131"/>
      <c r="F87" s="132"/>
      <c r="G87" s="159"/>
      <c r="H87" s="82"/>
      <c r="I87" s="263" t="str">
        <f t="shared" si="0"/>
        <v/>
      </c>
      <c r="J87" s="427"/>
      <c r="K87" s="371"/>
    </row>
    <row r="88" spans="1:11" s="10" customFormat="1" ht="17.25" customHeight="1" x14ac:dyDescent="0.2">
      <c r="A88" s="53"/>
      <c r="B88" s="64"/>
      <c r="C88" s="131"/>
      <c r="D88" s="132"/>
      <c r="E88" s="131"/>
      <c r="F88" s="132"/>
      <c r="G88" s="159"/>
      <c r="H88" s="82"/>
      <c r="I88" s="263" t="str">
        <f t="shared" si="0"/>
        <v/>
      </c>
      <c r="J88" s="427"/>
      <c r="K88" s="371"/>
    </row>
    <row r="89" spans="1:11" s="10" customFormat="1" ht="17.25" customHeight="1" x14ac:dyDescent="0.2">
      <c r="A89" s="63"/>
      <c r="B89" s="64"/>
      <c r="C89" s="133"/>
      <c r="D89" s="134"/>
      <c r="E89" s="133"/>
      <c r="F89" s="134"/>
      <c r="G89" s="159"/>
      <c r="H89" s="84"/>
      <c r="I89" s="263" t="str">
        <f t="shared" si="0"/>
        <v/>
      </c>
      <c r="J89" s="427"/>
      <c r="K89" s="372"/>
    </row>
    <row r="90" spans="1:11" s="10" customFormat="1" ht="17.25" customHeight="1" x14ac:dyDescent="0.2">
      <c r="A90" s="83"/>
      <c r="B90" s="64"/>
      <c r="C90" s="133"/>
      <c r="D90" s="134"/>
      <c r="E90" s="133"/>
      <c r="F90" s="134"/>
      <c r="G90" s="159"/>
      <c r="H90" s="84"/>
      <c r="I90" s="263" t="str">
        <f t="shared" si="0"/>
        <v/>
      </c>
      <c r="J90" s="427"/>
      <c r="K90" s="373"/>
    </row>
    <row r="91" spans="1:11" s="10" customFormat="1" ht="17.25" customHeight="1" x14ac:dyDescent="0.2">
      <c r="A91" s="63"/>
      <c r="B91" s="64"/>
      <c r="C91" s="133"/>
      <c r="D91" s="134"/>
      <c r="E91" s="133"/>
      <c r="F91" s="134"/>
      <c r="G91" s="159"/>
      <c r="H91" s="84"/>
      <c r="I91" s="263" t="str">
        <f t="shared" si="0"/>
        <v/>
      </c>
      <c r="J91" s="427"/>
      <c r="K91" s="372"/>
    </row>
    <row r="92" spans="1:11" s="10" customFormat="1" ht="17.25" customHeight="1" x14ac:dyDescent="0.2">
      <c r="A92" s="85"/>
      <c r="B92" s="86"/>
      <c r="C92" s="135"/>
      <c r="D92" s="136"/>
      <c r="E92" s="135"/>
      <c r="F92" s="136"/>
      <c r="G92" s="160"/>
      <c r="H92" s="87"/>
      <c r="I92" s="263" t="str">
        <f t="shared" si="0"/>
        <v/>
      </c>
      <c r="J92" s="427"/>
      <c r="K92" s="374"/>
    </row>
    <row r="93" spans="1:11" s="10" customFormat="1" ht="17.25" customHeight="1" x14ac:dyDescent="0.2">
      <c r="A93" s="85"/>
      <c r="B93" s="86"/>
      <c r="C93" s="135"/>
      <c r="D93" s="136"/>
      <c r="E93" s="135"/>
      <c r="F93" s="136"/>
      <c r="G93" s="160"/>
      <c r="H93" s="87"/>
      <c r="I93" s="263" t="str">
        <f t="shared" si="0"/>
        <v/>
      </c>
      <c r="J93" s="427"/>
      <c r="K93" s="374"/>
    </row>
    <row r="94" spans="1:11" s="10" customFormat="1" ht="17.25" customHeight="1" x14ac:dyDescent="0.2">
      <c r="A94" s="85"/>
      <c r="B94" s="86"/>
      <c r="C94" s="135"/>
      <c r="D94" s="136"/>
      <c r="E94" s="135"/>
      <c r="F94" s="136"/>
      <c r="G94" s="160"/>
      <c r="H94" s="87"/>
      <c r="I94" s="263" t="str">
        <f t="shared" si="0"/>
        <v/>
      </c>
      <c r="J94" s="427"/>
      <c r="K94" s="374"/>
    </row>
    <row r="95" spans="1:11" s="10" customFormat="1" ht="17.25" customHeight="1" x14ac:dyDescent="0.2">
      <c r="A95" s="85"/>
      <c r="B95" s="86"/>
      <c r="C95" s="135"/>
      <c r="D95" s="136"/>
      <c r="E95" s="135"/>
      <c r="F95" s="136"/>
      <c r="G95" s="160"/>
      <c r="H95" s="87"/>
      <c r="I95" s="263" t="str">
        <f t="shared" si="0"/>
        <v/>
      </c>
      <c r="J95" s="427"/>
      <c r="K95" s="374"/>
    </row>
    <row r="96" spans="1:11" s="10" customFormat="1" ht="17.25" customHeight="1" x14ac:dyDescent="0.2">
      <c r="A96" s="85"/>
      <c r="B96" s="86"/>
      <c r="C96" s="135"/>
      <c r="D96" s="136"/>
      <c r="E96" s="135"/>
      <c r="F96" s="136"/>
      <c r="G96" s="160"/>
      <c r="H96" s="87"/>
      <c r="I96" s="263" t="str">
        <f t="shared" si="0"/>
        <v/>
      </c>
      <c r="J96" s="427"/>
      <c r="K96" s="374"/>
    </row>
    <row r="97" spans="1:12" s="10" customFormat="1" ht="17.25" customHeight="1" x14ac:dyDescent="0.2">
      <c r="A97" s="85"/>
      <c r="B97" s="86"/>
      <c r="C97" s="135"/>
      <c r="D97" s="136"/>
      <c r="E97" s="135"/>
      <c r="F97" s="136"/>
      <c r="G97" s="160"/>
      <c r="H97" s="87"/>
      <c r="I97" s="263" t="str">
        <f t="shared" si="0"/>
        <v/>
      </c>
      <c r="J97" s="427"/>
      <c r="K97" s="374"/>
    </row>
    <row r="98" spans="1:12" s="10" customFormat="1" ht="17.25" customHeight="1" x14ac:dyDescent="0.2">
      <c r="A98" s="85"/>
      <c r="B98" s="86"/>
      <c r="C98" s="135"/>
      <c r="D98" s="136"/>
      <c r="E98" s="135"/>
      <c r="F98" s="136"/>
      <c r="G98" s="160"/>
      <c r="H98" s="87"/>
      <c r="I98" s="263" t="str">
        <f t="shared" si="0"/>
        <v/>
      </c>
      <c r="J98" s="427"/>
      <c r="K98" s="374"/>
    </row>
    <row r="99" spans="1:12" s="10" customFormat="1" ht="17.25" customHeight="1" thickBot="1" x14ac:dyDescent="0.25">
      <c r="A99" s="88"/>
      <c r="B99" s="89"/>
      <c r="C99" s="137"/>
      <c r="D99" s="138"/>
      <c r="E99" s="137"/>
      <c r="F99" s="161"/>
      <c r="G99" s="162"/>
      <c r="H99" s="90"/>
      <c r="I99" s="263" t="str">
        <f t="shared" si="0"/>
        <v/>
      </c>
      <c r="J99" s="427"/>
      <c r="K99" s="375"/>
    </row>
    <row r="100" spans="1:12" ht="17.25" customHeight="1" thickTop="1" thickBot="1" x14ac:dyDescent="0.25">
      <c r="A100" s="611" t="s">
        <v>145</v>
      </c>
      <c r="B100" s="612"/>
      <c r="C100" s="612"/>
      <c r="D100" s="612"/>
      <c r="E100" s="612"/>
      <c r="F100" s="612"/>
      <c r="G100" s="612"/>
      <c r="H100" s="612"/>
      <c r="I100" s="16">
        <f>SUBTOTAL(9,I5:I99)</f>
        <v>6863020</v>
      </c>
      <c r="J100" s="341" t="s">
        <v>320</v>
      </c>
      <c r="K100" s="376"/>
    </row>
    <row r="101" spans="1:12" s="6" customFormat="1" ht="16.5" customHeight="1" x14ac:dyDescent="0.2">
      <c r="A101" s="6" t="s">
        <v>146</v>
      </c>
      <c r="H101" s="8"/>
      <c r="I101" s="2"/>
      <c r="K101" s="2"/>
    </row>
    <row r="102" spans="1:12" s="6" customFormat="1" ht="16.5" customHeight="1" x14ac:dyDescent="0.2">
      <c r="F102" s="17"/>
      <c r="G102" s="139"/>
      <c r="H102" s="17"/>
      <c r="I102" s="140"/>
      <c r="K102" s="140"/>
    </row>
    <row r="103" spans="1:12" s="6" customFormat="1" ht="16.5" customHeight="1" x14ac:dyDescent="0.2">
      <c r="H103" s="8"/>
      <c r="I103" s="7"/>
      <c r="K103" s="7"/>
    </row>
    <row r="104" spans="1:12" s="6" customFormat="1" ht="16.5" customHeight="1" x14ac:dyDescent="0.2">
      <c r="H104" s="8"/>
      <c r="I104" s="7"/>
      <c r="K104" s="7"/>
    </row>
    <row r="105" spans="1:12" s="6" customFormat="1" ht="17.25" customHeight="1" x14ac:dyDescent="0.2">
      <c r="H105" s="7"/>
    </row>
    <row r="106" spans="1:12" s="2" customFormat="1" ht="16.5" customHeight="1" x14ac:dyDescent="0.2">
      <c r="A106" s="1"/>
      <c r="B106" s="1"/>
      <c r="C106" s="1"/>
      <c r="D106" s="1"/>
      <c r="E106" s="1"/>
      <c r="F106" s="1"/>
      <c r="G106" s="1"/>
      <c r="H106" s="4"/>
      <c r="J106" s="6"/>
      <c r="L106" s="1"/>
    </row>
    <row r="107" spans="1:12" s="2" customFormat="1" ht="16.5" customHeight="1" x14ac:dyDescent="0.2">
      <c r="A107" s="1"/>
      <c r="B107" s="1"/>
      <c r="C107" s="1"/>
      <c r="D107" s="1"/>
      <c r="E107" s="1"/>
      <c r="F107" s="1"/>
      <c r="G107" s="1"/>
      <c r="H107" s="4"/>
      <c r="J107" s="6"/>
      <c r="L107" s="1"/>
    </row>
    <row r="108" spans="1:12" s="2" customFormat="1" ht="16.5" customHeight="1" x14ac:dyDescent="0.2">
      <c r="A108" s="1"/>
      <c r="B108" s="1"/>
      <c r="C108" s="1"/>
      <c r="D108" s="1"/>
      <c r="E108" s="1"/>
      <c r="F108" s="1"/>
      <c r="G108" s="1"/>
      <c r="H108" s="4"/>
      <c r="J108" s="6"/>
      <c r="L108" s="1"/>
    </row>
    <row r="109" spans="1:12" s="2" customFormat="1" ht="16.5" customHeight="1" x14ac:dyDescent="0.2">
      <c r="A109" s="1"/>
      <c r="B109" s="1"/>
      <c r="C109" s="1"/>
      <c r="D109" s="1"/>
      <c r="E109" s="1"/>
      <c r="F109" s="1"/>
      <c r="G109" s="1"/>
      <c r="H109" s="4"/>
      <c r="J109" s="6"/>
      <c r="L109" s="1"/>
    </row>
    <row r="110" spans="1:12" s="2" customFormat="1" ht="16.5" customHeight="1" x14ac:dyDescent="0.2">
      <c r="A110" s="340"/>
      <c r="B110" s="1"/>
      <c r="C110" s="1"/>
      <c r="D110" s="1"/>
      <c r="E110" s="1"/>
      <c r="F110" s="1"/>
      <c r="G110" s="1"/>
      <c r="H110" s="4"/>
      <c r="J110" s="6"/>
      <c r="L110" s="1"/>
    </row>
    <row r="111" spans="1:12" s="2" customFormat="1" ht="16.5" customHeight="1" x14ac:dyDescent="0.2">
      <c r="A111" s="340"/>
      <c r="B111" s="1"/>
      <c r="C111" s="1"/>
      <c r="D111" s="1"/>
      <c r="E111" s="1"/>
      <c r="F111" s="1"/>
      <c r="G111" s="1"/>
      <c r="H111" s="4"/>
      <c r="J111" s="6"/>
      <c r="L111" s="1"/>
    </row>
    <row r="112" spans="1:12" s="2" customFormat="1" ht="16.5" customHeight="1" x14ac:dyDescent="0.2">
      <c r="A112" s="340"/>
      <c r="B112" s="1"/>
      <c r="C112" s="1"/>
      <c r="D112" s="1"/>
      <c r="E112" s="1"/>
      <c r="F112" s="1"/>
      <c r="G112" s="1"/>
      <c r="H112" s="4"/>
      <c r="J112" s="6"/>
      <c r="L112" s="1"/>
    </row>
    <row r="113" spans="1:12" s="2" customFormat="1" ht="16.5" customHeight="1" x14ac:dyDescent="0.2">
      <c r="A113" s="340"/>
      <c r="B113" s="1"/>
      <c r="C113" s="1"/>
      <c r="D113" s="1"/>
      <c r="E113" s="1"/>
      <c r="F113" s="1"/>
      <c r="G113" s="1"/>
      <c r="H113" s="4"/>
      <c r="J113" s="6"/>
      <c r="L113" s="1"/>
    </row>
    <row r="114" spans="1:12" s="2" customFormat="1" x14ac:dyDescent="0.2">
      <c r="A114" s="1"/>
      <c r="B114" s="1"/>
      <c r="C114" s="1"/>
      <c r="D114" s="1"/>
      <c r="E114" s="1"/>
      <c r="F114" s="1"/>
      <c r="G114" s="1"/>
      <c r="H114" s="4"/>
      <c r="J114" s="6"/>
      <c r="L114" s="1"/>
    </row>
  </sheetData>
  <sheetProtection algorithmName="SHA-512" hashValue="nkrgJ8GP0Qh6pigEjXvTRMZcs6P5pWkaa9VcDdJyyufEqaIp3bu9HlY7blax7R0/SC6IvB2aUKa9DQ7FIW4UKQ==" saltValue="ItLNKt1wE7Hwni8rwHhIkQ==" spinCount="100000" sheet="1" formatCells="0" formatColumns="0" formatRows="0"/>
  <protectedRanges>
    <protectedRange sqref="H5:H99" name="範囲2"/>
    <protectedRange sqref="A5:D99 K5:K99" name="範囲1"/>
  </protectedRanges>
  <autoFilter ref="A3:K4" xr:uid="{4C97F79D-A98B-4A38-888D-047F2357BCAA}">
    <filterColumn colId="2" showButton="0"/>
    <filterColumn colId="3" showButton="0"/>
    <filterColumn colId="4" showButton="0"/>
    <filterColumn colId="5" showButton="0"/>
  </autoFilter>
  <mergeCells count="9">
    <mergeCell ref="J3:J4"/>
    <mergeCell ref="M3:M4"/>
    <mergeCell ref="A100:H100"/>
    <mergeCell ref="A3:A4"/>
    <mergeCell ref="B3:B4"/>
    <mergeCell ref="C3:G3"/>
    <mergeCell ref="H3:H4"/>
    <mergeCell ref="I3:I4"/>
    <mergeCell ref="K3:K4"/>
  </mergeCells>
  <phoneticPr fontId="17"/>
  <dataValidations count="2">
    <dataValidation type="list" allowBlank="1" showInputMessage="1" showErrorMessage="1" sqref="H5:H99" xr:uid="{E7BD2F8F-1DB4-4F8A-A604-72685BEC64E5}">
      <formula1>"直雇用"</formula1>
    </dataValidation>
    <dataValidation type="list" allowBlank="1" showInputMessage="1" showErrorMessage="1" sqref="J5:J99" xr:uid="{C956F80A-BC18-400D-85A3-0EC4CA457B0C}">
      <formula1>$M$5:$M$11</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30F65-2D69-4D2D-9F07-13E9ADEB00D8}">
  <sheetPr>
    <tabColor rgb="FFFFFF00"/>
    <pageSetUpPr fitToPage="1"/>
  </sheetPr>
  <dimension ref="A1:I108"/>
  <sheetViews>
    <sheetView zoomScale="80" zoomScaleNormal="80" workbookViewId="0">
      <pane ySplit="4" topLeftCell="A5" activePane="bottomLeft" state="frozen"/>
      <selection pane="bottomLeft"/>
    </sheetView>
  </sheetViews>
  <sheetFormatPr defaultColWidth="9" defaultRowHeight="14.4" x14ac:dyDescent="0.2"/>
  <cols>
    <col min="1" max="1" width="15.6640625" style="1" customWidth="1"/>
    <col min="2" max="2" width="48.44140625" style="1" customWidth="1"/>
    <col min="3" max="3" width="14.44140625" style="1" customWidth="1"/>
    <col min="4" max="4" width="8.88671875" style="1" customWidth="1"/>
    <col min="5" max="5" width="17" style="2" customWidth="1"/>
    <col min="6" max="6" width="30.77734375" style="1" customWidth="1"/>
    <col min="7" max="7" width="9" style="1"/>
    <col min="8" max="8" width="30.77734375" style="1" customWidth="1"/>
    <col min="9" max="9" width="17.77734375" style="1" customWidth="1"/>
    <col min="10" max="16384" width="9" style="1"/>
  </cols>
  <sheetData>
    <row r="1" spans="1:9" ht="19.5" customHeight="1" x14ac:dyDescent="0.2">
      <c r="A1" s="21" t="s">
        <v>225</v>
      </c>
      <c r="B1" s="21"/>
      <c r="E1" s="1"/>
      <c r="F1" s="2"/>
      <c r="G1" s="6"/>
    </row>
    <row r="2" spans="1:9" ht="17.25" customHeight="1" thickBot="1" x14ac:dyDescent="0.25">
      <c r="A2" s="1" t="s">
        <v>226</v>
      </c>
      <c r="E2" s="3" t="s">
        <v>133</v>
      </c>
    </row>
    <row r="3" spans="1:9" ht="14.25" customHeight="1" x14ac:dyDescent="0.2">
      <c r="A3" s="613" t="s">
        <v>199</v>
      </c>
      <c r="B3" s="592" t="s">
        <v>227</v>
      </c>
      <c r="C3" s="580" t="s">
        <v>228</v>
      </c>
      <c r="D3" s="580"/>
      <c r="E3" s="588" t="s">
        <v>149</v>
      </c>
      <c r="F3" s="567" t="s">
        <v>347</v>
      </c>
      <c r="H3" s="567" t="s">
        <v>347</v>
      </c>
    </row>
    <row r="4" spans="1:9" ht="14.25" customHeight="1" thickBot="1" x14ac:dyDescent="0.25">
      <c r="A4" s="604"/>
      <c r="B4" s="593"/>
      <c r="C4" s="339" t="s">
        <v>139</v>
      </c>
      <c r="D4" s="339" t="s">
        <v>181</v>
      </c>
      <c r="E4" s="589"/>
      <c r="F4" s="568"/>
      <c r="H4" s="568"/>
    </row>
    <row r="5" spans="1:9" s="6" customFormat="1" ht="17.25" customHeight="1" x14ac:dyDescent="0.2">
      <c r="A5" s="91" t="s">
        <v>229</v>
      </c>
      <c r="B5" s="99" t="s">
        <v>230</v>
      </c>
      <c r="C5" s="99">
        <v>12000</v>
      </c>
      <c r="D5" s="99">
        <v>1</v>
      </c>
      <c r="E5" s="263">
        <f>IF(B5="","",ROUNDDOWN(C5*D5,0))</f>
        <v>12000</v>
      </c>
      <c r="F5" s="426" t="s">
        <v>393</v>
      </c>
      <c r="H5" s="343" t="str">
        <f>IF('4.設備備品費E'!J5="","",'4.設備備品費E'!J5)</f>
        <v>研究時間確保</v>
      </c>
      <c r="I5" s="377">
        <f>IF(H5="","",SUMIF($F$5:$F$99,H5,$E$5:$E$99))</f>
        <v>12000</v>
      </c>
    </row>
    <row r="6" spans="1:9" ht="17.25" customHeight="1" x14ac:dyDescent="0.2">
      <c r="A6" s="29"/>
      <c r="B6" s="92"/>
      <c r="C6" s="92"/>
      <c r="D6" s="92"/>
      <c r="E6" s="263" t="str">
        <f t="shared" ref="E6:E99" si="0">IF(B6="","",ROUNDDOWN(C6*D6,0))</f>
        <v/>
      </c>
      <c r="F6" s="427"/>
      <c r="H6" s="344" t="str">
        <f>IF('4.設備備品費E'!J6="","",'4.設備備品費E'!J6)</f>
        <v>研究者の多様性の向上</v>
      </c>
      <c r="I6" s="377">
        <f t="shared" ref="I6:I11" si="1">IF(H6="","",SUMIF($F$5:$F$99,H6,$E$5:$E$99))</f>
        <v>0</v>
      </c>
    </row>
    <row r="7" spans="1:9" ht="17.25" customHeight="1" x14ac:dyDescent="0.2">
      <c r="A7" s="29"/>
      <c r="B7" s="92"/>
      <c r="C7" s="92"/>
      <c r="D7" s="92"/>
      <c r="E7" s="263" t="str">
        <f t="shared" si="0"/>
        <v/>
      </c>
      <c r="F7" s="427"/>
      <c r="H7" s="344" t="str">
        <f>IF('4.設備備品費E'!J7="","",'4.設備備品費E'!J7)</f>
        <v>研究者の流動性の確保</v>
      </c>
      <c r="I7" s="377">
        <f t="shared" si="1"/>
        <v>0</v>
      </c>
    </row>
    <row r="8" spans="1:9" ht="17.25" customHeight="1" x14ac:dyDescent="0.2">
      <c r="A8" s="29"/>
      <c r="B8" s="92"/>
      <c r="C8" s="92"/>
      <c r="D8" s="92"/>
      <c r="E8" s="263" t="str">
        <f t="shared" si="0"/>
        <v/>
      </c>
      <c r="F8" s="427"/>
      <c r="H8" s="344" t="str">
        <f>IF('4.設備備品費E'!J8="","",'4.設備備品費E'!J8)</f>
        <v>環境整備共通</v>
      </c>
      <c r="I8" s="377">
        <f t="shared" si="1"/>
        <v>0</v>
      </c>
    </row>
    <row r="9" spans="1:9" ht="17.25" customHeight="1" x14ac:dyDescent="0.2">
      <c r="A9" s="29"/>
      <c r="B9" s="92"/>
      <c r="C9" s="92"/>
      <c r="D9" s="92"/>
      <c r="E9" s="263" t="str">
        <f t="shared" si="0"/>
        <v/>
      </c>
      <c r="F9" s="427"/>
      <c r="H9" s="344" t="str">
        <f>IF('4.設備備品費E'!J9="","",'4.設備備品費E'!J9)</f>
        <v/>
      </c>
      <c r="I9" s="377" t="str">
        <f t="shared" si="1"/>
        <v/>
      </c>
    </row>
    <row r="10" spans="1:9" ht="17.25" customHeight="1" x14ac:dyDescent="0.2">
      <c r="A10" s="29"/>
      <c r="B10" s="92"/>
      <c r="C10" s="92"/>
      <c r="D10" s="92"/>
      <c r="E10" s="263" t="str">
        <f t="shared" si="0"/>
        <v/>
      </c>
      <c r="F10" s="427"/>
      <c r="H10" s="344" t="str">
        <f>IF('4.設備備品費E'!J10="","",'4.設備備品費E'!J10)</f>
        <v/>
      </c>
      <c r="I10" s="377" t="str">
        <f t="shared" si="1"/>
        <v/>
      </c>
    </row>
    <row r="11" spans="1:9" ht="17.25" customHeight="1" thickBot="1" x14ac:dyDescent="0.25">
      <c r="A11" s="29"/>
      <c r="B11" s="92"/>
      <c r="C11" s="92"/>
      <c r="D11" s="92"/>
      <c r="E11" s="263" t="str">
        <f t="shared" si="0"/>
        <v/>
      </c>
      <c r="F11" s="427"/>
      <c r="H11" s="345" t="str">
        <f>IF('4.設備備品費E'!J11="","",'4.設備備品費E'!J11)</f>
        <v/>
      </c>
      <c r="I11" s="377" t="str">
        <f t="shared" si="1"/>
        <v/>
      </c>
    </row>
    <row r="12" spans="1:9" ht="17.25" customHeight="1" x14ac:dyDescent="0.2">
      <c r="A12" s="29"/>
      <c r="B12" s="92"/>
      <c r="C12" s="92"/>
      <c r="D12" s="92"/>
      <c r="E12" s="263" t="str">
        <f t="shared" si="0"/>
        <v/>
      </c>
      <c r="F12" s="427"/>
    </row>
    <row r="13" spans="1:9" ht="17.25" customHeight="1" x14ac:dyDescent="0.2">
      <c r="A13" s="29"/>
      <c r="B13" s="92"/>
      <c r="C13" s="92"/>
      <c r="D13" s="92"/>
      <c r="E13" s="263" t="str">
        <f t="shared" si="0"/>
        <v/>
      </c>
      <c r="F13" s="427"/>
    </row>
    <row r="14" spans="1:9" ht="17.25" customHeight="1" x14ac:dyDescent="0.2">
      <c r="A14" s="29"/>
      <c r="B14" s="92"/>
      <c r="C14" s="92"/>
      <c r="D14" s="92"/>
      <c r="E14" s="263" t="str">
        <f t="shared" si="0"/>
        <v/>
      </c>
      <c r="F14" s="427"/>
    </row>
    <row r="15" spans="1:9" ht="17.25" customHeight="1" x14ac:dyDescent="0.2">
      <c r="A15" s="29"/>
      <c r="B15" s="92"/>
      <c r="C15" s="92"/>
      <c r="D15" s="92"/>
      <c r="E15" s="263" t="str">
        <f t="shared" si="0"/>
        <v/>
      </c>
      <c r="F15" s="427"/>
    </row>
    <row r="16" spans="1:9" ht="17.25" customHeight="1" x14ac:dyDescent="0.2">
      <c r="A16" s="29"/>
      <c r="B16" s="92"/>
      <c r="C16" s="92"/>
      <c r="D16" s="92"/>
      <c r="E16" s="263" t="str">
        <f t="shared" si="0"/>
        <v/>
      </c>
      <c r="F16" s="427"/>
    </row>
    <row r="17" spans="1:6" ht="17.25" customHeight="1" x14ac:dyDescent="0.2">
      <c r="A17" s="29"/>
      <c r="B17" s="92"/>
      <c r="C17" s="92"/>
      <c r="D17" s="92"/>
      <c r="E17" s="263" t="str">
        <f t="shared" si="0"/>
        <v/>
      </c>
      <c r="F17" s="427"/>
    </row>
    <row r="18" spans="1:6" ht="17.25" customHeight="1" x14ac:dyDescent="0.2">
      <c r="A18" s="29"/>
      <c r="B18" s="92"/>
      <c r="C18" s="92"/>
      <c r="D18" s="92"/>
      <c r="E18" s="263" t="str">
        <f t="shared" si="0"/>
        <v/>
      </c>
      <c r="F18" s="427"/>
    </row>
    <row r="19" spans="1:6" ht="17.25" customHeight="1" x14ac:dyDescent="0.2">
      <c r="A19" s="29"/>
      <c r="B19" s="92"/>
      <c r="C19" s="92"/>
      <c r="D19" s="92"/>
      <c r="E19" s="263" t="str">
        <f t="shared" si="0"/>
        <v/>
      </c>
      <c r="F19" s="427"/>
    </row>
    <row r="20" spans="1:6" ht="17.25" customHeight="1" x14ac:dyDescent="0.2">
      <c r="A20" s="29"/>
      <c r="B20" s="92"/>
      <c r="C20" s="92"/>
      <c r="D20" s="92"/>
      <c r="E20" s="263" t="str">
        <f t="shared" si="0"/>
        <v/>
      </c>
      <c r="F20" s="427"/>
    </row>
    <row r="21" spans="1:6" ht="17.25" customHeight="1" x14ac:dyDescent="0.2">
      <c r="A21" s="29"/>
      <c r="B21" s="92"/>
      <c r="C21" s="92"/>
      <c r="D21" s="92"/>
      <c r="E21" s="263" t="str">
        <f t="shared" si="0"/>
        <v/>
      </c>
      <c r="F21" s="427"/>
    </row>
    <row r="22" spans="1:6" ht="17.25" customHeight="1" x14ac:dyDescent="0.2">
      <c r="A22" s="29"/>
      <c r="B22" s="92"/>
      <c r="C22" s="92"/>
      <c r="D22" s="92"/>
      <c r="E22" s="263" t="str">
        <f t="shared" si="0"/>
        <v/>
      </c>
      <c r="F22" s="427"/>
    </row>
    <row r="23" spans="1:6" ht="17.25" customHeight="1" x14ac:dyDescent="0.2">
      <c r="A23" s="29"/>
      <c r="B23" s="92"/>
      <c r="C23" s="92"/>
      <c r="D23" s="92"/>
      <c r="E23" s="263" t="str">
        <f t="shared" si="0"/>
        <v/>
      </c>
      <c r="F23" s="427"/>
    </row>
    <row r="24" spans="1:6" ht="17.25" customHeight="1" x14ac:dyDescent="0.2">
      <c r="A24" s="29"/>
      <c r="B24" s="92"/>
      <c r="C24" s="92"/>
      <c r="D24" s="92"/>
      <c r="E24" s="263" t="str">
        <f t="shared" si="0"/>
        <v/>
      </c>
      <c r="F24" s="427"/>
    </row>
    <row r="25" spans="1:6" ht="17.25" customHeight="1" x14ac:dyDescent="0.2">
      <c r="A25" s="29"/>
      <c r="B25" s="92"/>
      <c r="C25" s="92"/>
      <c r="D25" s="92"/>
      <c r="E25" s="263" t="str">
        <f t="shared" si="0"/>
        <v/>
      </c>
      <c r="F25" s="427"/>
    </row>
    <row r="26" spans="1:6" ht="17.25" customHeight="1" x14ac:dyDescent="0.2">
      <c r="A26" s="29"/>
      <c r="B26" s="92"/>
      <c r="C26" s="92"/>
      <c r="D26" s="92"/>
      <c r="E26" s="263" t="str">
        <f t="shared" si="0"/>
        <v/>
      </c>
      <c r="F26" s="427"/>
    </row>
    <row r="27" spans="1:6" ht="17.25" customHeight="1" x14ac:dyDescent="0.2">
      <c r="A27" s="29"/>
      <c r="B27" s="92"/>
      <c r="C27" s="92"/>
      <c r="D27" s="92"/>
      <c r="E27" s="263" t="str">
        <f t="shared" si="0"/>
        <v/>
      </c>
      <c r="F27" s="427"/>
    </row>
    <row r="28" spans="1:6" ht="17.25" customHeight="1" x14ac:dyDescent="0.2">
      <c r="A28" s="29"/>
      <c r="B28" s="92"/>
      <c r="C28" s="92"/>
      <c r="D28" s="92"/>
      <c r="E28" s="263" t="str">
        <f t="shared" si="0"/>
        <v/>
      </c>
      <c r="F28" s="427"/>
    </row>
    <row r="29" spans="1:6" ht="17.25" customHeight="1" x14ac:dyDescent="0.2">
      <c r="A29" s="29"/>
      <c r="B29" s="92"/>
      <c r="C29" s="92"/>
      <c r="D29" s="92"/>
      <c r="E29" s="263" t="str">
        <f t="shared" si="0"/>
        <v/>
      </c>
      <c r="F29" s="427"/>
    </row>
    <row r="30" spans="1:6" ht="17.25" customHeight="1" x14ac:dyDescent="0.2">
      <c r="A30" s="29"/>
      <c r="B30" s="92"/>
      <c r="C30" s="92"/>
      <c r="D30" s="92"/>
      <c r="E30" s="263" t="str">
        <f t="shared" si="0"/>
        <v/>
      </c>
      <c r="F30" s="427"/>
    </row>
    <row r="31" spans="1:6" ht="17.25" customHeight="1" x14ac:dyDescent="0.2">
      <c r="A31" s="29"/>
      <c r="B31" s="92"/>
      <c r="C31" s="92"/>
      <c r="D31" s="92"/>
      <c r="E31" s="263" t="str">
        <f t="shared" si="0"/>
        <v/>
      </c>
      <c r="F31" s="427"/>
    </row>
    <row r="32" spans="1:6" ht="17.25" customHeight="1" x14ac:dyDescent="0.2">
      <c r="A32" s="29"/>
      <c r="B32" s="92"/>
      <c r="C32" s="92"/>
      <c r="D32" s="92"/>
      <c r="E32" s="263" t="str">
        <f t="shared" si="0"/>
        <v/>
      </c>
      <c r="F32" s="427"/>
    </row>
    <row r="33" spans="1:6" ht="17.25" customHeight="1" x14ac:dyDescent="0.2">
      <c r="A33" s="29"/>
      <c r="B33" s="92"/>
      <c r="C33" s="92"/>
      <c r="D33" s="92"/>
      <c r="E33" s="263" t="str">
        <f t="shared" si="0"/>
        <v/>
      </c>
      <c r="F33" s="427"/>
    </row>
    <row r="34" spans="1:6" ht="17.25" customHeight="1" x14ac:dyDescent="0.2">
      <c r="A34" s="29"/>
      <c r="B34" s="92"/>
      <c r="C34" s="92"/>
      <c r="D34" s="92"/>
      <c r="E34" s="263" t="str">
        <f t="shared" si="0"/>
        <v/>
      </c>
      <c r="F34" s="427"/>
    </row>
    <row r="35" spans="1:6" ht="17.25" customHeight="1" x14ac:dyDescent="0.2">
      <c r="A35" s="29"/>
      <c r="B35" s="92"/>
      <c r="C35" s="92"/>
      <c r="D35" s="92"/>
      <c r="E35" s="263" t="str">
        <f t="shared" si="0"/>
        <v/>
      </c>
      <c r="F35" s="427"/>
    </row>
    <row r="36" spans="1:6" ht="17.25" customHeight="1" x14ac:dyDescent="0.2">
      <c r="A36" s="29"/>
      <c r="B36" s="92"/>
      <c r="C36" s="92"/>
      <c r="D36" s="92"/>
      <c r="E36" s="263" t="str">
        <f t="shared" si="0"/>
        <v/>
      </c>
      <c r="F36" s="427"/>
    </row>
    <row r="37" spans="1:6" ht="17.25" customHeight="1" x14ac:dyDescent="0.2">
      <c r="A37" s="29"/>
      <c r="B37" s="92"/>
      <c r="C37" s="92"/>
      <c r="D37" s="92"/>
      <c r="E37" s="263" t="str">
        <f t="shared" si="0"/>
        <v/>
      </c>
      <c r="F37" s="427"/>
    </row>
    <row r="38" spans="1:6" ht="17.25" customHeight="1" x14ac:dyDescent="0.2">
      <c r="A38" s="29"/>
      <c r="B38" s="92"/>
      <c r="C38" s="92"/>
      <c r="D38" s="92"/>
      <c r="E38" s="263" t="str">
        <f t="shared" si="0"/>
        <v/>
      </c>
      <c r="F38" s="427"/>
    </row>
    <row r="39" spans="1:6" ht="17.25" customHeight="1" x14ac:dyDescent="0.2">
      <c r="A39" s="29"/>
      <c r="B39" s="92"/>
      <c r="C39" s="92"/>
      <c r="D39" s="92"/>
      <c r="E39" s="263" t="str">
        <f t="shared" si="0"/>
        <v/>
      </c>
      <c r="F39" s="427"/>
    </row>
    <row r="40" spans="1:6" ht="17.25" customHeight="1" x14ac:dyDescent="0.2">
      <c r="A40" s="29"/>
      <c r="B40" s="92"/>
      <c r="C40" s="92"/>
      <c r="D40" s="92"/>
      <c r="E40" s="263" t="str">
        <f t="shared" si="0"/>
        <v/>
      </c>
      <c r="F40" s="427"/>
    </row>
    <row r="41" spans="1:6" ht="17.25" customHeight="1" x14ac:dyDescent="0.2">
      <c r="A41" s="29"/>
      <c r="B41" s="92"/>
      <c r="C41" s="92"/>
      <c r="D41" s="92"/>
      <c r="E41" s="263" t="str">
        <f t="shared" si="0"/>
        <v/>
      </c>
      <c r="F41" s="427"/>
    </row>
    <row r="42" spans="1:6" ht="17.25" customHeight="1" x14ac:dyDescent="0.2">
      <c r="A42" s="29"/>
      <c r="B42" s="92"/>
      <c r="C42" s="92"/>
      <c r="D42" s="92"/>
      <c r="E42" s="263" t="str">
        <f t="shared" si="0"/>
        <v/>
      </c>
      <c r="F42" s="427"/>
    </row>
    <row r="43" spans="1:6" ht="17.25" customHeight="1" x14ac:dyDescent="0.2">
      <c r="A43" s="29"/>
      <c r="B43" s="92"/>
      <c r="C43" s="92"/>
      <c r="D43" s="92"/>
      <c r="E43" s="263" t="str">
        <f t="shared" si="0"/>
        <v/>
      </c>
      <c r="F43" s="427"/>
    </row>
    <row r="44" spans="1:6" ht="17.25" customHeight="1" x14ac:dyDescent="0.2">
      <c r="A44" s="29"/>
      <c r="B44" s="92"/>
      <c r="C44" s="92"/>
      <c r="D44" s="92"/>
      <c r="E44" s="263" t="str">
        <f t="shared" si="0"/>
        <v/>
      </c>
      <c r="F44" s="427"/>
    </row>
    <row r="45" spans="1:6" ht="17.25" customHeight="1" x14ac:dyDescent="0.2">
      <c r="A45" s="29"/>
      <c r="B45" s="92"/>
      <c r="C45" s="92"/>
      <c r="D45" s="92"/>
      <c r="E45" s="263" t="str">
        <f t="shared" si="0"/>
        <v/>
      </c>
      <c r="F45" s="427"/>
    </row>
    <row r="46" spans="1:6" ht="17.25" customHeight="1" x14ac:dyDescent="0.2">
      <c r="A46" s="29"/>
      <c r="B46" s="92"/>
      <c r="C46" s="92"/>
      <c r="D46" s="92"/>
      <c r="E46" s="263" t="str">
        <f t="shared" si="0"/>
        <v/>
      </c>
      <c r="F46" s="427"/>
    </row>
    <row r="47" spans="1:6" ht="17.25" customHeight="1" x14ac:dyDescent="0.2">
      <c r="A47" s="29"/>
      <c r="B47" s="92"/>
      <c r="C47" s="92"/>
      <c r="D47" s="92"/>
      <c r="E47" s="263" t="str">
        <f t="shared" si="0"/>
        <v/>
      </c>
      <c r="F47" s="427"/>
    </row>
    <row r="48" spans="1:6" ht="17.25" customHeight="1" x14ac:dyDescent="0.2">
      <c r="A48" s="29"/>
      <c r="B48" s="92"/>
      <c r="C48" s="92"/>
      <c r="D48" s="92"/>
      <c r="E48" s="263" t="str">
        <f t="shared" si="0"/>
        <v/>
      </c>
      <c r="F48" s="427"/>
    </row>
    <row r="49" spans="1:6" ht="17.25" customHeight="1" x14ac:dyDescent="0.2">
      <c r="A49" s="29"/>
      <c r="B49" s="92"/>
      <c r="C49" s="92"/>
      <c r="D49" s="92"/>
      <c r="E49" s="263" t="str">
        <f t="shared" si="0"/>
        <v/>
      </c>
      <c r="F49" s="427"/>
    </row>
    <row r="50" spans="1:6" ht="17.25" customHeight="1" x14ac:dyDescent="0.2">
      <c r="A50" s="29"/>
      <c r="B50" s="92"/>
      <c r="C50" s="92"/>
      <c r="D50" s="92"/>
      <c r="E50" s="263" t="str">
        <f t="shared" si="0"/>
        <v/>
      </c>
      <c r="F50" s="427"/>
    </row>
    <row r="51" spans="1:6" ht="17.25" customHeight="1" x14ac:dyDescent="0.2">
      <c r="A51" s="29"/>
      <c r="B51" s="92"/>
      <c r="C51" s="92"/>
      <c r="D51" s="92"/>
      <c r="E51" s="263" t="str">
        <f t="shared" si="0"/>
        <v/>
      </c>
      <c r="F51" s="427"/>
    </row>
    <row r="52" spans="1:6" ht="17.25" customHeight="1" x14ac:dyDescent="0.2">
      <c r="A52" s="29"/>
      <c r="B52" s="92"/>
      <c r="C52" s="92"/>
      <c r="D52" s="92"/>
      <c r="E52" s="263" t="str">
        <f t="shared" si="0"/>
        <v/>
      </c>
      <c r="F52" s="427"/>
    </row>
    <row r="53" spans="1:6" ht="17.25" customHeight="1" x14ac:dyDescent="0.2">
      <c r="A53" s="29"/>
      <c r="B53" s="92"/>
      <c r="C53" s="92"/>
      <c r="D53" s="92"/>
      <c r="E53" s="263" t="str">
        <f t="shared" si="0"/>
        <v/>
      </c>
      <c r="F53" s="427"/>
    </row>
    <row r="54" spans="1:6" ht="17.25" customHeight="1" x14ac:dyDescent="0.2">
      <c r="A54" s="29"/>
      <c r="B54" s="92"/>
      <c r="C54" s="92"/>
      <c r="D54" s="92"/>
      <c r="E54" s="263" t="str">
        <f t="shared" si="0"/>
        <v/>
      </c>
      <c r="F54" s="427"/>
    </row>
    <row r="55" spans="1:6" ht="17.25" customHeight="1" x14ac:dyDescent="0.2">
      <c r="A55" s="29"/>
      <c r="B55" s="92"/>
      <c r="C55" s="92"/>
      <c r="D55" s="92"/>
      <c r="E55" s="263" t="str">
        <f t="shared" si="0"/>
        <v/>
      </c>
      <c r="F55" s="427"/>
    </row>
    <row r="56" spans="1:6" ht="17.25" customHeight="1" x14ac:dyDescent="0.2">
      <c r="A56" s="29"/>
      <c r="B56" s="92"/>
      <c r="C56" s="92"/>
      <c r="D56" s="92"/>
      <c r="E56" s="263" t="str">
        <f t="shared" si="0"/>
        <v/>
      </c>
      <c r="F56" s="427"/>
    </row>
    <row r="57" spans="1:6" ht="17.25" customHeight="1" x14ac:dyDescent="0.2">
      <c r="A57" s="29"/>
      <c r="B57" s="92"/>
      <c r="C57" s="92"/>
      <c r="D57" s="92"/>
      <c r="E57" s="263" t="str">
        <f t="shared" si="0"/>
        <v/>
      </c>
      <c r="F57" s="427"/>
    </row>
    <row r="58" spans="1:6" ht="17.25" customHeight="1" x14ac:dyDescent="0.2">
      <c r="A58" s="29"/>
      <c r="B58" s="92"/>
      <c r="C58" s="92"/>
      <c r="D58" s="92"/>
      <c r="E58" s="263" t="str">
        <f t="shared" si="0"/>
        <v/>
      </c>
      <c r="F58" s="427"/>
    </row>
    <row r="59" spans="1:6" ht="17.25" customHeight="1" x14ac:dyDescent="0.2">
      <c r="A59" s="29"/>
      <c r="B59" s="92"/>
      <c r="C59" s="92"/>
      <c r="D59" s="92"/>
      <c r="E59" s="263" t="str">
        <f t="shared" si="0"/>
        <v/>
      </c>
      <c r="F59" s="427"/>
    </row>
    <row r="60" spans="1:6" ht="17.25" customHeight="1" x14ac:dyDescent="0.2">
      <c r="A60" s="29"/>
      <c r="B60" s="92"/>
      <c r="C60" s="92"/>
      <c r="D60" s="92"/>
      <c r="E60" s="263" t="str">
        <f t="shared" si="0"/>
        <v/>
      </c>
      <c r="F60" s="427"/>
    </row>
    <row r="61" spans="1:6" ht="17.25" customHeight="1" x14ac:dyDescent="0.2">
      <c r="A61" s="29"/>
      <c r="B61" s="92"/>
      <c r="C61" s="92"/>
      <c r="D61" s="92"/>
      <c r="E61" s="263" t="str">
        <f t="shared" si="0"/>
        <v/>
      </c>
      <c r="F61" s="427"/>
    </row>
    <row r="62" spans="1:6" ht="17.25" customHeight="1" x14ac:dyDescent="0.2">
      <c r="A62" s="29"/>
      <c r="B62" s="92"/>
      <c r="C62" s="92"/>
      <c r="D62" s="92"/>
      <c r="E62" s="263" t="str">
        <f t="shared" si="0"/>
        <v/>
      </c>
      <c r="F62" s="427"/>
    </row>
    <row r="63" spans="1:6" ht="17.25" customHeight="1" x14ac:dyDescent="0.2">
      <c r="A63" s="29"/>
      <c r="B63" s="92"/>
      <c r="C63" s="92"/>
      <c r="D63" s="92"/>
      <c r="E63" s="263" t="str">
        <f t="shared" si="0"/>
        <v/>
      </c>
      <c r="F63" s="427"/>
    </row>
    <row r="64" spans="1:6" ht="17.25" customHeight="1" x14ac:dyDescent="0.2">
      <c r="A64" s="29"/>
      <c r="B64" s="92"/>
      <c r="C64" s="92"/>
      <c r="D64" s="92"/>
      <c r="E64" s="263" t="str">
        <f t="shared" si="0"/>
        <v/>
      </c>
      <c r="F64" s="427"/>
    </row>
    <row r="65" spans="1:6" ht="17.25" customHeight="1" x14ac:dyDescent="0.2">
      <c r="A65" s="29"/>
      <c r="B65" s="92"/>
      <c r="C65" s="92"/>
      <c r="D65" s="92"/>
      <c r="E65" s="263" t="str">
        <f t="shared" si="0"/>
        <v/>
      </c>
      <c r="F65" s="427"/>
    </row>
    <row r="66" spans="1:6" ht="17.25" customHeight="1" x14ac:dyDescent="0.2">
      <c r="A66" s="29"/>
      <c r="B66" s="92"/>
      <c r="C66" s="92"/>
      <c r="D66" s="92"/>
      <c r="E66" s="263" t="str">
        <f t="shared" si="0"/>
        <v/>
      </c>
      <c r="F66" s="427"/>
    </row>
    <row r="67" spans="1:6" ht="17.25" customHeight="1" x14ac:dyDescent="0.2">
      <c r="A67" s="29"/>
      <c r="B67" s="92"/>
      <c r="C67" s="92"/>
      <c r="D67" s="92"/>
      <c r="E67" s="263" t="str">
        <f t="shared" si="0"/>
        <v/>
      </c>
      <c r="F67" s="427"/>
    </row>
    <row r="68" spans="1:6" ht="17.25" customHeight="1" x14ac:dyDescent="0.2">
      <c r="A68" s="29"/>
      <c r="B68" s="92"/>
      <c r="C68" s="92"/>
      <c r="D68" s="92"/>
      <c r="E68" s="263" t="str">
        <f t="shared" si="0"/>
        <v/>
      </c>
      <c r="F68" s="427"/>
    </row>
    <row r="69" spans="1:6" ht="17.25" customHeight="1" x14ac:dyDescent="0.2">
      <c r="A69" s="29"/>
      <c r="B69" s="92"/>
      <c r="C69" s="92"/>
      <c r="D69" s="92"/>
      <c r="E69" s="263" t="str">
        <f t="shared" si="0"/>
        <v/>
      </c>
      <c r="F69" s="427"/>
    </row>
    <row r="70" spans="1:6" ht="17.25" customHeight="1" x14ac:dyDescent="0.2">
      <c r="A70" s="29"/>
      <c r="B70" s="92"/>
      <c r="C70" s="92"/>
      <c r="D70" s="92"/>
      <c r="E70" s="263" t="str">
        <f t="shared" si="0"/>
        <v/>
      </c>
      <c r="F70" s="427"/>
    </row>
    <row r="71" spans="1:6" ht="17.25" customHeight="1" x14ac:dyDescent="0.2">
      <c r="A71" s="29"/>
      <c r="B71" s="92"/>
      <c r="C71" s="92"/>
      <c r="D71" s="92"/>
      <c r="E71" s="263" t="str">
        <f t="shared" si="0"/>
        <v/>
      </c>
      <c r="F71" s="427"/>
    </row>
    <row r="72" spans="1:6" ht="17.25" customHeight="1" x14ac:dyDescent="0.2">
      <c r="A72" s="29"/>
      <c r="B72" s="92"/>
      <c r="C72" s="92"/>
      <c r="D72" s="92"/>
      <c r="E72" s="263" t="str">
        <f t="shared" si="0"/>
        <v/>
      </c>
      <c r="F72" s="427"/>
    </row>
    <row r="73" spans="1:6" ht="17.25" customHeight="1" x14ac:dyDescent="0.2">
      <c r="A73" s="29"/>
      <c r="B73" s="92"/>
      <c r="C73" s="92"/>
      <c r="D73" s="92"/>
      <c r="E73" s="263" t="str">
        <f t="shared" si="0"/>
        <v/>
      </c>
      <c r="F73" s="427"/>
    </row>
    <row r="74" spans="1:6" ht="17.25" customHeight="1" x14ac:dyDescent="0.2">
      <c r="A74" s="29"/>
      <c r="B74" s="92"/>
      <c r="C74" s="92"/>
      <c r="D74" s="92"/>
      <c r="E74" s="263" t="str">
        <f t="shared" si="0"/>
        <v/>
      </c>
      <c r="F74" s="427"/>
    </row>
    <row r="75" spans="1:6" ht="17.25" customHeight="1" x14ac:dyDescent="0.2">
      <c r="A75" s="29"/>
      <c r="B75" s="92"/>
      <c r="C75" s="92"/>
      <c r="D75" s="92"/>
      <c r="E75" s="263" t="str">
        <f t="shared" si="0"/>
        <v/>
      </c>
      <c r="F75" s="427"/>
    </row>
    <row r="76" spans="1:6" ht="17.25" customHeight="1" x14ac:dyDescent="0.2">
      <c r="A76" s="29"/>
      <c r="B76" s="92"/>
      <c r="C76" s="92"/>
      <c r="D76" s="92"/>
      <c r="E76" s="263" t="str">
        <f t="shared" si="0"/>
        <v/>
      </c>
      <c r="F76" s="427"/>
    </row>
    <row r="77" spans="1:6" ht="17.25" customHeight="1" x14ac:dyDescent="0.2">
      <c r="A77" s="29"/>
      <c r="B77" s="92"/>
      <c r="C77" s="92"/>
      <c r="D77" s="92"/>
      <c r="E77" s="263" t="str">
        <f t="shared" si="0"/>
        <v/>
      </c>
      <c r="F77" s="427"/>
    </row>
    <row r="78" spans="1:6" ht="17.25" customHeight="1" x14ac:dyDescent="0.2">
      <c r="A78" s="29"/>
      <c r="B78" s="92"/>
      <c r="C78" s="92"/>
      <c r="D78" s="92"/>
      <c r="E78" s="263" t="str">
        <f t="shared" si="0"/>
        <v/>
      </c>
      <c r="F78" s="427"/>
    </row>
    <row r="79" spans="1:6" ht="17.25" customHeight="1" x14ac:dyDescent="0.2">
      <c r="A79" s="29"/>
      <c r="B79" s="92"/>
      <c r="C79" s="92"/>
      <c r="D79" s="92"/>
      <c r="E79" s="263" t="str">
        <f t="shared" si="0"/>
        <v/>
      </c>
      <c r="F79" s="427"/>
    </row>
    <row r="80" spans="1:6" ht="17.25" customHeight="1" x14ac:dyDescent="0.2">
      <c r="A80" s="29"/>
      <c r="B80" s="92"/>
      <c r="C80" s="92"/>
      <c r="D80" s="92"/>
      <c r="E80" s="263" t="str">
        <f t="shared" si="0"/>
        <v/>
      </c>
      <c r="F80" s="427"/>
    </row>
    <row r="81" spans="1:6" ht="17.25" customHeight="1" x14ac:dyDescent="0.2">
      <c r="A81" s="29"/>
      <c r="B81" s="92"/>
      <c r="C81" s="92"/>
      <c r="D81" s="92"/>
      <c r="E81" s="263" t="str">
        <f t="shared" si="0"/>
        <v/>
      </c>
      <c r="F81" s="427"/>
    </row>
    <row r="82" spans="1:6" ht="17.25" customHeight="1" x14ac:dyDescent="0.2">
      <c r="A82" s="29"/>
      <c r="B82" s="92"/>
      <c r="C82" s="92"/>
      <c r="D82" s="92"/>
      <c r="E82" s="263" t="str">
        <f t="shared" si="0"/>
        <v/>
      </c>
      <c r="F82" s="427"/>
    </row>
    <row r="83" spans="1:6" ht="17.25" customHeight="1" x14ac:dyDescent="0.2">
      <c r="A83" s="29"/>
      <c r="B83" s="92"/>
      <c r="C83" s="92"/>
      <c r="D83" s="92"/>
      <c r="E83" s="263" t="str">
        <f t="shared" si="0"/>
        <v/>
      </c>
      <c r="F83" s="427"/>
    </row>
    <row r="84" spans="1:6" ht="17.25" customHeight="1" x14ac:dyDescent="0.2">
      <c r="A84" s="29"/>
      <c r="B84" s="92"/>
      <c r="C84" s="92"/>
      <c r="D84" s="92"/>
      <c r="E84" s="263" t="str">
        <f t="shared" si="0"/>
        <v/>
      </c>
      <c r="F84" s="427"/>
    </row>
    <row r="85" spans="1:6" ht="17.25" customHeight="1" x14ac:dyDescent="0.2">
      <c r="A85" s="29"/>
      <c r="B85" s="92"/>
      <c r="C85" s="92"/>
      <c r="D85" s="92"/>
      <c r="E85" s="263" t="str">
        <f t="shared" si="0"/>
        <v/>
      </c>
      <c r="F85" s="427"/>
    </row>
    <row r="86" spans="1:6" ht="17.25" customHeight="1" x14ac:dyDescent="0.2">
      <c r="A86" s="29"/>
      <c r="B86" s="92"/>
      <c r="C86" s="92"/>
      <c r="D86" s="92"/>
      <c r="E86" s="263" t="str">
        <f t="shared" si="0"/>
        <v/>
      </c>
      <c r="F86" s="427"/>
    </row>
    <row r="87" spans="1:6" ht="17.25" customHeight="1" x14ac:dyDescent="0.2">
      <c r="A87" s="29"/>
      <c r="B87" s="92"/>
      <c r="C87" s="92"/>
      <c r="D87" s="92"/>
      <c r="E87" s="263" t="str">
        <f t="shared" si="0"/>
        <v/>
      </c>
      <c r="F87" s="427"/>
    </row>
    <row r="88" spans="1:6" ht="17.25" customHeight="1" x14ac:dyDescent="0.2">
      <c r="A88" s="29"/>
      <c r="B88" s="92"/>
      <c r="C88" s="92"/>
      <c r="D88" s="92"/>
      <c r="E88" s="263" t="str">
        <f t="shared" si="0"/>
        <v/>
      </c>
      <c r="F88" s="427"/>
    </row>
    <row r="89" spans="1:6" ht="17.25" customHeight="1" x14ac:dyDescent="0.2">
      <c r="A89" s="29"/>
      <c r="B89" s="92"/>
      <c r="C89" s="92"/>
      <c r="D89" s="92"/>
      <c r="E89" s="263" t="str">
        <f t="shared" si="0"/>
        <v/>
      </c>
      <c r="F89" s="427"/>
    </row>
    <row r="90" spans="1:6" ht="17.25" customHeight="1" x14ac:dyDescent="0.2">
      <c r="A90" s="29"/>
      <c r="B90" s="92"/>
      <c r="C90" s="92"/>
      <c r="D90" s="92"/>
      <c r="E90" s="263" t="str">
        <f t="shared" si="0"/>
        <v/>
      </c>
      <c r="F90" s="427"/>
    </row>
    <row r="91" spans="1:6" ht="17.25" customHeight="1" x14ac:dyDescent="0.2">
      <c r="A91" s="29"/>
      <c r="B91" s="92"/>
      <c r="C91" s="92"/>
      <c r="D91" s="92"/>
      <c r="E91" s="263" t="str">
        <f t="shared" si="0"/>
        <v/>
      </c>
      <c r="F91" s="427"/>
    </row>
    <row r="92" spans="1:6" ht="17.25" customHeight="1" x14ac:dyDescent="0.2">
      <c r="A92" s="29"/>
      <c r="B92" s="92"/>
      <c r="C92" s="92"/>
      <c r="D92" s="92"/>
      <c r="E92" s="263" t="str">
        <f t="shared" si="0"/>
        <v/>
      </c>
      <c r="F92" s="427"/>
    </row>
    <row r="93" spans="1:6" ht="17.25" customHeight="1" x14ac:dyDescent="0.2">
      <c r="A93" s="29"/>
      <c r="B93" s="92"/>
      <c r="C93" s="92"/>
      <c r="D93" s="92"/>
      <c r="E93" s="263" t="str">
        <f t="shared" si="0"/>
        <v/>
      </c>
      <c r="F93" s="427"/>
    </row>
    <row r="94" spans="1:6" ht="17.25" customHeight="1" x14ac:dyDescent="0.2">
      <c r="A94" s="29"/>
      <c r="B94" s="92"/>
      <c r="C94" s="92"/>
      <c r="D94" s="92"/>
      <c r="E94" s="263" t="str">
        <f t="shared" si="0"/>
        <v/>
      </c>
      <c r="F94" s="427"/>
    </row>
    <row r="95" spans="1:6" ht="17.25" customHeight="1" x14ac:dyDescent="0.2">
      <c r="A95" s="29"/>
      <c r="B95" s="92"/>
      <c r="C95" s="92"/>
      <c r="D95" s="92"/>
      <c r="E95" s="263" t="str">
        <f t="shared" si="0"/>
        <v/>
      </c>
      <c r="F95" s="427"/>
    </row>
    <row r="96" spans="1:6" ht="17.25" customHeight="1" x14ac:dyDescent="0.2">
      <c r="A96" s="29"/>
      <c r="B96" s="92"/>
      <c r="C96" s="92"/>
      <c r="D96" s="92"/>
      <c r="E96" s="263" t="str">
        <f t="shared" si="0"/>
        <v/>
      </c>
      <c r="F96" s="427"/>
    </row>
    <row r="97" spans="1:6" ht="17.25" customHeight="1" x14ac:dyDescent="0.2">
      <c r="A97" s="29"/>
      <c r="B97" s="92"/>
      <c r="C97" s="92"/>
      <c r="D97" s="92"/>
      <c r="E97" s="263" t="str">
        <f t="shared" si="0"/>
        <v/>
      </c>
      <c r="F97" s="427"/>
    </row>
    <row r="98" spans="1:6" ht="17.25" customHeight="1" x14ac:dyDescent="0.2">
      <c r="A98" s="29"/>
      <c r="B98" s="92"/>
      <c r="C98" s="92"/>
      <c r="D98" s="92"/>
      <c r="E98" s="263" t="str">
        <f t="shared" si="0"/>
        <v/>
      </c>
      <c r="F98" s="427"/>
    </row>
    <row r="99" spans="1:6" ht="17.25" customHeight="1" thickBot="1" x14ac:dyDescent="0.25">
      <c r="A99" s="187"/>
      <c r="B99" s="202"/>
      <c r="C99" s="202"/>
      <c r="D99" s="202"/>
      <c r="E99" s="265" t="str">
        <f t="shared" si="0"/>
        <v/>
      </c>
      <c r="F99" s="427"/>
    </row>
    <row r="100" spans="1:6" ht="17.25" customHeight="1" thickTop="1" thickBot="1" x14ac:dyDescent="0.25">
      <c r="A100" s="569" t="s">
        <v>145</v>
      </c>
      <c r="B100" s="570"/>
      <c r="C100" s="337"/>
      <c r="D100" s="337"/>
      <c r="E100" s="194">
        <f>SUBTOTAL(9,E5:E99)</f>
        <v>12000</v>
      </c>
      <c r="F100" s="341" t="s">
        <v>320</v>
      </c>
    </row>
    <row r="101" spans="1:6" s="6" customFormat="1" ht="17.25" customHeight="1" x14ac:dyDescent="0.2">
      <c r="A101" s="6" t="s">
        <v>146</v>
      </c>
      <c r="E101" s="7"/>
    </row>
    <row r="102" spans="1:6" ht="17.25" customHeight="1" x14ac:dyDescent="0.2"/>
    <row r="103" spans="1:6" ht="17.25" customHeight="1" x14ac:dyDescent="0.2"/>
    <row r="104" spans="1:6" ht="17.25" customHeight="1" x14ac:dyDescent="0.2"/>
    <row r="105" spans="1:6" ht="17.25" customHeight="1" x14ac:dyDescent="0.2"/>
    <row r="106" spans="1:6" ht="17.25" customHeight="1" x14ac:dyDescent="0.2"/>
    <row r="107" spans="1:6" ht="17.25" customHeight="1" x14ac:dyDescent="0.2"/>
    <row r="108" spans="1:6" ht="17.25" customHeight="1" x14ac:dyDescent="0.2"/>
  </sheetData>
  <sheetProtection algorithmName="SHA-512" hashValue="SBwB7jvd3BEY+oIaWujWn3GYYYVkAf6PqzRMCLzaS2Zzm4vTCnHp5t+6ujRTnQmSWJAxGq9e6hfVQMI+jSf9NA==" saltValue="fCRUkA32x4iPhUhb7ZlDHw==" spinCount="100000" sheet="1" formatCells="0" formatColumns="0" formatRows="0"/>
  <autoFilter ref="A3:F4" xr:uid="{00000000-0001-0000-0800-000000000000}">
    <filterColumn colId="2" showButton="0"/>
  </autoFilter>
  <mergeCells count="7">
    <mergeCell ref="F3:F4"/>
    <mergeCell ref="H3:H4"/>
    <mergeCell ref="A100:B100"/>
    <mergeCell ref="A3:A4"/>
    <mergeCell ref="B3:B4"/>
    <mergeCell ref="C3:D3"/>
    <mergeCell ref="E3:E4"/>
  </mergeCells>
  <phoneticPr fontId="17"/>
  <dataValidations count="1">
    <dataValidation type="list" allowBlank="1" showInputMessage="1" showErrorMessage="1" sqref="F5:F99" xr:uid="{69692E3F-36B8-4C29-8E56-5A3F33D36282}">
      <formula1>$H$5:$H$11</formula1>
    </dataValidation>
  </dataValidations>
  <printOptions horizontalCentered="1"/>
  <pageMargins left="0.39370078740157483" right="0.19685039370078741" top="0.74803149606299213" bottom="0.74803149606299213" header="0.31496062992125984" footer="0.31496062992125984"/>
  <pageSetup paperSize="9" scale="74" fitToHeight="2" orientation="portrait" blackAndWhite="1" r:id="rId1"/>
  <headerFooter alignWithMargins="0">
    <oddFooter>&amp;R&amp;12&amp;K00-024Ver.20240401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77FE-F274-4034-A0A8-32813625F826}">
  <sheetPr>
    <tabColor rgb="FFFFFF00"/>
    <pageSetUpPr fitToPage="1"/>
  </sheetPr>
  <dimension ref="A1:J115"/>
  <sheetViews>
    <sheetView zoomScale="80" zoomScaleNormal="80" workbookViewId="0">
      <pane ySplit="4" topLeftCell="A5" activePane="bottomLeft" state="frozen"/>
      <selection pane="bottomLeft"/>
    </sheetView>
  </sheetViews>
  <sheetFormatPr defaultColWidth="9" defaultRowHeight="14.4" x14ac:dyDescent="0.2"/>
  <cols>
    <col min="1" max="1" width="35.109375" style="1" customWidth="1"/>
    <col min="2" max="2" width="39.44140625" style="1" customWidth="1"/>
    <col min="3" max="3" width="17.88671875" style="1" customWidth="1"/>
    <col min="4" max="4" width="9.21875" style="1" customWidth="1"/>
    <col min="5" max="5" width="6.33203125" style="2" customWidth="1"/>
    <col min="6" max="6" width="17.6640625" style="2" customWidth="1"/>
    <col min="7" max="7" width="30.77734375" style="1" customWidth="1"/>
    <col min="8" max="8" width="9" style="1"/>
    <col min="9" max="9" width="30.77734375" style="1" customWidth="1"/>
    <col min="10" max="10" width="17.77734375" style="1" customWidth="1"/>
    <col min="11" max="16384" width="9" style="1"/>
  </cols>
  <sheetData>
    <row r="1" spans="1:10" x14ac:dyDescent="0.2">
      <c r="A1" s="1" t="s">
        <v>231</v>
      </c>
      <c r="E1" s="1"/>
      <c r="F1" s="1"/>
    </row>
    <row r="2" spans="1:10" ht="17.25" customHeight="1" thickBot="1" x14ac:dyDescent="0.25">
      <c r="A2" s="1" t="s">
        <v>232</v>
      </c>
      <c r="F2" s="3" t="s">
        <v>133</v>
      </c>
    </row>
    <row r="3" spans="1:10" ht="15.75" customHeight="1" x14ac:dyDescent="0.2">
      <c r="A3" s="573" t="s">
        <v>233</v>
      </c>
      <c r="B3" s="575" t="s">
        <v>234</v>
      </c>
      <c r="C3" s="585" t="s">
        <v>137</v>
      </c>
      <c r="D3" s="586"/>
      <c r="E3" s="587"/>
      <c r="F3" s="571" t="s">
        <v>138</v>
      </c>
      <c r="G3" s="567" t="s">
        <v>347</v>
      </c>
      <c r="I3" s="567" t="s">
        <v>347</v>
      </c>
    </row>
    <row r="4" spans="1:10" ht="15.75" customHeight="1" thickBot="1" x14ac:dyDescent="0.25">
      <c r="A4" s="574"/>
      <c r="B4" s="576"/>
      <c r="C4" s="339" t="s">
        <v>139</v>
      </c>
      <c r="D4" s="339" t="s">
        <v>140</v>
      </c>
      <c r="E4" s="338" t="s">
        <v>150</v>
      </c>
      <c r="F4" s="572"/>
      <c r="G4" s="568"/>
      <c r="I4" s="568"/>
    </row>
    <row r="5" spans="1:10" s="11" customFormat="1" ht="17.25" customHeight="1" x14ac:dyDescent="0.2">
      <c r="A5" s="53" t="s">
        <v>441</v>
      </c>
      <c r="B5" s="95" t="s">
        <v>442</v>
      </c>
      <c r="C5" s="40">
        <v>8400</v>
      </c>
      <c r="D5" s="25">
        <v>10</v>
      </c>
      <c r="E5" s="96" t="s">
        <v>237</v>
      </c>
      <c r="F5" s="263">
        <f>IF(A5="","",ROUNDDOWN(C5*D5,0))</f>
        <v>84000</v>
      </c>
      <c r="G5" s="426" t="s">
        <v>393</v>
      </c>
      <c r="I5" s="343" t="str">
        <f>IF('4.設備備品費E'!J5="","",'4.設備備品費E'!J5)</f>
        <v>研究時間確保</v>
      </c>
      <c r="J5" s="377">
        <f>IF(I5="","",SUMIF($G$5:$G$99,I5,$F$5:$F$99))</f>
        <v>84000</v>
      </c>
    </row>
    <row r="6" spans="1:10" s="10" customFormat="1" ht="17.25" customHeight="1" x14ac:dyDescent="0.2">
      <c r="A6" s="42" t="s">
        <v>443</v>
      </c>
      <c r="B6" s="43" t="s">
        <v>242</v>
      </c>
      <c r="C6" s="39">
        <v>500000</v>
      </c>
      <c r="D6" s="40">
        <v>2</v>
      </c>
      <c r="E6" s="41" t="s">
        <v>143</v>
      </c>
      <c r="F6" s="264">
        <f t="shared" ref="F6:F99" si="0">IF(A6="","",ROUNDDOWN(C6*D6,0))</f>
        <v>1000000</v>
      </c>
      <c r="G6" s="426" t="s">
        <v>394</v>
      </c>
      <c r="I6" s="344" t="str">
        <f>IF('4.設備備品費E'!J6="","",'4.設備備品費E'!J6)</f>
        <v>研究者の多様性の向上</v>
      </c>
      <c r="J6" s="377">
        <f t="shared" ref="J6:J11" si="1">IF(I6="","",SUMIF($G$5:$G$99,I6,$F$5:$F$99))</f>
        <v>1000000</v>
      </c>
    </row>
    <row r="7" spans="1:10" s="10" customFormat="1" ht="17.25" customHeight="1" x14ac:dyDescent="0.2">
      <c r="A7" s="63" t="s">
        <v>243</v>
      </c>
      <c r="B7" s="93" t="s">
        <v>444</v>
      </c>
      <c r="C7" s="97">
        <v>14000</v>
      </c>
      <c r="D7" s="97">
        <v>1</v>
      </c>
      <c r="E7" s="28" t="s">
        <v>445</v>
      </c>
      <c r="F7" s="263">
        <f t="shared" si="0"/>
        <v>14000</v>
      </c>
      <c r="G7" s="426" t="s">
        <v>395</v>
      </c>
      <c r="I7" s="344" t="str">
        <f>IF('4.設備備品費E'!J7="","",'4.設備備品費E'!J7)</f>
        <v>研究者の流動性の確保</v>
      </c>
      <c r="J7" s="377">
        <f t="shared" si="1"/>
        <v>14000</v>
      </c>
    </row>
    <row r="8" spans="1:10" s="10" customFormat="1" ht="17.25" customHeight="1" x14ac:dyDescent="0.2">
      <c r="A8" s="85"/>
      <c r="B8" s="98"/>
      <c r="C8" s="94"/>
      <c r="D8" s="94"/>
      <c r="E8" s="33"/>
      <c r="F8" s="263" t="str">
        <f t="shared" si="0"/>
        <v/>
      </c>
      <c r="G8" s="427"/>
      <c r="I8" s="344" t="str">
        <f>IF('4.設備備品費E'!J8="","",'4.設備備品費E'!J8)</f>
        <v>環境整備共通</v>
      </c>
      <c r="J8" s="377">
        <f t="shared" si="1"/>
        <v>0</v>
      </c>
    </row>
    <row r="9" spans="1:10" s="10" customFormat="1" ht="17.25" customHeight="1" x14ac:dyDescent="0.2">
      <c r="A9" s="85"/>
      <c r="B9" s="98"/>
      <c r="C9" s="94"/>
      <c r="D9" s="94"/>
      <c r="E9" s="33"/>
      <c r="F9" s="263" t="str">
        <f t="shared" si="0"/>
        <v/>
      </c>
      <c r="G9" s="427"/>
      <c r="I9" s="344" t="str">
        <f>IF('4.設備備品費E'!J9="","",'4.設備備品費E'!J9)</f>
        <v/>
      </c>
      <c r="J9" s="377" t="str">
        <f t="shared" si="1"/>
        <v/>
      </c>
    </row>
    <row r="10" spans="1:10" s="10" customFormat="1" ht="17.25" customHeight="1" x14ac:dyDescent="0.2">
      <c r="A10" s="85"/>
      <c r="B10" s="98"/>
      <c r="C10" s="94"/>
      <c r="D10" s="94"/>
      <c r="E10" s="33"/>
      <c r="F10" s="263" t="str">
        <f t="shared" si="0"/>
        <v/>
      </c>
      <c r="G10" s="427"/>
      <c r="I10" s="344" t="str">
        <f>IF('4.設備備品費E'!J10="","",'4.設備備品費E'!J10)</f>
        <v/>
      </c>
      <c r="J10" s="377" t="str">
        <f t="shared" si="1"/>
        <v/>
      </c>
    </row>
    <row r="11" spans="1:10" s="10" customFormat="1" ht="17.25" customHeight="1" thickBot="1" x14ac:dyDescent="0.25">
      <c r="A11" s="85"/>
      <c r="B11" s="98"/>
      <c r="C11" s="94"/>
      <c r="D11" s="94"/>
      <c r="E11" s="33"/>
      <c r="F11" s="263" t="str">
        <f t="shared" si="0"/>
        <v/>
      </c>
      <c r="G11" s="427"/>
      <c r="I11" s="345" t="str">
        <f>IF('4.設備備品費E'!J11="","",'4.設備備品費E'!J11)</f>
        <v/>
      </c>
      <c r="J11" s="377" t="str">
        <f t="shared" si="1"/>
        <v/>
      </c>
    </row>
    <row r="12" spans="1:10" s="10" customFormat="1" ht="17.25" customHeight="1" x14ac:dyDescent="0.2">
      <c r="A12" s="85"/>
      <c r="B12" s="98"/>
      <c r="C12" s="94"/>
      <c r="D12" s="94"/>
      <c r="E12" s="33"/>
      <c r="F12" s="263" t="str">
        <f t="shared" si="0"/>
        <v/>
      </c>
      <c r="G12" s="427"/>
    </row>
    <row r="13" spans="1:10" s="10" customFormat="1" ht="17.25" customHeight="1" x14ac:dyDescent="0.2">
      <c r="A13" s="85"/>
      <c r="B13" s="98"/>
      <c r="C13" s="94"/>
      <c r="D13" s="94"/>
      <c r="E13" s="33"/>
      <c r="F13" s="263" t="str">
        <f t="shared" si="0"/>
        <v/>
      </c>
      <c r="G13" s="427"/>
    </row>
    <row r="14" spans="1:10" s="10" customFormat="1" ht="17.25" customHeight="1" x14ac:dyDescent="0.2">
      <c r="A14" s="85"/>
      <c r="B14" s="98"/>
      <c r="C14" s="94"/>
      <c r="D14" s="94"/>
      <c r="E14" s="33"/>
      <c r="F14" s="263" t="str">
        <f t="shared" si="0"/>
        <v/>
      </c>
      <c r="G14" s="427"/>
    </row>
    <row r="15" spans="1:10" s="10" customFormat="1" ht="17.25" customHeight="1" x14ac:dyDescent="0.2">
      <c r="A15" s="85"/>
      <c r="B15" s="98"/>
      <c r="C15" s="94"/>
      <c r="D15" s="94"/>
      <c r="E15" s="33"/>
      <c r="F15" s="263" t="str">
        <f t="shared" si="0"/>
        <v/>
      </c>
      <c r="G15" s="427"/>
    </row>
    <row r="16" spans="1:10" s="10" customFormat="1" ht="17.25" customHeight="1" x14ac:dyDescent="0.2">
      <c r="A16" s="85"/>
      <c r="B16" s="98"/>
      <c r="C16" s="94"/>
      <c r="D16" s="94"/>
      <c r="E16" s="33"/>
      <c r="F16" s="263" t="str">
        <f t="shared" si="0"/>
        <v/>
      </c>
      <c r="G16" s="427"/>
    </row>
    <row r="17" spans="1:7" s="10" customFormat="1" ht="17.25" customHeight="1" x14ac:dyDescent="0.2">
      <c r="A17" s="85"/>
      <c r="B17" s="98"/>
      <c r="C17" s="94"/>
      <c r="D17" s="94"/>
      <c r="E17" s="33"/>
      <c r="F17" s="263" t="str">
        <f t="shared" si="0"/>
        <v/>
      </c>
      <c r="G17" s="427"/>
    </row>
    <row r="18" spans="1:7" s="10" customFormat="1" ht="17.25" customHeight="1" x14ac:dyDescent="0.2">
      <c r="A18" s="85"/>
      <c r="B18" s="98"/>
      <c r="C18" s="94"/>
      <c r="D18" s="94"/>
      <c r="E18" s="33"/>
      <c r="F18" s="263" t="str">
        <f t="shared" si="0"/>
        <v/>
      </c>
      <c r="G18" s="427"/>
    </row>
    <row r="19" spans="1:7" s="10" customFormat="1" ht="17.25" customHeight="1" x14ac:dyDescent="0.2">
      <c r="A19" s="85"/>
      <c r="B19" s="98"/>
      <c r="C19" s="94"/>
      <c r="D19" s="94"/>
      <c r="E19" s="33"/>
      <c r="F19" s="263" t="str">
        <f t="shared" si="0"/>
        <v/>
      </c>
      <c r="G19" s="427"/>
    </row>
    <row r="20" spans="1:7" s="10" customFormat="1" ht="17.25" customHeight="1" x14ac:dyDescent="0.2">
      <c r="A20" s="85"/>
      <c r="B20" s="98"/>
      <c r="C20" s="94"/>
      <c r="D20" s="94"/>
      <c r="E20" s="33"/>
      <c r="F20" s="263" t="str">
        <f t="shared" si="0"/>
        <v/>
      </c>
      <c r="G20" s="427"/>
    </row>
    <row r="21" spans="1:7" s="10" customFormat="1" ht="17.25" customHeight="1" x14ac:dyDescent="0.2">
      <c r="A21" s="85"/>
      <c r="B21" s="98"/>
      <c r="C21" s="94"/>
      <c r="D21" s="94"/>
      <c r="E21" s="33"/>
      <c r="F21" s="263" t="str">
        <f t="shared" si="0"/>
        <v/>
      </c>
      <c r="G21" s="427"/>
    </row>
    <row r="22" spans="1:7" s="10" customFormat="1" ht="17.25" customHeight="1" x14ac:dyDescent="0.2">
      <c r="A22" s="85"/>
      <c r="B22" s="98"/>
      <c r="C22" s="94"/>
      <c r="D22" s="94"/>
      <c r="E22" s="33"/>
      <c r="F22" s="263" t="str">
        <f t="shared" si="0"/>
        <v/>
      </c>
      <c r="G22" s="427"/>
    </row>
    <row r="23" spans="1:7" s="10" customFormat="1" ht="17.25" customHeight="1" x14ac:dyDescent="0.2">
      <c r="A23" s="85"/>
      <c r="B23" s="98"/>
      <c r="C23" s="94"/>
      <c r="D23" s="94"/>
      <c r="E23" s="33"/>
      <c r="F23" s="263" t="str">
        <f t="shared" si="0"/>
        <v/>
      </c>
      <c r="G23" s="427"/>
    </row>
    <row r="24" spans="1:7" s="10" customFormat="1" ht="17.25" customHeight="1" x14ac:dyDescent="0.2">
      <c r="A24" s="85"/>
      <c r="B24" s="98"/>
      <c r="C24" s="94"/>
      <c r="D24" s="94"/>
      <c r="E24" s="33"/>
      <c r="F24" s="263" t="str">
        <f t="shared" si="0"/>
        <v/>
      </c>
      <c r="G24" s="427"/>
    </row>
    <row r="25" spans="1:7" s="10" customFormat="1" ht="17.25" customHeight="1" x14ac:dyDescent="0.2">
      <c r="A25" s="85"/>
      <c r="B25" s="98"/>
      <c r="C25" s="94"/>
      <c r="D25" s="94"/>
      <c r="E25" s="33"/>
      <c r="F25" s="263" t="str">
        <f t="shared" si="0"/>
        <v/>
      </c>
      <c r="G25" s="427"/>
    </row>
    <row r="26" spans="1:7" s="10" customFormat="1" ht="17.25" customHeight="1" x14ac:dyDescent="0.2">
      <c r="A26" s="85"/>
      <c r="B26" s="98"/>
      <c r="C26" s="94"/>
      <c r="D26" s="94"/>
      <c r="E26" s="33"/>
      <c r="F26" s="263" t="str">
        <f t="shared" si="0"/>
        <v/>
      </c>
      <c r="G26" s="427"/>
    </row>
    <row r="27" spans="1:7" s="10" customFormat="1" ht="17.25" customHeight="1" x14ac:dyDescent="0.2">
      <c r="A27" s="85"/>
      <c r="B27" s="98"/>
      <c r="C27" s="94"/>
      <c r="D27" s="94"/>
      <c r="E27" s="33"/>
      <c r="F27" s="263" t="str">
        <f t="shared" si="0"/>
        <v/>
      </c>
      <c r="G27" s="427"/>
    </row>
    <row r="28" spans="1:7" s="10" customFormat="1" ht="17.25" customHeight="1" x14ac:dyDescent="0.2">
      <c r="A28" s="85"/>
      <c r="B28" s="98"/>
      <c r="C28" s="94"/>
      <c r="D28" s="94"/>
      <c r="E28" s="33"/>
      <c r="F28" s="263" t="str">
        <f t="shared" si="0"/>
        <v/>
      </c>
      <c r="G28" s="427"/>
    </row>
    <row r="29" spans="1:7" s="10" customFormat="1" ht="17.25" customHeight="1" x14ac:dyDescent="0.2">
      <c r="A29" s="85"/>
      <c r="B29" s="98"/>
      <c r="C29" s="94"/>
      <c r="D29" s="94"/>
      <c r="E29" s="33"/>
      <c r="F29" s="263" t="str">
        <f t="shared" si="0"/>
        <v/>
      </c>
      <c r="G29" s="427"/>
    </row>
    <row r="30" spans="1:7" s="10" customFormat="1" ht="17.25" customHeight="1" x14ac:dyDescent="0.2">
      <c r="A30" s="85"/>
      <c r="B30" s="98"/>
      <c r="C30" s="94"/>
      <c r="D30" s="94"/>
      <c r="E30" s="33"/>
      <c r="F30" s="263" t="str">
        <f t="shared" si="0"/>
        <v/>
      </c>
      <c r="G30" s="427"/>
    </row>
    <row r="31" spans="1:7" s="10" customFormat="1" ht="17.25" customHeight="1" x14ac:dyDescent="0.2">
      <c r="A31" s="85"/>
      <c r="B31" s="98"/>
      <c r="C31" s="94"/>
      <c r="D31" s="94"/>
      <c r="E31" s="33"/>
      <c r="F31" s="263" t="str">
        <f t="shared" si="0"/>
        <v/>
      </c>
      <c r="G31" s="427"/>
    </row>
    <row r="32" spans="1:7" s="10" customFormat="1" ht="17.25" customHeight="1" x14ac:dyDescent="0.2">
      <c r="A32" s="85"/>
      <c r="B32" s="98"/>
      <c r="C32" s="94"/>
      <c r="D32" s="94"/>
      <c r="E32" s="33"/>
      <c r="F32" s="263" t="str">
        <f t="shared" si="0"/>
        <v/>
      </c>
      <c r="G32" s="427"/>
    </row>
    <row r="33" spans="1:7" s="10" customFormat="1" ht="17.25" customHeight="1" x14ac:dyDescent="0.2">
      <c r="A33" s="85"/>
      <c r="B33" s="98"/>
      <c r="C33" s="94"/>
      <c r="D33" s="94"/>
      <c r="E33" s="33"/>
      <c r="F33" s="263" t="str">
        <f t="shared" si="0"/>
        <v/>
      </c>
      <c r="G33" s="427"/>
    </row>
    <row r="34" spans="1:7" s="10" customFormat="1" ht="17.25" customHeight="1" x14ac:dyDescent="0.2">
      <c r="A34" s="85"/>
      <c r="B34" s="98"/>
      <c r="C34" s="94"/>
      <c r="D34" s="94"/>
      <c r="E34" s="33"/>
      <c r="F34" s="263" t="str">
        <f t="shared" si="0"/>
        <v/>
      </c>
      <c r="G34" s="427"/>
    </row>
    <row r="35" spans="1:7" s="10" customFormat="1" ht="17.25" customHeight="1" x14ac:dyDescent="0.2">
      <c r="A35" s="85"/>
      <c r="B35" s="98"/>
      <c r="C35" s="94"/>
      <c r="D35" s="94"/>
      <c r="E35" s="33"/>
      <c r="F35" s="263" t="str">
        <f t="shared" si="0"/>
        <v/>
      </c>
      <c r="G35" s="427"/>
    </row>
    <row r="36" spans="1:7" s="10" customFormat="1" ht="17.25" customHeight="1" x14ac:dyDescent="0.2">
      <c r="A36" s="85"/>
      <c r="B36" s="98"/>
      <c r="C36" s="94"/>
      <c r="D36" s="94"/>
      <c r="E36" s="33"/>
      <c r="F36" s="263" t="str">
        <f t="shared" si="0"/>
        <v/>
      </c>
      <c r="G36" s="427"/>
    </row>
    <row r="37" spans="1:7" s="10" customFormat="1" ht="17.25" customHeight="1" x14ac:dyDescent="0.2">
      <c r="A37" s="85"/>
      <c r="B37" s="98"/>
      <c r="C37" s="94"/>
      <c r="D37" s="94"/>
      <c r="E37" s="33"/>
      <c r="F37" s="263" t="str">
        <f t="shared" si="0"/>
        <v/>
      </c>
      <c r="G37" s="427"/>
    </row>
    <row r="38" spans="1:7" s="10" customFormat="1" ht="17.25" customHeight="1" x14ac:dyDescent="0.2">
      <c r="A38" s="85"/>
      <c r="B38" s="98"/>
      <c r="C38" s="94"/>
      <c r="D38" s="94"/>
      <c r="E38" s="33"/>
      <c r="F38" s="263" t="str">
        <f t="shared" si="0"/>
        <v/>
      </c>
      <c r="G38" s="427"/>
    </row>
    <row r="39" spans="1:7" s="10" customFormat="1" ht="17.25" customHeight="1" x14ac:dyDescent="0.2">
      <c r="A39" s="85"/>
      <c r="B39" s="98"/>
      <c r="C39" s="94"/>
      <c r="D39" s="94"/>
      <c r="E39" s="33"/>
      <c r="F39" s="263" t="str">
        <f t="shared" si="0"/>
        <v/>
      </c>
      <c r="G39" s="427"/>
    </row>
    <row r="40" spans="1:7" s="10" customFormat="1" ht="17.25" customHeight="1" x14ac:dyDescent="0.2">
      <c r="A40" s="85"/>
      <c r="B40" s="98"/>
      <c r="C40" s="94"/>
      <c r="D40" s="94"/>
      <c r="E40" s="33"/>
      <c r="F40" s="263" t="str">
        <f t="shared" si="0"/>
        <v/>
      </c>
      <c r="G40" s="427"/>
    </row>
    <row r="41" spans="1:7" s="10" customFormat="1" ht="17.25" customHeight="1" x14ac:dyDescent="0.2">
      <c r="A41" s="85"/>
      <c r="B41" s="98"/>
      <c r="C41" s="94"/>
      <c r="D41" s="94"/>
      <c r="E41" s="33"/>
      <c r="F41" s="263" t="str">
        <f t="shared" si="0"/>
        <v/>
      </c>
      <c r="G41" s="427"/>
    </row>
    <row r="42" spans="1:7" s="10" customFormat="1" ht="17.25" customHeight="1" x14ac:dyDescent="0.2">
      <c r="A42" s="85"/>
      <c r="B42" s="98"/>
      <c r="C42" s="94"/>
      <c r="D42" s="94"/>
      <c r="E42" s="33"/>
      <c r="F42" s="263" t="str">
        <f t="shared" si="0"/>
        <v/>
      </c>
      <c r="G42" s="427"/>
    </row>
    <row r="43" spans="1:7" s="10" customFormat="1" ht="17.25" customHeight="1" x14ac:dyDescent="0.2">
      <c r="A43" s="85"/>
      <c r="B43" s="98"/>
      <c r="C43" s="94"/>
      <c r="D43" s="94"/>
      <c r="E43" s="33"/>
      <c r="F43" s="263" t="str">
        <f t="shared" si="0"/>
        <v/>
      </c>
      <c r="G43" s="427"/>
    </row>
    <row r="44" spans="1:7" s="10" customFormat="1" ht="17.25" customHeight="1" x14ac:dyDescent="0.2">
      <c r="A44" s="85"/>
      <c r="B44" s="98"/>
      <c r="C44" s="94"/>
      <c r="D44" s="94"/>
      <c r="E44" s="33"/>
      <c r="F44" s="263" t="str">
        <f t="shared" si="0"/>
        <v/>
      </c>
      <c r="G44" s="427"/>
    </row>
    <row r="45" spans="1:7" s="10" customFormat="1" ht="17.25" customHeight="1" x14ac:dyDescent="0.2">
      <c r="A45" s="85"/>
      <c r="B45" s="98"/>
      <c r="C45" s="94"/>
      <c r="D45" s="94"/>
      <c r="E45" s="33"/>
      <c r="F45" s="263" t="str">
        <f t="shared" si="0"/>
        <v/>
      </c>
      <c r="G45" s="427"/>
    </row>
    <row r="46" spans="1:7" s="10" customFormat="1" ht="17.25" customHeight="1" x14ac:dyDescent="0.2">
      <c r="A46" s="85"/>
      <c r="B46" s="98"/>
      <c r="C46" s="94"/>
      <c r="D46" s="94"/>
      <c r="E46" s="33"/>
      <c r="F46" s="263" t="str">
        <f t="shared" si="0"/>
        <v/>
      </c>
      <c r="G46" s="427"/>
    </row>
    <row r="47" spans="1:7" s="10" customFormat="1" ht="17.25" customHeight="1" x14ac:dyDescent="0.2">
      <c r="A47" s="85"/>
      <c r="B47" s="98"/>
      <c r="C47" s="94"/>
      <c r="D47" s="94"/>
      <c r="E47" s="33"/>
      <c r="F47" s="263" t="str">
        <f t="shared" si="0"/>
        <v/>
      </c>
      <c r="G47" s="427"/>
    </row>
    <row r="48" spans="1:7" s="10" customFormat="1" ht="17.25" customHeight="1" x14ac:dyDescent="0.2">
      <c r="A48" s="85"/>
      <c r="B48" s="98"/>
      <c r="C48" s="94"/>
      <c r="D48" s="94"/>
      <c r="E48" s="33"/>
      <c r="F48" s="263" t="str">
        <f t="shared" si="0"/>
        <v/>
      </c>
      <c r="G48" s="427"/>
    </row>
    <row r="49" spans="1:7" s="10" customFormat="1" ht="17.25" customHeight="1" x14ac:dyDescent="0.2">
      <c r="A49" s="85"/>
      <c r="B49" s="98"/>
      <c r="C49" s="94"/>
      <c r="D49" s="94"/>
      <c r="E49" s="33"/>
      <c r="F49" s="263" t="str">
        <f t="shared" si="0"/>
        <v/>
      </c>
      <c r="G49" s="427"/>
    </row>
    <row r="50" spans="1:7" s="10" customFormat="1" ht="17.25" customHeight="1" x14ac:dyDescent="0.2">
      <c r="A50" s="85"/>
      <c r="B50" s="98"/>
      <c r="C50" s="94"/>
      <c r="D50" s="94"/>
      <c r="E50" s="33"/>
      <c r="F50" s="263" t="str">
        <f t="shared" si="0"/>
        <v/>
      </c>
      <c r="G50" s="427"/>
    </row>
    <row r="51" spans="1:7" s="10" customFormat="1" ht="17.25" customHeight="1" x14ac:dyDescent="0.2">
      <c r="A51" s="85"/>
      <c r="B51" s="98"/>
      <c r="C51" s="94"/>
      <c r="D51" s="94"/>
      <c r="E51" s="33"/>
      <c r="F51" s="263" t="str">
        <f t="shared" si="0"/>
        <v/>
      </c>
      <c r="G51" s="427"/>
    </row>
    <row r="52" spans="1:7" s="10" customFormat="1" ht="17.25" customHeight="1" x14ac:dyDescent="0.2">
      <c r="A52" s="85"/>
      <c r="B52" s="98"/>
      <c r="C52" s="94"/>
      <c r="D52" s="94"/>
      <c r="E52" s="33"/>
      <c r="F52" s="263" t="str">
        <f t="shared" si="0"/>
        <v/>
      </c>
      <c r="G52" s="427"/>
    </row>
    <row r="53" spans="1:7" s="10" customFormat="1" ht="17.25" customHeight="1" x14ac:dyDescent="0.2">
      <c r="A53" s="85"/>
      <c r="B53" s="98"/>
      <c r="C53" s="94"/>
      <c r="D53" s="94"/>
      <c r="E53" s="33"/>
      <c r="F53" s="263" t="str">
        <f t="shared" si="0"/>
        <v/>
      </c>
      <c r="G53" s="427"/>
    </row>
    <row r="54" spans="1:7" s="10" customFormat="1" ht="17.25" customHeight="1" x14ac:dyDescent="0.2">
      <c r="A54" s="85"/>
      <c r="B54" s="98"/>
      <c r="C54" s="94"/>
      <c r="D54" s="94"/>
      <c r="E54" s="33"/>
      <c r="F54" s="263" t="str">
        <f t="shared" si="0"/>
        <v/>
      </c>
      <c r="G54" s="427"/>
    </row>
    <row r="55" spans="1:7" s="10" customFormat="1" ht="17.25" customHeight="1" x14ac:dyDescent="0.2">
      <c r="A55" s="85"/>
      <c r="B55" s="98"/>
      <c r="C55" s="94"/>
      <c r="D55" s="94"/>
      <c r="E55" s="33"/>
      <c r="F55" s="263" t="str">
        <f t="shared" si="0"/>
        <v/>
      </c>
      <c r="G55" s="427"/>
    </row>
    <row r="56" spans="1:7" s="10" customFormat="1" ht="17.25" customHeight="1" x14ac:dyDescent="0.2">
      <c r="A56" s="85"/>
      <c r="B56" s="98"/>
      <c r="C56" s="94"/>
      <c r="D56" s="94"/>
      <c r="E56" s="33"/>
      <c r="F56" s="263" t="str">
        <f t="shared" si="0"/>
        <v/>
      </c>
      <c r="G56" s="427"/>
    </row>
    <row r="57" spans="1:7" s="10" customFormat="1" ht="17.25" customHeight="1" x14ac:dyDescent="0.2">
      <c r="A57" s="85"/>
      <c r="B57" s="98"/>
      <c r="C57" s="94"/>
      <c r="D57" s="94"/>
      <c r="E57" s="33"/>
      <c r="F57" s="263" t="str">
        <f t="shared" si="0"/>
        <v/>
      </c>
      <c r="G57" s="427"/>
    </row>
    <row r="58" spans="1:7" s="10" customFormat="1" ht="17.25" customHeight="1" x14ac:dyDescent="0.2">
      <c r="A58" s="85"/>
      <c r="B58" s="98"/>
      <c r="C58" s="94"/>
      <c r="D58" s="94"/>
      <c r="E58" s="33"/>
      <c r="F58" s="263" t="str">
        <f t="shared" si="0"/>
        <v/>
      </c>
      <c r="G58" s="427"/>
    </row>
    <row r="59" spans="1:7" s="10" customFormat="1" ht="17.25" customHeight="1" x14ac:dyDescent="0.2">
      <c r="A59" s="85"/>
      <c r="B59" s="98"/>
      <c r="C59" s="94"/>
      <c r="D59" s="94"/>
      <c r="E59" s="33"/>
      <c r="F59" s="263" t="str">
        <f t="shared" si="0"/>
        <v/>
      </c>
      <c r="G59" s="427"/>
    </row>
    <row r="60" spans="1:7" s="10" customFormat="1" ht="17.25" customHeight="1" x14ac:dyDescent="0.2">
      <c r="A60" s="85"/>
      <c r="B60" s="98"/>
      <c r="C60" s="94"/>
      <c r="D60" s="94"/>
      <c r="E60" s="33"/>
      <c r="F60" s="263" t="str">
        <f t="shared" si="0"/>
        <v/>
      </c>
      <c r="G60" s="427"/>
    </row>
    <row r="61" spans="1:7" s="10" customFormat="1" ht="17.25" customHeight="1" x14ac:dyDescent="0.2">
      <c r="A61" s="85"/>
      <c r="B61" s="98"/>
      <c r="C61" s="94"/>
      <c r="D61" s="94"/>
      <c r="E61" s="33"/>
      <c r="F61" s="263" t="str">
        <f t="shared" si="0"/>
        <v/>
      </c>
      <c r="G61" s="427"/>
    </row>
    <row r="62" spans="1:7" s="10" customFormat="1" ht="17.25" customHeight="1" x14ac:dyDescent="0.2">
      <c r="A62" s="85"/>
      <c r="B62" s="98"/>
      <c r="C62" s="94"/>
      <c r="D62" s="94"/>
      <c r="E62" s="33"/>
      <c r="F62" s="263" t="str">
        <f t="shared" si="0"/>
        <v/>
      </c>
      <c r="G62" s="427"/>
    </row>
    <row r="63" spans="1:7" s="10" customFormat="1" ht="17.25" customHeight="1" x14ac:dyDescent="0.2">
      <c r="A63" s="85"/>
      <c r="B63" s="98"/>
      <c r="C63" s="94"/>
      <c r="D63" s="94"/>
      <c r="E63" s="33"/>
      <c r="F63" s="263" t="str">
        <f t="shared" si="0"/>
        <v/>
      </c>
      <c r="G63" s="427"/>
    </row>
    <row r="64" spans="1:7" s="10" customFormat="1" ht="17.25" customHeight="1" x14ac:dyDescent="0.2">
      <c r="A64" s="85"/>
      <c r="B64" s="98"/>
      <c r="C64" s="94"/>
      <c r="D64" s="94"/>
      <c r="E64" s="33"/>
      <c r="F64" s="263" t="str">
        <f t="shared" si="0"/>
        <v/>
      </c>
      <c r="G64" s="427"/>
    </row>
    <row r="65" spans="1:7" s="10" customFormat="1" ht="17.25" customHeight="1" x14ac:dyDescent="0.2">
      <c r="A65" s="85"/>
      <c r="B65" s="98"/>
      <c r="C65" s="94"/>
      <c r="D65" s="94"/>
      <c r="E65" s="33"/>
      <c r="F65" s="263" t="str">
        <f t="shared" si="0"/>
        <v/>
      </c>
      <c r="G65" s="427"/>
    </row>
    <row r="66" spans="1:7" s="10" customFormat="1" ht="17.25" customHeight="1" x14ac:dyDescent="0.2">
      <c r="A66" s="85"/>
      <c r="B66" s="98"/>
      <c r="C66" s="94"/>
      <c r="D66" s="94"/>
      <c r="E66" s="33"/>
      <c r="F66" s="263" t="str">
        <f t="shared" si="0"/>
        <v/>
      </c>
      <c r="G66" s="427"/>
    </row>
    <row r="67" spans="1:7" s="10" customFormat="1" ht="17.25" customHeight="1" x14ac:dyDescent="0.2">
      <c r="A67" s="85"/>
      <c r="B67" s="98"/>
      <c r="C67" s="94"/>
      <c r="D67" s="94"/>
      <c r="E67" s="33"/>
      <c r="F67" s="263" t="str">
        <f t="shared" si="0"/>
        <v/>
      </c>
      <c r="G67" s="427"/>
    </row>
    <row r="68" spans="1:7" s="10" customFormat="1" ht="17.25" customHeight="1" x14ac:dyDescent="0.2">
      <c r="A68" s="85"/>
      <c r="B68" s="98"/>
      <c r="C68" s="94"/>
      <c r="D68" s="94"/>
      <c r="E68" s="33"/>
      <c r="F68" s="263" t="str">
        <f t="shared" si="0"/>
        <v/>
      </c>
      <c r="G68" s="427"/>
    </row>
    <row r="69" spans="1:7" s="10" customFormat="1" ht="17.25" customHeight="1" x14ac:dyDescent="0.2">
      <c r="A69" s="85"/>
      <c r="B69" s="98"/>
      <c r="C69" s="94"/>
      <c r="D69" s="94"/>
      <c r="E69" s="33"/>
      <c r="F69" s="263" t="str">
        <f t="shared" si="0"/>
        <v/>
      </c>
      <c r="G69" s="427"/>
    </row>
    <row r="70" spans="1:7" s="10" customFormat="1" ht="17.25" customHeight="1" x14ac:dyDescent="0.2">
      <c r="A70" s="85"/>
      <c r="B70" s="98"/>
      <c r="C70" s="94"/>
      <c r="D70" s="94"/>
      <c r="E70" s="33"/>
      <c r="F70" s="263" t="str">
        <f t="shared" si="0"/>
        <v/>
      </c>
      <c r="G70" s="427"/>
    </row>
    <row r="71" spans="1:7" s="10" customFormat="1" ht="17.25" customHeight="1" x14ac:dyDescent="0.2">
      <c r="A71" s="85"/>
      <c r="B71" s="98"/>
      <c r="C71" s="94"/>
      <c r="D71" s="94"/>
      <c r="E71" s="33"/>
      <c r="F71" s="263" t="str">
        <f t="shared" si="0"/>
        <v/>
      </c>
      <c r="G71" s="427"/>
    </row>
    <row r="72" spans="1:7" s="10" customFormat="1" ht="17.25" customHeight="1" x14ac:dyDescent="0.2">
      <c r="A72" s="85"/>
      <c r="B72" s="98"/>
      <c r="C72" s="94"/>
      <c r="D72" s="94"/>
      <c r="E72" s="33"/>
      <c r="F72" s="263" t="str">
        <f t="shared" si="0"/>
        <v/>
      </c>
      <c r="G72" s="427"/>
    </row>
    <row r="73" spans="1:7" s="10" customFormat="1" ht="17.25" customHeight="1" x14ac:dyDescent="0.2">
      <c r="A73" s="85"/>
      <c r="B73" s="98"/>
      <c r="C73" s="94"/>
      <c r="D73" s="94"/>
      <c r="E73" s="33"/>
      <c r="F73" s="263" t="str">
        <f t="shared" si="0"/>
        <v/>
      </c>
      <c r="G73" s="427"/>
    </row>
    <row r="74" spans="1:7" s="10" customFormat="1" ht="17.25" customHeight="1" x14ac:dyDescent="0.2">
      <c r="A74" s="85"/>
      <c r="B74" s="98"/>
      <c r="C74" s="94"/>
      <c r="D74" s="94"/>
      <c r="E74" s="33"/>
      <c r="F74" s="263" t="str">
        <f t="shared" si="0"/>
        <v/>
      </c>
      <c r="G74" s="427"/>
    </row>
    <row r="75" spans="1:7" s="10" customFormat="1" ht="17.25" customHeight="1" x14ac:dyDescent="0.2">
      <c r="A75" s="85"/>
      <c r="B75" s="98"/>
      <c r="C75" s="94"/>
      <c r="D75" s="94"/>
      <c r="E75" s="33"/>
      <c r="F75" s="263" t="str">
        <f t="shared" si="0"/>
        <v/>
      </c>
      <c r="G75" s="427"/>
    </row>
    <row r="76" spans="1:7" s="10" customFormat="1" ht="17.25" customHeight="1" x14ac:dyDescent="0.2">
      <c r="A76" s="85"/>
      <c r="B76" s="98"/>
      <c r="C76" s="94"/>
      <c r="D76" s="94"/>
      <c r="E76" s="33"/>
      <c r="F76" s="263" t="str">
        <f t="shared" si="0"/>
        <v/>
      </c>
      <c r="G76" s="427"/>
    </row>
    <row r="77" spans="1:7" s="10" customFormat="1" ht="17.25" customHeight="1" x14ac:dyDescent="0.2">
      <c r="A77" s="85"/>
      <c r="B77" s="98"/>
      <c r="C77" s="94"/>
      <c r="D77" s="94"/>
      <c r="E77" s="33"/>
      <c r="F77" s="263" t="str">
        <f t="shared" si="0"/>
        <v/>
      </c>
      <c r="G77" s="427"/>
    </row>
    <row r="78" spans="1:7" s="10" customFormat="1" ht="17.25" customHeight="1" x14ac:dyDescent="0.2">
      <c r="A78" s="85"/>
      <c r="B78" s="98"/>
      <c r="C78" s="94"/>
      <c r="D78" s="94"/>
      <c r="E78" s="33"/>
      <c r="F78" s="263" t="str">
        <f t="shared" si="0"/>
        <v/>
      </c>
      <c r="G78" s="427"/>
    </row>
    <row r="79" spans="1:7" s="10" customFormat="1" ht="17.25" customHeight="1" x14ac:dyDescent="0.2">
      <c r="A79" s="85"/>
      <c r="B79" s="98"/>
      <c r="C79" s="94"/>
      <c r="D79" s="94"/>
      <c r="E79" s="33"/>
      <c r="F79" s="263" t="str">
        <f t="shared" si="0"/>
        <v/>
      </c>
      <c r="G79" s="427"/>
    </row>
    <row r="80" spans="1:7" s="10" customFormat="1" ht="17.25" customHeight="1" x14ac:dyDescent="0.2">
      <c r="A80" s="85"/>
      <c r="B80" s="98"/>
      <c r="C80" s="94"/>
      <c r="D80" s="94"/>
      <c r="E80" s="33"/>
      <c r="F80" s="263" t="str">
        <f t="shared" si="0"/>
        <v/>
      </c>
      <c r="G80" s="427"/>
    </row>
    <row r="81" spans="1:7" s="10" customFormat="1" ht="17.25" customHeight="1" x14ac:dyDescent="0.2">
      <c r="A81" s="85"/>
      <c r="B81" s="98"/>
      <c r="C81" s="94"/>
      <c r="D81" s="94"/>
      <c r="E81" s="33"/>
      <c r="F81" s="263" t="str">
        <f t="shared" si="0"/>
        <v/>
      </c>
      <c r="G81" s="427"/>
    </row>
    <row r="82" spans="1:7" s="10" customFormat="1" ht="17.25" customHeight="1" x14ac:dyDescent="0.2">
      <c r="A82" s="85"/>
      <c r="B82" s="98"/>
      <c r="C82" s="94"/>
      <c r="D82" s="94"/>
      <c r="E82" s="33"/>
      <c r="F82" s="263" t="str">
        <f t="shared" si="0"/>
        <v/>
      </c>
      <c r="G82" s="427"/>
    </row>
    <row r="83" spans="1:7" s="10" customFormat="1" ht="17.25" customHeight="1" x14ac:dyDescent="0.2">
      <c r="A83" s="85"/>
      <c r="B83" s="98"/>
      <c r="C83" s="94"/>
      <c r="D83" s="94"/>
      <c r="E83" s="33"/>
      <c r="F83" s="263" t="str">
        <f t="shared" si="0"/>
        <v/>
      </c>
      <c r="G83" s="427"/>
    </row>
    <row r="84" spans="1:7" s="10" customFormat="1" ht="17.25" customHeight="1" x14ac:dyDescent="0.2">
      <c r="A84" s="85"/>
      <c r="B84" s="98"/>
      <c r="C84" s="94"/>
      <c r="D84" s="94"/>
      <c r="E84" s="33"/>
      <c r="F84" s="263" t="str">
        <f t="shared" si="0"/>
        <v/>
      </c>
      <c r="G84" s="427"/>
    </row>
    <row r="85" spans="1:7" s="10" customFormat="1" ht="17.25" customHeight="1" x14ac:dyDescent="0.2">
      <c r="A85" s="85"/>
      <c r="B85" s="98"/>
      <c r="C85" s="94"/>
      <c r="D85" s="94"/>
      <c r="E85" s="33"/>
      <c r="F85" s="263" t="str">
        <f t="shared" si="0"/>
        <v/>
      </c>
      <c r="G85" s="427"/>
    </row>
    <row r="86" spans="1:7" s="10" customFormat="1" ht="17.25" customHeight="1" x14ac:dyDescent="0.2">
      <c r="A86" s="85"/>
      <c r="B86" s="98"/>
      <c r="C86" s="94"/>
      <c r="D86" s="94"/>
      <c r="E86" s="33"/>
      <c r="F86" s="263" t="str">
        <f t="shared" si="0"/>
        <v/>
      </c>
      <c r="G86" s="427"/>
    </row>
    <row r="87" spans="1:7" s="10" customFormat="1" ht="17.25" customHeight="1" x14ac:dyDescent="0.2">
      <c r="A87" s="85"/>
      <c r="B87" s="98"/>
      <c r="C87" s="94"/>
      <c r="D87" s="94"/>
      <c r="E87" s="33"/>
      <c r="F87" s="263" t="str">
        <f t="shared" si="0"/>
        <v/>
      </c>
      <c r="G87" s="427"/>
    </row>
    <row r="88" spans="1:7" s="10" customFormat="1" ht="17.25" customHeight="1" x14ac:dyDescent="0.2">
      <c r="A88" s="85"/>
      <c r="B88" s="98"/>
      <c r="C88" s="94"/>
      <c r="D88" s="94"/>
      <c r="E88" s="33"/>
      <c r="F88" s="263" t="str">
        <f t="shared" si="0"/>
        <v/>
      </c>
      <c r="G88" s="427"/>
    </row>
    <row r="89" spans="1:7" s="10" customFormat="1" ht="17.25" customHeight="1" x14ac:dyDescent="0.2">
      <c r="A89" s="85"/>
      <c r="B89" s="98"/>
      <c r="C89" s="94"/>
      <c r="D89" s="94"/>
      <c r="E89" s="33"/>
      <c r="F89" s="263" t="str">
        <f t="shared" si="0"/>
        <v/>
      </c>
      <c r="G89" s="427"/>
    </row>
    <row r="90" spans="1:7" s="10" customFormat="1" ht="17.25" customHeight="1" x14ac:dyDescent="0.2">
      <c r="A90" s="85"/>
      <c r="B90" s="98"/>
      <c r="C90" s="94"/>
      <c r="D90" s="94"/>
      <c r="E90" s="33"/>
      <c r="F90" s="263" t="str">
        <f t="shared" si="0"/>
        <v/>
      </c>
      <c r="G90" s="427"/>
    </row>
    <row r="91" spans="1:7" s="10" customFormat="1" ht="17.25" customHeight="1" x14ac:dyDescent="0.2">
      <c r="A91" s="85"/>
      <c r="B91" s="98"/>
      <c r="C91" s="94"/>
      <c r="D91" s="94"/>
      <c r="E91" s="33"/>
      <c r="F91" s="263" t="str">
        <f t="shared" si="0"/>
        <v/>
      </c>
      <c r="G91" s="427"/>
    </row>
    <row r="92" spans="1:7" s="10" customFormat="1" ht="17.25" customHeight="1" x14ac:dyDescent="0.2">
      <c r="A92" s="85"/>
      <c r="B92" s="98"/>
      <c r="C92" s="94"/>
      <c r="D92" s="94"/>
      <c r="E92" s="33"/>
      <c r="F92" s="263" t="str">
        <f t="shared" si="0"/>
        <v/>
      </c>
      <c r="G92" s="427"/>
    </row>
    <row r="93" spans="1:7" s="10" customFormat="1" ht="17.25" customHeight="1" x14ac:dyDescent="0.2">
      <c r="A93" s="85"/>
      <c r="B93" s="98"/>
      <c r="C93" s="94"/>
      <c r="D93" s="94"/>
      <c r="E93" s="33"/>
      <c r="F93" s="263" t="str">
        <f t="shared" si="0"/>
        <v/>
      </c>
      <c r="G93" s="427"/>
    </row>
    <row r="94" spans="1:7" s="10" customFormat="1" ht="17.25" customHeight="1" x14ac:dyDescent="0.2">
      <c r="A94" s="85"/>
      <c r="B94" s="98"/>
      <c r="C94" s="94"/>
      <c r="D94" s="94"/>
      <c r="E94" s="33"/>
      <c r="F94" s="263" t="str">
        <f t="shared" si="0"/>
        <v/>
      </c>
      <c r="G94" s="427"/>
    </row>
    <row r="95" spans="1:7" s="10" customFormat="1" ht="17.25" customHeight="1" x14ac:dyDescent="0.2">
      <c r="A95" s="85"/>
      <c r="B95" s="98"/>
      <c r="C95" s="94"/>
      <c r="D95" s="94"/>
      <c r="E95" s="33"/>
      <c r="F95" s="263" t="str">
        <f t="shared" si="0"/>
        <v/>
      </c>
      <c r="G95" s="427"/>
    </row>
    <row r="96" spans="1:7" s="10" customFormat="1" ht="17.25" customHeight="1" x14ac:dyDescent="0.2">
      <c r="A96" s="85"/>
      <c r="B96" s="98"/>
      <c r="C96" s="94"/>
      <c r="D96" s="94"/>
      <c r="E96" s="33"/>
      <c r="F96" s="263" t="str">
        <f t="shared" si="0"/>
        <v/>
      </c>
      <c r="G96" s="427"/>
    </row>
    <row r="97" spans="1:7" s="10" customFormat="1" ht="17.25" customHeight="1" x14ac:dyDescent="0.2">
      <c r="A97" s="85"/>
      <c r="B97" s="98"/>
      <c r="C97" s="94"/>
      <c r="D97" s="94"/>
      <c r="E97" s="33"/>
      <c r="F97" s="263" t="str">
        <f t="shared" si="0"/>
        <v/>
      </c>
      <c r="G97" s="427"/>
    </row>
    <row r="98" spans="1:7" s="10" customFormat="1" ht="17.25" customHeight="1" x14ac:dyDescent="0.2">
      <c r="A98" s="85"/>
      <c r="B98" s="98"/>
      <c r="C98" s="94"/>
      <c r="D98" s="94"/>
      <c r="E98" s="33"/>
      <c r="F98" s="263" t="str">
        <f t="shared" si="0"/>
        <v/>
      </c>
      <c r="G98" s="427"/>
    </row>
    <row r="99" spans="1:7" s="10" customFormat="1" ht="17.25" customHeight="1" thickBot="1" x14ac:dyDescent="0.25">
      <c r="A99" s="204"/>
      <c r="B99" s="205"/>
      <c r="C99" s="206"/>
      <c r="D99" s="206"/>
      <c r="E99" s="192"/>
      <c r="F99" s="265" t="str">
        <f t="shared" si="0"/>
        <v/>
      </c>
      <c r="G99" s="427"/>
    </row>
    <row r="100" spans="1:7" ht="17.25" customHeight="1" thickTop="1" thickBot="1" x14ac:dyDescent="0.25">
      <c r="A100" s="569" t="s">
        <v>145</v>
      </c>
      <c r="B100" s="570"/>
      <c r="C100" s="570"/>
      <c r="D100" s="570"/>
      <c r="E100" s="570"/>
      <c r="F100" s="203">
        <f>SUBTOTAL(9,F5:F99)</f>
        <v>1098000</v>
      </c>
      <c r="G100" s="341" t="s">
        <v>320</v>
      </c>
    </row>
    <row r="101" spans="1:7" ht="17.25" customHeight="1" x14ac:dyDescent="0.2">
      <c r="A101" s="6" t="s">
        <v>146</v>
      </c>
    </row>
    <row r="102" spans="1:7" ht="17.25" customHeight="1" x14ac:dyDescent="0.2"/>
    <row r="103" spans="1:7" ht="17.25" customHeight="1" x14ac:dyDescent="0.2"/>
    <row r="104" spans="1:7" ht="17.25" customHeight="1" x14ac:dyDescent="0.2"/>
    <row r="105" spans="1:7" ht="17.25" customHeight="1" x14ac:dyDescent="0.2"/>
    <row r="106" spans="1:7" ht="17.25" customHeight="1" x14ac:dyDescent="0.2"/>
    <row r="107" spans="1:7" ht="17.25" customHeight="1" x14ac:dyDescent="0.2"/>
    <row r="108" spans="1:7" ht="17.25" customHeight="1" x14ac:dyDescent="0.2"/>
    <row r="109" spans="1:7" ht="17.25" customHeight="1" x14ac:dyDescent="0.2"/>
    <row r="110" spans="1:7" ht="17.25" customHeight="1" x14ac:dyDescent="0.2"/>
    <row r="111" spans="1:7" ht="17.25" customHeight="1" x14ac:dyDescent="0.2"/>
    <row r="112" spans="1:7" ht="17.25" customHeight="1" x14ac:dyDescent="0.2"/>
    <row r="113" ht="17.25" customHeight="1" x14ac:dyDescent="0.2"/>
    <row r="114" ht="17.25" customHeight="1" x14ac:dyDescent="0.2"/>
    <row r="115" ht="17.25" customHeight="1" x14ac:dyDescent="0.2"/>
  </sheetData>
  <sheetProtection algorithmName="SHA-512" hashValue="Q5Oji+a35qxyIC0sjoyozXmVP1ggROW/HN9gSOIsXFiZvWUhU0vagoJIKD6L90dNrhVvN2t8xGg1+pRRh4GGBw==" saltValue="meUzanqs1s/pnIXk6RD/Rg==" spinCount="100000" sheet="1" formatCells="0" formatColumns="0" formatRows="0"/>
  <protectedRanges>
    <protectedRange sqref="A6:E6" name="範囲1_1_1"/>
  </protectedRanges>
  <autoFilter ref="A3:G4" xr:uid="{00000000-0001-0000-0A00-000000000000}">
    <filterColumn colId="2" showButton="0"/>
    <filterColumn colId="3" showButton="0"/>
  </autoFilter>
  <mergeCells count="7">
    <mergeCell ref="G3:G4"/>
    <mergeCell ref="I3:I4"/>
    <mergeCell ref="A100:E100"/>
    <mergeCell ref="A3:A4"/>
    <mergeCell ref="B3:B4"/>
    <mergeCell ref="C3:E3"/>
    <mergeCell ref="F3:F4"/>
  </mergeCells>
  <phoneticPr fontId="17"/>
  <dataValidations count="3">
    <dataValidation type="list" allowBlank="1" showInputMessage="1" showErrorMessage="1" sqref="E6" xr:uid="{200F168F-E945-4BEB-A48D-A4A6CF77EF5A}">
      <formula1>"選択してください,個,点,台,式,件,匹"</formula1>
    </dataValidation>
    <dataValidation type="list" allowBlank="1" showInputMessage="1" showErrorMessage="1" sqref="E5 E7:E99" xr:uid="{DA9198D2-F3F0-4AEA-B7B9-688036880597}">
      <formula1>"選択してください,個,点,式,件,ヶ月"</formula1>
    </dataValidation>
    <dataValidation type="list" allowBlank="1" showInputMessage="1" showErrorMessage="1" sqref="G5:G99" xr:uid="{882DD45F-6208-4B1F-935A-CD10C40C6E46}">
      <formula1>$I$5:$I$11</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3"/>
  <sheetViews>
    <sheetView zoomScale="60" zoomScaleNormal="60" workbookViewId="0">
      <selection activeCell="A4" sqref="A4"/>
    </sheetView>
  </sheetViews>
  <sheetFormatPr defaultColWidth="9" defaultRowHeight="13.2" x14ac:dyDescent="0.2"/>
  <cols>
    <col min="1" max="1" width="5.44140625" style="13" customWidth="1"/>
    <col min="2" max="4" width="9" style="13"/>
    <col min="5" max="5" width="9.109375" style="13" customWidth="1"/>
    <col min="6" max="6" width="20.21875" style="13" customWidth="1"/>
    <col min="7" max="7" width="15.109375" style="13" customWidth="1"/>
    <col min="8" max="8" width="13.109375" style="13" customWidth="1"/>
    <col min="9" max="10" width="15.77734375" style="13" customWidth="1"/>
    <col min="11" max="11" width="23" style="13" customWidth="1"/>
    <col min="12" max="13" width="42.88671875" style="13" customWidth="1"/>
    <col min="14" max="14" width="20.77734375" style="13" customWidth="1"/>
    <col min="15" max="15" width="29.21875" style="13" customWidth="1"/>
    <col min="16" max="16" width="18.33203125" style="13" customWidth="1"/>
    <col min="17" max="17" width="22" style="13" customWidth="1"/>
    <col min="18" max="18" width="20.6640625" style="13" customWidth="1"/>
    <col min="19" max="19" width="25.44140625" style="13" customWidth="1"/>
    <col min="20" max="21" width="20.77734375" style="13" customWidth="1"/>
    <col min="22" max="23" width="22.21875" style="13" customWidth="1"/>
    <col min="24" max="24" width="17" style="13" customWidth="1"/>
    <col min="25" max="25" width="24.21875" style="13" customWidth="1"/>
    <col min="26" max="26" width="22" style="13" customWidth="1"/>
    <col min="27" max="27" width="26.21875" style="13" customWidth="1"/>
    <col min="28" max="28" width="35.109375" style="13" customWidth="1"/>
    <col min="29" max="30" width="16.88671875" style="13" customWidth="1"/>
    <col min="31" max="31" width="22.109375" style="13" customWidth="1"/>
    <col min="32" max="32" width="15.44140625" style="13" customWidth="1"/>
    <col min="33" max="40" width="20.21875" style="13" customWidth="1"/>
    <col min="41" max="41" width="73.77734375" style="13" customWidth="1"/>
    <col min="42" max="42" width="15.44140625" style="13" customWidth="1"/>
    <col min="43" max="43" width="12.33203125" style="13" customWidth="1"/>
    <col min="44" max="44" width="36.44140625" style="13" customWidth="1"/>
    <col min="45" max="45" width="16.33203125" style="13" customWidth="1"/>
    <col min="46" max="46" width="17.21875" style="13" customWidth="1"/>
    <col min="47" max="47" width="17.44140625" style="13" customWidth="1"/>
    <col min="48" max="48" width="17.21875" style="13" customWidth="1"/>
    <col min="49" max="49" width="26.33203125" style="13" customWidth="1"/>
    <col min="50" max="50" width="14.109375" style="13" customWidth="1"/>
    <col min="51" max="51" width="33.6640625" style="13" customWidth="1"/>
    <col min="52" max="52" width="20.77734375" style="13" customWidth="1"/>
    <col min="53" max="53" width="21" style="13" customWidth="1"/>
    <col min="54" max="54" width="20.33203125" style="13" customWidth="1"/>
    <col min="55" max="55" width="16.109375" style="13" customWidth="1"/>
    <col min="56" max="56" width="23.109375" style="13" customWidth="1"/>
    <col min="57" max="57" width="28.33203125" style="13" customWidth="1"/>
    <col min="58" max="58" width="19.6640625" style="13" customWidth="1"/>
    <col min="59" max="59" width="17.21875" style="13" customWidth="1"/>
    <col min="60" max="60" width="16.33203125" style="13" customWidth="1"/>
    <col min="61" max="61" width="20.109375" style="13" customWidth="1"/>
    <col min="62" max="62" width="20.77734375" style="13" customWidth="1"/>
    <col min="63" max="63" width="21" style="13" customWidth="1"/>
    <col min="64" max="64" width="20.33203125" style="13" customWidth="1"/>
    <col min="65" max="65" width="16.109375" style="13" customWidth="1"/>
    <col min="66" max="66" width="23.109375" style="13" customWidth="1"/>
    <col min="67" max="67" width="28.33203125" style="13" customWidth="1"/>
    <col min="68" max="68" width="19.6640625" style="13" customWidth="1"/>
    <col min="69" max="69" width="17.21875" style="13" customWidth="1"/>
    <col min="70" max="70" width="16.33203125" style="13" customWidth="1"/>
    <col min="71" max="71" width="20.109375" style="13" customWidth="1"/>
    <col min="72" max="72" width="22.88671875" style="13" customWidth="1"/>
    <col min="73" max="73" width="3.77734375" style="13" customWidth="1"/>
    <col min="74" max="16384" width="9" style="13"/>
  </cols>
  <sheetData>
    <row r="1" spans="1:72" s="122" customFormat="1" ht="39" customHeight="1" thickTop="1" x14ac:dyDescent="0.2">
      <c r="A1" s="326" t="s">
        <v>15</v>
      </c>
      <c r="B1" s="173" t="s">
        <v>16</v>
      </c>
      <c r="C1" s="174" t="s">
        <v>17</v>
      </c>
      <c r="D1" s="174" t="s">
        <v>18</v>
      </c>
      <c r="E1" s="174" t="s">
        <v>18</v>
      </c>
      <c r="F1" s="100" t="s">
        <v>19</v>
      </c>
      <c r="G1" s="101" t="s">
        <v>20</v>
      </c>
      <c r="H1" s="102" t="s">
        <v>21</v>
      </c>
      <c r="I1" s="103" t="s">
        <v>22</v>
      </c>
      <c r="J1" s="107" t="s">
        <v>23</v>
      </c>
      <c r="K1" s="104" t="s">
        <v>24</v>
      </c>
      <c r="L1" s="105" t="s">
        <v>25</v>
      </c>
      <c r="M1" s="106" t="s">
        <v>26</v>
      </c>
      <c r="N1" s="107" t="s">
        <v>23</v>
      </c>
      <c r="O1" s="108" t="s">
        <v>27</v>
      </c>
      <c r="P1" s="108" t="s">
        <v>28</v>
      </c>
      <c r="Q1" s="168" t="s">
        <v>29</v>
      </c>
      <c r="R1" s="168" t="s">
        <v>30</v>
      </c>
      <c r="S1" s="168" t="s">
        <v>31</v>
      </c>
      <c r="T1" s="168" t="s">
        <v>32</v>
      </c>
      <c r="U1" s="168" t="s">
        <v>33</v>
      </c>
      <c r="V1" s="168" t="s">
        <v>34</v>
      </c>
      <c r="W1" s="108" t="s">
        <v>35</v>
      </c>
      <c r="X1" s="105" t="s">
        <v>36</v>
      </c>
      <c r="Y1" s="105" t="s">
        <v>37</v>
      </c>
      <c r="Z1" s="105" t="s">
        <v>38</v>
      </c>
      <c r="AA1" s="105" t="s">
        <v>39</v>
      </c>
      <c r="AB1" s="168" t="s">
        <v>40</v>
      </c>
      <c r="AC1" s="169" t="s">
        <v>41</v>
      </c>
      <c r="AD1" s="169" t="s">
        <v>42</v>
      </c>
      <c r="AE1" s="105" t="s">
        <v>43</v>
      </c>
      <c r="AF1" s="109" t="s">
        <v>23</v>
      </c>
      <c r="AG1" s="104" t="s">
        <v>44</v>
      </c>
      <c r="AH1" s="108" t="s">
        <v>45</v>
      </c>
      <c r="AI1" s="108" t="s">
        <v>46</v>
      </c>
      <c r="AJ1" s="108" t="s">
        <v>47</v>
      </c>
      <c r="AK1" s="108" t="s">
        <v>48</v>
      </c>
      <c r="AL1" s="105" t="s">
        <v>49</v>
      </c>
      <c r="AM1" s="105" t="s">
        <v>50</v>
      </c>
      <c r="AN1" s="105" t="s">
        <v>51</v>
      </c>
      <c r="AO1" s="105" t="s">
        <v>52</v>
      </c>
      <c r="AP1" s="109" t="s">
        <v>23</v>
      </c>
      <c r="AQ1" s="110" t="s">
        <v>53</v>
      </c>
      <c r="AR1" s="111" t="s">
        <v>54</v>
      </c>
      <c r="AS1" s="111" t="s">
        <v>55</v>
      </c>
      <c r="AT1" s="112" t="s">
        <v>56</v>
      </c>
      <c r="AU1" s="112" t="s">
        <v>57</v>
      </c>
      <c r="AV1" s="112" t="s">
        <v>58</v>
      </c>
      <c r="AW1" s="112" t="s">
        <v>59</v>
      </c>
      <c r="AX1" s="113" t="s">
        <v>60</v>
      </c>
      <c r="AY1" s="114" t="s">
        <v>61</v>
      </c>
      <c r="AZ1" s="114" t="s">
        <v>62</v>
      </c>
      <c r="BA1" s="115" t="s">
        <v>63</v>
      </c>
      <c r="BB1" s="115" t="s">
        <v>57</v>
      </c>
      <c r="BC1" s="115" t="s">
        <v>58</v>
      </c>
      <c r="BD1" s="115" t="s">
        <v>64</v>
      </c>
      <c r="BE1" s="123" t="s">
        <v>65</v>
      </c>
      <c r="BF1" s="116" t="s">
        <v>66</v>
      </c>
      <c r="BG1" s="116" t="s">
        <v>57</v>
      </c>
      <c r="BH1" s="116" t="s">
        <v>58</v>
      </c>
      <c r="BI1" s="116" t="s">
        <v>67</v>
      </c>
      <c r="BJ1" s="117" t="s">
        <v>68</v>
      </c>
      <c r="BK1" s="117" t="s">
        <v>69</v>
      </c>
      <c r="BL1" s="118" t="s">
        <v>57</v>
      </c>
      <c r="BM1" s="118" t="s">
        <v>58</v>
      </c>
      <c r="BN1" s="118" t="s">
        <v>70</v>
      </c>
      <c r="BO1" s="119" t="s">
        <v>71</v>
      </c>
      <c r="BP1" s="119" t="s">
        <v>72</v>
      </c>
      <c r="BQ1" s="120" t="s">
        <v>57</v>
      </c>
      <c r="BR1" s="120" t="s">
        <v>58</v>
      </c>
      <c r="BS1" s="119" t="s">
        <v>73</v>
      </c>
      <c r="BT1" s="121" t="s">
        <v>74</v>
      </c>
    </row>
    <row r="2" spans="1:72" s="308" customFormat="1" ht="36.6" customHeight="1" x14ac:dyDescent="0.2">
      <c r="A2" s="293">
        <v>1</v>
      </c>
      <c r="B2" s="294" t="s">
        <v>75</v>
      </c>
      <c r="C2" s="294" t="s">
        <v>75</v>
      </c>
      <c r="D2" s="294" t="s">
        <v>75</v>
      </c>
      <c r="E2" s="294" t="s">
        <v>75</v>
      </c>
      <c r="F2" s="295" t="str">
        <f>'3.【鑑】経費等内訳書'!F1</f>
        <v>AMED記入</v>
      </c>
      <c r="G2" s="296" t="s">
        <v>76</v>
      </c>
      <c r="H2" s="297" t="s">
        <v>76</v>
      </c>
      <c r="I2" s="298" t="s">
        <v>76</v>
      </c>
      <c r="J2" s="299"/>
      <c r="K2" s="299" t="str">
        <f>IF('3.【鑑】経費等内訳書'!B3="","",'3.【鑑】経費等内訳書'!B3)</f>
        <v/>
      </c>
      <c r="L2" s="300" t="str">
        <f>IF('3.【鑑】経費等内訳書'!B7="","",'3.【鑑】経費等内訳書'!B7)</f>
        <v>医学系研究支援プログラム</v>
      </c>
      <c r="M2" s="299" t="str">
        <f>IF('3.【鑑】経費等内訳書'!B8="","",'3.【鑑】経費等内訳書'!B8)</f>
        <v/>
      </c>
      <c r="N2" s="299"/>
      <c r="O2" s="300" t="str">
        <f>IF('3.【鑑】経費等内訳書'!B9="","",'3.【鑑】経費等内訳書'!B9)</f>
        <v/>
      </c>
      <c r="P2" s="300" t="str">
        <f>IF('3.【鑑】経費等内訳書'!B16="","",'3.【鑑】経費等内訳書'!B16)</f>
        <v/>
      </c>
      <c r="Q2" s="300" t="str">
        <f>IF('3.【鑑】経費等内訳書'!B14="","",'3.【鑑】経費等内訳書'!B14)</f>
        <v/>
      </c>
      <c r="R2" s="300" t="str">
        <f>IF('3.【鑑】経費等内訳書'!F14="","",'3.【鑑】経費等内訳書'!F14)</f>
        <v/>
      </c>
      <c r="S2" s="300" t="str">
        <f>IF('3.【鑑】経費等内訳書'!B13="","",'3.【鑑】経費等内訳書'!B13)</f>
        <v/>
      </c>
      <c r="T2" s="301" t="str">
        <f>IF('3.【鑑】経費等内訳書'!B15="","",'3.【鑑】経費等内訳書'!B15)</f>
        <v/>
      </c>
      <c r="U2" s="301" t="str">
        <f>IF('3.【鑑】経費等内訳書'!F16="","",'3.【鑑】経費等内訳書'!F16)</f>
        <v/>
      </c>
      <c r="V2" s="301" t="str">
        <f>IF('3.【鑑】経費等内訳書'!F15="","",'3.【鑑】経費等内訳書'!F15)</f>
        <v/>
      </c>
      <c r="W2" s="302">
        <f>IF('3.【鑑】経費等内訳書'!B10="","",'3.【鑑】経費等内訳書'!B10)</f>
        <v>45931</v>
      </c>
      <c r="X2" s="302">
        <f>IF('3.【鑑】経費等内訳書'!B11="","",'3.【鑑】経費等内訳書'!B11)</f>
        <v>45931</v>
      </c>
      <c r="Y2" s="302" t="str">
        <f>IF('3.【鑑】経費等内訳書'!B12="","",'3.【鑑】経費等内訳書'!B12)</f>
        <v/>
      </c>
      <c r="Z2" s="302" t="str">
        <f>IF('3.【鑑】経費等内訳書'!E12="","",'3.【鑑】経費等内訳書'!E12)</f>
        <v/>
      </c>
      <c r="AA2" s="302">
        <f>IF('3.【鑑】経費等内訳書'!E11="","",'3.【鑑】経費等内訳書'!E11)</f>
        <v>46843</v>
      </c>
      <c r="AB2" s="303" t="str">
        <f>IF('3.【鑑】経費等内訳書'!B4="","",'3.【鑑】経費等内訳書'!B4)</f>
        <v/>
      </c>
      <c r="AC2" s="304" t="str">
        <f>IF('3.【鑑】経費等内訳書'!B5="","",'3.【鑑】経費等内訳書'!B5)</f>
        <v/>
      </c>
      <c r="AD2" s="304" t="str">
        <f>IF('3.【鑑】経費等内訳書'!B6="","",'3.【鑑】経費等内訳書'!B6)</f>
        <v/>
      </c>
      <c r="AE2" s="303">
        <f>SUM(AG2:AJ2,AM2,AN2)</f>
        <v>166980000</v>
      </c>
      <c r="AF2" s="303"/>
      <c r="AG2" s="305">
        <f>IF('3.【鑑】経費等内訳書'!G22="","",'3.【鑑】経費等内訳書'!G22)</f>
        <v>7317612</v>
      </c>
      <c r="AH2" s="305">
        <f>IF('3.【鑑】経費等内訳書'!G24="","",'3.【鑑】経費等内訳書'!G24)</f>
        <v>820000</v>
      </c>
      <c r="AI2" s="305">
        <f>IF('3.【鑑】経費等内訳書'!G25="","",'3.【鑑】経費等内訳書'!G25)</f>
        <v>37666388</v>
      </c>
      <c r="AJ2" s="305">
        <f>IF('3.【鑑】経費等内訳書'!G27="","",'3.【鑑】経費等内訳書'!G27)</f>
        <v>2196000</v>
      </c>
      <c r="AK2" s="305">
        <f>IF('3.【鑑】経費等内訳書'!G28="","",'3.【鑑】経費等内訳書'!G28)</f>
        <v>48000000</v>
      </c>
      <c r="AL2" s="305">
        <f>IF('3.【鑑】経費等内訳書'!C29="","",'3.【鑑】経費等内訳書'!C29)</f>
        <v>10</v>
      </c>
      <c r="AM2" s="303">
        <f>IF('3.【鑑】経費等内訳書'!G29="","",'3.【鑑】経費等内訳書'!G29)</f>
        <v>4800000</v>
      </c>
      <c r="AN2" s="303">
        <f>IF('3.【鑑】経費等内訳書'!G30="","",'3.【鑑】経費等内訳書'!G30)</f>
        <v>114180000</v>
      </c>
      <c r="AO2" s="303" t="str">
        <f>IF('3.【鑑】経費等内訳書'!B17="","",'3.【鑑】経費等内訳書'!B17)</f>
        <v/>
      </c>
      <c r="AP2" s="303"/>
      <c r="AQ2" s="306" t="str">
        <f>IF('3.【鑑】経費等内訳書'!E35="","",'3.【鑑】経費等内訳書'!E35)</f>
        <v/>
      </c>
      <c r="AR2" s="300" t="str">
        <f>IF('3.【鑑】経費等内訳書'!F35="","",'3.【鑑】経費等内訳書'!F35)</f>
        <v/>
      </c>
      <c r="AS2" s="307" t="str">
        <f>IF('3.【鑑】経費等内訳書'!B35="","",'3.【鑑】経費等内訳書'!B35)</f>
        <v/>
      </c>
      <c r="AT2" s="307" t="str">
        <f>IF('3.【鑑】経費等内訳書'!A35="","",'3.【鑑】経費等内訳書'!A35)</f>
        <v/>
      </c>
      <c r="AU2" s="307" t="str">
        <f>IF('3.【鑑】経費等内訳書'!A37="","",'3.【鑑】経費等内訳書'!A37)</f>
        <v/>
      </c>
      <c r="AV2" s="307" t="str">
        <f>IF('3.【鑑】経費等内訳書'!B37="","",'3.【鑑】経費等内訳書'!B37)</f>
        <v/>
      </c>
      <c r="AW2" s="301" t="str">
        <f>IF('3.【鑑】経費等内訳書'!E37="","",'3.【鑑】経費等内訳書'!E37)</f>
        <v/>
      </c>
      <c r="AX2" s="300" t="str">
        <f>IF('3.【鑑】経費等内訳書'!E41="","",'3.【鑑】経費等内訳書'!E41)</f>
        <v/>
      </c>
      <c r="AY2" s="300" t="str">
        <f>IF('3.【鑑】経費等内訳書'!F41="","",'3.【鑑】経費等内訳書'!F41)</f>
        <v/>
      </c>
      <c r="AZ2" s="307" t="str">
        <f>IF('3.【鑑】経費等内訳書'!B41="","",'3.【鑑】経費等内訳書'!B41)</f>
        <v/>
      </c>
      <c r="BA2" s="307" t="str">
        <f>IF('3.【鑑】経費等内訳書'!A41="","",'3.【鑑】経費等内訳書'!A41)</f>
        <v/>
      </c>
      <c r="BB2" s="307" t="str">
        <f>IF('3.【鑑】経費等内訳書'!A43="","",'3.【鑑】経費等内訳書'!A43)</f>
        <v/>
      </c>
      <c r="BC2" s="301" t="str">
        <f>IF('3.【鑑】経費等内訳書'!B43="","",'3.【鑑】経費等内訳書'!B43)</f>
        <v/>
      </c>
      <c r="BD2" s="300" t="str">
        <f>IF('3.【鑑】経費等内訳書'!E43="","",'3.【鑑】経費等内訳書'!E43)</f>
        <v/>
      </c>
      <c r="BE2" s="307" t="str">
        <f>IF('3.【鑑】経費等内訳書'!B47="","",'3.【鑑】経費等内訳書'!B47)</f>
        <v/>
      </c>
      <c r="BF2" s="307" t="str">
        <f>IF('3.【鑑】経費等内訳書'!A47="","",'3.【鑑】経費等内訳書'!A47)</f>
        <v/>
      </c>
      <c r="BG2" s="307" t="str">
        <f>IF('3.【鑑】経費等内訳書'!A49="","",'3.【鑑】経費等内訳書'!A49)</f>
        <v/>
      </c>
      <c r="BH2" s="307" t="str">
        <f>IF('3.【鑑】経費等内訳書'!B49="","",'3.【鑑】経費等内訳書'!B49)</f>
        <v/>
      </c>
      <c r="BI2" s="300" t="str">
        <f>IF('3.【鑑】経費等内訳書'!E49="","",'3.【鑑】経費等内訳書'!E49)</f>
        <v/>
      </c>
      <c r="BJ2" s="307" t="str">
        <f>IF('3.【鑑】経費等内訳書'!B53="","",'3.【鑑】経費等内訳書'!B53)</f>
        <v/>
      </c>
      <c r="BK2" s="307" t="str">
        <f>IF('3.【鑑】経費等内訳書'!A53="","",'3.【鑑】経費等内訳書'!A53)</f>
        <v/>
      </c>
      <c r="BL2" s="307" t="str">
        <f>IF('3.【鑑】経費等内訳書'!A55="","",'3.【鑑】経費等内訳書'!A55)</f>
        <v/>
      </c>
      <c r="BM2" s="301" t="str">
        <f>IF('3.【鑑】経費等内訳書'!B55="","",'3.【鑑】経費等内訳書'!B55)</f>
        <v/>
      </c>
      <c r="BN2" s="300" t="str">
        <f>IF('3.【鑑】経費等内訳書'!E55="","",'3.【鑑】経費等内訳書'!E55)</f>
        <v/>
      </c>
      <c r="BO2" s="307" t="str">
        <f>IF('3.【鑑】経費等内訳書'!B59="","",'3.【鑑】経費等内訳書'!B59)</f>
        <v/>
      </c>
      <c r="BP2" s="307" t="str">
        <f>IF('3.【鑑】経費等内訳書'!A59="","",'3.【鑑】経費等内訳書'!A59)</f>
        <v/>
      </c>
      <c r="BQ2" s="307" t="str">
        <f>IF('3.【鑑】経費等内訳書'!A61="","",'3.【鑑】経費等内訳書'!A61)</f>
        <v/>
      </c>
      <c r="BR2" s="307" t="str">
        <f>IF('3.【鑑】経費等内訳書'!B61="","",'3.【鑑】経費等内訳書'!B61)</f>
        <v/>
      </c>
      <c r="BS2" s="300" t="str">
        <f>IF('3.【鑑】経費等内訳書'!E61="","",'3.【鑑】経費等内訳書'!E61)</f>
        <v/>
      </c>
      <c r="BT2" s="298"/>
    </row>
    <row r="3" spans="1:72" ht="17.25" customHeight="1" x14ac:dyDescent="0.2">
      <c r="U3" s="327"/>
      <c r="V3" s="327"/>
      <c r="AE3" s="327"/>
      <c r="AF3" s="327"/>
      <c r="AP3" s="327"/>
    </row>
  </sheetData>
  <sheetProtection algorithmName="SHA-512" hashValue="kEkRfDsS+yoxCs9FsmJz85zPYz8xRsT/QA8y/Vr/XWjzkRxf76B6Uepa58YczCelTq74IsH9sEHF4dFPBXYa7Q==" saltValue="xyfGffzc8GcUzF0HCtigtg==" spinCount="100000" sheet="1" objects="1" scenarios="1"/>
  <phoneticPr fontId="28"/>
  <pageMargins left="0.31496062992125984" right="0" top="0.74803149606299213" bottom="0.74803149606299213" header="0.31496062992125984" footer="0.31496062992125984"/>
  <pageSetup paperSize="8" scale="31" fitToWidth="2" fitToHeight="0" orientation="landscape" cellComments="asDisplayed" r:id="rId1"/>
  <headerFooter>
    <oddHeader>&amp;L【機密性○（取扱制限）】</oddHeader>
    <oddFooter>&amp;R&amp;K00-024Ver.20240401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9256-1249-46A8-A293-82FA0983A0E6}">
  <dimension ref="A1"/>
  <sheetViews>
    <sheetView workbookViewId="0"/>
  </sheetViews>
  <sheetFormatPr defaultRowHeight="13.2" x14ac:dyDescent="0.2"/>
  <sheetData/>
  <phoneticPr fontId="17"/>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9145-B255-4C6E-981B-7A6526200585}">
  <sheetPr>
    <tabColor rgb="FFFFC000"/>
    <pageSetUpPr fitToPage="1"/>
  </sheetPr>
  <dimension ref="A2:N102"/>
  <sheetViews>
    <sheetView zoomScale="70" zoomScaleNormal="70" workbookViewId="0">
      <pane ySplit="4" topLeftCell="A5" activePane="bottomLeft" state="frozen"/>
      <selection activeCell="O1" sqref="O1"/>
      <selection pane="bottomLeft"/>
    </sheetView>
  </sheetViews>
  <sheetFormatPr defaultColWidth="9" defaultRowHeight="18" customHeight="1" x14ac:dyDescent="0.2"/>
  <cols>
    <col min="1" max="1" width="14.88671875" style="325" bestFit="1" customWidth="1"/>
    <col min="2" max="2" width="23.77734375" style="288" customWidth="1"/>
    <col min="3" max="3" width="15.5546875" style="288" customWidth="1"/>
    <col min="4" max="4" width="14.44140625" style="309" customWidth="1"/>
    <col min="5" max="5" width="30.6640625" style="309" customWidth="1"/>
    <col min="6" max="8" width="13.109375" style="289" customWidth="1"/>
    <col min="9" max="9" width="12.77734375" style="289" customWidth="1"/>
    <col min="10" max="10" width="14.44140625" style="289" customWidth="1"/>
    <col min="11" max="11" width="5.44140625" style="310" customWidth="1"/>
    <col min="12" max="12" width="13.109375" style="311" customWidth="1"/>
    <col min="13" max="13" width="20.44140625" style="289" bestFit="1" customWidth="1"/>
    <col min="14" max="14" width="8.109375" style="288" bestFit="1" customWidth="1"/>
    <col min="15" max="16384" width="9" style="288"/>
  </cols>
  <sheetData>
    <row r="2" spans="1:14" ht="18" customHeight="1" thickBot="1" x14ac:dyDescent="0.25">
      <c r="A2" s="288" t="s">
        <v>323</v>
      </c>
      <c r="M2" s="292" t="s">
        <v>133</v>
      </c>
    </row>
    <row r="3" spans="1:14" ht="24" customHeight="1" x14ac:dyDescent="0.2">
      <c r="A3" s="616" t="s">
        <v>367</v>
      </c>
      <c r="B3" s="618" t="s">
        <v>324</v>
      </c>
      <c r="C3" s="618" t="s">
        <v>325</v>
      </c>
      <c r="D3" s="623" t="s">
        <v>348</v>
      </c>
      <c r="E3" s="624" t="s">
        <v>352</v>
      </c>
      <c r="F3" s="623" t="s">
        <v>350</v>
      </c>
      <c r="G3" s="623"/>
      <c r="H3" s="623"/>
      <c r="I3" s="623"/>
      <c r="J3" s="623"/>
      <c r="K3" s="623"/>
      <c r="L3" s="623"/>
      <c r="M3" s="614" t="s">
        <v>149</v>
      </c>
    </row>
    <row r="4" spans="1:14" s="290" customFormat="1" ht="24" customHeight="1" thickBot="1" x14ac:dyDescent="0.25">
      <c r="A4" s="617"/>
      <c r="B4" s="619"/>
      <c r="C4" s="619"/>
      <c r="D4" s="619"/>
      <c r="E4" s="625"/>
      <c r="F4" s="312" t="s">
        <v>44</v>
      </c>
      <c r="G4" s="312" t="s">
        <v>45</v>
      </c>
      <c r="H4" s="312" t="s">
        <v>46</v>
      </c>
      <c r="I4" s="312" t="s">
        <v>47</v>
      </c>
      <c r="J4" s="312" t="s">
        <v>48</v>
      </c>
      <c r="K4" s="313" t="s">
        <v>245</v>
      </c>
      <c r="L4" s="314" t="s">
        <v>246</v>
      </c>
      <c r="M4" s="615"/>
      <c r="N4" s="291"/>
    </row>
    <row r="5" spans="1:14" ht="18" customHeight="1" x14ac:dyDescent="0.2">
      <c r="A5" s="315">
        <v>1</v>
      </c>
      <c r="B5" s="346" t="s">
        <v>326</v>
      </c>
      <c r="C5" s="346" t="s">
        <v>333</v>
      </c>
      <c r="D5" s="347" t="s">
        <v>351</v>
      </c>
      <c r="E5" s="347" t="s">
        <v>361</v>
      </c>
      <c r="F5" s="348">
        <v>7317612</v>
      </c>
      <c r="G5" s="348">
        <v>820000</v>
      </c>
      <c r="H5" s="348">
        <v>37666388</v>
      </c>
      <c r="I5" s="348">
        <v>2196000</v>
      </c>
      <c r="J5" s="430">
        <f>SUM(F5,G5,H5,I5)</f>
        <v>48000000</v>
      </c>
      <c r="K5" s="349">
        <v>0.1</v>
      </c>
      <c r="L5" s="348">
        <v>4800000</v>
      </c>
      <c r="M5" s="425">
        <f>SUM(L5,J5)</f>
        <v>52800000</v>
      </c>
    </row>
    <row r="6" spans="1:14" ht="18" customHeight="1" x14ac:dyDescent="0.2">
      <c r="A6" s="316">
        <v>2</v>
      </c>
      <c r="B6" s="330" t="s">
        <v>327</v>
      </c>
      <c r="C6" s="330" t="s">
        <v>331</v>
      </c>
      <c r="D6" s="331" t="s">
        <v>351</v>
      </c>
      <c r="E6" s="331" t="s">
        <v>361</v>
      </c>
      <c r="F6" s="332">
        <v>7317612</v>
      </c>
      <c r="G6" s="332">
        <v>820000</v>
      </c>
      <c r="H6" s="332">
        <v>37666388</v>
      </c>
      <c r="I6" s="332">
        <v>2196000</v>
      </c>
      <c r="J6" s="431">
        <f t="shared" ref="J6:J69" si="0">SUM(F6,G6,H6,I6)</f>
        <v>48000000</v>
      </c>
      <c r="K6" s="350">
        <v>0.1</v>
      </c>
      <c r="L6" s="332">
        <v>4800000</v>
      </c>
      <c r="M6" s="353">
        <f>SUM(L6,J6)</f>
        <v>52800000</v>
      </c>
    </row>
    <row r="7" spans="1:14" ht="18" customHeight="1" x14ac:dyDescent="0.2">
      <c r="A7" s="316">
        <v>3</v>
      </c>
      <c r="B7" s="329" t="s">
        <v>328</v>
      </c>
      <c r="C7" s="330" t="s">
        <v>334</v>
      </c>
      <c r="D7" s="331" t="s">
        <v>349</v>
      </c>
      <c r="E7" s="331" t="s">
        <v>336</v>
      </c>
      <c r="F7" s="332">
        <v>200000</v>
      </c>
      <c r="G7" s="332">
        <v>320000</v>
      </c>
      <c r="H7" s="332">
        <v>1860000</v>
      </c>
      <c r="I7" s="332">
        <v>220000</v>
      </c>
      <c r="J7" s="431">
        <f t="shared" si="0"/>
        <v>2600000</v>
      </c>
      <c r="K7" s="350">
        <v>0.1</v>
      </c>
      <c r="L7" s="332">
        <v>260000</v>
      </c>
      <c r="M7" s="353">
        <f>SUM(L7,J7)</f>
        <v>2860000</v>
      </c>
    </row>
    <row r="8" spans="1:14" ht="18" customHeight="1" x14ac:dyDescent="0.2">
      <c r="A8" s="316">
        <v>4</v>
      </c>
      <c r="B8" s="329" t="s">
        <v>329</v>
      </c>
      <c r="C8" s="330" t="s">
        <v>332</v>
      </c>
      <c r="D8" s="331" t="s">
        <v>349</v>
      </c>
      <c r="E8" s="331" t="s">
        <v>336</v>
      </c>
      <c r="F8" s="332"/>
      <c r="G8" s="332">
        <v>100000</v>
      </c>
      <c r="H8" s="332">
        <v>2500000</v>
      </c>
      <c r="I8" s="332"/>
      <c r="J8" s="431">
        <f t="shared" si="0"/>
        <v>2600000</v>
      </c>
      <c r="K8" s="350">
        <v>0.1</v>
      </c>
      <c r="L8" s="332">
        <v>260000</v>
      </c>
      <c r="M8" s="353">
        <f>SUM(L8,J8)</f>
        <v>2860000</v>
      </c>
    </row>
    <row r="9" spans="1:14" ht="18" customHeight="1" x14ac:dyDescent="0.2">
      <c r="A9" s="316">
        <v>5</v>
      </c>
      <c r="B9" s="329" t="s">
        <v>330</v>
      </c>
      <c r="C9" s="330" t="s">
        <v>335</v>
      </c>
      <c r="D9" s="331" t="s">
        <v>349</v>
      </c>
      <c r="E9" s="331" t="s">
        <v>336</v>
      </c>
      <c r="F9" s="332"/>
      <c r="G9" s="332">
        <v>100000</v>
      </c>
      <c r="H9" s="332">
        <v>2500000</v>
      </c>
      <c r="I9" s="332"/>
      <c r="J9" s="431">
        <f t="shared" si="0"/>
        <v>2600000</v>
      </c>
      <c r="K9" s="350">
        <v>0.1</v>
      </c>
      <c r="L9" s="332">
        <v>260000</v>
      </c>
      <c r="M9" s="353">
        <f t="shared" ref="M9:M72" si="1">SUM(L9,J9)</f>
        <v>2860000</v>
      </c>
    </row>
    <row r="10" spans="1:14" ht="18" customHeight="1" x14ac:dyDescent="0.2">
      <c r="A10" s="316">
        <v>6</v>
      </c>
      <c r="B10" s="351"/>
      <c r="C10" s="333"/>
      <c r="D10" s="334"/>
      <c r="E10" s="334"/>
      <c r="F10" s="335"/>
      <c r="G10" s="335"/>
      <c r="H10" s="335"/>
      <c r="I10" s="335"/>
      <c r="J10" s="431">
        <f t="shared" si="0"/>
        <v>0</v>
      </c>
      <c r="K10" s="352"/>
      <c r="L10" s="335"/>
      <c r="M10" s="353">
        <f t="shared" si="1"/>
        <v>0</v>
      </c>
    </row>
    <row r="11" spans="1:14" ht="18" customHeight="1" x14ac:dyDescent="0.2">
      <c r="A11" s="316">
        <v>7</v>
      </c>
      <c r="B11" s="351"/>
      <c r="C11" s="333"/>
      <c r="D11" s="334"/>
      <c r="E11" s="334"/>
      <c r="F11" s="335"/>
      <c r="G11" s="335"/>
      <c r="H11" s="335"/>
      <c r="I11" s="335"/>
      <c r="J11" s="431">
        <f t="shared" si="0"/>
        <v>0</v>
      </c>
      <c r="K11" s="352"/>
      <c r="L11" s="335"/>
      <c r="M11" s="353">
        <f t="shared" si="1"/>
        <v>0</v>
      </c>
    </row>
    <row r="12" spans="1:14" ht="18" customHeight="1" x14ac:dyDescent="0.2">
      <c r="A12" s="316">
        <v>8</v>
      </c>
      <c r="B12" s="351"/>
      <c r="C12" s="333"/>
      <c r="D12" s="334"/>
      <c r="E12" s="334"/>
      <c r="F12" s="335"/>
      <c r="G12" s="335"/>
      <c r="H12" s="335"/>
      <c r="I12" s="335"/>
      <c r="J12" s="431">
        <f t="shared" si="0"/>
        <v>0</v>
      </c>
      <c r="K12" s="352"/>
      <c r="L12" s="335"/>
      <c r="M12" s="353">
        <f t="shared" si="1"/>
        <v>0</v>
      </c>
    </row>
    <row r="13" spans="1:14" ht="18" customHeight="1" x14ac:dyDescent="0.2">
      <c r="A13" s="316">
        <v>9</v>
      </c>
      <c r="B13" s="351"/>
      <c r="C13" s="333"/>
      <c r="D13" s="334"/>
      <c r="E13" s="334"/>
      <c r="F13" s="335"/>
      <c r="G13" s="335"/>
      <c r="H13" s="335"/>
      <c r="I13" s="335"/>
      <c r="J13" s="431">
        <f t="shared" si="0"/>
        <v>0</v>
      </c>
      <c r="K13" s="352"/>
      <c r="L13" s="335"/>
      <c r="M13" s="353">
        <f t="shared" si="1"/>
        <v>0</v>
      </c>
    </row>
    <row r="14" spans="1:14" ht="18" customHeight="1" x14ac:dyDescent="0.2">
      <c r="A14" s="316">
        <v>10</v>
      </c>
      <c r="B14" s="351"/>
      <c r="C14" s="333"/>
      <c r="D14" s="334"/>
      <c r="E14" s="334"/>
      <c r="F14" s="335"/>
      <c r="G14" s="335"/>
      <c r="H14" s="335"/>
      <c r="I14" s="335"/>
      <c r="J14" s="431">
        <f t="shared" si="0"/>
        <v>0</v>
      </c>
      <c r="K14" s="352"/>
      <c r="L14" s="335"/>
      <c r="M14" s="353">
        <f t="shared" si="1"/>
        <v>0</v>
      </c>
    </row>
    <row r="15" spans="1:14" ht="18" customHeight="1" x14ac:dyDescent="0.2">
      <c r="A15" s="316">
        <v>11</v>
      </c>
      <c r="B15" s="351"/>
      <c r="C15" s="333"/>
      <c r="D15" s="334"/>
      <c r="E15" s="334"/>
      <c r="F15" s="335"/>
      <c r="G15" s="335"/>
      <c r="H15" s="335"/>
      <c r="I15" s="335"/>
      <c r="J15" s="431">
        <f t="shared" si="0"/>
        <v>0</v>
      </c>
      <c r="K15" s="352"/>
      <c r="L15" s="335"/>
      <c r="M15" s="353">
        <f t="shared" si="1"/>
        <v>0</v>
      </c>
    </row>
    <row r="16" spans="1:14" ht="18" customHeight="1" x14ac:dyDescent="0.2">
      <c r="A16" s="316">
        <v>12</v>
      </c>
      <c r="B16" s="351"/>
      <c r="C16" s="333"/>
      <c r="D16" s="334"/>
      <c r="E16" s="334"/>
      <c r="F16" s="335"/>
      <c r="G16" s="335"/>
      <c r="H16" s="335"/>
      <c r="I16" s="335"/>
      <c r="J16" s="431">
        <f t="shared" si="0"/>
        <v>0</v>
      </c>
      <c r="K16" s="352"/>
      <c r="L16" s="335"/>
      <c r="M16" s="353">
        <f t="shared" si="1"/>
        <v>0</v>
      </c>
    </row>
    <row r="17" spans="1:13" ht="18" customHeight="1" x14ac:dyDescent="0.2">
      <c r="A17" s="316">
        <v>13</v>
      </c>
      <c r="B17" s="351"/>
      <c r="C17" s="333"/>
      <c r="D17" s="334"/>
      <c r="E17" s="334"/>
      <c r="F17" s="335"/>
      <c r="G17" s="335"/>
      <c r="H17" s="335"/>
      <c r="I17" s="335"/>
      <c r="J17" s="431">
        <f t="shared" si="0"/>
        <v>0</v>
      </c>
      <c r="K17" s="352"/>
      <c r="L17" s="335"/>
      <c r="M17" s="353">
        <f t="shared" si="1"/>
        <v>0</v>
      </c>
    </row>
    <row r="18" spans="1:13" ht="18" customHeight="1" x14ac:dyDescent="0.2">
      <c r="A18" s="316">
        <v>14</v>
      </c>
      <c r="B18" s="351"/>
      <c r="C18" s="333"/>
      <c r="D18" s="334"/>
      <c r="E18" s="334"/>
      <c r="F18" s="335"/>
      <c r="G18" s="335"/>
      <c r="H18" s="335"/>
      <c r="I18" s="335"/>
      <c r="J18" s="431">
        <f t="shared" si="0"/>
        <v>0</v>
      </c>
      <c r="K18" s="352"/>
      <c r="L18" s="335"/>
      <c r="M18" s="353">
        <f t="shared" si="1"/>
        <v>0</v>
      </c>
    </row>
    <row r="19" spans="1:13" ht="18" customHeight="1" x14ac:dyDescent="0.2">
      <c r="A19" s="316">
        <v>15</v>
      </c>
      <c r="B19" s="351"/>
      <c r="C19" s="333"/>
      <c r="D19" s="334"/>
      <c r="E19" s="334"/>
      <c r="F19" s="335"/>
      <c r="G19" s="335"/>
      <c r="H19" s="335"/>
      <c r="I19" s="335"/>
      <c r="J19" s="431">
        <f t="shared" si="0"/>
        <v>0</v>
      </c>
      <c r="K19" s="352"/>
      <c r="L19" s="335"/>
      <c r="M19" s="353">
        <f t="shared" si="1"/>
        <v>0</v>
      </c>
    </row>
    <row r="20" spans="1:13" ht="18" customHeight="1" x14ac:dyDescent="0.2">
      <c r="A20" s="316">
        <v>16</v>
      </c>
      <c r="B20" s="351"/>
      <c r="C20" s="333"/>
      <c r="D20" s="334"/>
      <c r="E20" s="334"/>
      <c r="F20" s="335"/>
      <c r="G20" s="335"/>
      <c r="H20" s="335"/>
      <c r="I20" s="335"/>
      <c r="J20" s="431">
        <f t="shared" si="0"/>
        <v>0</v>
      </c>
      <c r="K20" s="352"/>
      <c r="L20" s="335"/>
      <c r="M20" s="353">
        <f t="shared" si="1"/>
        <v>0</v>
      </c>
    </row>
    <row r="21" spans="1:13" ht="18" customHeight="1" x14ac:dyDescent="0.2">
      <c r="A21" s="316">
        <v>17</v>
      </c>
      <c r="B21" s="351"/>
      <c r="C21" s="333"/>
      <c r="D21" s="334"/>
      <c r="E21" s="334"/>
      <c r="F21" s="335"/>
      <c r="G21" s="335"/>
      <c r="H21" s="335"/>
      <c r="I21" s="335"/>
      <c r="J21" s="431">
        <f t="shared" si="0"/>
        <v>0</v>
      </c>
      <c r="K21" s="352"/>
      <c r="L21" s="335"/>
      <c r="M21" s="353">
        <f t="shared" si="1"/>
        <v>0</v>
      </c>
    </row>
    <row r="22" spans="1:13" ht="18" customHeight="1" x14ac:dyDescent="0.2">
      <c r="A22" s="316">
        <v>18</v>
      </c>
      <c r="B22" s="351"/>
      <c r="C22" s="333"/>
      <c r="D22" s="334"/>
      <c r="E22" s="334"/>
      <c r="F22" s="335"/>
      <c r="G22" s="335"/>
      <c r="H22" s="335"/>
      <c r="I22" s="335"/>
      <c r="J22" s="431">
        <f t="shared" si="0"/>
        <v>0</v>
      </c>
      <c r="K22" s="352"/>
      <c r="L22" s="335"/>
      <c r="M22" s="353">
        <f t="shared" si="1"/>
        <v>0</v>
      </c>
    </row>
    <row r="23" spans="1:13" ht="18" customHeight="1" x14ac:dyDescent="0.2">
      <c r="A23" s="316">
        <v>19</v>
      </c>
      <c r="B23" s="351"/>
      <c r="C23" s="333"/>
      <c r="D23" s="334"/>
      <c r="E23" s="334"/>
      <c r="F23" s="335"/>
      <c r="G23" s="335"/>
      <c r="H23" s="335"/>
      <c r="I23" s="335"/>
      <c r="J23" s="431">
        <f t="shared" si="0"/>
        <v>0</v>
      </c>
      <c r="K23" s="352"/>
      <c r="L23" s="335"/>
      <c r="M23" s="353">
        <f t="shared" si="1"/>
        <v>0</v>
      </c>
    </row>
    <row r="24" spans="1:13" ht="18" customHeight="1" x14ac:dyDescent="0.2">
      <c r="A24" s="316">
        <v>20</v>
      </c>
      <c r="B24" s="351"/>
      <c r="C24" s="333"/>
      <c r="D24" s="334"/>
      <c r="E24" s="334"/>
      <c r="F24" s="335"/>
      <c r="G24" s="335"/>
      <c r="H24" s="335"/>
      <c r="I24" s="335"/>
      <c r="J24" s="431">
        <f t="shared" si="0"/>
        <v>0</v>
      </c>
      <c r="K24" s="352"/>
      <c r="L24" s="335"/>
      <c r="M24" s="353">
        <f t="shared" si="1"/>
        <v>0</v>
      </c>
    </row>
    <row r="25" spans="1:13" ht="18" customHeight="1" x14ac:dyDescent="0.2">
      <c r="A25" s="316">
        <v>21</v>
      </c>
      <c r="B25" s="351"/>
      <c r="C25" s="333"/>
      <c r="D25" s="334"/>
      <c r="E25" s="334"/>
      <c r="F25" s="335"/>
      <c r="G25" s="335"/>
      <c r="H25" s="335"/>
      <c r="I25" s="335"/>
      <c r="J25" s="431">
        <f t="shared" si="0"/>
        <v>0</v>
      </c>
      <c r="K25" s="352"/>
      <c r="L25" s="335"/>
      <c r="M25" s="353">
        <f t="shared" si="1"/>
        <v>0</v>
      </c>
    </row>
    <row r="26" spans="1:13" ht="18" customHeight="1" x14ac:dyDescent="0.2">
      <c r="A26" s="316">
        <v>22</v>
      </c>
      <c r="B26" s="351"/>
      <c r="C26" s="333"/>
      <c r="D26" s="334"/>
      <c r="E26" s="334"/>
      <c r="F26" s="335"/>
      <c r="G26" s="335"/>
      <c r="H26" s="335"/>
      <c r="I26" s="335"/>
      <c r="J26" s="431">
        <f t="shared" si="0"/>
        <v>0</v>
      </c>
      <c r="K26" s="352"/>
      <c r="L26" s="335"/>
      <c r="M26" s="353">
        <f t="shared" si="1"/>
        <v>0</v>
      </c>
    </row>
    <row r="27" spans="1:13" ht="18" customHeight="1" x14ac:dyDescent="0.2">
      <c r="A27" s="316">
        <v>23</v>
      </c>
      <c r="B27" s="351"/>
      <c r="C27" s="333"/>
      <c r="D27" s="334"/>
      <c r="E27" s="334"/>
      <c r="F27" s="335"/>
      <c r="G27" s="335"/>
      <c r="H27" s="335"/>
      <c r="I27" s="335"/>
      <c r="J27" s="431">
        <f t="shared" si="0"/>
        <v>0</v>
      </c>
      <c r="K27" s="352"/>
      <c r="L27" s="335"/>
      <c r="M27" s="353">
        <f t="shared" si="1"/>
        <v>0</v>
      </c>
    </row>
    <row r="28" spans="1:13" ht="18" customHeight="1" x14ac:dyDescent="0.2">
      <c r="A28" s="316">
        <v>24</v>
      </c>
      <c r="B28" s="351"/>
      <c r="C28" s="333"/>
      <c r="D28" s="334"/>
      <c r="E28" s="334"/>
      <c r="F28" s="335"/>
      <c r="G28" s="335"/>
      <c r="H28" s="335"/>
      <c r="I28" s="335"/>
      <c r="J28" s="431">
        <f t="shared" si="0"/>
        <v>0</v>
      </c>
      <c r="K28" s="352"/>
      <c r="L28" s="335"/>
      <c r="M28" s="353">
        <f t="shared" si="1"/>
        <v>0</v>
      </c>
    </row>
    <row r="29" spans="1:13" ht="18" customHeight="1" x14ac:dyDescent="0.2">
      <c r="A29" s="316">
        <v>25</v>
      </c>
      <c r="B29" s="351"/>
      <c r="C29" s="333"/>
      <c r="D29" s="334"/>
      <c r="E29" s="334"/>
      <c r="F29" s="335"/>
      <c r="G29" s="335"/>
      <c r="H29" s="335"/>
      <c r="I29" s="335"/>
      <c r="J29" s="431">
        <f t="shared" si="0"/>
        <v>0</v>
      </c>
      <c r="K29" s="352"/>
      <c r="L29" s="335"/>
      <c r="M29" s="353">
        <f t="shared" si="1"/>
        <v>0</v>
      </c>
    </row>
    <row r="30" spans="1:13" ht="18" customHeight="1" x14ac:dyDescent="0.2">
      <c r="A30" s="316">
        <v>26</v>
      </c>
      <c r="B30" s="351"/>
      <c r="C30" s="333"/>
      <c r="D30" s="334"/>
      <c r="E30" s="334"/>
      <c r="F30" s="335"/>
      <c r="G30" s="335"/>
      <c r="H30" s="335"/>
      <c r="I30" s="335"/>
      <c r="J30" s="431">
        <f t="shared" si="0"/>
        <v>0</v>
      </c>
      <c r="K30" s="352"/>
      <c r="L30" s="335"/>
      <c r="M30" s="353">
        <f t="shared" si="1"/>
        <v>0</v>
      </c>
    </row>
    <row r="31" spans="1:13" ht="18" customHeight="1" x14ac:dyDescent="0.2">
      <c r="A31" s="316">
        <v>27</v>
      </c>
      <c r="B31" s="351"/>
      <c r="C31" s="333"/>
      <c r="D31" s="334"/>
      <c r="E31" s="334"/>
      <c r="F31" s="335"/>
      <c r="G31" s="335"/>
      <c r="H31" s="335"/>
      <c r="I31" s="335"/>
      <c r="J31" s="431">
        <f t="shared" si="0"/>
        <v>0</v>
      </c>
      <c r="K31" s="352"/>
      <c r="L31" s="335"/>
      <c r="M31" s="353">
        <f t="shared" si="1"/>
        <v>0</v>
      </c>
    </row>
    <row r="32" spans="1:13" ht="18" customHeight="1" x14ac:dyDescent="0.2">
      <c r="A32" s="316">
        <v>28</v>
      </c>
      <c r="B32" s="351"/>
      <c r="C32" s="333"/>
      <c r="D32" s="334"/>
      <c r="E32" s="334"/>
      <c r="F32" s="335"/>
      <c r="G32" s="335"/>
      <c r="H32" s="335"/>
      <c r="I32" s="335"/>
      <c r="J32" s="431">
        <f t="shared" si="0"/>
        <v>0</v>
      </c>
      <c r="K32" s="352"/>
      <c r="L32" s="335"/>
      <c r="M32" s="353">
        <f t="shared" si="1"/>
        <v>0</v>
      </c>
    </row>
    <row r="33" spans="1:13" ht="18" customHeight="1" x14ac:dyDescent="0.2">
      <c r="A33" s="316">
        <v>29</v>
      </c>
      <c r="B33" s="351"/>
      <c r="C33" s="333"/>
      <c r="D33" s="334"/>
      <c r="E33" s="334"/>
      <c r="F33" s="335"/>
      <c r="G33" s="335"/>
      <c r="H33" s="335"/>
      <c r="I33" s="335"/>
      <c r="J33" s="431">
        <f t="shared" si="0"/>
        <v>0</v>
      </c>
      <c r="K33" s="352"/>
      <c r="L33" s="335"/>
      <c r="M33" s="353">
        <f t="shared" si="1"/>
        <v>0</v>
      </c>
    </row>
    <row r="34" spans="1:13" ht="18" customHeight="1" x14ac:dyDescent="0.2">
      <c r="A34" s="316">
        <v>30</v>
      </c>
      <c r="B34" s="351"/>
      <c r="C34" s="333"/>
      <c r="D34" s="334"/>
      <c r="E34" s="334"/>
      <c r="F34" s="335"/>
      <c r="G34" s="335"/>
      <c r="H34" s="335"/>
      <c r="I34" s="335"/>
      <c r="J34" s="431">
        <f t="shared" si="0"/>
        <v>0</v>
      </c>
      <c r="K34" s="352"/>
      <c r="L34" s="335"/>
      <c r="M34" s="353">
        <f t="shared" si="1"/>
        <v>0</v>
      </c>
    </row>
    <row r="35" spans="1:13" ht="18" customHeight="1" x14ac:dyDescent="0.2">
      <c r="A35" s="316">
        <v>31</v>
      </c>
      <c r="B35" s="351"/>
      <c r="C35" s="333"/>
      <c r="D35" s="334"/>
      <c r="E35" s="334"/>
      <c r="F35" s="335"/>
      <c r="G35" s="335"/>
      <c r="H35" s="335"/>
      <c r="I35" s="335"/>
      <c r="J35" s="431">
        <f t="shared" si="0"/>
        <v>0</v>
      </c>
      <c r="K35" s="352"/>
      <c r="L35" s="335"/>
      <c r="M35" s="353">
        <f t="shared" si="1"/>
        <v>0</v>
      </c>
    </row>
    <row r="36" spans="1:13" ht="18" customHeight="1" x14ac:dyDescent="0.2">
      <c r="A36" s="316">
        <v>32</v>
      </c>
      <c r="B36" s="351"/>
      <c r="C36" s="333"/>
      <c r="D36" s="334"/>
      <c r="E36" s="334"/>
      <c r="F36" s="335"/>
      <c r="G36" s="335"/>
      <c r="H36" s="335"/>
      <c r="I36" s="335"/>
      <c r="J36" s="431">
        <f t="shared" si="0"/>
        <v>0</v>
      </c>
      <c r="K36" s="352"/>
      <c r="L36" s="335"/>
      <c r="M36" s="353">
        <f t="shared" si="1"/>
        <v>0</v>
      </c>
    </row>
    <row r="37" spans="1:13" ht="18" customHeight="1" x14ac:dyDescent="0.2">
      <c r="A37" s="316">
        <v>33</v>
      </c>
      <c r="B37" s="351"/>
      <c r="C37" s="333"/>
      <c r="D37" s="334"/>
      <c r="E37" s="334"/>
      <c r="F37" s="335"/>
      <c r="G37" s="335"/>
      <c r="H37" s="335"/>
      <c r="I37" s="335"/>
      <c r="J37" s="431">
        <f t="shared" si="0"/>
        <v>0</v>
      </c>
      <c r="K37" s="352"/>
      <c r="L37" s="335"/>
      <c r="M37" s="353">
        <f t="shared" si="1"/>
        <v>0</v>
      </c>
    </row>
    <row r="38" spans="1:13" ht="18" customHeight="1" x14ac:dyDescent="0.2">
      <c r="A38" s="316">
        <v>34</v>
      </c>
      <c r="B38" s="351"/>
      <c r="C38" s="333"/>
      <c r="D38" s="334"/>
      <c r="E38" s="334"/>
      <c r="F38" s="335"/>
      <c r="G38" s="335"/>
      <c r="H38" s="335"/>
      <c r="I38" s="335"/>
      <c r="J38" s="431">
        <f t="shared" si="0"/>
        <v>0</v>
      </c>
      <c r="K38" s="352"/>
      <c r="L38" s="335"/>
      <c r="M38" s="353">
        <f t="shared" si="1"/>
        <v>0</v>
      </c>
    </row>
    <row r="39" spans="1:13" ht="18" customHeight="1" x14ac:dyDescent="0.2">
      <c r="A39" s="316">
        <v>35</v>
      </c>
      <c r="B39" s="351"/>
      <c r="C39" s="333"/>
      <c r="D39" s="334"/>
      <c r="E39" s="334"/>
      <c r="F39" s="335"/>
      <c r="G39" s="335"/>
      <c r="H39" s="335"/>
      <c r="I39" s="335"/>
      <c r="J39" s="431">
        <f t="shared" si="0"/>
        <v>0</v>
      </c>
      <c r="K39" s="352"/>
      <c r="L39" s="335"/>
      <c r="M39" s="353">
        <f t="shared" si="1"/>
        <v>0</v>
      </c>
    </row>
    <row r="40" spans="1:13" ht="18" customHeight="1" x14ac:dyDescent="0.2">
      <c r="A40" s="316">
        <v>36</v>
      </c>
      <c r="B40" s="351"/>
      <c r="C40" s="333"/>
      <c r="D40" s="334"/>
      <c r="E40" s="334"/>
      <c r="F40" s="335"/>
      <c r="G40" s="335"/>
      <c r="H40" s="335"/>
      <c r="I40" s="335"/>
      <c r="J40" s="431">
        <f t="shared" si="0"/>
        <v>0</v>
      </c>
      <c r="K40" s="352"/>
      <c r="L40" s="335"/>
      <c r="M40" s="353">
        <f t="shared" si="1"/>
        <v>0</v>
      </c>
    </row>
    <row r="41" spans="1:13" ht="18" customHeight="1" x14ac:dyDescent="0.2">
      <c r="A41" s="316">
        <v>37</v>
      </c>
      <c r="B41" s="351"/>
      <c r="C41" s="333"/>
      <c r="D41" s="334"/>
      <c r="E41" s="334"/>
      <c r="F41" s="335"/>
      <c r="G41" s="335"/>
      <c r="H41" s="335"/>
      <c r="I41" s="335"/>
      <c r="J41" s="431">
        <f t="shared" si="0"/>
        <v>0</v>
      </c>
      <c r="K41" s="352"/>
      <c r="L41" s="335"/>
      <c r="M41" s="353">
        <f t="shared" si="1"/>
        <v>0</v>
      </c>
    </row>
    <row r="42" spans="1:13" ht="18" customHeight="1" x14ac:dyDescent="0.2">
      <c r="A42" s="316">
        <v>38</v>
      </c>
      <c r="B42" s="351"/>
      <c r="C42" s="333"/>
      <c r="D42" s="334"/>
      <c r="E42" s="334"/>
      <c r="F42" s="335"/>
      <c r="G42" s="335"/>
      <c r="H42" s="335"/>
      <c r="I42" s="335"/>
      <c r="J42" s="431">
        <f t="shared" si="0"/>
        <v>0</v>
      </c>
      <c r="K42" s="352"/>
      <c r="L42" s="335"/>
      <c r="M42" s="353">
        <f t="shared" si="1"/>
        <v>0</v>
      </c>
    </row>
    <row r="43" spans="1:13" ht="18" customHeight="1" x14ac:dyDescent="0.2">
      <c r="A43" s="316">
        <v>39</v>
      </c>
      <c r="B43" s="351"/>
      <c r="C43" s="333"/>
      <c r="D43" s="334"/>
      <c r="E43" s="334"/>
      <c r="F43" s="335"/>
      <c r="G43" s="335"/>
      <c r="H43" s="335"/>
      <c r="I43" s="335"/>
      <c r="J43" s="431">
        <f t="shared" si="0"/>
        <v>0</v>
      </c>
      <c r="K43" s="352"/>
      <c r="L43" s="335"/>
      <c r="M43" s="353">
        <f t="shared" si="1"/>
        <v>0</v>
      </c>
    </row>
    <row r="44" spans="1:13" ht="18" customHeight="1" x14ac:dyDescent="0.2">
      <c r="A44" s="316">
        <v>40</v>
      </c>
      <c r="B44" s="351"/>
      <c r="C44" s="333"/>
      <c r="D44" s="334"/>
      <c r="E44" s="334"/>
      <c r="F44" s="335"/>
      <c r="G44" s="335"/>
      <c r="H44" s="335"/>
      <c r="I44" s="335"/>
      <c r="J44" s="431">
        <f t="shared" si="0"/>
        <v>0</v>
      </c>
      <c r="K44" s="352"/>
      <c r="L44" s="335"/>
      <c r="M44" s="353">
        <f t="shared" si="1"/>
        <v>0</v>
      </c>
    </row>
    <row r="45" spans="1:13" ht="18" customHeight="1" x14ac:dyDescent="0.2">
      <c r="A45" s="316">
        <v>41</v>
      </c>
      <c r="B45" s="351"/>
      <c r="C45" s="333"/>
      <c r="D45" s="334"/>
      <c r="E45" s="334"/>
      <c r="F45" s="335"/>
      <c r="G45" s="335"/>
      <c r="H45" s="335"/>
      <c r="I45" s="335"/>
      <c r="J45" s="431">
        <f t="shared" si="0"/>
        <v>0</v>
      </c>
      <c r="K45" s="352"/>
      <c r="L45" s="335"/>
      <c r="M45" s="353">
        <f t="shared" si="1"/>
        <v>0</v>
      </c>
    </row>
    <row r="46" spans="1:13" ht="18" customHeight="1" x14ac:dyDescent="0.2">
      <c r="A46" s="316">
        <v>42</v>
      </c>
      <c r="B46" s="351"/>
      <c r="C46" s="333"/>
      <c r="D46" s="334"/>
      <c r="E46" s="334"/>
      <c r="F46" s="335"/>
      <c r="G46" s="335"/>
      <c r="H46" s="335"/>
      <c r="I46" s="335"/>
      <c r="J46" s="431">
        <f t="shared" si="0"/>
        <v>0</v>
      </c>
      <c r="K46" s="352"/>
      <c r="L46" s="335"/>
      <c r="M46" s="353">
        <f t="shared" si="1"/>
        <v>0</v>
      </c>
    </row>
    <row r="47" spans="1:13" ht="18" customHeight="1" x14ac:dyDescent="0.2">
      <c r="A47" s="316">
        <v>43</v>
      </c>
      <c r="B47" s="351"/>
      <c r="C47" s="333"/>
      <c r="D47" s="334"/>
      <c r="E47" s="334"/>
      <c r="F47" s="335"/>
      <c r="G47" s="335"/>
      <c r="H47" s="335"/>
      <c r="I47" s="335"/>
      <c r="J47" s="431">
        <f t="shared" si="0"/>
        <v>0</v>
      </c>
      <c r="K47" s="352"/>
      <c r="L47" s="335"/>
      <c r="M47" s="353">
        <f t="shared" si="1"/>
        <v>0</v>
      </c>
    </row>
    <row r="48" spans="1:13" ht="18" customHeight="1" x14ac:dyDescent="0.2">
      <c r="A48" s="316">
        <v>44</v>
      </c>
      <c r="B48" s="351"/>
      <c r="C48" s="333"/>
      <c r="D48" s="334"/>
      <c r="E48" s="334"/>
      <c r="F48" s="335"/>
      <c r="G48" s="335"/>
      <c r="H48" s="335"/>
      <c r="I48" s="335"/>
      <c r="J48" s="431">
        <f t="shared" si="0"/>
        <v>0</v>
      </c>
      <c r="K48" s="352"/>
      <c r="L48" s="335"/>
      <c r="M48" s="353">
        <f t="shared" si="1"/>
        <v>0</v>
      </c>
    </row>
    <row r="49" spans="1:13" ht="18" customHeight="1" x14ac:dyDescent="0.2">
      <c r="A49" s="316">
        <v>45</v>
      </c>
      <c r="B49" s="351"/>
      <c r="C49" s="333"/>
      <c r="D49" s="334"/>
      <c r="E49" s="334"/>
      <c r="F49" s="335"/>
      <c r="G49" s="335"/>
      <c r="H49" s="335"/>
      <c r="I49" s="335"/>
      <c r="J49" s="431">
        <f t="shared" si="0"/>
        <v>0</v>
      </c>
      <c r="K49" s="352"/>
      <c r="L49" s="335"/>
      <c r="M49" s="353">
        <f t="shared" si="1"/>
        <v>0</v>
      </c>
    </row>
    <row r="50" spans="1:13" ht="18" customHeight="1" x14ac:dyDescent="0.2">
      <c r="A50" s="316">
        <v>46</v>
      </c>
      <c r="B50" s="351"/>
      <c r="C50" s="333"/>
      <c r="D50" s="334"/>
      <c r="E50" s="334"/>
      <c r="F50" s="335"/>
      <c r="G50" s="335"/>
      <c r="H50" s="335"/>
      <c r="I50" s="335"/>
      <c r="J50" s="431">
        <f t="shared" si="0"/>
        <v>0</v>
      </c>
      <c r="K50" s="352"/>
      <c r="L50" s="335"/>
      <c r="M50" s="353">
        <f t="shared" si="1"/>
        <v>0</v>
      </c>
    </row>
    <row r="51" spans="1:13" ht="18" customHeight="1" x14ac:dyDescent="0.2">
      <c r="A51" s="316">
        <v>47</v>
      </c>
      <c r="B51" s="351"/>
      <c r="C51" s="333"/>
      <c r="D51" s="334"/>
      <c r="E51" s="334"/>
      <c r="F51" s="335"/>
      <c r="G51" s="335"/>
      <c r="H51" s="335"/>
      <c r="I51" s="335"/>
      <c r="J51" s="431">
        <f t="shared" si="0"/>
        <v>0</v>
      </c>
      <c r="K51" s="352"/>
      <c r="L51" s="335"/>
      <c r="M51" s="353">
        <f t="shared" si="1"/>
        <v>0</v>
      </c>
    </row>
    <row r="52" spans="1:13" ht="18" customHeight="1" x14ac:dyDescent="0.2">
      <c r="A52" s="316">
        <v>48</v>
      </c>
      <c r="B52" s="351"/>
      <c r="C52" s="333"/>
      <c r="D52" s="334"/>
      <c r="E52" s="334"/>
      <c r="F52" s="335"/>
      <c r="G52" s="335"/>
      <c r="H52" s="335"/>
      <c r="I52" s="335"/>
      <c r="J52" s="431">
        <f t="shared" si="0"/>
        <v>0</v>
      </c>
      <c r="K52" s="352"/>
      <c r="L52" s="335"/>
      <c r="M52" s="353">
        <f t="shared" si="1"/>
        <v>0</v>
      </c>
    </row>
    <row r="53" spans="1:13" ht="18" customHeight="1" x14ac:dyDescent="0.2">
      <c r="A53" s="316">
        <v>49</v>
      </c>
      <c r="B53" s="351"/>
      <c r="C53" s="333"/>
      <c r="D53" s="334"/>
      <c r="E53" s="334"/>
      <c r="F53" s="335"/>
      <c r="G53" s="335"/>
      <c r="H53" s="335"/>
      <c r="I53" s="335"/>
      <c r="J53" s="431">
        <f t="shared" si="0"/>
        <v>0</v>
      </c>
      <c r="K53" s="352"/>
      <c r="L53" s="335"/>
      <c r="M53" s="353">
        <f t="shared" si="1"/>
        <v>0</v>
      </c>
    </row>
    <row r="54" spans="1:13" ht="18" customHeight="1" x14ac:dyDescent="0.2">
      <c r="A54" s="317">
        <v>50</v>
      </c>
      <c r="B54" s="351"/>
      <c r="C54" s="333"/>
      <c r="D54" s="334"/>
      <c r="E54" s="334"/>
      <c r="F54" s="335"/>
      <c r="G54" s="335"/>
      <c r="H54" s="335"/>
      <c r="I54" s="335"/>
      <c r="J54" s="431">
        <f t="shared" si="0"/>
        <v>0</v>
      </c>
      <c r="K54" s="352"/>
      <c r="L54" s="335"/>
      <c r="M54" s="353">
        <f t="shared" si="1"/>
        <v>0</v>
      </c>
    </row>
    <row r="55" spans="1:13" ht="18" customHeight="1" x14ac:dyDescent="0.2">
      <c r="A55" s="317">
        <v>51</v>
      </c>
      <c r="B55" s="351"/>
      <c r="C55" s="333"/>
      <c r="D55" s="334"/>
      <c r="E55" s="334"/>
      <c r="F55" s="335"/>
      <c r="G55" s="335"/>
      <c r="H55" s="335"/>
      <c r="I55" s="335"/>
      <c r="J55" s="431">
        <f t="shared" si="0"/>
        <v>0</v>
      </c>
      <c r="K55" s="352"/>
      <c r="L55" s="335"/>
      <c r="M55" s="353">
        <f t="shared" si="1"/>
        <v>0</v>
      </c>
    </row>
    <row r="56" spans="1:13" ht="18" customHeight="1" x14ac:dyDescent="0.2">
      <c r="A56" s="317">
        <v>52</v>
      </c>
      <c r="B56" s="351"/>
      <c r="C56" s="333"/>
      <c r="D56" s="334"/>
      <c r="E56" s="334"/>
      <c r="F56" s="335"/>
      <c r="G56" s="335"/>
      <c r="H56" s="335"/>
      <c r="I56" s="335"/>
      <c r="J56" s="431">
        <f t="shared" si="0"/>
        <v>0</v>
      </c>
      <c r="K56" s="352"/>
      <c r="L56" s="335"/>
      <c r="M56" s="353">
        <f t="shared" si="1"/>
        <v>0</v>
      </c>
    </row>
    <row r="57" spans="1:13" ht="18" customHeight="1" x14ac:dyDescent="0.2">
      <c r="A57" s="317">
        <v>53</v>
      </c>
      <c r="B57" s="351"/>
      <c r="C57" s="333"/>
      <c r="D57" s="334"/>
      <c r="E57" s="334"/>
      <c r="F57" s="335"/>
      <c r="G57" s="335"/>
      <c r="H57" s="335"/>
      <c r="I57" s="335"/>
      <c r="J57" s="431">
        <f t="shared" si="0"/>
        <v>0</v>
      </c>
      <c r="K57" s="352"/>
      <c r="L57" s="335"/>
      <c r="M57" s="353">
        <f t="shared" si="1"/>
        <v>0</v>
      </c>
    </row>
    <row r="58" spans="1:13" ht="18" customHeight="1" x14ac:dyDescent="0.2">
      <c r="A58" s="317">
        <v>54</v>
      </c>
      <c r="B58" s="351"/>
      <c r="C58" s="333"/>
      <c r="D58" s="334"/>
      <c r="E58" s="334"/>
      <c r="F58" s="335"/>
      <c r="G58" s="335"/>
      <c r="H58" s="335"/>
      <c r="I58" s="335"/>
      <c r="J58" s="431">
        <f t="shared" si="0"/>
        <v>0</v>
      </c>
      <c r="K58" s="352"/>
      <c r="L58" s="335"/>
      <c r="M58" s="353">
        <f t="shared" si="1"/>
        <v>0</v>
      </c>
    </row>
    <row r="59" spans="1:13" ht="18" customHeight="1" x14ac:dyDescent="0.2">
      <c r="A59" s="317">
        <v>55</v>
      </c>
      <c r="B59" s="351"/>
      <c r="C59" s="333"/>
      <c r="D59" s="334"/>
      <c r="E59" s="334"/>
      <c r="F59" s="335"/>
      <c r="G59" s="335"/>
      <c r="H59" s="335"/>
      <c r="I59" s="335"/>
      <c r="J59" s="431">
        <f t="shared" si="0"/>
        <v>0</v>
      </c>
      <c r="K59" s="352"/>
      <c r="L59" s="335"/>
      <c r="M59" s="353">
        <f t="shared" si="1"/>
        <v>0</v>
      </c>
    </row>
    <row r="60" spans="1:13" ht="18" customHeight="1" x14ac:dyDescent="0.2">
      <c r="A60" s="317">
        <v>56</v>
      </c>
      <c r="B60" s="351"/>
      <c r="C60" s="333"/>
      <c r="D60" s="334"/>
      <c r="E60" s="334"/>
      <c r="F60" s="335"/>
      <c r="G60" s="335"/>
      <c r="H60" s="335"/>
      <c r="I60" s="335"/>
      <c r="J60" s="431">
        <f t="shared" si="0"/>
        <v>0</v>
      </c>
      <c r="K60" s="352"/>
      <c r="L60" s="335"/>
      <c r="M60" s="353">
        <f t="shared" si="1"/>
        <v>0</v>
      </c>
    </row>
    <row r="61" spans="1:13" ht="18" customHeight="1" x14ac:dyDescent="0.2">
      <c r="A61" s="317">
        <v>57</v>
      </c>
      <c r="B61" s="351"/>
      <c r="C61" s="333"/>
      <c r="D61" s="334"/>
      <c r="E61" s="334"/>
      <c r="F61" s="335"/>
      <c r="G61" s="335"/>
      <c r="H61" s="335"/>
      <c r="I61" s="335"/>
      <c r="J61" s="431">
        <f t="shared" si="0"/>
        <v>0</v>
      </c>
      <c r="K61" s="352"/>
      <c r="L61" s="335"/>
      <c r="M61" s="353">
        <f t="shared" si="1"/>
        <v>0</v>
      </c>
    </row>
    <row r="62" spans="1:13" ht="18" customHeight="1" x14ac:dyDescent="0.2">
      <c r="A62" s="317">
        <v>58</v>
      </c>
      <c r="B62" s="351"/>
      <c r="C62" s="333"/>
      <c r="D62" s="334"/>
      <c r="E62" s="334"/>
      <c r="F62" s="335"/>
      <c r="G62" s="335"/>
      <c r="H62" s="335"/>
      <c r="I62" s="335"/>
      <c r="J62" s="431">
        <f t="shared" si="0"/>
        <v>0</v>
      </c>
      <c r="K62" s="352"/>
      <c r="L62" s="335"/>
      <c r="M62" s="353">
        <f t="shared" si="1"/>
        <v>0</v>
      </c>
    </row>
    <row r="63" spans="1:13" ht="18" customHeight="1" x14ac:dyDescent="0.2">
      <c r="A63" s="317">
        <v>59</v>
      </c>
      <c r="B63" s="351"/>
      <c r="C63" s="333"/>
      <c r="D63" s="334"/>
      <c r="E63" s="334"/>
      <c r="F63" s="335"/>
      <c r="G63" s="335"/>
      <c r="H63" s="335"/>
      <c r="I63" s="335"/>
      <c r="J63" s="431">
        <f t="shared" si="0"/>
        <v>0</v>
      </c>
      <c r="K63" s="352"/>
      <c r="L63" s="335"/>
      <c r="M63" s="353">
        <f t="shared" si="1"/>
        <v>0</v>
      </c>
    </row>
    <row r="64" spans="1:13" ht="18" customHeight="1" x14ac:dyDescent="0.2">
      <c r="A64" s="317">
        <v>60</v>
      </c>
      <c r="B64" s="351"/>
      <c r="C64" s="333"/>
      <c r="D64" s="334"/>
      <c r="E64" s="334"/>
      <c r="F64" s="335"/>
      <c r="G64" s="335"/>
      <c r="H64" s="335"/>
      <c r="I64" s="335"/>
      <c r="J64" s="431">
        <f t="shared" si="0"/>
        <v>0</v>
      </c>
      <c r="K64" s="352"/>
      <c r="L64" s="335"/>
      <c r="M64" s="353">
        <f t="shared" si="1"/>
        <v>0</v>
      </c>
    </row>
    <row r="65" spans="1:13" ht="18" customHeight="1" x14ac:dyDescent="0.2">
      <c r="A65" s="317">
        <v>61</v>
      </c>
      <c r="B65" s="351"/>
      <c r="C65" s="333"/>
      <c r="D65" s="334"/>
      <c r="E65" s="334"/>
      <c r="F65" s="335"/>
      <c r="G65" s="335"/>
      <c r="H65" s="335"/>
      <c r="I65" s="335"/>
      <c r="J65" s="431">
        <f t="shared" si="0"/>
        <v>0</v>
      </c>
      <c r="K65" s="352"/>
      <c r="L65" s="335"/>
      <c r="M65" s="353">
        <f t="shared" si="1"/>
        <v>0</v>
      </c>
    </row>
    <row r="66" spans="1:13" ht="18" customHeight="1" x14ac:dyDescent="0.2">
      <c r="A66" s="317">
        <v>62</v>
      </c>
      <c r="B66" s="351"/>
      <c r="C66" s="333"/>
      <c r="D66" s="334"/>
      <c r="E66" s="334"/>
      <c r="F66" s="335"/>
      <c r="G66" s="335"/>
      <c r="H66" s="335"/>
      <c r="I66" s="335"/>
      <c r="J66" s="431">
        <f t="shared" si="0"/>
        <v>0</v>
      </c>
      <c r="K66" s="352"/>
      <c r="L66" s="335"/>
      <c r="M66" s="353">
        <f t="shared" si="1"/>
        <v>0</v>
      </c>
    </row>
    <row r="67" spans="1:13" ht="18" customHeight="1" x14ac:dyDescent="0.2">
      <c r="A67" s="317">
        <v>63</v>
      </c>
      <c r="B67" s="351"/>
      <c r="C67" s="333"/>
      <c r="D67" s="334"/>
      <c r="E67" s="334"/>
      <c r="F67" s="335"/>
      <c r="G67" s="335"/>
      <c r="H67" s="335"/>
      <c r="I67" s="335"/>
      <c r="J67" s="431">
        <f t="shared" si="0"/>
        <v>0</v>
      </c>
      <c r="K67" s="352"/>
      <c r="L67" s="335"/>
      <c r="M67" s="353">
        <f t="shared" si="1"/>
        <v>0</v>
      </c>
    </row>
    <row r="68" spans="1:13" ht="18" customHeight="1" x14ac:dyDescent="0.2">
      <c r="A68" s="317">
        <v>64</v>
      </c>
      <c r="B68" s="351"/>
      <c r="C68" s="333"/>
      <c r="D68" s="334"/>
      <c r="E68" s="334"/>
      <c r="F68" s="335"/>
      <c r="G68" s="335"/>
      <c r="H68" s="335"/>
      <c r="I68" s="335"/>
      <c r="J68" s="431">
        <f t="shared" si="0"/>
        <v>0</v>
      </c>
      <c r="K68" s="352"/>
      <c r="L68" s="335"/>
      <c r="M68" s="353">
        <f t="shared" si="1"/>
        <v>0</v>
      </c>
    </row>
    <row r="69" spans="1:13" ht="18" customHeight="1" x14ac:dyDescent="0.2">
      <c r="A69" s="317">
        <v>65</v>
      </c>
      <c r="B69" s="351"/>
      <c r="C69" s="333"/>
      <c r="D69" s="334"/>
      <c r="E69" s="334"/>
      <c r="F69" s="335"/>
      <c r="G69" s="335"/>
      <c r="H69" s="335"/>
      <c r="I69" s="335"/>
      <c r="J69" s="431">
        <f t="shared" si="0"/>
        <v>0</v>
      </c>
      <c r="K69" s="352"/>
      <c r="L69" s="335"/>
      <c r="M69" s="353">
        <f t="shared" si="1"/>
        <v>0</v>
      </c>
    </row>
    <row r="70" spans="1:13" ht="18" customHeight="1" x14ac:dyDescent="0.2">
      <c r="A70" s="317">
        <v>66</v>
      </c>
      <c r="B70" s="351"/>
      <c r="C70" s="333"/>
      <c r="D70" s="334"/>
      <c r="E70" s="334"/>
      <c r="F70" s="335"/>
      <c r="G70" s="335"/>
      <c r="H70" s="335"/>
      <c r="I70" s="335"/>
      <c r="J70" s="431">
        <f t="shared" ref="J70:J98" si="2">SUM(F70,G70,H70,I70)</f>
        <v>0</v>
      </c>
      <c r="K70" s="352"/>
      <c r="L70" s="335"/>
      <c r="M70" s="353">
        <f t="shared" si="1"/>
        <v>0</v>
      </c>
    </row>
    <row r="71" spans="1:13" ht="18" customHeight="1" x14ac:dyDescent="0.2">
      <c r="A71" s="317">
        <v>67</v>
      </c>
      <c r="B71" s="351"/>
      <c r="C71" s="333"/>
      <c r="D71" s="334"/>
      <c r="E71" s="334"/>
      <c r="F71" s="335"/>
      <c r="G71" s="335"/>
      <c r="H71" s="335"/>
      <c r="I71" s="335"/>
      <c r="J71" s="431">
        <f t="shared" si="2"/>
        <v>0</v>
      </c>
      <c r="K71" s="352"/>
      <c r="L71" s="335"/>
      <c r="M71" s="353">
        <f t="shared" si="1"/>
        <v>0</v>
      </c>
    </row>
    <row r="72" spans="1:13" ht="18" customHeight="1" x14ac:dyDescent="0.2">
      <c r="A72" s="317">
        <v>68</v>
      </c>
      <c r="B72" s="351"/>
      <c r="C72" s="333"/>
      <c r="D72" s="334"/>
      <c r="E72" s="334"/>
      <c r="F72" s="335"/>
      <c r="G72" s="335"/>
      <c r="H72" s="335"/>
      <c r="I72" s="335"/>
      <c r="J72" s="431">
        <f t="shared" si="2"/>
        <v>0</v>
      </c>
      <c r="K72" s="352"/>
      <c r="L72" s="335"/>
      <c r="M72" s="353">
        <f t="shared" si="1"/>
        <v>0</v>
      </c>
    </row>
    <row r="73" spans="1:13" ht="18" customHeight="1" x14ac:dyDescent="0.2">
      <c r="A73" s="317">
        <v>69</v>
      </c>
      <c r="B73" s="351"/>
      <c r="C73" s="333"/>
      <c r="D73" s="334"/>
      <c r="E73" s="334"/>
      <c r="F73" s="335"/>
      <c r="G73" s="335"/>
      <c r="H73" s="335"/>
      <c r="I73" s="335"/>
      <c r="J73" s="431">
        <f t="shared" si="2"/>
        <v>0</v>
      </c>
      <c r="K73" s="352"/>
      <c r="L73" s="335"/>
      <c r="M73" s="353">
        <f t="shared" ref="M73:M99" si="3">SUM(L73,J73)</f>
        <v>0</v>
      </c>
    </row>
    <row r="74" spans="1:13" ht="18" customHeight="1" x14ac:dyDescent="0.2">
      <c r="A74" s="317">
        <v>70</v>
      </c>
      <c r="B74" s="351"/>
      <c r="C74" s="333"/>
      <c r="D74" s="334"/>
      <c r="E74" s="334"/>
      <c r="F74" s="335"/>
      <c r="G74" s="335"/>
      <c r="H74" s="335"/>
      <c r="I74" s="335"/>
      <c r="J74" s="431">
        <f t="shared" si="2"/>
        <v>0</v>
      </c>
      <c r="K74" s="352"/>
      <c r="L74" s="335"/>
      <c r="M74" s="353">
        <f t="shared" si="3"/>
        <v>0</v>
      </c>
    </row>
    <row r="75" spans="1:13" ht="18" customHeight="1" x14ac:dyDescent="0.2">
      <c r="A75" s="317">
        <v>71</v>
      </c>
      <c r="B75" s="351"/>
      <c r="C75" s="333"/>
      <c r="D75" s="334"/>
      <c r="E75" s="334"/>
      <c r="F75" s="335"/>
      <c r="G75" s="335"/>
      <c r="H75" s="335"/>
      <c r="I75" s="335"/>
      <c r="J75" s="431">
        <f t="shared" si="2"/>
        <v>0</v>
      </c>
      <c r="K75" s="352"/>
      <c r="L75" s="335"/>
      <c r="M75" s="353">
        <f t="shared" si="3"/>
        <v>0</v>
      </c>
    </row>
    <row r="76" spans="1:13" ht="18" customHeight="1" x14ac:dyDescent="0.2">
      <c r="A76" s="317">
        <v>72</v>
      </c>
      <c r="B76" s="351"/>
      <c r="C76" s="333"/>
      <c r="D76" s="334"/>
      <c r="E76" s="334"/>
      <c r="F76" s="335"/>
      <c r="G76" s="335"/>
      <c r="H76" s="335"/>
      <c r="I76" s="335"/>
      <c r="J76" s="431">
        <f t="shared" si="2"/>
        <v>0</v>
      </c>
      <c r="K76" s="352"/>
      <c r="L76" s="335"/>
      <c r="M76" s="353">
        <f t="shared" si="3"/>
        <v>0</v>
      </c>
    </row>
    <row r="77" spans="1:13" ht="18" customHeight="1" x14ac:dyDescent="0.2">
      <c r="A77" s="317">
        <v>73</v>
      </c>
      <c r="B77" s="351"/>
      <c r="C77" s="333"/>
      <c r="D77" s="334"/>
      <c r="E77" s="334"/>
      <c r="F77" s="335"/>
      <c r="G77" s="335"/>
      <c r="H77" s="335"/>
      <c r="I77" s="335"/>
      <c r="J77" s="431">
        <f t="shared" si="2"/>
        <v>0</v>
      </c>
      <c r="K77" s="352"/>
      <c r="L77" s="335"/>
      <c r="M77" s="353">
        <f t="shared" si="3"/>
        <v>0</v>
      </c>
    </row>
    <row r="78" spans="1:13" ht="18" customHeight="1" x14ac:dyDescent="0.2">
      <c r="A78" s="317">
        <v>74</v>
      </c>
      <c r="B78" s="351"/>
      <c r="C78" s="333"/>
      <c r="D78" s="334"/>
      <c r="E78" s="334"/>
      <c r="F78" s="335"/>
      <c r="G78" s="335"/>
      <c r="H78" s="335"/>
      <c r="I78" s="335"/>
      <c r="J78" s="431">
        <f t="shared" si="2"/>
        <v>0</v>
      </c>
      <c r="K78" s="352"/>
      <c r="L78" s="335"/>
      <c r="M78" s="353">
        <f t="shared" si="3"/>
        <v>0</v>
      </c>
    </row>
    <row r="79" spans="1:13" ht="18" customHeight="1" x14ac:dyDescent="0.2">
      <c r="A79" s="317">
        <v>75</v>
      </c>
      <c r="B79" s="351"/>
      <c r="C79" s="333"/>
      <c r="D79" s="334"/>
      <c r="E79" s="334"/>
      <c r="F79" s="335"/>
      <c r="G79" s="335"/>
      <c r="H79" s="335"/>
      <c r="I79" s="335"/>
      <c r="J79" s="431">
        <f t="shared" si="2"/>
        <v>0</v>
      </c>
      <c r="K79" s="352"/>
      <c r="L79" s="335"/>
      <c r="M79" s="353">
        <f t="shared" si="3"/>
        <v>0</v>
      </c>
    </row>
    <row r="80" spans="1:13" ht="18" customHeight="1" x14ac:dyDescent="0.2">
      <c r="A80" s="317">
        <v>76</v>
      </c>
      <c r="B80" s="351"/>
      <c r="C80" s="333"/>
      <c r="D80" s="334"/>
      <c r="E80" s="334"/>
      <c r="F80" s="335"/>
      <c r="G80" s="335"/>
      <c r="H80" s="335"/>
      <c r="I80" s="335"/>
      <c r="J80" s="431">
        <f t="shared" si="2"/>
        <v>0</v>
      </c>
      <c r="K80" s="352"/>
      <c r="L80" s="335"/>
      <c r="M80" s="353">
        <f t="shared" si="3"/>
        <v>0</v>
      </c>
    </row>
    <row r="81" spans="1:13" ht="18" customHeight="1" x14ac:dyDescent="0.2">
      <c r="A81" s="317">
        <v>77</v>
      </c>
      <c r="B81" s="351"/>
      <c r="C81" s="333"/>
      <c r="D81" s="334"/>
      <c r="E81" s="334"/>
      <c r="F81" s="335"/>
      <c r="G81" s="335"/>
      <c r="H81" s="335"/>
      <c r="I81" s="335"/>
      <c r="J81" s="431">
        <f t="shared" si="2"/>
        <v>0</v>
      </c>
      <c r="K81" s="352"/>
      <c r="L81" s="335"/>
      <c r="M81" s="353">
        <f t="shared" si="3"/>
        <v>0</v>
      </c>
    </row>
    <row r="82" spans="1:13" ht="18" customHeight="1" x14ac:dyDescent="0.2">
      <c r="A82" s="317">
        <v>78</v>
      </c>
      <c r="B82" s="351"/>
      <c r="C82" s="333"/>
      <c r="D82" s="334"/>
      <c r="E82" s="334"/>
      <c r="F82" s="335"/>
      <c r="G82" s="335"/>
      <c r="H82" s="335"/>
      <c r="I82" s="335"/>
      <c r="J82" s="431">
        <f t="shared" si="2"/>
        <v>0</v>
      </c>
      <c r="K82" s="352"/>
      <c r="L82" s="335"/>
      <c r="M82" s="353">
        <f t="shared" si="3"/>
        <v>0</v>
      </c>
    </row>
    <row r="83" spans="1:13" ht="18" customHeight="1" x14ac:dyDescent="0.2">
      <c r="A83" s="317">
        <v>79</v>
      </c>
      <c r="B83" s="351"/>
      <c r="C83" s="333"/>
      <c r="D83" s="334"/>
      <c r="E83" s="334"/>
      <c r="F83" s="335"/>
      <c r="G83" s="335"/>
      <c r="H83" s="335"/>
      <c r="I83" s="335"/>
      <c r="J83" s="431">
        <f t="shared" si="2"/>
        <v>0</v>
      </c>
      <c r="K83" s="352"/>
      <c r="L83" s="335"/>
      <c r="M83" s="353">
        <f t="shared" si="3"/>
        <v>0</v>
      </c>
    </row>
    <row r="84" spans="1:13" ht="18" customHeight="1" x14ac:dyDescent="0.2">
      <c r="A84" s="317">
        <v>80</v>
      </c>
      <c r="B84" s="351"/>
      <c r="C84" s="333"/>
      <c r="D84" s="334"/>
      <c r="E84" s="334"/>
      <c r="F84" s="335"/>
      <c r="G84" s="335"/>
      <c r="H84" s="335"/>
      <c r="I84" s="335"/>
      <c r="J84" s="431">
        <f t="shared" si="2"/>
        <v>0</v>
      </c>
      <c r="K84" s="352"/>
      <c r="L84" s="335"/>
      <c r="M84" s="353">
        <f t="shared" si="3"/>
        <v>0</v>
      </c>
    </row>
    <row r="85" spans="1:13" ht="18" customHeight="1" x14ac:dyDescent="0.2">
      <c r="A85" s="317">
        <v>81</v>
      </c>
      <c r="B85" s="351"/>
      <c r="C85" s="333"/>
      <c r="D85" s="334"/>
      <c r="E85" s="334"/>
      <c r="F85" s="335"/>
      <c r="G85" s="335"/>
      <c r="H85" s="335"/>
      <c r="I85" s="335"/>
      <c r="J85" s="431">
        <f t="shared" si="2"/>
        <v>0</v>
      </c>
      <c r="K85" s="352"/>
      <c r="L85" s="335"/>
      <c r="M85" s="353">
        <f t="shared" si="3"/>
        <v>0</v>
      </c>
    </row>
    <row r="86" spans="1:13" ht="18" customHeight="1" x14ac:dyDescent="0.2">
      <c r="A86" s="317">
        <v>82</v>
      </c>
      <c r="B86" s="351"/>
      <c r="C86" s="333"/>
      <c r="D86" s="334"/>
      <c r="E86" s="334"/>
      <c r="F86" s="335"/>
      <c r="G86" s="335"/>
      <c r="H86" s="335"/>
      <c r="I86" s="335"/>
      <c r="J86" s="431">
        <f t="shared" si="2"/>
        <v>0</v>
      </c>
      <c r="K86" s="352"/>
      <c r="L86" s="335"/>
      <c r="M86" s="353">
        <f t="shared" si="3"/>
        <v>0</v>
      </c>
    </row>
    <row r="87" spans="1:13" ht="18" customHeight="1" x14ac:dyDescent="0.2">
      <c r="A87" s="317">
        <v>83</v>
      </c>
      <c r="B87" s="351"/>
      <c r="C87" s="333"/>
      <c r="D87" s="334"/>
      <c r="E87" s="334"/>
      <c r="F87" s="335"/>
      <c r="G87" s="335"/>
      <c r="H87" s="335"/>
      <c r="I87" s="335"/>
      <c r="J87" s="431">
        <f t="shared" si="2"/>
        <v>0</v>
      </c>
      <c r="K87" s="352"/>
      <c r="L87" s="335"/>
      <c r="M87" s="353">
        <f t="shared" si="3"/>
        <v>0</v>
      </c>
    </row>
    <row r="88" spans="1:13" ht="18" customHeight="1" x14ac:dyDescent="0.2">
      <c r="A88" s="317">
        <v>84</v>
      </c>
      <c r="B88" s="351"/>
      <c r="C88" s="333"/>
      <c r="D88" s="334"/>
      <c r="E88" s="334"/>
      <c r="F88" s="335"/>
      <c r="G88" s="335"/>
      <c r="H88" s="335"/>
      <c r="I88" s="335"/>
      <c r="J88" s="431">
        <f t="shared" si="2"/>
        <v>0</v>
      </c>
      <c r="K88" s="352"/>
      <c r="L88" s="335"/>
      <c r="M88" s="353">
        <f t="shared" si="3"/>
        <v>0</v>
      </c>
    </row>
    <row r="89" spans="1:13" ht="18" customHeight="1" x14ac:dyDescent="0.2">
      <c r="A89" s="317">
        <v>85</v>
      </c>
      <c r="B89" s="351"/>
      <c r="C89" s="333"/>
      <c r="D89" s="334"/>
      <c r="E89" s="334"/>
      <c r="F89" s="335"/>
      <c r="G89" s="335"/>
      <c r="H89" s="335"/>
      <c r="I89" s="335"/>
      <c r="J89" s="431">
        <f t="shared" si="2"/>
        <v>0</v>
      </c>
      <c r="K89" s="352"/>
      <c r="L89" s="335"/>
      <c r="M89" s="353">
        <f t="shared" si="3"/>
        <v>0</v>
      </c>
    </row>
    <row r="90" spans="1:13" ht="18" customHeight="1" x14ac:dyDescent="0.2">
      <c r="A90" s="317">
        <v>86</v>
      </c>
      <c r="B90" s="351"/>
      <c r="C90" s="333"/>
      <c r="D90" s="334"/>
      <c r="E90" s="334"/>
      <c r="F90" s="335"/>
      <c r="G90" s="335"/>
      <c r="H90" s="335"/>
      <c r="I90" s="335"/>
      <c r="J90" s="431">
        <f t="shared" si="2"/>
        <v>0</v>
      </c>
      <c r="K90" s="352"/>
      <c r="L90" s="335"/>
      <c r="M90" s="353">
        <f t="shared" si="3"/>
        <v>0</v>
      </c>
    </row>
    <row r="91" spans="1:13" ht="18" customHeight="1" x14ac:dyDescent="0.2">
      <c r="A91" s="317">
        <v>87</v>
      </c>
      <c r="B91" s="351"/>
      <c r="C91" s="333"/>
      <c r="D91" s="334"/>
      <c r="E91" s="334"/>
      <c r="F91" s="335"/>
      <c r="G91" s="335"/>
      <c r="H91" s="335"/>
      <c r="I91" s="335"/>
      <c r="J91" s="431">
        <f t="shared" si="2"/>
        <v>0</v>
      </c>
      <c r="K91" s="352"/>
      <c r="L91" s="335"/>
      <c r="M91" s="353">
        <f t="shared" si="3"/>
        <v>0</v>
      </c>
    </row>
    <row r="92" spans="1:13" ht="18" customHeight="1" x14ac:dyDescent="0.2">
      <c r="A92" s="317">
        <v>88</v>
      </c>
      <c r="B92" s="351"/>
      <c r="C92" s="333"/>
      <c r="D92" s="334"/>
      <c r="E92" s="334"/>
      <c r="F92" s="335"/>
      <c r="G92" s="335"/>
      <c r="H92" s="335"/>
      <c r="I92" s="335"/>
      <c r="J92" s="431">
        <f t="shared" si="2"/>
        <v>0</v>
      </c>
      <c r="K92" s="352"/>
      <c r="L92" s="335"/>
      <c r="M92" s="353">
        <f t="shared" si="3"/>
        <v>0</v>
      </c>
    </row>
    <row r="93" spans="1:13" ht="18" customHeight="1" x14ac:dyDescent="0.2">
      <c r="A93" s="317">
        <v>89</v>
      </c>
      <c r="B93" s="351"/>
      <c r="C93" s="333"/>
      <c r="D93" s="334"/>
      <c r="E93" s="334"/>
      <c r="F93" s="335"/>
      <c r="G93" s="335"/>
      <c r="H93" s="335"/>
      <c r="I93" s="335"/>
      <c r="J93" s="431">
        <f t="shared" si="2"/>
        <v>0</v>
      </c>
      <c r="K93" s="352"/>
      <c r="L93" s="335"/>
      <c r="M93" s="353">
        <f t="shared" si="3"/>
        <v>0</v>
      </c>
    </row>
    <row r="94" spans="1:13" ht="18" customHeight="1" x14ac:dyDescent="0.2">
      <c r="A94" s="317">
        <v>90</v>
      </c>
      <c r="B94" s="351"/>
      <c r="C94" s="333"/>
      <c r="D94" s="334"/>
      <c r="E94" s="334"/>
      <c r="F94" s="335"/>
      <c r="G94" s="335"/>
      <c r="H94" s="335"/>
      <c r="I94" s="335"/>
      <c r="J94" s="431">
        <f t="shared" si="2"/>
        <v>0</v>
      </c>
      <c r="K94" s="352"/>
      <c r="L94" s="335"/>
      <c r="M94" s="353">
        <f t="shared" si="3"/>
        <v>0</v>
      </c>
    </row>
    <row r="95" spans="1:13" ht="18" customHeight="1" x14ac:dyDescent="0.2">
      <c r="A95" s="317">
        <v>91</v>
      </c>
      <c r="B95" s="351"/>
      <c r="C95" s="333"/>
      <c r="D95" s="334"/>
      <c r="E95" s="334"/>
      <c r="F95" s="335"/>
      <c r="G95" s="335"/>
      <c r="H95" s="335"/>
      <c r="I95" s="335"/>
      <c r="J95" s="431">
        <f t="shared" si="2"/>
        <v>0</v>
      </c>
      <c r="K95" s="352"/>
      <c r="L95" s="335"/>
      <c r="M95" s="353">
        <f t="shared" si="3"/>
        <v>0</v>
      </c>
    </row>
    <row r="96" spans="1:13" ht="18" customHeight="1" x14ac:dyDescent="0.2">
      <c r="A96" s="317">
        <v>92</v>
      </c>
      <c r="B96" s="351"/>
      <c r="C96" s="333"/>
      <c r="D96" s="334"/>
      <c r="E96" s="334"/>
      <c r="F96" s="335"/>
      <c r="G96" s="335"/>
      <c r="H96" s="335"/>
      <c r="I96" s="335"/>
      <c r="J96" s="431">
        <f t="shared" si="2"/>
        <v>0</v>
      </c>
      <c r="K96" s="352"/>
      <c r="L96" s="335"/>
      <c r="M96" s="353">
        <f t="shared" si="3"/>
        <v>0</v>
      </c>
    </row>
    <row r="97" spans="1:13" ht="18" customHeight="1" x14ac:dyDescent="0.2">
      <c r="A97" s="317">
        <v>93</v>
      </c>
      <c r="B97" s="351"/>
      <c r="C97" s="333"/>
      <c r="D97" s="334"/>
      <c r="E97" s="334"/>
      <c r="F97" s="335"/>
      <c r="G97" s="335"/>
      <c r="H97" s="335"/>
      <c r="I97" s="335"/>
      <c r="J97" s="431">
        <f t="shared" si="2"/>
        <v>0</v>
      </c>
      <c r="K97" s="352"/>
      <c r="L97" s="335"/>
      <c r="M97" s="353">
        <f t="shared" si="3"/>
        <v>0</v>
      </c>
    </row>
    <row r="98" spans="1:13" ht="18" customHeight="1" x14ac:dyDescent="0.2">
      <c r="A98" s="317">
        <v>94</v>
      </c>
      <c r="B98" s="351"/>
      <c r="C98" s="333"/>
      <c r="D98" s="334"/>
      <c r="E98" s="334"/>
      <c r="F98" s="335"/>
      <c r="G98" s="335"/>
      <c r="H98" s="335"/>
      <c r="I98" s="335"/>
      <c r="J98" s="431">
        <f t="shared" si="2"/>
        <v>0</v>
      </c>
      <c r="K98" s="352"/>
      <c r="L98" s="335"/>
      <c r="M98" s="353">
        <f t="shared" si="3"/>
        <v>0</v>
      </c>
    </row>
    <row r="99" spans="1:13" ht="18" customHeight="1" thickBot="1" x14ac:dyDescent="0.25">
      <c r="A99" s="317">
        <v>95</v>
      </c>
      <c r="B99" s="351"/>
      <c r="C99" s="333"/>
      <c r="D99" s="334"/>
      <c r="E99" s="334"/>
      <c r="F99" s="335"/>
      <c r="G99" s="335"/>
      <c r="H99" s="335"/>
      <c r="I99" s="335"/>
      <c r="J99" s="431">
        <f>SUM(F99,G99,H99,I99)</f>
        <v>0</v>
      </c>
      <c r="K99" s="352"/>
      <c r="L99" s="335"/>
      <c r="M99" s="353">
        <f t="shared" si="3"/>
        <v>0</v>
      </c>
    </row>
    <row r="100" spans="1:13" ht="18" customHeight="1" thickTop="1" thickBot="1" x14ac:dyDescent="0.25">
      <c r="A100" s="620" t="s">
        <v>145</v>
      </c>
      <c r="B100" s="621"/>
      <c r="C100" s="621"/>
      <c r="D100" s="621"/>
      <c r="E100" s="621"/>
      <c r="F100" s="621"/>
      <c r="G100" s="621"/>
      <c r="H100" s="621"/>
      <c r="I100" s="621"/>
      <c r="J100" s="621"/>
      <c r="K100" s="621"/>
      <c r="L100" s="622"/>
      <c r="M100" s="336">
        <f>SUBTOTAL(9,M5:M99)</f>
        <v>114180000</v>
      </c>
    </row>
    <row r="101" spans="1:13" ht="18" customHeight="1" x14ac:dyDescent="0.2">
      <c r="A101" s="318"/>
      <c r="B101" s="318"/>
      <c r="C101" s="318"/>
      <c r="D101" s="319"/>
      <c r="E101" s="319"/>
      <c r="F101" s="311"/>
      <c r="G101" s="311"/>
      <c r="H101" s="311"/>
      <c r="I101" s="311"/>
      <c r="J101" s="311"/>
      <c r="M101" s="320"/>
    </row>
    <row r="102" spans="1:13" ht="18" customHeight="1" x14ac:dyDescent="0.2">
      <c r="A102" s="321"/>
      <c r="J102" s="322"/>
      <c r="K102" s="323"/>
      <c r="L102" s="324"/>
    </row>
  </sheetData>
  <sheetProtection algorithmName="SHA-512" hashValue="4a2BzClxbP+w2UXtqjHoKCTbeE7RhRj3WM8yhtXj4Jld5RROjexWF4rtMdkiFxq5tn6NkXOyVkmIIo0O1RbrFw==" saltValue="MUz10f3SAIEhoeVxbBSA7g==" spinCount="100000" sheet="1" formatCells="0" formatColumns="0" formatRows="0" sort="0"/>
  <mergeCells count="8">
    <mergeCell ref="M3:M4"/>
    <mergeCell ref="A3:A4"/>
    <mergeCell ref="B3:B4"/>
    <mergeCell ref="C3:C4"/>
    <mergeCell ref="A100:L100"/>
    <mergeCell ref="F3:L3"/>
    <mergeCell ref="E3:E4"/>
    <mergeCell ref="D3:D4"/>
  </mergeCells>
  <phoneticPr fontId="17"/>
  <dataValidations disablePrompts="1" count="2">
    <dataValidation type="list" allowBlank="1" showInputMessage="1" showErrorMessage="1" sqref="D5:D99" xr:uid="{AB2AF225-7965-4E0A-A20D-ADB3F636C91C}">
      <formula1>"連携機関, 協力機関"</formula1>
    </dataValidation>
    <dataValidation type="list" allowBlank="1" showInputMessage="1" showErrorMessage="1" sqref="E5:E99" xr:uid="{D3C14FD1-1E78-448D-B434-C33956A4377E}">
      <formula1>"研究費・研究環境整備費, 研究費"</formula1>
    </dataValidation>
  </dataValidations>
  <printOptions horizontalCentered="1"/>
  <pageMargins left="0.39370078740157483" right="0.19685039370078741" top="0.74803149606299213" bottom="0.74803149606299213" header="0.31496062992125984" footer="0.31496062992125984"/>
  <pageSetup paperSize="9" scale="48" fitToHeight="2"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6226-BB37-40E0-98C6-8A6DE34CBCED}">
  <sheetPr>
    <tabColor rgb="FFFFC000"/>
    <pageSetUpPr fitToPage="1"/>
  </sheetPr>
  <dimension ref="A1:K85"/>
  <sheetViews>
    <sheetView zoomScale="80" zoomScaleNormal="80" workbookViewId="0"/>
  </sheetViews>
  <sheetFormatPr defaultRowHeight="14.4" customHeight="1" x14ac:dyDescent="0.2"/>
  <cols>
    <col min="1" max="1" width="4" style="380" customWidth="1"/>
    <col min="2" max="2" width="19.77734375" style="380" customWidth="1"/>
    <col min="3" max="3" width="15.44140625" style="380" bestFit="1" customWidth="1"/>
    <col min="4" max="4" width="12.88671875" style="380" bestFit="1" customWidth="1"/>
    <col min="5" max="5" width="13.6640625" style="380" customWidth="1"/>
    <col min="6" max="6" width="34.77734375" style="380" customWidth="1"/>
    <col min="7" max="7" width="33.21875" style="380" customWidth="1"/>
    <col min="8" max="8" width="39.109375" style="380" customWidth="1"/>
    <col min="9" max="9" width="8.88671875" style="380"/>
    <col min="10" max="10" width="36.88671875" style="380" bestFit="1" customWidth="1"/>
    <col min="11" max="11" width="17.77734375" style="380" customWidth="1"/>
    <col min="12" max="16384" width="8.88671875" style="380"/>
  </cols>
  <sheetData>
    <row r="1" spans="1:11" ht="14.4" customHeight="1" x14ac:dyDescent="0.2">
      <c r="A1" s="380" t="s">
        <v>353</v>
      </c>
    </row>
    <row r="3" spans="1:11" ht="14.4" customHeight="1" x14ac:dyDescent="0.2">
      <c r="A3" s="381" t="s">
        <v>358</v>
      </c>
      <c r="B3" s="435"/>
      <c r="C3" s="432" t="s">
        <v>446</v>
      </c>
      <c r="D3" s="470"/>
      <c r="E3" s="470"/>
      <c r="F3" s="472"/>
      <c r="G3" s="473"/>
    </row>
    <row r="4" spans="1:11" ht="14.4" customHeight="1" x14ac:dyDescent="0.2">
      <c r="A4" s="382" t="s">
        <v>354</v>
      </c>
      <c r="B4" s="436"/>
      <c r="C4" s="433" t="s">
        <v>328</v>
      </c>
      <c r="D4" s="471"/>
      <c r="E4" s="471"/>
      <c r="F4" s="498" t="s">
        <v>464</v>
      </c>
      <c r="G4" s="499" t="s">
        <v>465</v>
      </c>
      <c r="H4" s="500" t="s">
        <v>466</v>
      </c>
    </row>
    <row r="5" spans="1:11" ht="14.4" customHeight="1" x14ac:dyDescent="0.2">
      <c r="A5" s="382" t="s">
        <v>355</v>
      </c>
      <c r="B5" s="436"/>
      <c r="C5" s="433" t="s">
        <v>334</v>
      </c>
      <c r="D5" s="471"/>
      <c r="E5" s="471"/>
      <c r="F5" s="472"/>
      <c r="G5" s="473"/>
    </row>
    <row r="7" spans="1:11" ht="14.4" customHeight="1" x14ac:dyDescent="0.2">
      <c r="A7" s="380" t="s">
        <v>356</v>
      </c>
    </row>
    <row r="8" spans="1:11" ht="14.4" customHeight="1" x14ac:dyDescent="0.2">
      <c r="F8" s="383"/>
      <c r="G8" s="383" t="s">
        <v>360</v>
      </c>
    </row>
    <row r="9" spans="1:11" ht="14.4" customHeight="1" x14ac:dyDescent="0.2">
      <c r="A9" s="628" t="s">
        <v>357</v>
      </c>
      <c r="B9" s="629"/>
      <c r="C9" s="637" t="s">
        <v>447</v>
      </c>
      <c r="D9" s="637" t="s">
        <v>448</v>
      </c>
      <c r="E9" s="632" t="s">
        <v>201</v>
      </c>
      <c r="F9" s="626" t="s">
        <v>359</v>
      </c>
      <c r="G9" s="627"/>
      <c r="H9" s="634" t="s">
        <v>321</v>
      </c>
      <c r="J9" s="634" t="s">
        <v>321</v>
      </c>
    </row>
    <row r="10" spans="1:11" ht="14.4" customHeight="1" x14ac:dyDescent="0.2">
      <c r="A10" s="630"/>
      <c r="B10" s="631"/>
      <c r="C10" s="633"/>
      <c r="D10" s="633"/>
      <c r="E10" s="633"/>
      <c r="F10" s="392" t="s">
        <v>362</v>
      </c>
      <c r="G10" s="448" t="s">
        <v>363</v>
      </c>
      <c r="H10" s="635"/>
      <c r="J10" s="636"/>
    </row>
    <row r="11" spans="1:11" ht="14.4" customHeight="1" x14ac:dyDescent="0.2">
      <c r="A11" s="446"/>
      <c r="B11" s="468"/>
      <c r="C11" s="492" t="s">
        <v>449</v>
      </c>
      <c r="D11" s="465" t="str">
        <f>IF(C11="","",IF(C11="課税対象外","要","不要"))</f>
        <v>要</v>
      </c>
      <c r="E11" s="638">
        <v>100000</v>
      </c>
      <c r="F11" s="639" t="s">
        <v>456</v>
      </c>
      <c r="G11" s="639" t="s">
        <v>457</v>
      </c>
      <c r="H11" s="640" t="s">
        <v>391</v>
      </c>
      <c r="J11" s="449" t="str">
        <f>IF('4.設備備品費R'!J5="","",'4.設備備品費R'!J5)</f>
        <v>○○関連遺伝子発現解析</v>
      </c>
      <c r="K11" s="450">
        <f>IF(J11="","",SUMIF($H$11:$H$75,J11,$E$11:$E$75))</f>
        <v>2380000</v>
      </c>
    </row>
    <row r="12" spans="1:11" ht="14.4" customHeight="1" x14ac:dyDescent="0.2">
      <c r="A12" s="447"/>
      <c r="B12" s="385"/>
      <c r="C12" s="494" t="s">
        <v>451</v>
      </c>
      <c r="D12" s="495" t="str">
        <f t="shared" ref="D12:D27" si="0">IF(C12="","",IF(C12="課税対象外","要","不要"))</f>
        <v>不要</v>
      </c>
      <c r="E12" s="641">
        <v>100000</v>
      </c>
      <c r="F12" s="642" t="s">
        <v>467</v>
      </c>
      <c r="G12" s="642" t="s">
        <v>468</v>
      </c>
      <c r="H12" s="643" t="s">
        <v>391</v>
      </c>
      <c r="J12" s="449" t="str">
        <f>IF('4.設備備品費R'!J6="","",'4.設備備品費R'!J6)</f>
        <v>○○モデル動物の開発と検証</v>
      </c>
      <c r="K12" s="450">
        <f>IF(J12="","",SUMIF($H$11:$H$75,J12,$E$11:$E$75))</f>
        <v>0</v>
      </c>
    </row>
    <row r="13" spans="1:11" ht="14.4" customHeight="1" x14ac:dyDescent="0.2">
      <c r="A13" s="447"/>
      <c r="B13" s="385"/>
      <c r="C13" s="494" t="s">
        <v>451</v>
      </c>
      <c r="D13" s="495" t="str">
        <f t="shared" si="0"/>
        <v>不要</v>
      </c>
      <c r="E13" s="442"/>
      <c r="F13" s="443"/>
      <c r="G13" s="443"/>
      <c r="H13" s="452"/>
      <c r="J13" s="449" t="str">
        <f>IF('4.設備備品費R'!J7="","",'4.設備備品費R'!J7)</f>
        <v>サブテーマ３</v>
      </c>
      <c r="K13" s="450">
        <f>IF(J13="","",SUMIF($H$11:$H$75,J13,$E$11:$E$75))</f>
        <v>0</v>
      </c>
    </row>
    <row r="14" spans="1:11" ht="14.4" customHeight="1" x14ac:dyDescent="0.2">
      <c r="A14" s="447"/>
      <c r="B14" s="385"/>
      <c r="C14" s="494" t="s">
        <v>451</v>
      </c>
      <c r="D14" s="495" t="str">
        <f t="shared" si="0"/>
        <v>不要</v>
      </c>
      <c r="E14" s="442"/>
      <c r="F14" s="443"/>
      <c r="G14" s="443"/>
      <c r="H14" s="452"/>
      <c r="J14" s="449" t="str">
        <f>IF('4.設備備品費R'!J8="","",'4.設備備品費R'!J8)</f>
        <v>サブテーマ共通</v>
      </c>
      <c r="K14" s="450">
        <f>IF(J14="","",SUMIF($H$11:$H$75,J14,$E$11:$E$75))</f>
        <v>0</v>
      </c>
    </row>
    <row r="15" spans="1:11" ht="14.4" customHeight="1" x14ac:dyDescent="0.2">
      <c r="A15" s="447"/>
      <c r="B15" s="385"/>
      <c r="C15" s="494" t="s">
        <v>451</v>
      </c>
      <c r="D15" s="495" t="str">
        <f t="shared" si="0"/>
        <v>不要</v>
      </c>
      <c r="E15" s="442"/>
      <c r="F15" s="443"/>
      <c r="G15" s="443"/>
      <c r="H15" s="452"/>
      <c r="J15" s="449" t="str">
        <f>IF('4.設備備品費R'!J9="","",'4.設備備品費R'!J9)</f>
        <v/>
      </c>
      <c r="K15" s="450" t="str">
        <f t="shared" ref="K15:K22" si="1">IF(J15="","",SUMIF($H$11:$H$75,J15,$E$11:$E$75))</f>
        <v/>
      </c>
    </row>
    <row r="16" spans="1:11" ht="14.4" customHeight="1" x14ac:dyDescent="0.2">
      <c r="A16" s="447"/>
      <c r="B16" s="385"/>
      <c r="C16" s="494" t="s">
        <v>451</v>
      </c>
      <c r="D16" s="495" t="str">
        <f t="shared" si="0"/>
        <v>不要</v>
      </c>
      <c r="E16" s="442"/>
      <c r="F16" s="443"/>
      <c r="G16" s="443"/>
      <c r="H16" s="452"/>
      <c r="J16" s="449" t="str">
        <f>IF('4.設備備品費R'!J10="","",'4.設備備品費R'!J10)</f>
        <v/>
      </c>
      <c r="K16" s="450" t="str">
        <f t="shared" si="1"/>
        <v/>
      </c>
    </row>
    <row r="17" spans="1:11" ht="14.4" customHeight="1" x14ac:dyDescent="0.2">
      <c r="A17" s="447"/>
      <c r="B17" s="385"/>
      <c r="C17" s="494" t="s">
        <v>451</v>
      </c>
      <c r="D17" s="495" t="str">
        <f t="shared" si="0"/>
        <v>不要</v>
      </c>
      <c r="E17" s="442"/>
      <c r="F17" s="443"/>
      <c r="G17" s="443"/>
      <c r="H17" s="452"/>
      <c r="J17" s="449" t="str">
        <f>IF('4.設備備品費R'!J11="","",'4.設備備品費R'!J11)</f>
        <v/>
      </c>
      <c r="K17" s="450" t="str">
        <f t="shared" si="1"/>
        <v/>
      </c>
    </row>
    <row r="18" spans="1:11" ht="14.4" customHeight="1" x14ac:dyDescent="0.2">
      <c r="A18" s="447"/>
      <c r="B18" s="385"/>
      <c r="C18" s="494" t="s">
        <v>451</v>
      </c>
      <c r="D18" s="495" t="str">
        <f t="shared" si="0"/>
        <v>不要</v>
      </c>
      <c r="E18" s="442"/>
      <c r="F18" s="443"/>
      <c r="G18" s="443"/>
      <c r="H18" s="452"/>
      <c r="J18" s="449" t="str">
        <f>IF('4.設備備品費R'!J12="","",'4.設備備品費R'!J12)</f>
        <v/>
      </c>
      <c r="K18" s="450" t="str">
        <f t="shared" si="1"/>
        <v/>
      </c>
    </row>
    <row r="19" spans="1:11" ht="14.4" customHeight="1" x14ac:dyDescent="0.2">
      <c r="A19" s="447"/>
      <c r="B19" s="385" t="s">
        <v>368</v>
      </c>
      <c r="C19" s="494" t="s">
        <v>451</v>
      </c>
      <c r="D19" s="495" t="str">
        <f t="shared" si="0"/>
        <v>不要</v>
      </c>
      <c r="E19" s="442"/>
      <c r="F19" s="443"/>
      <c r="G19" s="443"/>
      <c r="H19" s="452"/>
      <c r="J19" s="449" t="str">
        <f>IF('4.設備備品費R'!J13="","",'4.設備備品費R'!J13)</f>
        <v/>
      </c>
      <c r="K19" s="450" t="str">
        <f t="shared" si="1"/>
        <v/>
      </c>
    </row>
    <row r="20" spans="1:11" ht="14.4" customHeight="1" x14ac:dyDescent="0.2">
      <c r="A20" s="447"/>
      <c r="B20" s="385"/>
      <c r="C20" s="494" t="s">
        <v>451</v>
      </c>
      <c r="D20" s="495" t="str">
        <f t="shared" si="0"/>
        <v>不要</v>
      </c>
      <c r="E20" s="442"/>
      <c r="F20" s="443"/>
      <c r="G20" s="443"/>
      <c r="H20" s="452"/>
      <c r="J20" s="449" t="str">
        <f>IF('4.設備備品費R'!J14="","",'4.設備備品費R'!J14)</f>
        <v/>
      </c>
      <c r="K20" s="450" t="str">
        <f t="shared" si="1"/>
        <v/>
      </c>
    </row>
    <row r="21" spans="1:11" ht="14.4" customHeight="1" x14ac:dyDescent="0.2">
      <c r="A21" s="447"/>
      <c r="B21" s="385"/>
      <c r="C21" s="494" t="s">
        <v>451</v>
      </c>
      <c r="D21" s="495" t="str">
        <f t="shared" si="0"/>
        <v>不要</v>
      </c>
      <c r="E21" s="442"/>
      <c r="F21" s="443"/>
      <c r="G21" s="443"/>
      <c r="H21" s="452"/>
      <c r="J21" s="449" t="str">
        <f>IF('4.設備備品費R'!J15="","",'4.設備備品費R'!J15)</f>
        <v/>
      </c>
      <c r="K21" s="450" t="str">
        <f t="shared" si="1"/>
        <v/>
      </c>
    </row>
    <row r="22" spans="1:11" ht="14.4" customHeight="1" x14ac:dyDescent="0.2">
      <c r="A22" s="447"/>
      <c r="B22" s="385"/>
      <c r="C22" s="494" t="s">
        <v>451</v>
      </c>
      <c r="D22" s="495" t="str">
        <f t="shared" si="0"/>
        <v>不要</v>
      </c>
      <c r="E22" s="442"/>
      <c r="F22" s="443"/>
      <c r="G22" s="443"/>
      <c r="H22" s="452"/>
      <c r="J22" s="449" t="str">
        <f>IF('4.設備備品費R'!J16="","",'4.設備備品費R'!J16)</f>
        <v/>
      </c>
      <c r="K22" s="450" t="str">
        <f t="shared" si="1"/>
        <v/>
      </c>
    </row>
    <row r="23" spans="1:11" ht="14.4" customHeight="1" x14ac:dyDescent="0.2">
      <c r="A23" s="447"/>
      <c r="B23" s="385"/>
      <c r="C23" s="494" t="s">
        <v>451</v>
      </c>
      <c r="D23" s="495" t="str">
        <f t="shared" si="0"/>
        <v>不要</v>
      </c>
      <c r="E23" s="442"/>
      <c r="F23" s="443"/>
      <c r="G23" s="443"/>
      <c r="H23" s="452"/>
      <c r="K23" s="450" t="str">
        <f>IF(J19="","",SUMIF($H$11:$H$75,J19,$E$11:$E$75))</f>
        <v/>
      </c>
    </row>
    <row r="24" spans="1:11" ht="14.4" customHeight="1" x14ac:dyDescent="0.2">
      <c r="A24" s="447"/>
      <c r="B24" s="385"/>
      <c r="C24" s="494" t="s">
        <v>451</v>
      </c>
      <c r="D24" s="495" t="str">
        <f t="shared" si="0"/>
        <v>不要</v>
      </c>
      <c r="E24" s="442"/>
      <c r="F24" s="443"/>
      <c r="G24" s="443"/>
      <c r="H24" s="452"/>
      <c r="K24" s="450" t="str">
        <f>IF(J20="","",SUMIF($H$11:$H$75,J20,$E$11:$E$75))</f>
        <v/>
      </c>
    </row>
    <row r="25" spans="1:11" ht="14.4" customHeight="1" x14ac:dyDescent="0.2">
      <c r="A25" s="447"/>
      <c r="B25" s="385"/>
      <c r="C25" s="494" t="s">
        <v>451</v>
      </c>
      <c r="D25" s="495" t="str">
        <f t="shared" si="0"/>
        <v>不要</v>
      </c>
      <c r="E25" s="442"/>
      <c r="F25" s="443"/>
      <c r="G25" s="443"/>
      <c r="H25" s="452"/>
      <c r="K25" s="450" t="str">
        <f>IF(J21="","",SUMIF($H$11:$H$75,J21,$E$11:$E$75))</f>
        <v/>
      </c>
    </row>
    <row r="26" spans="1:11" ht="14.4" customHeight="1" x14ac:dyDescent="0.2">
      <c r="A26" s="447"/>
      <c r="B26" s="385"/>
      <c r="C26" s="494" t="s">
        <v>451</v>
      </c>
      <c r="D26" s="495" t="str">
        <f t="shared" si="0"/>
        <v>不要</v>
      </c>
      <c r="E26" s="442"/>
      <c r="F26" s="443"/>
      <c r="G26" s="443"/>
      <c r="H26" s="452"/>
      <c r="K26" s="450" t="str">
        <f>IF(J22="","",SUMIF($H$11:$H$75,J22,$E$11:$E$75))</f>
        <v/>
      </c>
    </row>
    <row r="27" spans="1:11" ht="14.4" customHeight="1" x14ac:dyDescent="0.2">
      <c r="A27" s="447"/>
      <c r="B27" s="389"/>
      <c r="C27" s="493" t="s">
        <v>451</v>
      </c>
      <c r="D27" s="466" t="str">
        <f t="shared" si="0"/>
        <v>不要</v>
      </c>
      <c r="E27" s="479"/>
      <c r="F27" s="480"/>
      <c r="G27" s="481"/>
      <c r="H27" s="469"/>
    </row>
    <row r="28" spans="1:11" ht="14.4" customHeight="1" x14ac:dyDescent="0.2">
      <c r="A28" s="437"/>
      <c r="B28" s="438"/>
      <c r="C28" s="466" t="s">
        <v>452</v>
      </c>
      <c r="D28" s="466" t="s">
        <v>452</v>
      </c>
      <c r="E28" s="453">
        <f>SUM(E11:E27)</f>
        <v>200000</v>
      </c>
      <c r="F28" s="439"/>
      <c r="G28" s="439"/>
      <c r="H28" s="391"/>
    </row>
    <row r="29" spans="1:11" ht="14.4" customHeight="1" x14ac:dyDescent="0.2">
      <c r="A29" s="446"/>
      <c r="B29" s="468"/>
      <c r="C29" s="492" t="s">
        <v>449</v>
      </c>
      <c r="D29" s="465" t="str">
        <f>IF(C29="","",IF(C29="課税対象外","要","不要"))</f>
        <v>要</v>
      </c>
      <c r="E29" s="638">
        <v>300000</v>
      </c>
      <c r="F29" s="639" t="s">
        <v>184</v>
      </c>
      <c r="G29" s="639" t="s">
        <v>454</v>
      </c>
      <c r="H29" s="640" t="s">
        <v>391</v>
      </c>
    </row>
    <row r="30" spans="1:11" ht="14.4" customHeight="1" x14ac:dyDescent="0.2">
      <c r="A30" s="447"/>
      <c r="B30" s="385"/>
      <c r="C30" s="494" t="s">
        <v>451</v>
      </c>
      <c r="D30" s="495" t="str">
        <f t="shared" ref="D30:D44" si="2">IF(C30="","",IF(C30="課税対象外","要","不要"))</f>
        <v>不要</v>
      </c>
      <c r="E30" s="641">
        <v>20000</v>
      </c>
      <c r="F30" s="642" t="s">
        <v>184</v>
      </c>
      <c r="G30" s="642" t="s">
        <v>455</v>
      </c>
      <c r="H30" s="643" t="s">
        <v>391</v>
      </c>
    </row>
    <row r="31" spans="1:11" ht="14.4" customHeight="1" x14ac:dyDescent="0.2">
      <c r="A31" s="447"/>
      <c r="B31" s="385"/>
      <c r="C31" s="494" t="s">
        <v>451</v>
      </c>
      <c r="D31" s="495" t="str">
        <f t="shared" si="2"/>
        <v>不要</v>
      </c>
      <c r="E31" s="442"/>
      <c r="F31" s="443"/>
      <c r="G31" s="443"/>
      <c r="H31" s="452"/>
    </row>
    <row r="32" spans="1:11" ht="14.4" customHeight="1" x14ac:dyDescent="0.2">
      <c r="A32" s="447"/>
      <c r="B32" s="385"/>
      <c r="C32" s="494" t="s">
        <v>451</v>
      </c>
      <c r="D32" s="495" t="str">
        <f t="shared" si="2"/>
        <v>不要</v>
      </c>
      <c r="E32" s="442"/>
      <c r="F32" s="443"/>
      <c r="G32" s="443"/>
      <c r="H32" s="452"/>
    </row>
    <row r="33" spans="1:8" ht="14.4" customHeight="1" x14ac:dyDescent="0.2">
      <c r="A33" s="447"/>
      <c r="B33" s="385"/>
      <c r="C33" s="494" t="s">
        <v>451</v>
      </c>
      <c r="D33" s="495" t="str">
        <f t="shared" si="2"/>
        <v>不要</v>
      </c>
      <c r="E33" s="442"/>
      <c r="F33" s="443"/>
      <c r="G33" s="443"/>
      <c r="H33" s="452"/>
    </row>
    <row r="34" spans="1:8" ht="14.4" customHeight="1" x14ac:dyDescent="0.2">
      <c r="A34" s="447"/>
      <c r="B34" s="385"/>
      <c r="C34" s="494" t="s">
        <v>451</v>
      </c>
      <c r="D34" s="495" t="str">
        <f t="shared" si="2"/>
        <v>不要</v>
      </c>
      <c r="E34" s="442"/>
      <c r="F34" s="443"/>
      <c r="G34" s="443"/>
      <c r="H34" s="452"/>
    </row>
    <row r="35" spans="1:8" ht="14.4" customHeight="1" x14ac:dyDescent="0.2">
      <c r="A35" s="447"/>
      <c r="B35" s="385"/>
      <c r="C35" s="494" t="s">
        <v>451</v>
      </c>
      <c r="D35" s="495" t="str">
        <f t="shared" si="2"/>
        <v>不要</v>
      </c>
      <c r="E35" s="442"/>
      <c r="F35" s="443"/>
      <c r="G35" s="443"/>
      <c r="H35" s="452"/>
    </row>
    <row r="36" spans="1:8" ht="14.4" customHeight="1" x14ac:dyDescent="0.2">
      <c r="A36" s="447"/>
      <c r="B36" s="385" t="s">
        <v>369</v>
      </c>
      <c r="C36" s="494" t="s">
        <v>451</v>
      </c>
      <c r="D36" s="495" t="str">
        <f t="shared" si="2"/>
        <v>不要</v>
      </c>
      <c r="E36" s="442"/>
      <c r="F36" s="443"/>
      <c r="G36" s="443"/>
      <c r="H36" s="452"/>
    </row>
    <row r="37" spans="1:8" ht="14.4" customHeight="1" x14ac:dyDescent="0.2">
      <c r="A37" s="447"/>
      <c r="B37" s="385"/>
      <c r="C37" s="494" t="s">
        <v>451</v>
      </c>
      <c r="D37" s="495" t="str">
        <f t="shared" si="2"/>
        <v>不要</v>
      </c>
      <c r="E37" s="442"/>
      <c r="F37" s="443"/>
      <c r="G37" s="443"/>
      <c r="H37" s="452"/>
    </row>
    <row r="38" spans="1:8" ht="14.4" customHeight="1" x14ac:dyDescent="0.2">
      <c r="A38" s="447"/>
      <c r="B38" s="385"/>
      <c r="C38" s="494" t="s">
        <v>451</v>
      </c>
      <c r="D38" s="495" t="str">
        <f t="shared" si="2"/>
        <v>不要</v>
      </c>
      <c r="E38" s="442"/>
      <c r="F38" s="443"/>
      <c r="G38" s="443"/>
      <c r="H38" s="452"/>
    </row>
    <row r="39" spans="1:8" ht="14.4" customHeight="1" x14ac:dyDescent="0.2">
      <c r="A39" s="447"/>
      <c r="B39" s="385"/>
      <c r="C39" s="494" t="s">
        <v>451</v>
      </c>
      <c r="D39" s="495" t="str">
        <f t="shared" si="2"/>
        <v>不要</v>
      </c>
      <c r="E39" s="442"/>
      <c r="F39" s="443"/>
      <c r="G39" s="443"/>
      <c r="H39" s="452"/>
    </row>
    <row r="40" spans="1:8" ht="14.4" customHeight="1" x14ac:dyDescent="0.2">
      <c r="A40" s="447"/>
      <c r="B40" s="385"/>
      <c r="C40" s="494" t="s">
        <v>451</v>
      </c>
      <c r="D40" s="495" t="str">
        <f t="shared" si="2"/>
        <v>不要</v>
      </c>
      <c r="E40" s="442"/>
      <c r="F40" s="443"/>
      <c r="G40" s="443"/>
      <c r="H40" s="452"/>
    </row>
    <row r="41" spans="1:8" ht="14.4" customHeight="1" x14ac:dyDescent="0.2">
      <c r="A41" s="447"/>
      <c r="B41" s="385"/>
      <c r="C41" s="494" t="s">
        <v>451</v>
      </c>
      <c r="D41" s="495" t="str">
        <f t="shared" si="2"/>
        <v>不要</v>
      </c>
      <c r="E41" s="442"/>
      <c r="F41" s="443"/>
      <c r="G41" s="443"/>
      <c r="H41" s="452"/>
    </row>
    <row r="42" spans="1:8" ht="14.4" customHeight="1" x14ac:dyDescent="0.2">
      <c r="A42" s="447"/>
      <c r="B42" s="385"/>
      <c r="C42" s="494" t="s">
        <v>451</v>
      </c>
      <c r="D42" s="495" t="str">
        <f t="shared" si="2"/>
        <v>不要</v>
      </c>
      <c r="E42" s="442"/>
      <c r="F42" s="443"/>
      <c r="G42" s="443"/>
      <c r="H42" s="452"/>
    </row>
    <row r="43" spans="1:8" ht="14.4" customHeight="1" x14ac:dyDescent="0.2">
      <c r="A43" s="447"/>
      <c r="B43" s="385"/>
      <c r="C43" s="494" t="s">
        <v>451</v>
      </c>
      <c r="D43" s="495" t="str">
        <f t="shared" si="2"/>
        <v>不要</v>
      </c>
      <c r="E43" s="442"/>
      <c r="F43" s="443"/>
      <c r="G43" s="443"/>
      <c r="H43" s="452"/>
    </row>
    <row r="44" spans="1:8" ht="14.4" customHeight="1" x14ac:dyDescent="0.2">
      <c r="A44" s="447"/>
      <c r="B44" s="389"/>
      <c r="C44" s="493" t="s">
        <v>451</v>
      </c>
      <c r="D44" s="466" t="str">
        <f t="shared" si="2"/>
        <v>不要</v>
      </c>
      <c r="E44" s="479"/>
      <c r="F44" s="480"/>
      <c r="G44" s="481"/>
      <c r="H44" s="469"/>
    </row>
    <row r="45" spans="1:8" ht="14.4" customHeight="1" x14ac:dyDescent="0.2">
      <c r="A45" s="437"/>
      <c r="B45" s="438"/>
      <c r="C45" s="466" t="s">
        <v>452</v>
      </c>
      <c r="D45" s="466" t="s">
        <v>452</v>
      </c>
      <c r="E45" s="453">
        <f>SUM(E29:E44)</f>
        <v>320000</v>
      </c>
      <c r="F45" s="439"/>
      <c r="G45" s="439"/>
      <c r="H45" s="391"/>
    </row>
    <row r="46" spans="1:8" ht="14.4" customHeight="1" x14ac:dyDescent="0.2">
      <c r="A46" s="446"/>
      <c r="B46" s="468"/>
      <c r="C46" s="492" t="s">
        <v>449</v>
      </c>
      <c r="D46" s="465" t="str">
        <f>IF(C46="","",IF(C46="課税対象外","要","不要"))</f>
        <v>要</v>
      </c>
      <c r="E46" s="638">
        <v>1800000</v>
      </c>
      <c r="F46" s="639" t="s">
        <v>364</v>
      </c>
      <c r="G46" s="644" t="s">
        <v>462</v>
      </c>
      <c r="H46" s="640" t="s">
        <v>391</v>
      </c>
    </row>
    <row r="47" spans="1:8" ht="14.4" customHeight="1" x14ac:dyDescent="0.2">
      <c r="A47" s="447"/>
      <c r="B47" s="385"/>
      <c r="C47" s="494" t="s">
        <v>451</v>
      </c>
      <c r="D47" s="495" t="str">
        <f t="shared" ref="D47:D60" si="3">IF(C47="","",IF(C47="課税対象外","要","不要"))</f>
        <v>不要</v>
      </c>
      <c r="E47" s="645">
        <v>60000</v>
      </c>
      <c r="F47" s="646" t="s">
        <v>364</v>
      </c>
      <c r="G47" s="647" t="s">
        <v>463</v>
      </c>
      <c r="H47" s="643" t="s">
        <v>391</v>
      </c>
    </row>
    <row r="48" spans="1:8" ht="14.4" customHeight="1" x14ac:dyDescent="0.2">
      <c r="A48" s="447"/>
      <c r="B48" s="385"/>
      <c r="C48" s="494" t="s">
        <v>451</v>
      </c>
      <c r="D48" s="495" t="str">
        <f t="shared" si="3"/>
        <v>不要</v>
      </c>
      <c r="E48" s="444"/>
      <c r="F48" s="445"/>
      <c r="G48" s="482"/>
      <c r="H48" s="452"/>
    </row>
    <row r="49" spans="1:10" ht="14.4" customHeight="1" x14ac:dyDescent="0.2">
      <c r="A49" s="447"/>
      <c r="B49" s="385"/>
      <c r="C49" s="494" t="s">
        <v>451</v>
      </c>
      <c r="D49" s="495" t="str">
        <f t="shared" si="3"/>
        <v>不要</v>
      </c>
      <c r="E49" s="444"/>
      <c r="F49" s="445"/>
      <c r="G49" s="482"/>
      <c r="H49" s="452"/>
    </row>
    <row r="50" spans="1:10" ht="14.4" customHeight="1" x14ac:dyDescent="0.2">
      <c r="A50" s="447"/>
      <c r="B50" s="385"/>
      <c r="C50" s="494" t="s">
        <v>451</v>
      </c>
      <c r="D50" s="495" t="str">
        <f t="shared" si="3"/>
        <v>不要</v>
      </c>
      <c r="E50" s="444"/>
      <c r="F50" s="445"/>
      <c r="G50" s="482"/>
      <c r="H50" s="452"/>
    </row>
    <row r="51" spans="1:10" ht="14.4" customHeight="1" x14ac:dyDescent="0.2">
      <c r="A51" s="447"/>
      <c r="B51" s="385"/>
      <c r="C51" s="494" t="s">
        <v>451</v>
      </c>
      <c r="D51" s="495" t="str">
        <f t="shared" si="3"/>
        <v>不要</v>
      </c>
      <c r="E51" s="444"/>
      <c r="F51" s="445"/>
      <c r="G51" s="482"/>
      <c r="H51" s="452"/>
    </row>
    <row r="52" spans="1:10" ht="14.4" customHeight="1" x14ac:dyDescent="0.2">
      <c r="A52" s="447"/>
      <c r="B52" s="385"/>
      <c r="C52" s="494" t="s">
        <v>451</v>
      </c>
      <c r="D52" s="495" t="str">
        <f t="shared" si="3"/>
        <v>不要</v>
      </c>
      <c r="E52" s="444"/>
      <c r="F52" s="445"/>
      <c r="G52" s="482"/>
      <c r="H52" s="452"/>
    </row>
    <row r="53" spans="1:10" ht="14.4" customHeight="1" x14ac:dyDescent="0.2">
      <c r="A53" s="447"/>
      <c r="B53" s="385" t="s">
        <v>370</v>
      </c>
      <c r="C53" s="494" t="s">
        <v>451</v>
      </c>
      <c r="D53" s="495" t="str">
        <f t="shared" si="3"/>
        <v>不要</v>
      </c>
      <c r="E53" s="444"/>
      <c r="F53" s="445"/>
      <c r="G53" s="482"/>
      <c r="H53" s="452"/>
    </row>
    <row r="54" spans="1:10" ht="14.4" customHeight="1" x14ac:dyDescent="0.2">
      <c r="A54" s="447"/>
      <c r="B54" s="385"/>
      <c r="C54" s="494" t="s">
        <v>451</v>
      </c>
      <c r="D54" s="495" t="str">
        <f t="shared" si="3"/>
        <v>不要</v>
      </c>
      <c r="E54" s="444"/>
      <c r="F54" s="445"/>
      <c r="G54" s="482"/>
      <c r="H54" s="452"/>
    </row>
    <row r="55" spans="1:10" ht="14.4" customHeight="1" x14ac:dyDescent="0.2">
      <c r="A55" s="447"/>
      <c r="B55" s="385"/>
      <c r="C55" s="494" t="s">
        <v>451</v>
      </c>
      <c r="D55" s="495" t="str">
        <f t="shared" si="3"/>
        <v>不要</v>
      </c>
      <c r="E55" s="442"/>
      <c r="F55" s="443"/>
      <c r="G55" s="483"/>
      <c r="H55" s="452"/>
    </row>
    <row r="56" spans="1:10" ht="14.4" customHeight="1" x14ac:dyDescent="0.2">
      <c r="A56" s="447"/>
      <c r="B56" s="385"/>
      <c r="C56" s="494" t="s">
        <v>451</v>
      </c>
      <c r="D56" s="495" t="str">
        <f t="shared" si="3"/>
        <v>不要</v>
      </c>
      <c r="E56" s="442"/>
      <c r="F56" s="443"/>
      <c r="G56" s="483"/>
      <c r="H56" s="452"/>
    </row>
    <row r="57" spans="1:10" ht="14.4" customHeight="1" x14ac:dyDescent="0.2">
      <c r="A57" s="447"/>
      <c r="B57" s="385"/>
      <c r="C57" s="494" t="s">
        <v>451</v>
      </c>
      <c r="D57" s="495" t="str">
        <f t="shared" si="3"/>
        <v>不要</v>
      </c>
      <c r="E57" s="442"/>
      <c r="F57" s="443"/>
      <c r="G57" s="483"/>
      <c r="H57" s="452"/>
      <c r="J57" s="450"/>
    </row>
    <row r="58" spans="1:10" ht="14.4" customHeight="1" x14ac:dyDescent="0.2">
      <c r="A58" s="447"/>
      <c r="B58" s="385"/>
      <c r="C58" s="494" t="s">
        <v>451</v>
      </c>
      <c r="D58" s="495" t="str">
        <f t="shared" si="3"/>
        <v>不要</v>
      </c>
      <c r="E58" s="442"/>
      <c r="F58" s="443"/>
      <c r="G58" s="483"/>
      <c r="H58" s="452"/>
    </row>
    <row r="59" spans="1:10" ht="14.4" customHeight="1" x14ac:dyDescent="0.2">
      <c r="A59" s="447"/>
      <c r="B59" s="385"/>
      <c r="C59" s="494" t="s">
        <v>451</v>
      </c>
      <c r="D59" s="495" t="str">
        <f t="shared" si="3"/>
        <v>不要</v>
      </c>
      <c r="E59" s="442"/>
      <c r="F59" s="443"/>
      <c r="G59" s="443"/>
      <c r="H59" s="452"/>
    </row>
    <row r="60" spans="1:10" ht="14.4" customHeight="1" x14ac:dyDescent="0.2">
      <c r="A60" s="447"/>
      <c r="B60" s="389"/>
      <c r="C60" s="493" t="s">
        <v>451</v>
      </c>
      <c r="D60" s="466" t="str">
        <f t="shared" si="3"/>
        <v>不要</v>
      </c>
      <c r="E60" s="479"/>
      <c r="F60" s="480"/>
      <c r="G60" s="481"/>
      <c r="H60" s="469"/>
    </row>
    <row r="61" spans="1:10" ht="14.4" customHeight="1" x14ac:dyDescent="0.2">
      <c r="A61" s="437"/>
      <c r="B61" s="438"/>
      <c r="C61" s="466" t="s">
        <v>452</v>
      </c>
      <c r="D61" s="466" t="s">
        <v>452</v>
      </c>
      <c r="E61" s="453">
        <f>SUM(E46:E60)</f>
        <v>1860000</v>
      </c>
      <c r="F61" s="439"/>
      <c r="G61" s="439"/>
      <c r="H61" s="391"/>
    </row>
    <row r="62" spans="1:10" ht="14.4" customHeight="1" x14ac:dyDescent="0.2">
      <c r="A62" s="446"/>
      <c r="B62" s="468"/>
      <c r="C62" s="492" t="s">
        <v>451</v>
      </c>
      <c r="D62" s="465" t="str">
        <f>IF(C62="","",IF(C62="課税対象外","要","不要"))</f>
        <v>不要</v>
      </c>
      <c r="E62" s="440"/>
      <c r="F62" s="441"/>
      <c r="G62" s="441"/>
      <c r="H62" s="451"/>
    </row>
    <row r="63" spans="1:10" ht="14.4" customHeight="1" x14ac:dyDescent="0.2">
      <c r="A63" s="447"/>
      <c r="B63" s="385"/>
      <c r="C63" s="494" t="s">
        <v>451</v>
      </c>
      <c r="D63" s="495" t="str">
        <f t="shared" ref="D63:D73" si="4">IF(C63="","",IF(C63="課税対象外","要","不要"))</f>
        <v>不要</v>
      </c>
      <c r="E63" s="444"/>
      <c r="F63" s="445"/>
      <c r="G63" s="445"/>
      <c r="H63" s="452"/>
    </row>
    <row r="64" spans="1:10" ht="14.4" customHeight="1" x14ac:dyDescent="0.2">
      <c r="A64" s="447"/>
      <c r="B64" s="385"/>
      <c r="C64" s="494" t="s">
        <v>451</v>
      </c>
      <c r="D64" s="495" t="str">
        <f t="shared" si="4"/>
        <v>不要</v>
      </c>
      <c r="E64" s="444"/>
      <c r="F64" s="445"/>
      <c r="G64" s="445"/>
      <c r="H64" s="452"/>
    </row>
    <row r="65" spans="1:11" ht="14.4" customHeight="1" x14ac:dyDescent="0.2">
      <c r="A65" s="447"/>
      <c r="B65" s="385"/>
      <c r="C65" s="494" t="s">
        <v>451</v>
      </c>
      <c r="D65" s="495" t="str">
        <f t="shared" si="4"/>
        <v>不要</v>
      </c>
      <c r="E65" s="444"/>
      <c r="F65" s="445"/>
      <c r="G65" s="445"/>
      <c r="H65" s="452"/>
    </row>
    <row r="66" spans="1:11" ht="14.4" customHeight="1" x14ac:dyDescent="0.2">
      <c r="A66" s="447"/>
      <c r="B66" s="385"/>
      <c r="C66" s="494" t="s">
        <v>451</v>
      </c>
      <c r="D66" s="495" t="str">
        <f t="shared" si="4"/>
        <v>不要</v>
      </c>
      <c r="E66" s="444"/>
      <c r="F66" s="445"/>
      <c r="G66" s="445"/>
      <c r="H66" s="452"/>
    </row>
    <row r="67" spans="1:11" ht="14.4" customHeight="1" x14ac:dyDescent="0.2">
      <c r="A67" s="447"/>
      <c r="B67" s="385"/>
      <c r="C67" s="494" t="s">
        <v>451</v>
      </c>
      <c r="D67" s="495" t="str">
        <f t="shared" si="4"/>
        <v>不要</v>
      </c>
      <c r="E67" s="444"/>
      <c r="F67" s="445"/>
      <c r="G67" s="445"/>
      <c r="H67" s="452"/>
    </row>
    <row r="68" spans="1:11" ht="14.4" customHeight="1" x14ac:dyDescent="0.2">
      <c r="A68" s="447"/>
      <c r="B68" s="385" t="s">
        <v>371</v>
      </c>
      <c r="C68" s="494" t="s">
        <v>451</v>
      </c>
      <c r="D68" s="495" t="str">
        <f t="shared" si="4"/>
        <v>不要</v>
      </c>
      <c r="E68" s="444"/>
      <c r="F68" s="445"/>
      <c r="G68" s="445"/>
      <c r="H68" s="452"/>
    </row>
    <row r="69" spans="1:11" ht="14.4" customHeight="1" x14ac:dyDescent="0.2">
      <c r="A69" s="447"/>
      <c r="B69" s="385"/>
      <c r="C69" s="494" t="s">
        <v>451</v>
      </c>
      <c r="D69" s="495" t="str">
        <f t="shared" si="4"/>
        <v>不要</v>
      </c>
      <c r="E69" s="444"/>
      <c r="F69" s="445"/>
      <c r="G69" s="445"/>
      <c r="H69" s="452"/>
    </row>
    <row r="70" spans="1:11" ht="14.4" customHeight="1" x14ac:dyDescent="0.2">
      <c r="A70" s="447"/>
      <c r="B70" s="385"/>
      <c r="C70" s="494" t="s">
        <v>451</v>
      </c>
      <c r="D70" s="495" t="str">
        <f t="shared" si="4"/>
        <v>不要</v>
      </c>
      <c r="E70" s="444"/>
      <c r="F70" s="445"/>
      <c r="G70" s="445"/>
      <c r="H70" s="452"/>
    </row>
    <row r="71" spans="1:11" ht="14.4" customHeight="1" x14ac:dyDescent="0.2">
      <c r="A71" s="447"/>
      <c r="B71" s="385"/>
      <c r="C71" s="494" t="s">
        <v>451</v>
      </c>
      <c r="D71" s="495" t="str">
        <f t="shared" si="4"/>
        <v>不要</v>
      </c>
      <c r="E71" s="444"/>
      <c r="F71" s="445"/>
      <c r="G71" s="445"/>
      <c r="H71" s="452"/>
      <c r="J71" s="450"/>
    </row>
    <row r="72" spans="1:11" ht="14.4" customHeight="1" x14ac:dyDescent="0.2">
      <c r="A72" s="447"/>
      <c r="B72" s="385"/>
      <c r="C72" s="494" t="s">
        <v>451</v>
      </c>
      <c r="D72" s="495" t="str">
        <f t="shared" si="4"/>
        <v>不要</v>
      </c>
      <c r="E72" s="442"/>
      <c r="F72" s="443"/>
      <c r="G72" s="443"/>
      <c r="H72" s="452"/>
      <c r="J72" s="450"/>
    </row>
    <row r="73" spans="1:11" ht="14.4" customHeight="1" x14ac:dyDescent="0.2">
      <c r="A73" s="447"/>
      <c r="B73" s="385"/>
      <c r="C73" s="493" t="s">
        <v>451</v>
      </c>
      <c r="D73" s="474" t="str">
        <f t="shared" si="4"/>
        <v>不要</v>
      </c>
      <c r="E73" s="484"/>
      <c r="F73" s="485"/>
      <c r="G73" s="485"/>
      <c r="H73" s="475"/>
      <c r="J73" s="476"/>
    </row>
    <row r="74" spans="1:11" ht="14.4" customHeight="1" x14ac:dyDescent="0.2">
      <c r="A74" s="447"/>
      <c r="B74" s="384" t="s">
        <v>450</v>
      </c>
      <c r="C74" s="477" t="s">
        <v>453</v>
      </c>
      <c r="D74" s="477" t="s">
        <v>453</v>
      </c>
      <c r="E74" s="486">
        <f>E83</f>
        <v>220000</v>
      </c>
      <c r="F74" s="487"/>
      <c r="G74" s="488"/>
      <c r="H74" s="478"/>
      <c r="J74" s="450"/>
    </row>
    <row r="75" spans="1:11" ht="14.4" customHeight="1" thickBot="1" x14ac:dyDescent="0.25">
      <c r="A75" s="447"/>
      <c r="B75" s="467"/>
      <c r="C75" s="474" t="s">
        <v>452</v>
      </c>
      <c r="D75" s="474" t="s">
        <v>452</v>
      </c>
      <c r="E75" s="496">
        <f>SUM(E62:E74)</f>
        <v>220000</v>
      </c>
      <c r="F75" s="497"/>
      <c r="G75" s="497"/>
      <c r="H75" s="386"/>
      <c r="J75" s="450"/>
    </row>
    <row r="76" spans="1:11" ht="14.4" customHeight="1" thickTop="1" x14ac:dyDescent="0.2">
      <c r="A76" s="501"/>
      <c r="B76" s="501" t="s">
        <v>372</v>
      </c>
      <c r="C76" s="502" t="s">
        <v>452</v>
      </c>
      <c r="D76" s="502" t="s">
        <v>452</v>
      </c>
      <c r="E76" s="503">
        <f>SUM(E28,E45,E61,E75)</f>
        <v>2600000</v>
      </c>
      <c r="F76" s="504"/>
      <c r="G76" s="504"/>
      <c r="H76" s="504"/>
      <c r="K76" s="450"/>
    </row>
    <row r="77" spans="1:11" ht="14.4" customHeight="1" x14ac:dyDescent="0.2">
      <c r="A77" s="384"/>
      <c r="B77" s="384" t="s">
        <v>373</v>
      </c>
      <c r="C77" s="466" t="s">
        <v>452</v>
      </c>
      <c r="D77" s="466" t="s">
        <v>452</v>
      </c>
      <c r="E77" s="434">
        <v>0.1</v>
      </c>
      <c r="F77" s="387"/>
      <c r="G77" s="387"/>
      <c r="H77" s="387"/>
    </row>
    <row r="78" spans="1:11" ht="14.4" customHeight="1" x14ac:dyDescent="0.2">
      <c r="A78" s="384"/>
      <c r="B78" s="384" t="s">
        <v>374</v>
      </c>
      <c r="C78" s="466" t="s">
        <v>452</v>
      </c>
      <c r="D78" s="466" t="s">
        <v>452</v>
      </c>
      <c r="E78" s="388">
        <f>ROUNDDOWN(E76*E77,0)</f>
        <v>260000</v>
      </c>
      <c r="F78" s="387"/>
      <c r="G78" s="387"/>
      <c r="H78" s="387"/>
    </row>
    <row r="79" spans="1:11" ht="14.4" customHeight="1" x14ac:dyDescent="0.2">
      <c r="A79" s="389"/>
      <c r="B79" s="389" t="s">
        <v>375</v>
      </c>
      <c r="C79" s="466" t="s">
        <v>452</v>
      </c>
      <c r="D79" s="466" t="s">
        <v>452</v>
      </c>
      <c r="E79" s="390">
        <f>SUM(E76,E78)</f>
        <v>2860000</v>
      </c>
      <c r="F79" s="391"/>
      <c r="G79" s="391"/>
      <c r="H79" s="387"/>
    </row>
    <row r="81" spans="2:5" ht="14.4" customHeight="1" x14ac:dyDescent="0.2">
      <c r="C81" s="383" t="s">
        <v>461</v>
      </c>
      <c r="D81" s="489" t="s">
        <v>459</v>
      </c>
      <c r="E81" s="450">
        <f>SUMIF(D11:D73,"要",E11:E73)</f>
        <v>2200000</v>
      </c>
    </row>
    <row r="82" spans="2:5" ht="14.4" customHeight="1" x14ac:dyDescent="0.2">
      <c r="D82" s="489" t="s">
        <v>458</v>
      </c>
      <c r="E82" s="491">
        <f>IF(COUNTIF(G4,"免税事業者"),0%,10%)</f>
        <v>0.1</v>
      </c>
    </row>
    <row r="83" spans="2:5" ht="14.4" customHeight="1" x14ac:dyDescent="0.2">
      <c r="D83" s="489" t="s">
        <v>460</v>
      </c>
      <c r="E83" s="450">
        <f>IF(E81*E82=0,0,ROUNDDOWN(E81*E82,0))</f>
        <v>220000</v>
      </c>
    </row>
    <row r="85" spans="2:5" ht="14.4" customHeight="1" x14ac:dyDescent="0.2">
      <c r="B85" s="490"/>
    </row>
  </sheetData>
  <sheetProtection formatCells="0" formatColumns="0" formatRows="0" sort="0"/>
  <mergeCells count="7">
    <mergeCell ref="F9:G9"/>
    <mergeCell ref="A9:B10"/>
    <mergeCell ref="E9:E10"/>
    <mergeCell ref="H9:H10"/>
    <mergeCell ref="J9:J10"/>
    <mergeCell ref="C9:C10"/>
    <mergeCell ref="D9:D10"/>
  </mergeCells>
  <phoneticPr fontId="17"/>
  <dataValidations count="3">
    <dataValidation type="list" allowBlank="1" showInputMessage="1" showErrorMessage="1" sqref="C11:C27 C29:C44 C46:C60 C62:C73" xr:uid="{B676FDFE-28F9-45F6-9F5B-C2BBB3732BE8}">
      <formula1>"税込 (課税), 課税対象外"</formula1>
    </dataValidation>
    <dataValidation type="list" allowBlank="1" showInputMessage="1" showErrorMessage="1" sqref="G4" xr:uid="{F4784FBB-431B-41CA-A93F-7153721B0306}">
      <formula1>"必ず選択下さい, 課税事業者, 免税事業者"</formula1>
    </dataValidation>
    <dataValidation type="list" allowBlank="1" showInputMessage="1" showErrorMessage="1" sqref="H11:H27 H62:H74 H46:H60 H29:H44" xr:uid="{00C1B0BF-9623-44B2-AD83-4CFBE0112862}">
      <formula1>$J$11:$J$22</formula1>
    </dataValidation>
  </dataValidations>
  <pageMargins left="0.39370078740157483" right="0.39370078740157483" top="0.74803149606299213" bottom="0.74803149606299213" header="0.31496062992125984" footer="0.31496062992125984"/>
  <pageSetup paperSize="9" scale="5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63BA-5E16-4E47-ABB2-707148C015DF}">
  <dimension ref="A1:I25"/>
  <sheetViews>
    <sheetView workbookViewId="0">
      <selection activeCell="I4" sqref="I4"/>
    </sheetView>
  </sheetViews>
  <sheetFormatPr defaultColWidth="9" defaultRowHeight="13.2" x14ac:dyDescent="0.2"/>
  <cols>
    <col min="1" max="1" width="27.88671875" style="170" customWidth="1"/>
    <col min="2" max="2" width="23.44140625" style="170" customWidth="1"/>
    <col min="3" max="3" width="19.6640625" style="170" customWidth="1"/>
    <col min="4" max="4" width="17.33203125" style="170" customWidth="1"/>
    <col min="5" max="5" width="14" style="170" customWidth="1"/>
    <col min="6" max="6" width="15.109375" style="170" customWidth="1"/>
    <col min="7" max="7" width="19.109375" style="170" customWidth="1"/>
    <col min="8" max="8" width="21.33203125" customWidth="1"/>
  </cols>
  <sheetData>
    <row r="1" spans="1:9" x14ac:dyDescent="0.2">
      <c r="A1" s="170" t="s">
        <v>247</v>
      </c>
      <c r="B1" s="170" t="s">
        <v>248</v>
      </c>
      <c r="C1" s="170" t="s">
        <v>249</v>
      </c>
      <c r="D1" s="170" t="s">
        <v>250</v>
      </c>
      <c r="E1" s="170" t="s">
        <v>251</v>
      </c>
      <c r="F1" s="170" t="s">
        <v>252</v>
      </c>
      <c r="G1" s="170" t="s">
        <v>253</v>
      </c>
      <c r="H1" s="170" t="s">
        <v>254</v>
      </c>
      <c r="I1" s="170" t="s">
        <v>255</v>
      </c>
    </row>
    <row r="2" spans="1:9" ht="47.1" customHeight="1" x14ac:dyDescent="0.2">
      <c r="A2" s="171" t="s">
        <v>256</v>
      </c>
      <c r="B2" s="170" t="s">
        <v>257</v>
      </c>
      <c r="C2" s="170" t="s">
        <v>258</v>
      </c>
      <c r="D2" s="170" t="s">
        <v>259</v>
      </c>
      <c r="E2" s="170" t="s">
        <v>260</v>
      </c>
      <c r="F2" s="170" t="s">
        <v>261</v>
      </c>
      <c r="G2" s="170" t="s">
        <v>262</v>
      </c>
      <c r="H2" s="170" t="s">
        <v>263</v>
      </c>
      <c r="I2" s="170" t="s">
        <v>264</v>
      </c>
    </row>
    <row r="3" spans="1:9" x14ac:dyDescent="0.2">
      <c r="A3" s="170" t="s">
        <v>265</v>
      </c>
      <c r="B3" s="170" t="s">
        <v>266</v>
      </c>
      <c r="C3" s="170" t="s">
        <v>267</v>
      </c>
      <c r="D3" s="170" t="s">
        <v>268</v>
      </c>
      <c r="E3" s="170" t="s">
        <v>269</v>
      </c>
      <c r="F3" s="170" t="s">
        <v>270</v>
      </c>
      <c r="G3" s="170" t="s">
        <v>271</v>
      </c>
      <c r="H3" s="170" t="s">
        <v>272</v>
      </c>
      <c r="I3" s="170" t="s">
        <v>273</v>
      </c>
    </row>
    <row r="4" spans="1:9" x14ac:dyDescent="0.2">
      <c r="A4" s="170" t="s">
        <v>274</v>
      </c>
      <c r="B4" s="170" t="s">
        <v>275</v>
      </c>
      <c r="D4" s="170" t="s">
        <v>276</v>
      </c>
      <c r="E4" s="170" t="s">
        <v>277</v>
      </c>
      <c r="F4" s="170" t="s">
        <v>278</v>
      </c>
      <c r="G4" s="170" t="s">
        <v>279</v>
      </c>
      <c r="H4" s="170" t="s">
        <v>280</v>
      </c>
      <c r="I4" s="170" t="s">
        <v>267</v>
      </c>
    </row>
    <row r="5" spans="1:9" x14ac:dyDescent="0.2">
      <c r="A5" s="170" t="s">
        <v>281</v>
      </c>
      <c r="B5" s="170" t="s">
        <v>282</v>
      </c>
      <c r="D5" s="170" t="s">
        <v>283</v>
      </c>
      <c r="E5" s="170" t="s">
        <v>284</v>
      </c>
      <c r="F5" s="170" t="s">
        <v>285</v>
      </c>
      <c r="G5" s="170" t="s">
        <v>286</v>
      </c>
    </row>
    <row r="6" spans="1:9" x14ac:dyDescent="0.2">
      <c r="A6" s="170" t="s">
        <v>287</v>
      </c>
      <c r="B6" s="170" t="s">
        <v>288</v>
      </c>
      <c r="D6" s="170" t="s">
        <v>289</v>
      </c>
      <c r="E6" s="170" t="s">
        <v>290</v>
      </c>
      <c r="F6" s="170" t="s">
        <v>291</v>
      </c>
      <c r="G6" s="170" t="s">
        <v>292</v>
      </c>
    </row>
    <row r="7" spans="1:9" x14ac:dyDescent="0.2">
      <c r="A7" s="170" t="s">
        <v>293</v>
      </c>
      <c r="B7" s="170" t="s">
        <v>294</v>
      </c>
      <c r="D7" s="170" t="s">
        <v>295</v>
      </c>
      <c r="F7" s="170" t="s">
        <v>296</v>
      </c>
      <c r="G7" s="170" t="s">
        <v>297</v>
      </c>
    </row>
    <row r="8" spans="1:9" x14ac:dyDescent="0.2">
      <c r="A8" s="170" t="s">
        <v>298</v>
      </c>
      <c r="B8" s="170" t="s">
        <v>299</v>
      </c>
      <c r="D8" s="170" t="s">
        <v>300</v>
      </c>
      <c r="G8" s="170" t="s">
        <v>280</v>
      </c>
    </row>
    <row r="9" spans="1:9" x14ac:dyDescent="0.2">
      <c r="A9" s="170" t="s">
        <v>301</v>
      </c>
      <c r="B9" s="170" t="s">
        <v>302</v>
      </c>
      <c r="D9" s="170" t="s">
        <v>303</v>
      </c>
    </row>
    <row r="10" spans="1:9" x14ac:dyDescent="0.2">
      <c r="A10" s="170" t="s">
        <v>304</v>
      </c>
      <c r="B10" s="170" t="s">
        <v>305</v>
      </c>
    </row>
    <row r="11" spans="1:9" x14ac:dyDescent="0.2">
      <c r="B11" s="170" t="s">
        <v>306</v>
      </c>
    </row>
    <row r="12" spans="1:9" x14ac:dyDescent="0.2">
      <c r="B12" s="170" t="s">
        <v>307</v>
      </c>
    </row>
    <row r="13" spans="1:9" x14ac:dyDescent="0.2">
      <c r="B13" s="170" t="s">
        <v>308</v>
      </c>
    </row>
    <row r="14" spans="1:9" x14ac:dyDescent="0.2">
      <c r="B14" s="170" t="s">
        <v>309</v>
      </c>
    </row>
    <row r="15" spans="1:9" x14ac:dyDescent="0.2">
      <c r="B15" s="170" t="s">
        <v>310</v>
      </c>
    </row>
    <row r="16" spans="1:9" x14ac:dyDescent="0.2">
      <c r="B16" s="170" t="s">
        <v>311</v>
      </c>
    </row>
    <row r="17" spans="2:2" x14ac:dyDescent="0.2">
      <c r="B17" s="170" t="s">
        <v>312</v>
      </c>
    </row>
    <row r="18" spans="2:2" x14ac:dyDescent="0.2">
      <c r="B18" s="170" t="s">
        <v>313</v>
      </c>
    </row>
    <row r="19" spans="2:2" x14ac:dyDescent="0.2">
      <c r="B19" s="170" t="s">
        <v>314</v>
      </c>
    </row>
    <row r="20" spans="2:2" x14ac:dyDescent="0.2">
      <c r="B20" s="170" t="s">
        <v>315</v>
      </c>
    </row>
    <row r="21" spans="2:2" x14ac:dyDescent="0.2">
      <c r="B21" s="170" t="s">
        <v>316</v>
      </c>
    </row>
    <row r="22" spans="2:2" x14ac:dyDescent="0.2">
      <c r="B22" s="170" t="s">
        <v>317</v>
      </c>
    </row>
    <row r="23" spans="2:2" x14ac:dyDescent="0.2">
      <c r="B23" s="170" t="s">
        <v>318</v>
      </c>
    </row>
    <row r="24" spans="2:2" x14ac:dyDescent="0.2">
      <c r="B24" s="170" t="s">
        <v>319</v>
      </c>
    </row>
    <row r="25" spans="2:2" x14ac:dyDescent="0.2">
      <c r="B25" s="170" t="s">
        <v>304</v>
      </c>
    </row>
  </sheetData>
  <phoneticPr fontId="1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66FFFF"/>
    <pageSetUpPr fitToPage="1"/>
  </sheetPr>
  <dimension ref="A1:H64"/>
  <sheetViews>
    <sheetView tabSelected="1" view="pageBreakPreview" zoomScale="80" zoomScaleNormal="100" zoomScaleSheetLayoutView="80" workbookViewId="0"/>
  </sheetViews>
  <sheetFormatPr defaultColWidth="9.33203125" defaultRowHeight="18" customHeight="1" x14ac:dyDescent="0.2"/>
  <cols>
    <col min="1" max="1" width="32.6640625" style="208" customWidth="1"/>
    <col min="2" max="2" width="17.21875" style="208" customWidth="1"/>
    <col min="3" max="3" width="6.33203125" style="208" customWidth="1"/>
    <col min="4" max="4" width="3.109375" style="208" customWidth="1"/>
    <col min="5" max="5" width="25.6640625" style="208" customWidth="1"/>
    <col min="6" max="6" width="25.5546875" style="208" customWidth="1"/>
    <col min="7" max="7" width="25.88671875" style="208" customWidth="1"/>
    <col min="8" max="16" width="9.33203125" style="208"/>
    <col min="17" max="17" width="10.21875" style="208" customWidth="1"/>
    <col min="18" max="18" width="9.44140625" style="208" customWidth="1"/>
    <col min="19" max="16384" width="9.33203125" style="208"/>
  </cols>
  <sheetData>
    <row r="1" spans="1:7" ht="18" customHeight="1" x14ac:dyDescent="0.2">
      <c r="A1" s="207" t="s">
        <v>77</v>
      </c>
      <c r="B1" s="277"/>
      <c r="E1" s="207" t="s">
        <v>78</v>
      </c>
      <c r="F1" s="252" t="s">
        <v>79</v>
      </c>
      <c r="G1" s="209"/>
    </row>
    <row r="2" spans="1:7" ht="18" customHeight="1" x14ac:dyDescent="0.2">
      <c r="A2" s="287" t="s">
        <v>469</v>
      </c>
      <c r="B2" s="286"/>
      <c r="E2" s="207" t="s">
        <v>80</v>
      </c>
      <c r="F2" s="454" t="s">
        <v>389</v>
      </c>
    </row>
    <row r="3" spans="1:7" ht="18" customHeight="1" x14ac:dyDescent="0.2">
      <c r="A3" s="272" t="s">
        <v>81</v>
      </c>
      <c r="B3" s="521"/>
      <c r="C3" s="521"/>
      <c r="D3" s="521"/>
      <c r="E3" s="521"/>
      <c r="F3" s="522"/>
      <c r="G3" s="210"/>
    </row>
    <row r="4" spans="1:7" ht="18" customHeight="1" x14ac:dyDescent="0.2">
      <c r="A4" s="272" t="s">
        <v>82</v>
      </c>
      <c r="B4" s="523"/>
      <c r="C4" s="524"/>
      <c r="D4" s="524"/>
      <c r="E4" s="524"/>
      <c r="F4" s="525"/>
      <c r="G4" s="210"/>
    </row>
    <row r="5" spans="1:7" ht="18" customHeight="1" x14ac:dyDescent="0.2">
      <c r="A5" s="272" t="s">
        <v>83</v>
      </c>
      <c r="B5" s="526"/>
      <c r="C5" s="526"/>
      <c r="D5" s="526"/>
      <c r="E5" s="526"/>
      <c r="F5" s="526"/>
      <c r="G5" s="211"/>
    </row>
    <row r="6" spans="1:7" ht="18" customHeight="1" x14ac:dyDescent="0.2">
      <c r="A6" s="272" t="s">
        <v>84</v>
      </c>
      <c r="B6" s="526"/>
      <c r="C6" s="526"/>
      <c r="D6" s="526"/>
      <c r="E6" s="526"/>
      <c r="F6" s="526"/>
      <c r="G6" s="211"/>
    </row>
    <row r="7" spans="1:7" ht="18" customHeight="1" x14ac:dyDescent="0.2">
      <c r="A7" s="272" t="s">
        <v>85</v>
      </c>
      <c r="B7" s="526" t="s">
        <v>388</v>
      </c>
      <c r="C7" s="526"/>
      <c r="D7" s="526"/>
      <c r="E7" s="526"/>
      <c r="F7" s="526"/>
      <c r="G7" s="211"/>
    </row>
    <row r="8" spans="1:7" ht="18" customHeight="1" x14ac:dyDescent="0.2">
      <c r="A8" s="272" t="s">
        <v>86</v>
      </c>
      <c r="B8" s="526"/>
      <c r="C8" s="526"/>
      <c r="D8" s="526"/>
      <c r="E8" s="526"/>
      <c r="F8" s="526"/>
      <c r="G8" s="211"/>
    </row>
    <row r="9" spans="1:7" ht="18" customHeight="1" x14ac:dyDescent="0.2">
      <c r="A9" s="272" t="s">
        <v>87</v>
      </c>
      <c r="B9" s="526"/>
      <c r="C9" s="526"/>
      <c r="D9" s="526"/>
      <c r="E9" s="526"/>
      <c r="F9" s="526"/>
      <c r="G9" s="211"/>
    </row>
    <row r="10" spans="1:7" ht="18" customHeight="1" x14ac:dyDescent="0.2">
      <c r="A10" s="272" t="s">
        <v>88</v>
      </c>
      <c r="B10" s="277">
        <v>45931</v>
      </c>
      <c r="C10" s="212"/>
      <c r="D10" s="213"/>
      <c r="E10" s="213"/>
      <c r="F10" s="270"/>
      <c r="G10" s="211"/>
    </row>
    <row r="11" spans="1:7" ht="18" customHeight="1" x14ac:dyDescent="0.2">
      <c r="A11" s="272" t="s">
        <v>89</v>
      </c>
      <c r="B11" s="529">
        <v>45931</v>
      </c>
      <c r="C11" s="529"/>
      <c r="D11" s="214" t="s">
        <v>90</v>
      </c>
      <c r="E11" s="278">
        <v>46843</v>
      </c>
      <c r="F11" s="215"/>
      <c r="G11" s="215"/>
    </row>
    <row r="12" spans="1:7" ht="18" customHeight="1" x14ac:dyDescent="0.2">
      <c r="A12" s="272" t="s">
        <v>91</v>
      </c>
      <c r="B12" s="529"/>
      <c r="C12" s="529"/>
      <c r="D12" s="214" t="s">
        <v>90</v>
      </c>
      <c r="E12" s="278"/>
      <c r="F12" s="215"/>
      <c r="G12" s="215"/>
    </row>
    <row r="13" spans="1:7" ht="18" customHeight="1" x14ac:dyDescent="0.2">
      <c r="A13" s="272" t="s">
        <v>92</v>
      </c>
      <c r="B13" s="530"/>
      <c r="C13" s="530"/>
      <c r="D13" s="530"/>
      <c r="E13" s="530"/>
      <c r="F13" s="530"/>
      <c r="G13" s="216"/>
    </row>
    <row r="14" spans="1:7" ht="18" customHeight="1" thickBot="1" x14ac:dyDescent="0.25">
      <c r="A14" s="272" t="s">
        <v>93</v>
      </c>
      <c r="B14" s="565"/>
      <c r="C14" s="566"/>
      <c r="D14" s="566"/>
      <c r="E14" s="275" t="s">
        <v>94</v>
      </c>
      <c r="F14" s="280"/>
      <c r="G14" s="217"/>
    </row>
    <row r="15" spans="1:7" ht="18" customHeight="1" thickTop="1" x14ac:dyDescent="0.2">
      <c r="A15" s="273" t="s">
        <v>95</v>
      </c>
      <c r="B15" s="556"/>
      <c r="C15" s="551"/>
      <c r="D15" s="551"/>
      <c r="E15" s="218" t="s">
        <v>96</v>
      </c>
      <c r="F15" s="279"/>
      <c r="G15" s="216"/>
    </row>
    <row r="16" spans="1:7" ht="18" customHeight="1" x14ac:dyDescent="0.2">
      <c r="A16" s="274" t="s">
        <v>97</v>
      </c>
      <c r="B16" s="527"/>
      <c r="C16" s="528"/>
      <c r="D16" s="528"/>
      <c r="E16" s="218" t="s">
        <v>98</v>
      </c>
      <c r="F16" s="281"/>
      <c r="G16" s="216"/>
    </row>
    <row r="17" spans="1:8" ht="96" customHeight="1" x14ac:dyDescent="0.2">
      <c r="A17" s="219" t="s">
        <v>99</v>
      </c>
      <c r="B17" s="564"/>
      <c r="C17" s="564"/>
      <c r="D17" s="564"/>
      <c r="E17" s="564"/>
      <c r="F17" s="564"/>
      <c r="G17" s="276"/>
    </row>
    <row r="18" spans="1:8" ht="18" customHeight="1" x14ac:dyDescent="0.2">
      <c r="A18" s="219"/>
      <c r="B18" s="219"/>
      <c r="C18" s="219"/>
      <c r="D18" s="219"/>
      <c r="E18" s="219"/>
      <c r="F18" s="219"/>
      <c r="G18" s="220"/>
    </row>
    <row r="19" spans="1:8" ht="18" customHeight="1" x14ac:dyDescent="0.2">
      <c r="A19" s="208" t="s">
        <v>100</v>
      </c>
      <c r="B19" s="210"/>
      <c r="C19" s="210"/>
      <c r="D19" s="210"/>
      <c r="E19" s="253"/>
      <c r="F19" s="253"/>
      <c r="G19" s="207"/>
    </row>
    <row r="20" spans="1:8" ht="18" customHeight="1" thickBot="1" x14ac:dyDescent="0.25">
      <c r="B20" s="221" t="s">
        <v>101</v>
      </c>
      <c r="C20" s="250">
        <v>1</v>
      </c>
      <c r="D20" s="208" t="s">
        <v>102</v>
      </c>
      <c r="E20" s="251">
        <v>1</v>
      </c>
      <c r="F20" s="207"/>
      <c r="G20" s="207" t="s">
        <v>103</v>
      </c>
    </row>
    <row r="21" spans="1:8" s="224" customFormat="1" ht="39" customHeight="1" thickBot="1" x14ac:dyDescent="0.25">
      <c r="A21" s="458" t="s">
        <v>385</v>
      </c>
      <c r="B21" s="533" t="s">
        <v>396</v>
      </c>
      <c r="C21" s="534"/>
      <c r="D21" s="535"/>
      <c r="E21" s="459" t="s">
        <v>397</v>
      </c>
      <c r="F21" s="222" t="s">
        <v>1</v>
      </c>
      <c r="G21" s="223" t="s">
        <v>104</v>
      </c>
      <c r="H21" s="12"/>
    </row>
    <row r="22" spans="1:8" ht="18" customHeight="1" x14ac:dyDescent="0.2">
      <c r="A22" s="225" t="s">
        <v>105</v>
      </c>
      <c r="B22" s="536" t="s">
        <v>106</v>
      </c>
      <c r="C22" s="537"/>
      <c r="D22" s="538"/>
      <c r="E22" s="354">
        <f>'4.設備備品費R'!G100+'4.設備備品費E'!G100</f>
        <v>3000000</v>
      </c>
      <c r="F22" s="226">
        <f>SUM(E22:E23)</f>
        <v>7317612</v>
      </c>
      <c r="G22" s="226">
        <f>ROUNDDOWN(SUM(F22:F23)*C20/E20,0)</f>
        <v>7317612</v>
      </c>
    </row>
    <row r="23" spans="1:8" ht="18" customHeight="1" x14ac:dyDescent="0.2">
      <c r="A23" s="227"/>
      <c r="B23" s="539" t="s">
        <v>107</v>
      </c>
      <c r="C23" s="540"/>
      <c r="D23" s="541"/>
      <c r="E23" s="355">
        <f>'5.消耗品費R'!F100+'5.消耗品費E'!F100</f>
        <v>4317612</v>
      </c>
      <c r="F23" s="228"/>
      <c r="G23" s="228"/>
    </row>
    <row r="24" spans="1:8" ht="18" customHeight="1" x14ac:dyDescent="0.2">
      <c r="A24" s="229" t="s">
        <v>108</v>
      </c>
      <c r="B24" s="539" t="s">
        <v>109</v>
      </c>
      <c r="C24" s="540"/>
      <c r="D24" s="541"/>
      <c r="E24" s="355">
        <f>'6.旅費R'!L100+'6.旅費E'!L100</f>
        <v>820000</v>
      </c>
      <c r="F24" s="230">
        <f>E24</f>
        <v>820000</v>
      </c>
      <c r="G24" s="230">
        <f>ROUNDDOWN(F24*C20/E20,0)</f>
        <v>820000</v>
      </c>
    </row>
    <row r="25" spans="1:8" ht="18" customHeight="1" x14ac:dyDescent="0.2">
      <c r="A25" s="231" t="s">
        <v>110</v>
      </c>
      <c r="B25" s="539" t="s">
        <v>111</v>
      </c>
      <c r="C25" s="540"/>
      <c r="D25" s="541"/>
      <c r="E25" s="356">
        <f>'7.人件費(実績単価)R'!I100+'8.人件費(健保等級)R'!I100+'7.人件費(実績単価)E'!I100+'8.人件費(健保等級)E'!I100</f>
        <v>37642388</v>
      </c>
      <c r="F25" s="232">
        <f>SUM(E25:E26)</f>
        <v>37666388</v>
      </c>
      <c r="G25" s="232">
        <f>ROUNDDOWN(SUM(F25:F26)*C20/E20,0)</f>
        <v>37666388</v>
      </c>
    </row>
    <row r="26" spans="1:8" ht="18" customHeight="1" x14ac:dyDescent="0.2">
      <c r="A26" s="227"/>
      <c r="B26" s="539" t="s">
        <v>112</v>
      </c>
      <c r="C26" s="540"/>
      <c r="D26" s="541"/>
      <c r="E26" s="356">
        <f>'9.謝金R'!E100+'9.謝金E'!E100</f>
        <v>24000</v>
      </c>
      <c r="F26" s="228"/>
      <c r="G26" s="228"/>
    </row>
    <row r="27" spans="1:8" ht="18" customHeight="1" x14ac:dyDescent="0.2">
      <c r="A27" s="231" t="s">
        <v>10</v>
      </c>
      <c r="B27" s="539" t="s">
        <v>10</v>
      </c>
      <c r="C27" s="540"/>
      <c r="D27" s="541"/>
      <c r="E27" s="355">
        <f>'10.その他R'!F100+'10.その他E'!F100</f>
        <v>2196000</v>
      </c>
      <c r="F27" s="232">
        <f>E27</f>
        <v>2196000</v>
      </c>
      <c r="G27" s="232">
        <f>ROUNDDOWN(F27*C20/E20,0)</f>
        <v>2196000</v>
      </c>
    </row>
    <row r="28" spans="1:8" ht="18" customHeight="1" x14ac:dyDescent="0.2">
      <c r="A28" s="542" t="s">
        <v>113</v>
      </c>
      <c r="B28" s="543"/>
      <c r="C28" s="543"/>
      <c r="D28" s="544"/>
      <c r="E28" s="233">
        <f>SUM(E22:E27)</f>
        <v>48000000</v>
      </c>
      <c r="F28" s="230">
        <f>E28</f>
        <v>48000000</v>
      </c>
      <c r="G28" s="230">
        <f>G22+G24+G25+G27</f>
        <v>48000000</v>
      </c>
    </row>
    <row r="29" spans="1:8" ht="18" customHeight="1" thickBot="1" x14ac:dyDescent="0.25">
      <c r="A29" s="231" t="s">
        <v>114</v>
      </c>
      <c r="B29" s="234" t="s">
        <v>115</v>
      </c>
      <c r="C29" s="401">
        <v>10</v>
      </c>
      <c r="D29" s="235" t="s">
        <v>116</v>
      </c>
      <c r="E29" s="236"/>
      <c r="F29" s="237">
        <f>ROUNDDOWN(F28*C29/100,0)</f>
        <v>4800000</v>
      </c>
      <c r="G29" s="237">
        <f>ROUNDDOWN(G28*C29/100,0)</f>
        <v>4800000</v>
      </c>
    </row>
    <row r="30" spans="1:8" ht="18" customHeight="1" thickBot="1" x14ac:dyDescent="0.25">
      <c r="A30" s="256" t="s">
        <v>13</v>
      </c>
      <c r="B30" s="257"/>
      <c r="C30" s="258"/>
      <c r="D30" s="259"/>
      <c r="E30" s="357">
        <f>'11.委託費'!M100</f>
        <v>114180000</v>
      </c>
      <c r="F30" s="260">
        <f>E30</f>
        <v>114180000</v>
      </c>
      <c r="G30" s="261">
        <f>ROUNDDOWN(F30*C20/E20,0)</f>
        <v>114180000</v>
      </c>
    </row>
    <row r="31" spans="1:8" ht="18" customHeight="1" thickTop="1" thickBot="1" x14ac:dyDescent="0.25">
      <c r="A31" s="560" t="s">
        <v>117</v>
      </c>
      <c r="B31" s="561"/>
      <c r="C31" s="238"/>
      <c r="D31" s="238"/>
      <c r="E31" s="239"/>
      <c r="F31" s="240">
        <f>F28+F29+F30</f>
        <v>166980000</v>
      </c>
      <c r="G31" s="241">
        <f>G28+G29+G30</f>
        <v>166980000</v>
      </c>
    </row>
    <row r="32" spans="1:8" ht="18" customHeight="1" x14ac:dyDescent="0.2">
      <c r="A32" s="242"/>
      <c r="B32" s="242"/>
      <c r="C32" s="242"/>
      <c r="D32" s="242"/>
      <c r="E32" s="243" t="s">
        <v>118</v>
      </c>
      <c r="F32" s="328">
        <f>F29/F28</f>
        <v>0.1</v>
      </c>
      <c r="G32" s="244"/>
    </row>
    <row r="33" spans="1:7" ht="18" customHeight="1" x14ac:dyDescent="0.2">
      <c r="A33" s="215" t="s">
        <v>379</v>
      </c>
      <c r="B33" s="242"/>
      <c r="C33" s="242"/>
      <c r="D33" s="242"/>
      <c r="E33" s="210"/>
      <c r="F33" s="210"/>
      <c r="G33" s="210"/>
    </row>
    <row r="34" spans="1:7" ht="18" customHeight="1" x14ac:dyDescent="0.2">
      <c r="A34" s="245" t="s">
        <v>119</v>
      </c>
      <c r="B34" s="545" t="s">
        <v>120</v>
      </c>
      <c r="C34" s="546"/>
      <c r="D34" s="547"/>
      <c r="E34" s="246" t="s">
        <v>121</v>
      </c>
      <c r="F34" s="246" t="s">
        <v>122</v>
      </c>
      <c r="G34" s="224"/>
    </row>
    <row r="35" spans="1:7" ht="18" customHeight="1" x14ac:dyDescent="0.2">
      <c r="A35" s="282"/>
      <c r="B35" s="553"/>
      <c r="C35" s="554"/>
      <c r="D35" s="555"/>
      <c r="E35" s="283"/>
      <c r="F35" s="557"/>
      <c r="G35" s="220"/>
    </row>
    <row r="36" spans="1:7" ht="18" customHeight="1" x14ac:dyDescent="0.2">
      <c r="A36" s="247" t="s">
        <v>123</v>
      </c>
      <c r="B36" s="549" t="s">
        <v>124</v>
      </c>
      <c r="C36" s="549"/>
      <c r="D36" s="549"/>
      <c r="E36" s="247" t="s">
        <v>125</v>
      </c>
      <c r="F36" s="558"/>
      <c r="G36" s="220"/>
    </row>
    <row r="37" spans="1:7" ht="18" customHeight="1" x14ac:dyDescent="0.2">
      <c r="A37" s="284"/>
      <c r="B37" s="550"/>
      <c r="C37" s="551"/>
      <c r="D37" s="552"/>
      <c r="E37" s="285"/>
      <c r="F37" s="559"/>
      <c r="G37" s="220"/>
    </row>
    <row r="38" spans="1:7" ht="18" customHeight="1" x14ac:dyDescent="0.2">
      <c r="A38" s="242"/>
      <c r="B38" s="242"/>
      <c r="C38" s="242"/>
      <c r="D38" s="242"/>
      <c r="E38" s="210"/>
      <c r="F38" s="210"/>
      <c r="G38" s="210"/>
    </row>
    <row r="39" spans="1:7" ht="18" customHeight="1" x14ac:dyDescent="0.2">
      <c r="A39" s="215" t="s">
        <v>126</v>
      </c>
      <c r="B39" s="242"/>
      <c r="C39" s="242"/>
      <c r="D39" s="242"/>
      <c r="E39" s="210"/>
      <c r="F39" s="210"/>
      <c r="G39" s="210"/>
    </row>
    <row r="40" spans="1:7" ht="18" customHeight="1" x14ac:dyDescent="0.2">
      <c r="A40" s="245" t="s">
        <v>119</v>
      </c>
      <c r="B40" s="545" t="s">
        <v>120</v>
      </c>
      <c r="C40" s="546"/>
      <c r="D40" s="547"/>
      <c r="E40" s="246" t="s">
        <v>121</v>
      </c>
      <c r="F40" s="246" t="s">
        <v>122</v>
      </c>
      <c r="G40" s="224"/>
    </row>
    <row r="41" spans="1:7" ht="18" customHeight="1" x14ac:dyDescent="0.2">
      <c r="A41" s="282"/>
      <c r="B41" s="553"/>
      <c r="C41" s="554"/>
      <c r="D41" s="555"/>
      <c r="E41" s="283"/>
      <c r="F41" s="557"/>
      <c r="G41" s="220"/>
    </row>
    <row r="42" spans="1:7" ht="18" customHeight="1" x14ac:dyDescent="0.2">
      <c r="A42" s="247" t="s">
        <v>123</v>
      </c>
      <c r="B42" s="549" t="s">
        <v>124</v>
      </c>
      <c r="C42" s="549"/>
      <c r="D42" s="549"/>
      <c r="E42" s="247" t="s">
        <v>127</v>
      </c>
      <c r="F42" s="558"/>
      <c r="G42" s="220"/>
    </row>
    <row r="43" spans="1:7" ht="18" customHeight="1" x14ac:dyDescent="0.2">
      <c r="A43" s="284"/>
      <c r="B43" s="550"/>
      <c r="C43" s="551"/>
      <c r="D43" s="552"/>
      <c r="E43" s="285"/>
      <c r="F43" s="559"/>
      <c r="G43" s="220"/>
    </row>
    <row r="44" spans="1:7" ht="18" customHeight="1" x14ac:dyDescent="0.2">
      <c r="A44" s="242"/>
      <c r="B44" s="242"/>
      <c r="C44" s="242"/>
      <c r="D44" s="242"/>
      <c r="E44" s="210"/>
      <c r="F44" s="210"/>
      <c r="G44" s="210"/>
    </row>
    <row r="45" spans="1:7" ht="18" customHeight="1" x14ac:dyDescent="0.2">
      <c r="A45" s="215" t="s">
        <v>128</v>
      </c>
      <c r="B45" s="242"/>
      <c r="C45" s="242"/>
      <c r="D45" s="242"/>
      <c r="E45" s="210"/>
      <c r="F45" s="210"/>
      <c r="G45" s="210"/>
    </row>
    <row r="46" spans="1:7" ht="18" customHeight="1" x14ac:dyDescent="0.2">
      <c r="A46" s="245" t="s">
        <v>119</v>
      </c>
      <c r="B46" s="545" t="s">
        <v>120</v>
      </c>
      <c r="C46" s="546"/>
      <c r="D46" s="547"/>
      <c r="E46" s="248"/>
      <c r="F46" s="224"/>
      <c r="G46" s="224"/>
    </row>
    <row r="47" spans="1:7" ht="18" customHeight="1" x14ac:dyDescent="0.2">
      <c r="A47" s="282"/>
      <c r="B47" s="553"/>
      <c r="C47" s="554"/>
      <c r="D47" s="555"/>
      <c r="E47" s="249"/>
      <c r="F47" s="562"/>
      <c r="G47" s="220"/>
    </row>
    <row r="48" spans="1:7" ht="18" customHeight="1" x14ac:dyDescent="0.2">
      <c r="A48" s="247" t="s">
        <v>123</v>
      </c>
      <c r="B48" s="549" t="s">
        <v>124</v>
      </c>
      <c r="C48" s="549"/>
      <c r="D48" s="549"/>
      <c r="E48" s="247" t="s">
        <v>127</v>
      </c>
      <c r="F48" s="563"/>
      <c r="G48" s="220"/>
    </row>
    <row r="49" spans="1:7" ht="18" customHeight="1" x14ac:dyDescent="0.2">
      <c r="A49" s="284"/>
      <c r="B49" s="550"/>
      <c r="C49" s="551"/>
      <c r="D49" s="552"/>
      <c r="E49" s="285"/>
      <c r="F49" s="563"/>
      <c r="G49" s="220"/>
    </row>
    <row r="50" spans="1:7" ht="18" customHeight="1" x14ac:dyDescent="0.2">
      <c r="A50" s="242"/>
      <c r="B50" s="242"/>
      <c r="C50" s="242"/>
      <c r="D50" s="242"/>
      <c r="E50" s="210"/>
      <c r="F50" s="210"/>
      <c r="G50" s="210"/>
    </row>
    <row r="51" spans="1:7" ht="18" customHeight="1" x14ac:dyDescent="0.2">
      <c r="A51" s="215" t="s">
        <v>376</v>
      </c>
      <c r="B51" s="242"/>
      <c r="C51" s="242"/>
      <c r="D51" s="242"/>
      <c r="E51" s="210"/>
      <c r="F51" s="210"/>
      <c r="G51" s="210"/>
    </row>
    <row r="52" spans="1:7" ht="18" customHeight="1" x14ac:dyDescent="0.2">
      <c r="A52" s="245" t="s">
        <v>119</v>
      </c>
      <c r="B52" s="545" t="s">
        <v>120</v>
      </c>
      <c r="C52" s="546"/>
      <c r="D52" s="547"/>
      <c r="E52" s="254" t="s">
        <v>129</v>
      </c>
      <c r="F52" s="224"/>
      <c r="G52" s="224"/>
    </row>
    <row r="53" spans="1:7" ht="18" customHeight="1" x14ac:dyDescent="0.2">
      <c r="A53" s="282"/>
      <c r="B53" s="553"/>
      <c r="C53" s="554"/>
      <c r="D53" s="555"/>
      <c r="E53" s="249"/>
      <c r="F53" s="562"/>
      <c r="G53" s="220"/>
    </row>
    <row r="54" spans="1:7" ht="18" customHeight="1" x14ac:dyDescent="0.2">
      <c r="A54" s="247" t="s">
        <v>123</v>
      </c>
      <c r="B54" s="549" t="s">
        <v>124</v>
      </c>
      <c r="C54" s="549"/>
      <c r="D54" s="549"/>
      <c r="E54" s="247" t="s">
        <v>125</v>
      </c>
      <c r="F54" s="563"/>
      <c r="G54" s="220"/>
    </row>
    <row r="55" spans="1:7" ht="18" customHeight="1" x14ac:dyDescent="0.2">
      <c r="A55" s="284"/>
      <c r="B55" s="550"/>
      <c r="C55" s="551"/>
      <c r="D55" s="552"/>
      <c r="E55" s="285"/>
      <c r="F55" s="563"/>
      <c r="G55" s="220"/>
    </row>
    <row r="56" spans="1:7" ht="18" customHeight="1" x14ac:dyDescent="0.2">
      <c r="A56" s="242"/>
      <c r="B56" s="242"/>
      <c r="C56" s="242"/>
      <c r="D56" s="242"/>
      <c r="E56" s="210"/>
      <c r="F56" s="210"/>
      <c r="G56" s="210"/>
    </row>
    <row r="57" spans="1:7" ht="18" customHeight="1" x14ac:dyDescent="0.2">
      <c r="A57" s="215" t="s">
        <v>377</v>
      </c>
      <c r="B57" s="242"/>
      <c r="C57" s="242"/>
      <c r="D57" s="242"/>
      <c r="E57" s="210"/>
      <c r="F57" s="210"/>
      <c r="G57" s="210"/>
    </row>
    <row r="58" spans="1:7" ht="18" customHeight="1" x14ac:dyDescent="0.2">
      <c r="A58" s="245" t="s">
        <v>119</v>
      </c>
      <c r="B58" s="545" t="s">
        <v>120</v>
      </c>
      <c r="C58" s="546"/>
      <c r="D58" s="547"/>
      <c r="E58" s="255" t="s">
        <v>130</v>
      </c>
      <c r="F58" s="224"/>
      <c r="G58" s="224"/>
    </row>
    <row r="59" spans="1:7" ht="18" customHeight="1" x14ac:dyDescent="0.2">
      <c r="A59" s="282"/>
      <c r="B59" s="553"/>
      <c r="C59" s="554"/>
      <c r="D59" s="555"/>
      <c r="E59" s="249"/>
      <c r="F59" s="562"/>
      <c r="G59" s="220"/>
    </row>
    <row r="60" spans="1:7" ht="18" customHeight="1" x14ac:dyDescent="0.2">
      <c r="A60" s="247" t="s">
        <v>123</v>
      </c>
      <c r="B60" s="549" t="s">
        <v>124</v>
      </c>
      <c r="C60" s="549"/>
      <c r="D60" s="549"/>
      <c r="E60" s="247" t="s">
        <v>127</v>
      </c>
      <c r="F60" s="563"/>
      <c r="G60" s="220"/>
    </row>
    <row r="61" spans="1:7" ht="18" customHeight="1" x14ac:dyDescent="0.2">
      <c r="A61" s="284"/>
      <c r="B61" s="550"/>
      <c r="C61" s="551"/>
      <c r="D61" s="552"/>
      <c r="E61" s="285"/>
      <c r="F61" s="563"/>
      <c r="G61" s="220"/>
    </row>
    <row r="62" spans="1:7" ht="18" customHeight="1" x14ac:dyDescent="0.2">
      <c r="A62" s="242"/>
      <c r="B62" s="242"/>
      <c r="C62" s="242"/>
      <c r="D62" s="242"/>
      <c r="E62" s="210"/>
      <c r="F62" s="210"/>
      <c r="G62" s="271"/>
    </row>
    <row r="63" spans="1:7" ht="18" customHeight="1" x14ac:dyDescent="0.2">
      <c r="A63" s="548"/>
      <c r="B63" s="548"/>
      <c r="C63" s="548"/>
      <c r="D63" s="548"/>
      <c r="E63" s="548"/>
      <c r="F63" s="210"/>
      <c r="G63" s="210"/>
    </row>
    <row r="64" spans="1:7" ht="18" customHeight="1" x14ac:dyDescent="0.2">
      <c r="A64" s="531"/>
      <c r="B64" s="532"/>
      <c r="C64" s="532"/>
      <c r="D64" s="532"/>
      <c r="E64" s="532"/>
    </row>
  </sheetData>
  <sheetProtection algorithmName="SHA-512" hashValue="3/L0hpsqwuMPIP5HkzuiF2ODArZzy+qLSr0YTaVj2wX3xMLYHuhcXV7rWlE4kaSELmXpAXqL/3ilmbsKGZ/skw==" saltValue="JnouNl62akFCRh30EDtkgw==" spinCount="100000" sheet="1" formatCells="0" formatColumns="0" formatRows="0"/>
  <protectedRanges>
    <protectedRange sqref="C20:E20" name="範囲1"/>
    <protectedRange sqref="C29:C30" name="範囲2"/>
  </protectedRanges>
  <mergeCells count="50">
    <mergeCell ref="B52:D52"/>
    <mergeCell ref="F53:F55"/>
    <mergeCell ref="B58:D58"/>
    <mergeCell ref="F59:F61"/>
    <mergeCell ref="B59:D59"/>
    <mergeCell ref="B60:D60"/>
    <mergeCell ref="B61:D61"/>
    <mergeCell ref="B53:D53"/>
    <mergeCell ref="B54:D54"/>
    <mergeCell ref="B55:D55"/>
    <mergeCell ref="B47:D47"/>
    <mergeCell ref="B36:D36"/>
    <mergeCell ref="B7:F7"/>
    <mergeCell ref="B9:F9"/>
    <mergeCell ref="B15:D15"/>
    <mergeCell ref="B35:D35"/>
    <mergeCell ref="F35:F37"/>
    <mergeCell ref="A31:B31"/>
    <mergeCell ref="F47:F49"/>
    <mergeCell ref="B41:D41"/>
    <mergeCell ref="F41:F43"/>
    <mergeCell ref="B42:D42"/>
    <mergeCell ref="B43:D43"/>
    <mergeCell ref="B17:F17"/>
    <mergeCell ref="B14:D14"/>
    <mergeCell ref="A64:E64"/>
    <mergeCell ref="B21:D21"/>
    <mergeCell ref="B22:D22"/>
    <mergeCell ref="B23:D23"/>
    <mergeCell ref="B24:D24"/>
    <mergeCell ref="B25:D25"/>
    <mergeCell ref="B26:D26"/>
    <mergeCell ref="B27:D27"/>
    <mergeCell ref="A28:D28"/>
    <mergeCell ref="B46:D46"/>
    <mergeCell ref="B40:D40"/>
    <mergeCell ref="A63:E63"/>
    <mergeCell ref="B48:D48"/>
    <mergeCell ref="B34:D34"/>
    <mergeCell ref="B49:D49"/>
    <mergeCell ref="B37:D37"/>
    <mergeCell ref="B3:F3"/>
    <mergeCell ref="B4:F4"/>
    <mergeCell ref="B5:F5"/>
    <mergeCell ref="B6:F6"/>
    <mergeCell ref="B16:D16"/>
    <mergeCell ref="B8:F8"/>
    <mergeCell ref="B11:C11"/>
    <mergeCell ref="B12:C12"/>
    <mergeCell ref="B13:F13"/>
  </mergeCells>
  <phoneticPr fontId="17"/>
  <dataValidations disablePrompts="1" count="1">
    <dataValidation type="list" allowBlank="1" showInputMessage="1" showErrorMessage="1" sqref="F2" xr:uid="{9DB4F24C-9D22-40BF-B53D-D0F0002AA8D5}">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cellComments="asDisplayed" r:id="rId1"/>
  <headerFooter alignWithMargins="0">
    <oddFooter>&amp;R&amp;12&amp;K00-024Ver.20240401</oddFooter>
  </headerFooter>
  <ignoredErrors>
    <ignoredError sqref="D12 F11 F12"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7DF4-2EF8-41D3-8606-4BCE86522F7E}">
  <dimension ref="A1"/>
  <sheetViews>
    <sheetView workbookViewId="0"/>
  </sheetViews>
  <sheetFormatPr defaultRowHeight="13.2" x14ac:dyDescent="0.2"/>
  <sheetData/>
  <phoneticPr fontId="1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92D050"/>
    <pageSetUpPr fitToPage="1"/>
  </sheetPr>
  <dimension ref="A1:K104"/>
  <sheetViews>
    <sheetView zoomScale="80" zoomScaleNormal="80" workbookViewId="0">
      <pane ySplit="4" topLeftCell="A5" activePane="bottomLeft" state="frozen"/>
      <selection pane="bottomLeft"/>
    </sheetView>
  </sheetViews>
  <sheetFormatPr defaultColWidth="9" defaultRowHeight="14.4" x14ac:dyDescent="0.2"/>
  <cols>
    <col min="1" max="1" width="25.6640625" style="1" customWidth="1"/>
    <col min="2" max="2" width="40.44140625" style="1" customWidth="1"/>
    <col min="3" max="3" width="16.6640625" style="4" customWidth="1"/>
    <col min="4" max="4" width="16.21875" style="1" customWidth="1"/>
    <col min="5" max="5" width="5.88671875" style="1" customWidth="1"/>
    <col min="6" max="6" width="5" style="1" customWidth="1"/>
    <col min="7" max="7" width="17.77734375" style="2" customWidth="1"/>
    <col min="8" max="8" width="30.77734375" style="1" customWidth="1"/>
    <col min="9" max="9" width="14.77734375" style="1" customWidth="1"/>
    <col min="10" max="10" width="36.88671875" style="1" bestFit="1" customWidth="1"/>
    <col min="11" max="11" width="17.77734375" style="1" customWidth="1"/>
    <col min="12" max="16384" width="9" style="1"/>
  </cols>
  <sheetData>
    <row r="1" spans="1:11" x14ac:dyDescent="0.2">
      <c r="A1" s="1" t="s">
        <v>131</v>
      </c>
    </row>
    <row r="2" spans="1:11" ht="17.25" customHeight="1" thickBot="1" x14ac:dyDescent="0.25">
      <c r="A2" s="1" t="s">
        <v>132</v>
      </c>
      <c r="G2" s="3" t="s">
        <v>133</v>
      </c>
    </row>
    <row r="3" spans="1:11" ht="16.5" customHeight="1" x14ac:dyDescent="0.2">
      <c r="A3" s="573" t="s">
        <v>134</v>
      </c>
      <c r="B3" s="575" t="s">
        <v>135</v>
      </c>
      <c r="C3" s="577" t="s">
        <v>136</v>
      </c>
      <c r="D3" s="580" t="s">
        <v>137</v>
      </c>
      <c r="E3" s="580"/>
      <c r="F3" s="580"/>
      <c r="G3" s="571" t="s">
        <v>138</v>
      </c>
      <c r="H3" s="567" t="s">
        <v>321</v>
      </c>
      <c r="J3" s="567" t="s">
        <v>321</v>
      </c>
    </row>
    <row r="4" spans="1:11" ht="16.5" customHeight="1" thickBot="1" x14ac:dyDescent="0.25">
      <c r="A4" s="574"/>
      <c r="B4" s="576"/>
      <c r="C4" s="578"/>
      <c r="D4" s="15" t="s">
        <v>139</v>
      </c>
      <c r="E4" s="579" t="s">
        <v>140</v>
      </c>
      <c r="F4" s="579"/>
      <c r="G4" s="572"/>
      <c r="H4" s="568"/>
      <c r="J4" s="568"/>
    </row>
    <row r="5" spans="1:11" s="6" customFormat="1" ht="17.25" customHeight="1" x14ac:dyDescent="0.2">
      <c r="A5" s="24" t="s">
        <v>141</v>
      </c>
      <c r="B5" s="25" t="s">
        <v>142</v>
      </c>
      <c r="C5" s="26" t="s">
        <v>401</v>
      </c>
      <c r="D5" s="27">
        <v>1500000</v>
      </c>
      <c r="E5" s="186">
        <v>1</v>
      </c>
      <c r="F5" s="96" t="s">
        <v>143</v>
      </c>
      <c r="G5" s="263">
        <f>IF(A5="","",ROUNDDOWN(D5*E5,0))</f>
        <v>1500000</v>
      </c>
      <c r="H5" s="426" t="s">
        <v>380</v>
      </c>
      <c r="I5" s="1"/>
      <c r="J5" s="428" t="s">
        <v>380</v>
      </c>
      <c r="K5" s="377">
        <f>IF(J5="","",SUMIF($H$5:$H$99,J5,$G$5:$G$99))</f>
        <v>1500000</v>
      </c>
    </row>
    <row r="6" spans="1:11" ht="16.95" customHeight="1" x14ac:dyDescent="0.2">
      <c r="A6" s="402"/>
      <c r="B6" s="30"/>
      <c r="C6" s="403"/>
      <c r="D6" s="31"/>
      <c r="E6" s="32"/>
      <c r="F6" s="33"/>
      <c r="G6" s="263" t="str">
        <f>IF(A6="","",ROUNDDOWN(D6*E6,0))</f>
        <v/>
      </c>
      <c r="H6" s="427"/>
      <c r="J6" s="426" t="s">
        <v>381</v>
      </c>
      <c r="K6" s="377">
        <f t="shared" ref="K6:K16" si="0">IF(J6="","",SUMIF($H$5:$H$99,J6,$G$5:$G$99))</f>
        <v>0</v>
      </c>
    </row>
    <row r="7" spans="1:11" ht="17.25" customHeight="1" x14ac:dyDescent="0.2">
      <c r="A7" s="29"/>
      <c r="B7" s="30"/>
      <c r="C7" s="403"/>
      <c r="D7" s="31"/>
      <c r="E7" s="32"/>
      <c r="F7" s="33"/>
      <c r="G7" s="263" t="str">
        <f t="shared" ref="G7:G99" si="1">IF(A7="","",ROUNDDOWN(D7*E7,0))</f>
        <v/>
      </c>
      <c r="H7" s="427"/>
      <c r="J7" s="426" t="s">
        <v>322</v>
      </c>
      <c r="K7" s="377">
        <f t="shared" si="0"/>
        <v>0</v>
      </c>
    </row>
    <row r="8" spans="1:11" ht="17.25" customHeight="1" x14ac:dyDescent="0.2">
      <c r="A8" s="29"/>
      <c r="B8" s="30"/>
      <c r="C8" s="403"/>
      <c r="D8" s="31"/>
      <c r="E8" s="32"/>
      <c r="F8" s="33"/>
      <c r="G8" s="263" t="str">
        <f t="shared" si="1"/>
        <v/>
      </c>
      <c r="H8" s="427"/>
      <c r="J8" s="426" t="s">
        <v>365</v>
      </c>
      <c r="K8" s="377">
        <f t="shared" si="0"/>
        <v>0</v>
      </c>
    </row>
    <row r="9" spans="1:11" ht="17.25" customHeight="1" x14ac:dyDescent="0.2">
      <c r="A9" s="29"/>
      <c r="B9" s="30"/>
      <c r="C9" s="403"/>
      <c r="D9" s="31"/>
      <c r="E9" s="32"/>
      <c r="F9" s="33"/>
      <c r="G9" s="263" t="str">
        <f t="shared" si="1"/>
        <v/>
      </c>
      <c r="H9" s="427"/>
      <c r="J9" s="427"/>
      <c r="K9" s="377" t="str">
        <f t="shared" si="0"/>
        <v/>
      </c>
    </row>
    <row r="10" spans="1:11" ht="17.25" customHeight="1" x14ac:dyDescent="0.2">
      <c r="A10" s="29"/>
      <c r="B10" s="30"/>
      <c r="C10" s="403"/>
      <c r="D10" s="31"/>
      <c r="E10" s="32"/>
      <c r="F10" s="33"/>
      <c r="G10" s="263" t="str">
        <f t="shared" si="1"/>
        <v/>
      </c>
      <c r="H10" s="427"/>
      <c r="J10" s="427"/>
      <c r="K10" s="377" t="str">
        <f t="shared" si="0"/>
        <v/>
      </c>
    </row>
    <row r="11" spans="1:11" ht="17.25" customHeight="1" x14ac:dyDescent="0.2">
      <c r="A11" s="29"/>
      <c r="B11" s="30"/>
      <c r="C11" s="403"/>
      <c r="D11" s="31"/>
      <c r="E11" s="32"/>
      <c r="F11" s="33"/>
      <c r="G11" s="263" t="str">
        <f t="shared" si="1"/>
        <v/>
      </c>
      <c r="H11" s="427"/>
      <c r="J11" s="427"/>
      <c r="K11" s="377" t="str">
        <f t="shared" si="0"/>
        <v/>
      </c>
    </row>
    <row r="12" spans="1:11" ht="17.25" customHeight="1" x14ac:dyDescent="0.2">
      <c r="A12" s="29"/>
      <c r="B12" s="30"/>
      <c r="C12" s="403"/>
      <c r="D12" s="31"/>
      <c r="E12" s="32"/>
      <c r="F12" s="33"/>
      <c r="G12" s="263" t="str">
        <f t="shared" si="1"/>
        <v/>
      </c>
      <c r="H12" s="427"/>
      <c r="J12" s="427"/>
      <c r="K12" s="377" t="str">
        <f t="shared" si="0"/>
        <v/>
      </c>
    </row>
    <row r="13" spans="1:11" ht="17.25" customHeight="1" x14ac:dyDescent="0.2">
      <c r="A13" s="29"/>
      <c r="B13" s="30"/>
      <c r="C13" s="403"/>
      <c r="D13" s="31"/>
      <c r="E13" s="32"/>
      <c r="F13" s="33"/>
      <c r="G13" s="263" t="str">
        <f t="shared" si="1"/>
        <v/>
      </c>
      <c r="H13" s="427"/>
      <c r="J13" s="427"/>
      <c r="K13" s="377" t="str">
        <f t="shared" si="0"/>
        <v/>
      </c>
    </row>
    <row r="14" spans="1:11" ht="17.25" customHeight="1" x14ac:dyDescent="0.2">
      <c r="A14" s="29"/>
      <c r="B14" s="30"/>
      <c r="C14" s="403"/>
      <c r="D14" s="31"/>
      <c r="E14" s="32"/>
      <c r="F14" s="33"/>
      <c r="G14" s="263" t="str">
        <f t="shared" si="1"/>
        <v/>
      </c>
      <c r="H14" s="427"/>
      <c r="J14" s="427"/>
      <c r="K14" s="377" t="str">
        <f t="shared" si="0"/>
        <v/>
      </c>
    </row>
    <row r="15" spans="1:11" ht="17.25" customHeight="1" x14ac:dyDescent="0.2">
      <c r="A15" s="29"/>
      <c r="B15" s="30"/>
      <c r="C15" s="403"/>
      <c r="D15" s="31"/>
      <c r="E15" s="32"/>
      <c r="F15" s="33"/>
      <c r="G15" s="263" t="str">
        <f t="shared" si="1"/>
        <v/>
      </c>
      <c r="H15" s="427"/>
      <c r="J15" s="427"/>
      <c r="K15" s="377" t="str">
        <f t="shared" si="0"/>
        <v/>
      </c>
    </row>
    <row r="16" spans="1:11" ht="17.25" customHeight="1" thickBot="1" x14ac:dyDescent="0.25">
      <c r="A16" s="29"/>
      <c r="B16" s="30"/>
      <c r="C16" s="403"/>
      <c r="D16" s="31"/>
      <c r="E16" s="32"/>
      <c r="F16" s="33"/>
      <c r="G16" s="263" t="str">
        <f t="shared" si="1"/>
        <v/>
      </c>
      <c r="H16" s="427"/>
      <c r="J16" s="429"/>
      <c r="K16" s="377" t="str">
        <f t="shared" si="0"/>
        <v/>
      </c>
    </row>
    <row r="17" spans="1:9" ht="17.25" customHeight="1" x14ac:dyDescent="0.2">
      <c r="A17" s="29"/>
      <c r="B17" s="30"/>
      <c r="C17" s="26"/>
      <c r="D17" s="31"/>
      <c r="E17" s="32"/>
      <c r="F17" s="33"/>
      <c r="G17" s="263" t="str">
        <f t="shared" si="1"/>
        <v/>
      </c>
      <c r="H17" s="427"/>
    </row>
    <row r="18" spans="1:9" ht="17.25" customHeight="1" x14ac:dyDescent="0.2">
      <c r="A18" s="29"/>
      <c r="B18" s="30"/>
      <c r="C18" s="26"/>
      <c r="D18" s="31"/>
      <c r="E18" s="32"/>
      <c r="F18" s="33"/>
      <c r="G18" s="263" t="str">
        <f t="shared" si="1"/>
        <v/>
      </c>
      <c r="H18" s="427"/>
      <c r="I18" s="1" t="s">
        <v>144</v>
      </c>
    </row>
    <row r="19" spans="1:9" ht="17.25" customHeight="1" x14ac:dyDescent="0.2">
      <c r="A19" s="29"/>
      <c r="B19" s="30"/>
      <c r="C19" s="26"/>
      <c r="D19" s="31"/>
      <c r="E19" s="32"/>
      <c r="F19" s="33"/>
      <c r="G19" s="263" t="str">
        <f t="shared" si="1"/>
        <v/>
      </c>
      <c r="H19" s="427"/>
    </row>
    <row r="20" spans="1:9" ht="17.25" customHeight="1" x14ac:dyDescent="0.2">
      <c r="A20" s="29"/>
      <c r="B20" s="30"/>
      <c r="C20" s="26"/>
      <c r="D20" s="31"/>
      <c r="E20" s="32"/>
      <c r="F20" s="33"/>
      <c r="G20" s="263" t="str">
        <f t="shared" si="1"/>
        <v/>
      </c>
      <c r="H20" s="427"/>
    </row>
    <row r="21" spans="1:9" ht="17.25" customHeight="1" x14ac:dyDescent="0.2">
      <c r="A21" s="29"/>
      <c r="B21" s="30"/>
      <c r="C21" s="26"/>
      <c r="D21" s="31"/>
      <c r="E21" s="32"/>
      <c r="F21" s="33"/>
      <c r="G21" s="263" t="str">
        <f t="shared" si="1"/>
        <v/>
      </c>
      <c r="H21" s="427"/>
    </row>
    <row r="22" spans="1:9" ht="17.25" customHeight="1" x14ac:dyDescent="0.2">
      <c r="A22" s="29"/>
      <c r="B22" s="30"/>
      <c r="C22" s="26"/>
      <c r="D22" s="31"/>
      <c r="E22" s="32"/>
      <c r="F22" s="33"/>
      <c r="G22" s="263" t="str">
        <f t="shared" si="1"/>
        <v/>
      </c>
      <c r="H22" s="427"/>
    </row>
    <row r="23" spans="1:9" ht="17.25" customHeight="1" x14ac:dyDescent="0.2">
      <c r="A23" s="29"/>
      <c r="B23" s="30"/>
      <c r="C23" s="26"/>
      <c r="D23" s="31"/>
      <c r="E23" s="32"/>
      <c r="F23" s="33"/>
      <c r="G23" s="263" t="str">
        <f t="shared" si="1"/>
        <v/>
      </c>
      <c r="H23" s="427"/>
    </row>
    <row r="24" spans="1:9" ht="17.25" customHeight="1" x14ac:dyDescent="0.2">
      <c r="A24" s="29"/>
      <c r="B24" s="30"/>
      <c r="C24" s="26"/>
      <c r="D24" s="31"/>
      <c r="E24" s="32"/>
      <c r="F24" s="33"/>
      <c r="G24" s="263" t="str">
        <f t="shared" si="1"/>
        <v/>
      </c>
      <c r="H24" s="427"/>
    </row>
    <row r="25" spans="1:9" ht="17.25" customHeight="1" x14ac:dyDescent="0.2">
      <c r="A25" s="29"/>
      <c r="B25" s="30"/>
      <c r="C25" s="26"/>
      <c r="D25" s="31"/>
      <c r="E25" s="32"/>
      <c r="F25" s="33"/>
      <c r="G25" s="263" t="str">
        <f t="shared" si="1"/>
        <v/>
      </c>
      <c r="H25" s="427"/>
    </row>
    <row r="26" spans="1:9" ht="17.25" customHeight="1" x14ac:dyDescent="0.2">
      <c r="A26" s="29"/>
      <c r="B26" s="30"/>
      <c r="C26" s="26"/>
      <c r="D26" s="31"/>
      <c r="E26" s="32"/>
      <c r="F26" s="33"/>
      <c r="G26" s="263" t="str">
        <f t="shared" si="1"/>
        <v/>
      </c>
      <c r="H26" s="427"/>
    </row>
    <row r="27" spans="1:9" ht="17.25" customHeight="1" x14ac:dyDescent="0.2">
      <c r="A27" s="29"/>
      <c r="B27" s="30"/>
      <c r="C27" s="26"/>
      <c r="D27" s="31"/>
      <c r="E27" s="32"/>
      <c r="F27" s="33"/>
      <c r="G27" s="263" t="str">
        <f t="shared" si="1"/>
        <v/>
      </c>
      <c r="H27" s="427"/>
    </row>
    <row r="28" spans="1:9" ht="17.25" customHeight="1" x14ac:dyDescent="0.2">
      <c r="A28" s="29"/>
      <c r="B28" s="30"/>
      <c r="C28" s="26"/>
      <c r="D28" s="31"/>
      <c r="E28" s="32"/>
      <c r="F28" s="33"/>
      <c r="G28" s="263" t="str">
        <f t="shared" si="1"/>
        <v/>
      </c>
      <c r="H28" s="427"/>
    </row>
    <row r="29" spans="1:9" ht="17.25" customHeight="1" x14ac:dyDescent="0.2">
      <c r="A29" s="29"/>
      <c r="B29" s="30"/>
      <c r="C29" s="26"/>
      <c r="D29" s="31"/>
      <c r="E29" s="32"/>
      <c r="F29" s="33"/>
      <c r="G29" s="263" t="str">
        <f t="shared" si="1"/>
        <v/>
      </c>
      <c r="H29" s="427"/>
    </row>
    <row r="30" spans="1:9" ht="17.25" customHeight="1" x14ac:dyDescent="0.2">
      <c r="A30" s="29"/>
      <c r="B30" s="30"/>
      <c r="C30" s="26"/>
      <c r="D30" s="31"/>
      <c r="E30" s="32"/>
      <c r="F30" s="33"/>
      <c r="G30" s="263" t="str">
        <f t="shared" si="1"/>
        <v/>
      </c>
      <c r="H30" s="427"/>
    </row>
    <row r="31" spans="1:9" ht="17.25" customHeight="1" x14ac:dyDescent="0.2">
      <c r="A31" s="29"/>
      <c r="B31" s="30"/>
      <c r="C31" s="26"/>
      <c r="D31" s="31"/>
      <c r="E31" s="32"/>
      <c r="F31" s="33"/>
      <c r="G31" s="263" t="str">
        <f t="shared" si="1"/>
        <v/>
      </c>
      <c r="H31" s="427"/>
    </row>
    <row r="32" spans="1:9" ht="17.25" customHeight="1" x14ac:dyDescent="0.2">
      <c r="A32" s="29"/>
      <c r="B32" s="30"/>
      <c r="C32" s="26"/>
      <c r="D32" s="31"/>
      <c r="E32" s="32"/>
      <c r="F32" s="33"/>
      <c r="G32" s="263" t="str">
        <f t="shared" si="1"/>
        <v/>
      </c>
      <c r="H32" s="427"/>
    </row>
    <row r="33" spans="1:8" ht="17.25" customHeight="1" x14ac:dyDescent="0.2">
      <c r="A33" s="29"/>
      <c r="B33" s="30"/>
      <c r="C33" s="26"/>
      <c r="D33" s="31"/>
      <c r="E33" s="32"/>
      <c r="F33" s="33"/>
      <c r="G33" s="263" t="str">
        <f t="shared" si="1"/>
        <v/>
      </c>
      <c r="H33" s="427"/>
    </row>
    <row r="34" spans="1:8" ht="17.25" customHeight="1" x14ac:dyDescent="0.2">
      <c r="A34" s="29"/>
      <c r="B34" s="30"/>
      <c r="C34" s="26"/>
      <c r="D34" s="31"/>
      <c r="E34" s="32"/>
      <c r="F34" s="33"/>
      <c r="G34" s="263" t="str">
        <f t="shared" si="1"/>
        <v/>
      </c>
      <c r="H34" s="427"/>
    </row>
    <row r="35" spans="1:8" ht="17.25" customHeight="1" x14ac:dyDescent="0.2">
      <c r="A35" s="29"/>
      <c r="B35" s="30"/>
      <c r="C35" s="26"/>
      <c r="D35" s="31"/>
      <c r="E35" s="32"/>
      <c r="F35" s="33"/>
      <c r="G35" s="263" t="str">
        <f t="shared" si="1"/>
        <v/>
      </c>
      <c r="H35" s="427"/>
    </row>
    <row r="36" spans="1:8" ht="17.25" customHeight="1" x14ac:dyDescent="0.2">
      <c r="A36" s="29"/>
      <c r="B36" s="30"/>
      <c r="C36" s="26"/>
      <c r="D36" s="31"/>
      <c r="E36" s="32"/>
      <c r="F36" s="33"/>
      <c r="G36" s="263" t="str">
        <f t="shared" si="1"/>
        <v/>
      </c>
      <c r="H36" s="427"/>
    </row>
    <row r="37" spans="1:8" ht="17.25" customHeight="1" x14ac:dyDescent="0.2">
      <c r="A37" s="29"/>
      <c r="B37" s="30"/>
      <c r="C37" s="26"/>
      <c r="D37" s="31"/>
      <c r="E37" s="32"/>
      <c r="F37" s="33"/>
      <c r="G37" s="263" t="str">
        <f t="shared" si="1"/>
        <v/>
      </c>
      <c r="H37" s="427"/>
    </row>
    <row r="38" spans="1:8" ht="17.25" customHeight="1" x14ac:dyDescent="0.2">
      <c r="A38" s="29"/>
      <c r="B38" s="30"/>
      <c r="C38" s="26"/>
      <c r="D38" s="31"/>
      <c r="E38" s="32"/>
      <c r="F38" s="33"/>
      <c r="G38" s="263" t="str">
        <f t="shared" si="1"/>
        <v/>
      </c>
      <c r="H38" s="427"/>
    </row>
    <row r="39" spans="1:8" ht="17.25" customHeight="1" x14ac:dyDescent="0.2">
      <c r="A39" s="29"/>
      <c r="B39" s="30"/>
      <c r="C39" s="26"/>
      <c r="D39" s="31"/>
      <c r="E39" s="32"/>
      <c r="F39" s="33"/>
      <c r="G39" s="263" t="str">
        <f t="shared" si="1"/>
        <v/>
      </c>
      <c r="H39" s="427"/>
    </row>
    <row r="40" spans="1:8" ht="17.25" customHeight="1" x14ac:dyDescent="0.2">
      <c r="A40" s="29"/>
      <c r="B40" s="30"/>
      <c r="C40" s="26"/>
      <c r="D40" s="31"/>
      <c r="E40" s="32"/>
      <c r="F40" s="33"/>
      <c r="G40" s="263" t="str">
        <f t="shared" si="1"/>
        <v/>
      </c>
      <c r="H40" s="427"/>
    </row>
    <row r="41" spans="1:8" ht="17.25" customHeight="1" x14ac:dyDescent="0.2">
      <c r="A41" s="29"/>
      <c r="B41" s="30"/>
      <c r="C41" s="26"/>
      <c r="D41" s="31"/>
      <c r="E41" s="32"/>
      <c r="F41" s="33"/>
      <c r="G41" s="263" t="str">
        <f t="shared" si="1"/>
        <v/>
      </c>
      <c r="H41" s="427"/>
    </row>
    <row r="42" spans="1:8" ht="17.25" customHeight="1" x14ac:dyDescent="0.2">
      <c r="A42" s="29"/>
      <c r="B42" s="30"/>
      <c r="C42" s="26"/>
      <c r="D42" s="31"/>
      <c r="E42" s="32"/>
      <c r="F42" s="33"/>
      <c r="G42" s="263" t="str">
        <f t="shared" si="1"/>
        <v/>
      </c>
      <c r="H42" s="427"/>
    </row>
    <row r="43" spans="1:8" ht="17.25" customHeight="1" x14ac:dyDescent="0.2">
      <c r="A43" s="29"/>
      <c r="B43" s="30"/>
      <c r="C43" s="26"/>
      <c r="D43" s="31"/>
      <c r="E43" s="32"/>
      <c r="F43" s="33"/>
      <c r="G43" s="263" t="str">
        <f t="shared" si="1"/>
        <v/>
      </c>
      <c r="H43" s="427"/>
    </row>
    <row r="44" spans="1:8" ht="17.25" customHeight="1" x14ac:dyDescent="0.2">
      <c r="A44" s="29"/>
      <c r="B44" s="30"/>
      <c r="C44" s="26"/>
      <c r="D44" s="31"/>
      <c r="E44" s="32"/>
      <c r="F44" s="33"/>
      <c r="G44" s="263" t="str">
        <f t="shared" si="1"/>
        <v/>
      </c>
      <c r="H44" s="427"/>
    </row>
    <row r="45" spans="1:8" ht="17.25" customHeight="1" x14ac:dyDescent="0.2">
      <c r="A45" s="29"/>
      <c r="B45" s="30"/>
      <c r="C45" s="26"/>
      <c r="D45" s="31"/>
      <c r="E45" s="32"/>
      <c r="F45" s="33"/>
      <c r="G45" s="263" t="str">
        <f t="shared" si="1"/>
        <v/>
      </c>
      <c r="H45" s="427"/>
    </row>
    <row r="46" spans="1:8" ht="17.25" customHeight="1" x14ac:dyDescent="0.2">
      <c r="A46" s="29"/>
      <c r="B46" s="30"/>
      <c r="C46" s="26"/>
      <c r="D46" s="31"/>
      <c r="E46" s="32"/>
      <c r="F46" s="33"/>
      <c r="G46" s="263" t="str">
        <f t="shared" si="1"/>
        <v/>
      </c>
      <c r="H46" s="427"/>
    </row>
    <row r="47" spans="1:8" ht="17.25" customHeight="1" x14ac:dyDescent="0.2">
      <c r="A47" s="29"/>
      <c r="B47" s="30"/>
      <c r="C47" s="26"/>
      <c r="D47" s="31"/>
      <c r="E47" s="32"/>
      <c r="F47" s="33"/>
      <c r="G47" s="263" t="str">
        <f t="shared" si="1"/>
        <v/>
      </c>
      <c r="H47" s="427"/>
    </row>
    <row r="48" spans="1:8" ht="17.25" customHeight="1" x14ac:dyDescent="0.2">
      <c r="A48" s="29"/>
      <c r="B48" s="30"/>
      <c r="C48" s="26"/>
      <c r="D48" s="31"/>
      <c r="E48" s="32"/>
      <c r="F48" s="33"/>
      <c r="G48" s="263" t="str">
        <f t="shared" si="1"/>
        <v/>
      </c>
      <c r="H48" s="427"/>
    </row>
    <row r="49" spans="1:8" ht="17.25" customHeight="1" x14ac:dyDescent="0.2">
      <c r="A49" s="29"/>
      <c r="B49" s="30"/>
      <c r="C49" s="26"/>
      <c r="D49" s="31"/>
      <c r="E49" s="32"/>
      <c r="F49" s="33"/>
      <c r="G49" s="263" t="str">
        <f t="shared" si="1"/>
        <v/>
      </c>
      <c r="H49" s="427"/>
    </row>
    <row r="50" spans="1:8" ht="17.25" customHeight="1" x14ac:dyDescent="0.2">
      <c r="A50" s="29"/>
      <c r="B50" s="30"/>
      <c r="C50" s="26"/>
      <c r="D50" s="31"/>
      <c r="E50" s="32"/>
      <c r="F50" s="33"/>
      <c r="G50" s="263" t="str">
        <f t="shared" si="1"/>
        <v/>
      </c>
      <c r="H50" s="427"/>
    </row>
    <row r="51" spans="1:8" ht="17.25" customHeight="1" x14ac:dyDescent="0.2">
      <c r="A51" s="29"/>
      <c r="B51" s="30"/>
      <c r="C51" s="26"/>
      <c r="D51" s="31"/>
      <c r="E51" s="32"/>
      <c r="F51" s="33"/>
      <c r="G51" s="263" t="str">
        <f t="shared" si="1"/>
        <v/>
      </c>
      <c r="H51" s="427"/>
    </row>
    <row r="52" spans="1:8" ht="17.25" customHeight="1" x14ac:dyDescent="0.2">
      <c r="A52" s="29"/>
      <c r="B52" s="30"/>
      <c r="C52" s="26"/>
      <c r="D52" s="31"/>
      <c r="E52" s="32"/>
      <c r="F52" s="33"/>
      <c r="G52" s="263" t="str">
        <f t="shared" si="1"/>
        <v/>
      </c>
      <c r="H52" s="427"/>
    </row>
    <row r="53" spans="1:8" ht="17.25" customHeight="1" x14ac:dyDescent="0.2">
      <c r="A53" s="29"/>
      <c r="B53" s="30"/>
      <c r="C53" s="26"/>
      <c r="D53" s="31"/>
      <c r="E53" s="32"/>
      <c r="F53" s="33"/>
      <c r="G53" s="263" t="str">
        <f t="shared" si="1"/>
        <v/>
      </c>
      <c r="H53" s="427"/>
    </row>
    <row r="54" spans="1:8" ht="17.25" customHeight="1" x14ac:dyDescent="0.2">
      <c r="A54" s="29"/>
      <c r="B54" s="30"/>
      <c r="C54" s="26"/>
      <c r="D54" s="31"/>
      <c r="E54" s="32"/>
      <c r="F54" s="33"/>
      <c r="G54" s="263" t="str">
        <f t="shared" si="1"/>
        <v/>
      </c>
      <c r="H54" s="427"/>
    </row>
    <row r="55" spans="1:8" ht="17.25" customHeight="1" x14ac:dyDescent="0.2">
      <c r="A55" s="29"/>
      <c r="B55" s="30"/>
      <c r="C55" s="26"/>
      <c r="D55" s="31"/>
      <c r="E55" s="32"/>
      <c r="F55" s="33"/>
      <c r="G55" s="263" t="str">
        <f t="shared" si="1"/>
        <v/>
      </c>
      <c r="H55" s="427"/>
    </row>
    <row r="56" spans="1:8" ht="17.25" customHeight="1" x14ac:dyDescent="0.2">
      <c r="A56" s="29"/>
      <c r="B56" s="30"/>
      <c r="C56" s="26"/>
      <c r="D56" s="31"/>
      <c r="E56" s="32"/>
      <c r="F56" s="33"/>
      <c r="G56" s="263" t="str">
        <f t="shared" si="1"/>
        <v/>
      </c>
      <c r="H56" s="427"/>
    </row>
    <row r="57" spans="1:8" ht="17.25" customHeight="1" x14ac:dyDescent="0.2">
      <c r="A57" s="29"/>
      <c r="B57" s="30"/>
      <c r="C57" s="26"/>
      <c r="D57" s="31"/>
      <c r="E57" s="32"/>
      <c r="F57" s="33"/>
      <c r="G57" s="263" t="str">
        <f t="shared" si="1"/>
        <v/>
      </c>
      <c r="H57" s="427"/>
    </row>
    <row r="58" spans="1:8" ht="17.25" customHeight="1" x14ac:dyDescent="0.2">
      <c r="A58" s="29"/>
      <c r="B58" s="30"/>
      <c r="C58" s="26"/>
      <c r="D58" s="31"/>
      <c r="E58" s="32"/>
      <c r="F58" s="33"/>
      <c r="G58" s="263" t="str">
        <f t="shared" si="1"/>
        <v/>
      </c>
      <c r="H58" s="427"/>
    </row>
    <row r="59" spans="1:8" ht="17.25" customHeight="1" x14ac:dyDescent="0.2">
      <c r="A59" s="29"/>
      <c r="B59" s="30"/>
      <c r="C59" s="26"/>
      <c r="D59" s="31"/>
      <c r="E59" s="32"/>
      <c r="F59" s="33"/>
      <c r="G59" s="263" t="str">
        <f t="shared" si="1"/>
        <v/>
      </c>
      <c r="H59" s="427"/>
    </row>
    <row r="60" spans="1:8" ht="17.25" customHeight="1" x14ac:dyDescent="0.2">
      <c r="A60" s="29"/>
      <c r="B60" s="30"/>
      <c r="C60" s="26"/>
      <c r="D60" s="31"/>
      <c r="E60" s="32"/>
      <c r="F60" s="33"/>
      <c r="G60" s="263" t="str">
        <f t="shared" si="1"/>
        <v/>
      </c>
      <c r="H60" s="427"/>
    </row>
    <row r="61" spans="1:8" ht="17.25" customHeight="1" x14ac:dyDescent="0.2">
      <c r="A61" s="29"/>
      <c r="B61" s="30"/>
      <c r="C61" s="26"/>
      <c r="D61" s="31"/>
      <c r="E61" s="32"/>
      <c r="F61" s="33"/>
      <c r="G61" s="263" t="str">
        <f t="shared" si="1"/>
        <v/>
      </c>
      <c r="H61" s="427"/>
    </row>
    <row r="62" spans="1:8" ht="17.25" customHeight="1" x14ac:dyDescent="0.2">
      <c r="A62" s="29"/>
      <c r="B62" s="30"/>
      <c r="C62" s="26"/>
      <c r="D62" s="31"/>
      <c r="E62" s="32"/>
      <c r="F62" s="33"/>
      <c r="G62" s="263" t="str">
        <f t="shared" si="1"/>
        <v/>
      </c>
      <c r="H62" s="427"/>
    </row>
    <row r="63" spans="1:8" ht="17.25" customHeight="1" x14ac:dyDescent="0.2">
      <c r="A63" s="29"/>
      <c r="B63" s="30"/>
      <c r="C63" s="26"/>
      <c r="D63" s="31"/>
      <c r="E63" s="32"/>
      <c r="F63" s="33"/>
      <c r="G63" s="263" t="str">
        <f t="shared" si="1"/>
        <v/>
      </c>
      <c r="H63" s="427"/>
    </row>
    <row r="64" spans="1:8" ht="17.25" customHeight="1" x14ac:dyDescent="0.2">
      <c r="A64" s="29"/>
      <c r="B64" s="30"/>
      <c r="C64" s="26"/>
      <c r="D64" s="31"/>
      <c r="E64" s="32"/>
      <c r="F64" s="33"/>
      <c r="G64" s="263" t="str">
        <f t="shared" si="1"/>
        <v/>
      </c>
      <c r="H64" s="427"/>
    </row>
    <row r="65" spans="1:8" ht="17.25" customHeight="1" x14ac:dyDescent="0.2">
      <c r="A65" s="29"/>
      <c r="B65" s="30"/>
      <c r="C65" s="26"/>
      <c r="D65" s="31"/>
      <c r="E65" s="32"/>
      <c r="F65" s="33"/>
      <c r="G65" s="263" t="str">
        <f t="shared" si="1"/>
        <v/>
      </c>
      <c r="H65" s="427"/>
    </row>
    <row r="66" spans="1:8" ht="17.25" customHeight="1" x14ac:dyDescent="0.2">
      <c r="A66" s="29"/>
      <c r="B66" s="30"/>
      <c r="C66" s="26"/>
      <c r="D66" s="31"/>
      <c r="E66" s="32"/>
      <c r="F66" s="33"/>
      <c r="G66" s="263" t="str">
        <f t="shared" si="1"/>
        <v/>
      </c>
      <c r="H66" s="427"/>
    </row>
    <row r="67" spans="1:8" ht="17.25" customHeight="1" x14ac:dyDescent="0.2">
      <c r="A67" s="29"/>
      <c r="B67" s="30"/>
      <c r="C67" s="26"/>
      <c r="D67" s="31"/>
      <c r="E67" s="32"/>
      <c r="F67" s="33"/>
      <c r="G67" s="263" t="str">
        <f t="shared" si="1"/>
        <v/>
      </c>
      <c r="H67" s="427"/>
    </row>
    <row r="68" spans="1:8" ht="17.25" customHeight="1" x14ac:dyDescent="0.2">
      <c r="A68" s="29"/>
      <c r="B68" s="30"/>
      <c r="C68" s="26"/>
      <c r="D68" s="31"/>
      <c r="E68" s="32"/>
      <c r="F68" s="33"/>
      <c r="G68" s="263" t="str">
        <f t="shared" si="1"/>
        <v/>
      </c>
      <c r="H68" s="427"/>
    </row>
    <row r="69" spans="1:8" ht="17.25" customHeight="1" x14ac:dyDescent="0.2">
      <c r="A69" s="29"/>
      <c r="B69" s="30"/>
      <c r="C69" s="26"/>
      <c r="D69" s="31"/>
      <c r="E69" s="32"/>
      <c r="F69" s="33"/>
      <c r="G69" s="263" t="str">
        <f t="shared" si="1"/>
        <v/>
      </c>
      <c r="H69" s="427"/>
    </row>
    <row r="70" spans="1:8" ht="17.25" customHeight="1" x14ac:dyDescent="0.2">
      <c r="A70" s="29"/>
      <c r="B70" s="30"/>
      <c r="C70" s="26"/>
      <c r="D70" s="31"/>
      <c r="E70" s="32"/>
      <c r="F70" s="33"/>
      <c r="G70" s="263" t="str">
        <f t="shared" si="1"/>
        <v/>
      </c>
      <c r="H70" s="427"/>
    </row>
    <row r="71" spans="1:8" ht="17.25" customHeight="1" x14ac:dyDescent="0.2">
      <c r="A71" s="29"/>
      <c r="B71" s="30"/>
      <c r="C71" s="26"/>
      <c r="D71" s="31"/>
      <c r="E71" s="32"/>
      <c r="F71" s="33"/>
      <c r="G71" s="263" t="str">
        <f t="shared" si="1"/>
        <v/>
      </c>
      <c r="H71" s="427"/>
    </row>
    <row r="72" spans="1:8" ht="17.25" customHeight="1" x14ac:dyDescent="0.2">
      <c r="A72" s="29"/>
      <c r="B72" s="30"/>
      <c r="C72" s="26"/>
      <c r="D72" s="31"/>
      <c r="E72" s="32"/>
      <c r="F72" s="33"/>
      <c r="G72" s="263" t="str">
        <f t="shared" si="1"/>
        <v/>
      </c>
      <c r="H72" s="427"/>
    </row>
    <row r="73" spans="1:8" ht="17.25" customHeight="1" x14ac:dyDescent="0.2">
      <c r="A73" s="29"/>
      <c r="B73" s="30"/>
      <c r="C73" s="26"/>
      <c r="D73" s="31"/>
      <c r="E73" s="32"/>
      <c r="F73" s="33"/>
      <c r="G73" s="263" t="str">
        <f t="shared" si="1"/>
        <v/>
      </c>
      <c r="H73" s="427"/>
    </row>
    <row r="74" spans="1:8" ht="17.25" customHeight="1" x14ac:dyDescent="0.2">
      <c r="A74" s="29"/>
      <c r="B74" s="30"/>
      <c r="C74" s="26"/>
      <c r="D74" s="31"/>
      <c r="E74" s="32"/>
      <c r="F74" s="33"/>
      <c r="G74" s="263" t="str">
        <f t="shared" si="1"/>
        <v/>
      </c>
      <c r="H74" s="427"/>
    </row>
    <row r="75" spans="1:8" ht="17.25" customHeight="1" x14ac:dyDescent="0.2">
      <c r="A75" s="29"/>
      <c r="B75" s="30"/>
      <c r="C75" s="26"/>
      <c r="D75" s="31"/>
      <c r="E75" s="32"/>
      <c r="F75" s="33"/>
      <c r="G75" s="263" t="str">
        <f t="shared" si="1"/>
        <v/>
      </c>
      <c r="H75" s="427"/>
    </row>
    <row r="76" spans="1:8" ht="17.25" customHeight="1" x14ac:dyDescent="0.2">
      <c r="A76" s="29"/>
      <c r="B76" s="30"/>
      <c r="C76" s="26"/>
      <c r="D76" s="31"/>
      <c r="E76" s="32"/>
      <c r="F76" s="33"/>
      <c r="G76" s="263" t="str">
        <f t="shared" si="1"/>
        <v/>
      </c>
      <c r="H76" s="427"/>
    </row>
    <row r="77" spans="1:8" ht="17.25" customHeight="1" x14ac:dyDescent="0.2">
      <c r="A77" s="29"/>
      <c r="B77" s="30"/>
      <c r="C77" s="26"/>
      <c r="D77" s="31"/>
      <c r="E77" s="32"/>
      <c r="F77" s="33"/>
      <c r="G77" s="263" t="str">
        <f t="shared" si="1"/>
        <v/>
      </c>
      <c r="H77" s="427"/>
    </row>
    <row r="78" spans="1:8" ht="17.25" customHeight="1" x14ac:dyDescent="0.2">
      <c r="A78" s="29"/>
      <c r="B78" s="30"/>
      <c r="C78" s="26"/>
      <c r="D78" s="31"/>
      <c r="E78" s="32"/>
      <c r="F78" s="33"/>
      <c r="G78" s="263" t="str">
        <f t="shared" si="1"/>
        <v/>
      </c>
      <c r="H78" s="427"/>
    </row>
    <row r="79" spans="1:8" ht="17.25" customHeight="1" x14ac:dyDescent="0.2">
      <c r="A79" s="29"/>
      <c r="B79" s="30"/>
      <c r="C79" s="26"/>
      <c r="D79" s="31"/>
      <c r="E79" s="32"/>
      <c r="F79" s="33"/>
      <c r="G79" s="263" t="str">
        <f t="shared" si="1"/>
        <v/>
      </c>
      <c r="H79" s="427"/>
    </row>
    <row r="80" spans="1:8" ht="17.25" customHeight="1" x14ac:dyDescent="0.2">
      <c r="A80" s="29"/>
      <c r="B80" s="30"/>
      <c r="C80" s="26"/>
      <c r="D80" s="31"/>
      <c r="E80" s="32"/>
      <c r="F80" s="33"/>
      <c r="G80" s="263" t="str">
        <f t="shared" si="1"/>
        <v/>
      </c>
      <c r="H80" s="427"/>
    </row>
    <row r="81" spans="1:8" ht="17.25" customHeight="1" x14ac:dyDescent="0.2">
      <c r="A81" s="29"/>
      <c r="B81" s="30"/>
      <c r="C81" s="26"/>
      <c r="D81" s="31"/>
      <c r="E81" s="32"/>
      <c r="F81" s="33"/>
      <c r="G81" s="263" t="str">
        <f t="shared" si="1"/>
        <v/>
      </c>
      <c r="H81" s="427"/>
    </row>
    <row r="82" spans="1:8" ht="17.25" customHeight="1" x14ac:dyDescent="0.2">
      <c r="A82" s="29"/>
      <c r="B82" s="30"/>
      <c r="C82" s="26"/>
      <c r="D82" s="31"/>
      <c r="E82" s="32"/>
      <c r="F82" s="33"/>
      <c r="G82" s="263" t="str">
        <f t="shared" si="1"/>
        <v/>
      </c>
      <c r="H82" s="427"/>
    </row>
    <row r="83" spans="1:8" ht="17.25" customHeight="1" x14ac:dyDescent="0.2">
      <c r="A83" s="29"/>
      <c r="B83" s="30"/>
      <c r="C83" s="26"/>
      <c r="D83" s="31"/>
      <c r="E83" s="32"/>
      <c r="F83" s="33"/>
      <c r="G83" s="263" t="str">
        <f t="shared" si="1"/>
        <v/>
      </c>
      <c r="H83" s="427"/>
    </row>
    <row r="84" spans="1:8" ht="17.25" customHeight="1" x14ac:dyDescent="0.2">
      <c r="A84" s="29"/>
      <c r="B84" s="30"/>
      <c r="C84" s="26"/>
      <c r="D84" s="31"/>
      <c r="E84" s="32"/>
      <c r="F84" s="33"/>
      <c r="G84" s="263" t="str">
        <f t="shared" si="1"/>
        <v/>
      </c>
      <c r="H84" s="427"/>
    </row>
    <row r="85" spans="1:8" ht="17.25" customHeight="1" x14ac:dyDescent="0.2">
      <c r="A85" s="29"/>
      <c r="B85" s="30"/>
      <c r="C85" s="26"/>
      <c r="D85" s="31"/>
      <c r="E85" s="32"/>
      <c r="F85" s="33"/>
      <c r="G85" s="263" t="str">
        <f t="shared" si="1"/>
        <v/>
      </c>
      <c r="H85" s="427"/>
    </row>
    <row r="86" spans="1:8" ht="17.25" customHeight="1" x14ac:dyDescent="0.2">
      <c r="A86" s="29"/>
      <c r="B86" s="30"/>
      <c r="C86" s="26"/>
      <c r="D86" s="31"/>
      <c r="E86" s="32"/>
      <c r="F86" s="33"/>
      <c r="G86" s="263" t="str">
        <f t="shared" si="1"/>
        <v/>
      </c>
      <c r="H86" s="427"/>
    </row>
    <row r="87" spans="1:8" ht="17.25" customHeight="1" x14ac:dyDescent="0.2">
      <c r="A87" s="29"/>
      <c r="B87" s="30"/>
      <c r="C87" s="26"/>
      <c r="D87" s="31"/>
      <c r="E87" s="32"/>
      <c r="F87" s="33"/>
      <c r="G87" s="263" t="str">
        <f t="shared" si="1"/>
        <v/>
      </c>
      <c r="H87" s="427"/>
    </row>
    <row r="88" spans="1:8" ht="17.25" customHeight="1" x14ac:dyDescent="0.2">
      <c r="A88" s="29"/>
      <c r="B88" s="30"/>
      <c r="C88" s="26"/>
      <c r="D88" s="31"/>
      <c r="E88" s="32"/>
      <c r="F88" s="33"/>
      <c r="G88" s="263" t="str">
        <f t="shared" si="1"/>
        <v/>
      </c>
      <c r="H88" s="427"/>
    </row>
    <row r="89" spans="1:8" ht="17.25" customHeight="1" x14ac:dyDescent="0.2">
      <c r="A89" s="29"/>
      <c r="B89" s="30"/>
      <c r="C89" s="26"/>
      <c r="D89" s="31"/>
      <c r="E89" s="32"/>
      <c r="F89" s="33"/>
      <c r="G89" s="263" t="str">
        <f t="shared" si="1"/>
        <v/>
      </c>
      <c r="H89" s="427"/>
    </row>
    <row r="90" spans="1:8" ht="17.25" customHeight="1" x14ac:dyDescent="0.2">
      <c r="A90" s="29"/>
      <c r="B90" s="30"/>
      <c r="C90" s="26"/>
      <c r="D90" s="31"/>
      <c r="E90" s="32"/>
      <c r="F90" s="33"/>
      <c r="G90" s="263" t="str">
        <f t="shared" si="1"/>
        <v/>
      </c>
      <c r="H90" s="427"/>
    </row>
    <row r="91" spans="1:8" ht="17.25" customHeight="1" x14ac:dyDescent="0.2">
      <c r="A91" s="29"/>
      <c r="B91" s="30"/>
      <c r="C91" s="26"/>
      <c r="D91" s="31"/>
      <c r="E91" s="32"/>
      <c r="F91" s="33"/>
      <c r="G91" s="263" t="str">
        <f t="shared" si="1"/>
        <v/>
      </c>
      <c r="H91" s="427"/>
    </row>
    <row r="92" spans="1:8" ht="17.25" customHeight="1" x14ac:dyDescent="0.2">
      <c r="A92" s="29"/>
      <c r="B92" s="30"/>
      <c r="C92" s="26"/>
      <c r="D92" s="31"/>
      <c r="E92" s="32"/>
      <c r="F92" s="33"/>
      <c r="G92" s="263" t="str">
        <f t="shared" si="1"/>
        <v/>
      </c>
      <c r="H92" s="427"/>
    </row>
    <row r="93" spans="1:8" ht="17.25" customHeight="1" x14ac:dyDescent="0.2">
      <c r="A93" s="29"/>
      <c r="B93" s="30"/>
      <c r="C93" s="26"/>
      <c r="D93" s="31"/>
      <c r="E93" s="32"/>
      <c r="F93" s="33"/>
      <c r="G93" s="263" t="str">
        <f t="shared" si="1"/>
        <v/>
      </c>
      <c r="H93" s="427"/>
    </row>
    <row r="94" spans="1:8" ht="17.25" customHeight="1" x14ac:dyDescent="0.2">
      <c r="A94" s="29"/>
      <c r="B94" s="30"/>
      <c r="C94" s="26"/>
      <c r="D94" s="31"/>
      <c r="E94" s="32"/>
      <c r="F94" s="33"/>
      <c r="G94" s="263" t="str">
        <f t="shared" si="1"/>
        <v/>
      </c>
      <c r="H94" s="427"/>
    </row>
    <row r="95" spans="1:8" ht="17.25" customHeight="1" x14ac:dyDescent="0.2">
      <c r="A95" s="29"/>
      <c r="B95" s="30"/>
      <c r="C95" s="26"/>
      <c r="D95" s="31"/>
      <c r="E95" s="32"/>
      <c r="F95" s="33"/>
      <c r="G95" s="263" t="str">
        <f t="shared" si="1"/>
        <v/>
      </c>
      <c r="H95" s="427"/>
    </row>
    <row r="96" spans="1:8" ht="17.25" customHeight="1" x14ac:dyDescent="0.2">
      <c r="A96" s="29"/>
      <c r="B96" s="30"/>
      <c r="C96" s="26"/>
      <c r="D96" s="31"/>
      <c r="E96" s="32"/>
      <c r="F96" s="33"/>
      <c r="G96" s="263" t="str">
        <f t="shared" si="1"/>
        <v/>
      </c>
      <c r="H96" s="427"/>
    </row>
    <row r="97" spans="1:8" ht="17.25" customHeight="1" x14ac:dyDescent="0.2">
      <c r="A97" s="29"/>
      <c r="B97" s="34"/>
      <c r="C97" s="26"/>
      <c r="D97" s="31"/>
      <c r="E97" s="32"/>
      <c r="F97" s="33"/>
      <c r="G97" s="263" t="str">
        <f t="shared" si="1"/>
        <v/>
      </c>
      <c r="H97" s="427"/>
    </row>
    <row r="98" spans="1:8" ht="17.25" customHeight="1" x14ac:dyDescent="0.2">
      <c r="A98" s="35"/>
      <c r="B98" s="36"/>
      <c r="C98" s="26"/>
      <c r="D98" s="31"/>
      <c r="E98" s="32"/>
      <c r="F98" s="33"/>
      <c r="G98" s="263" t="str">
        <f t="shared" si="1"/>
        <v/>
      </c>
      <c r="H98" s="427"/>
    </row>
    <row r="99" spans="1:8" ht="17.25" customHeight="1" thickBot="1" x14ac:dyDescent="0.25">
      <c r="A99" s="187"/>
      <c r="B99" s="188"/>
      <c r="C99" s="189"/>
      <c r="D99" s="190"/>
      <c r="E99" s="191"/>
      <c r="F99" s="192"/>
      <c r="G99" s="263" t="str">
        <f t="shared" si="1"/>
        <v/>
      </c>
      <c r="H99" s="427"/>
    </row>
    <row r="100" spans="1:8" ht="17.25" customHeight="1" thickTop="1" thickBot="1" x14ac:dyDescent="0.25">
      <c r="A100" s="569" t="s">
        <v>145</v>
      </c>
      <c r="B100" s="570"/>
      <c r="C100" s="570"/>
      <c r="D100" s="570"/>
      <c r="E100" s="570"/>
      <c r="F100" s="570"/>
      <c r="G100" s="193">
        <f>SUBTOTAL(9,G5:G99)</f>
        <v>1500000</v>
      </c>
      <c r="H100" s="341" t="s">
        <v>320</v>
      </c>
    </row>
    <row r="101" spans="1:8" s="6" customFormat="1" ht="17.25" customHeight="1" x14ac:dyDescent="0.2">
      <c r="A101" s="6" t="s">
        <v>146</v>
      </c>
      <c r="C101" s="8"/>
      <c r="E101" s="1"/>
      <c r="F101" s="1"/>
      <c r="G101" s="1"/>
      <c r="H101" s="1"/>
    </row>
    <row r="102" spans="1:8" ht="17.25" customHeight="1" x14ac:dyDescent="0.2">
      <c r="G102" s="1"/>
    </row>
    <row r="103" spans="1:8" ht="17.25" customHeight="1" x14ac:dyDescent="0.2">
      <c r="G103" s="1"/>
    </row>
    <row r="104" spans="1:8" ht="17.25" customHeight="1" x14ac:dyDescent="0.2">
      <c r="G104" s="1"/>
    </row>
  </sheetData>
  <sheetProtection algorithmName="SHA-512" hashValue="/1xmuvdBDmjyvuVXYxQGpEyTpiLqnxrRd0/ufFCuXWwWKIEk+cL9ryQRl+dSI8GnYAnuSuXlfqKxjT6oYP+LUA==" saltValue="ohiVNcFjQyBwY7bao5TuOA==" spinCount="100000" sheet="1" formatCells="0" formatColumns="0" formatRows="0"/>
  <autoFilter ref="A3:H101" xr:uid="{00000000-0001-0000-0300-000000000000}">
    <filterColumn colId="3" showButton="0"/>
    <filterColumn colId="4" showButton="0"/>
  </autoFilter>
  <mergeCells count="9">
    <mergeCell ref="H3:H4"/>
    <mergeCell ref="J3:J4"/>
    <mergeCell ref="A100:F100"/>
    <mergeCell ref="G3:G4"/>
    <mergeCell ref="A3:A4"/>
    <mergeCell ref="B3:B4"/>
    <mergeCell ref="C3:C4"/>
    <mergeCell ref="E4:F4"/>
    <mergeCell ref="D3:F3"/>
  </mergeCells>
  <phoneticPr fontId="17"/>
  <dataValidations count="3">
    <dataValidation type="list" allowBlank="1" showInputMessage="1" showErrorMessage="1" sqref="C5:C99" xr:uid="{00000000-0002-0000-0300-000000000000}">
      <formula1>"選択してください,第1四半期,第2四半期,第3四半期,第4四半期,"</formula1>
    </dataValidation>
    <dataValidation type="list" allowBlank="1" showInputMessage="1" showErrorMessage="1" sqref="F5:F99" xr:uid="{00000000-0002-0000-0300-000001000000}">
      <formula1>"選択してください,個,点,台,式,件"</formula1>
    </dataValidation>
    <dataValidation type="list" allowBlank="1" showInputMessage="1" showErrorMessage="1" sqref="H5:H99" xr:uid="{F6421DFD-A0B2-4324-B56B-A5C942DEF404}">
      <formula1>$J$5:$J$16</formula1>
    </dataValidation>
  </dataValidations>
  <printOptions horizontalCentered="1"/>
  <pageMargins left="0.70866141732283472" right="0.70866141732283472"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A1:L171"/>
  <sheetViews>
    <sheetView zoomScale="80" zoomScaleNormal="80" workbookViewId="0">
      <pane ySplit="4" topLeftCell="A5" activePane="bottomLeft" state="frozen"/>
      <selection pane="bottomLeft"/>
    </sheetView>
  </sheetViews>
  <sheetFormatPr defaultColWidth="9" defaultRowHeight="19.5" customHeight="1" x14ac:dyDescent="0.2"/>
  <cols>
    <col min="1" max="1" width="33.109375" style="21" customWidth="1"/>
    <col min="2" max="2" width="40.88671875" style="21" customWidth="1"/>
    <col min="3" max="3" width="14.6640625" style="1" customWidth="1"/>
    <col min="4" max="4" width="7.88671875" style="1" customWidth="1"/>
    <col min="5" max="5" width="6.77734375" style="1" customWidth="1"/>
    <col min="6" max="6" width="17.44140625" style="2" customWidth="1"/>
    <col min="7" max="7" width="36.88671875" style="6" bestFit="1" customWidth="1"/>
    <col min="8" max="8" width="9" style="1"/>
    <col min="9" max="9" width="36.88671875" style="1" bestFit="1" customWidth="1"/>
    <col min="10" max="10" width="17.77734375" style="1" customWidth="1"/>
    <col min="11" max="16384" width="9" style="1"/>
  </cols>
  <sheetData>
    <row r="1" spans="1:10" ht="19.5" customHeight="1" x14ac:dyDescent="0.2">
      <c r="A1" s="21" t="s">
        <v>147</v>
      </c>
    </row>
    <row r="2" spans="1:10" ht="19.5" customHeight="1" thickBot="1" x14ac:dyDescent="0.25">
      <c r="A2" s="21" t="s">
        <v>148</v>
      </c>
      <c r="D2" s="4"/>
      <c r="E2" s="4"/>
      <c r="F2" s="3" t="s">
        <v>133</v>
      </c>
    </row>
    <row r="3" spans="1:10" ht="13.5" customHeight="1" x14ac:dyDescent="0.2">
      <c r="A3" s="583" t="s">
        <v>134</v>
      </c>
      <c r="B3" s="581" t="s">
        <v>135</v>
      </c>
      <c r="C3" s="585" t="s">
        <v>137</v>
      </c>
      <c r="D3" s="586"/>
      <c r="E3" s="587"/>
      <c r="F3" s="571" t="s">
        <v>149</v>
      </c>
      <c r="G3" s="567" t="s">
        <v>321</v>
      </c>
      <c r="I3" s="567" t="s">
        <v>321</v>
      </c>
    </row>
    <row r="4" spans="1:10" ht="13.5" customHeight="1" thickBot="1" x14ac:dyDescent="0.25">
      <c r="A4" s="584"/>
      <c r="B4" s="582"/>
      <c r="C4" s="14" t="s">
        <v>139</v>
      </c>
      <c r="D4" s="15" t="s">
        <v>140</v>
      </c>
      <c r="E4" s="15" t="s">
        <v>150</v>
      </c>
      <c r="F4" s="572"/>
      <c r="G4" s="568"/>
      <c r="I4" s="568"/>
    </row>
    <row r="5" spans="1:10" s="6" customFormat="1" ht="17.25" customHeight="1" x14ac:dyDescent="0.2">
      <c r="A5" s="37" t="s">
        <v>151</v>
      </c>
      <c r="B5" s="38" t="s">
        <v>142</v>
      </c>
      <c r="C5" s="39">
        <v>25000</v>
      </c>
      <c r="D5" s="40">
        <v>5</v>
      </c>
      <c r="E5" s="41" t="s">
        <v>152</v>
      </c>
      <c r="F5" s="264">
        <f>IF(A5="","",ROUNDDOWN(C5*D5,0))</f>
        <v>125000</v>
      </c>
      <c r="G5" s="426" t="s">
        <v>391</v>
      </c>
      <c r="I5" s="343" t="str">
        <f>IF('4.設備備品費R'!J5="","",'4.設備備品費R'!J5)</f>
        <v>○○関連遺伝子発現解析</v>
      </c>
      <c r="J5" s="377">
        <f>IF(I5="","",SUMIF($G$5:$G$99,I5,$F$5:$F$99))</f>
        <v>460000</v>
      </c>
    </row>
    <row r="6" spans="1:10" ht="17.25" customHeight="1" x14ac:dyDescent="0.2">
      <c r="A6" s="37" t="s">
        <v>153</v>
      </c>
      <c r="B6" s="38" t="s">
        <v>154</v>
      </c>
      <c r="C6" s="39">
        <v>25000</v>
      </c>
      <c r="D6" s="40">
        <v>5</v>
      </c>
      <c r="E6" s="41" t="s">
        <v>152</v>
      </c>
      <c r="F6" s="264">
        <f t="shared" ref="F6:F99" si="0">IF(A6="","",ROUNDDOWN(C6*D6,0))</f>
        <v>125000</v>
      </c>
      <c r="G6" s="426" t="s">
        <v>391</v>
      </c>
      <c r="I6" s="344" t="str">
        <f>IF('4.設備備品費R'!J6="","",'4.設備備品費R'!J6)</f>
        <v>○○モデル動物の開発と検証</v>
      </c>
      <c r="J6" s="377">
        <f t="shared" ref="J6:J16" si="1">IF(I6="","",SUMIF($G$5:$G$99,I6,$F$5:$F$99))</f>
        <v>664000</v>
      </c>
    </row>
    <row r="7" spans="1:10" ht="17.25" customHeight="1" x14ac:dyDescent="0.2">
      <c r="A7" s="37" t="s">
        <v>155</v>
      </c>
      <c r="B7" s="38" t="s">
        <v>156</v>
      </c>
      <c r="C7" s="39">
        <v>60000</v>
      </c>
      <c r="D7" s="40">
        <v>1</v>
      </c>
      <c r="E7" s="41" t="s">
        <v>157</v>
      </c>
      <c r="F7" s="264">
        <f t="shared" si="0"/>
        <v>60000</v>
      </c>
      <c r="G7" s="426" t="s">
        <v>391</v>
      </c>
      <c r="I7" s="344" t="str">
        <f>IF('4.設備備品費R'!J7="","",'4.設備備品費R'!J7)</f>
        <v>サブテーマ３</v>
      </c>
      <c r="J7" s="377">
        <f t="shared" si="1"/>
        <v>1034806</v>
      </c>
    </row>
    <row r="8" spans="1:10" ht="17.25" customHeight="1" x14ac:dyDescent="0.2">
      <c r="A8" s="37" t="s">
        <v>158</v>
      </c>
      <c r="B8" s="38" t="s">
        <v>159</v>
      </c>
      <c r="C8" s="39">
        <v>70000</v>
      </c>
      <c r="D8" s="40">
        <v>1</v>
      </c>
      <c r="E8" s="41" t="s">
        <v>157</v>
      </c>
      <c r="F8" s="264">
        <f t="shared" si="0"/>
        <v>70000</v>
      </c>
      <c r="G8" s="426" t="s">
        <v>391</v>
      </c>
      <c r="I8" s="344" t="str">
        <f>IF('4.設備備品費R'!J8="","",'4.設備備品費R'!J8)</f>
        <v>サブテーマ共通</v>
      </c>
      <c r="J8" s="377">
        <f t="shared" si="1"/>
        <v>0</v>
      </c>
    </row>
    <row r="9" spans="1:10" ht="17.25" customHeight="1" x14ac:dyDescent="0.2">
      <c r="A9" s="37" t="s">
        <v>160</v>
      </c>
      <c r="B9" s="38" t="s">
        <v>156</v>
      </c>
      <c r="C9" s="39">
        <v>80000</v>
      </c>
      <c r="D9" s="40">
        <v>1</v>
      </c>
      <c r="E9" s="41" t="s">
        <v>157</v>
      </c>
      <c r="F9" s="264">
        <f t="shared" si="0"/>
        <v>80000</v>
      </c>
      <c r="G9" s="426" t="s">
        <v>391</v>
      </c>
      <c r="I9" s="344" t="str">
        <f>IF('4.設備備品費R'!J9="","",'4.設備備品費R'!J9)</f>
        <v/>
      </c>
      <c r="J9" s="377" t="str">
        <f t="shared" si="1"/>
        <v/>
      </c>
    </row>
    <row r="10" spans="1:10" ht="17.25" customHeight="1" x14ac:dyDescent="0.2">
      <c r="A10" s="42" t="s">
        <v>161</v>
      </c>
      <c r="B10" s="43" t="s">
        <v>162</v>
      </c>
      <c r="C10" s="39">
        <v>14000</v>
      </c>
      <c r="D10" s="40">
        <v>1</v>
      </c>
      <c r="E10" s="41" t="s">
        <v>163</v>
      </c>
      <c r="F10" s="264">
        <f t="shared" si="0"/>
        <v>14000</v>
      </c>
      <c r="G10" s="426" t="s">
        <v>392</v>
      </c>
      <c r="I10" s="344" t="str">
        <f>IF('4.設備備品費R'!J10="","",'4.設備備品費R'!J10)</f>
        <v/>
      </c>
      <c r="J10" s="377" t="str">
        <f t="shared" si="1"/>
        <v/>
      </c>
    </row>
    <row r="11" spans="1:10" ht="17.25" customHeight="1" x14ac:dyDescent="0.2">
      <c r="A11" s="37" t="s">
        <v>164</v>
      </c>
      <c r="B11" s="38" t="s">
        <v>165</v>
      </c>
      <c r="C11" s="39">
        <v>5000</v>
      </c>
      <c r="D11" s="40">
        <v>100</v>
      </c>
      <c r="E11" s="41" t="s">
        <v>166</v>
      </c>
      <c r="F11" s="264">
        <f t="shared" si="0"/>
        <v>500000</v>
      </c>
      <c r="G11" s="426" t="s">
        <v>392</v>
      </c>
      <c r="I11" s="344" t="str">
        <f>IF('4.設備備品費R'!J11="","",'4.設備備品費R'!J11)</f>
        <v/>
      </c>
      <c r="J11" s="377" t="str">
        <f t="shared" si="1"/>
        <v/>
      </c>
    </row>
    <row r="12" spans="1:10" ht="17.25" customHeight="1" x14ac:dyDescent="0.2">
      <c r="A12" s="37" t="s">
        <v>167</v>
      </c>
      <c r="B12" s="38" t="s">
        <v>168</v>
      </c>
      <c r="C12" s="39">
        <v>150000</v>
      </c>
      <c r="D12" s="40">
        <v>1</v>
      </c>
      <c r="E12" s="41" t="s">
        <v>157</v>
      </c>
      <c r="F12" s="264">
        <f t="shared" si="0"/>
        <v>150000</v>
      </c>
      <c r="G12" s="426" t="s">
        <v>392</v>
      </c>
      <c r="I12" s="344" t="str">
        <f>IF('4.設備備品費R'!J12="","",'4.設備備品費R'!J12)</f>
        <v/>
      </c>
      <c r="J12" s="377" t="str">
        <f t="shared" si="1"/>
        <v/>
      </c>
    </row>
    <row r="13" spans="1:10" ht="17.25" customHeight="1" x14ac:dyDescent="0.2">
      <c r="A13" s="37" t="s">
        <v>169</v>
      </c>
      <c r="B13" s="38" t="s">
        <v>170</v>
      </c>
      <c r="C13" s="39">
        <v>150000</v>
      </c>
      <c r="D13" s="40">
        <v>1</v>
      </c>
      <c r="E13" s="41" t="s">
        <v>157</v>
      </c>
      <c r="F13" s="264">
        <f t="shared" si="0"/>
        <v>150000</v>
      </c>
      <c r="G13" s="426" t="s">
        <v>337</v>
      </c>
      <c r="I13" s="344" t="str">
        <f>IF('4.設備備品費R'!J13="","",'4.設備備品費R'!J13)</f>
        <v/>
      </c>
      <c r="J13" s="377" t="str">
        <f t="shared" si="1"/>
        <v/>
      </c>
    </row>
    <row r="14" spans="1:10" ht="17.25" customHeight="1" x14ac:dyDescent="0.2">
      <c r="A14" s="37" t="s">
        <v>169</v>
      </c>
      <c r="B14" s="38" t="s">
        <v>171</v>
      </c>
      <c r="C14" s="39">
        <v>134806</v>
      </c>
      <c r="D14" s="40">
        <v>1</v>
      </c>
      <c r="E14" s="41" t="s">
        <v>157</v>
      </c>
      <c r="F14" s="264">
        <f t="shared" si="0"/>
        <v>134806</v>
      </c>
      <c r="G14" s="426" t="s">
        <v>337</v>
      </c>
      <c r="I14" s="344" t="str">
        <f>IF('4.設備備品費R'!J14="","",'4.設備備品費R'!J14)</f>
        <v/>
      </c>
      <c r="J14" s="377" t="str">
        <f t="shared" si="1"/>
        <v/>
      </c>
    </row>
    <row r="15" spans="1:10" ht="17.25" customHeight="1" x14ac:dyDescent="0.2">
      <c r="A15" s="37" t="s">
        <v>172</v>
      </c>
      <c r="B15" s="38" t="s">
        <v>173</v>
      </c>
      <c r="C15" s="39">
        <v>750000</v>
      </c>
      <c r="D15" s="40">
        <v>1</v>
      </c>
      <c r="E15" s="41" t="s">
        <v>163</v>
      </c>
      <c r="F15" s="264">
        <f t="shared" si="0"/>
        <v>750000</v>
      </c>
      <c r="G15" s="426" t="s">
        <v>337</v>
      </c>
      <c r="I15" s="344" t="str">
        <f>IF('4.設備備品費R'!J15="","",'4.設備備品費R'!J15)</f>
        <v/>
      </c>
      <c r="J15" s="377" t="str">
        <f t="shared" si="1"/>
        <v/>
      </c>
    </row>
    <row r="16" spans="1:10" ht="17.25" customHeight="1" thickBot="1" x14ac:dyDescent="0.25">
      <c r="A16" s="404"/>
      <c r="B16" s="405"/>
      <c r="C16" s="406"/>
      <c r="D16" s="407"/>
      <c r="E16" s="408"/>
      <c r="F16" s="264" t="str">
        <f t="shared" si="0"/>
        <v/>
      </c>
      <c r="G16" s="427"/>
      <c r="I16" s="345" t="str">
        <f>IF('4.設備備品費R'!J16="","",'4.設備備品費R'!J16)</f>
        <v/>
      </c>
      <c r="J16" s="377" t="str">
        <f t="shared" si="1"/>
        <v/>
      </c>
    </row>
    <row r="17" spans="1:12" ht="17.25" customHeight="1" x14ac:dyDescent="0.2">
      <c r="A17" s="404"/>
      <c r="B17" s="405"/>
      <c r="C17" s="406"/>
      <c r="D17" s="407"/>
      <c r="E17" s="408"/>
      <c r="F17" s="264" t="str">
        <f t="shared" si="0"/>
        <v/>
      </c>
      <c r="G17" s="427"/>
    </row>
    <row r="18" spans="1:12" ht="17.25" customHeight="1" x14ac:dyDescent="0.2">
      <c r="A18" s="404"/>
      <c r="B18" s="405"/>
      <c r="C18" s="406"/>
      <c r="D18" s="407"/>
      <c r="E18" s="408"/>
      <c r="F18" s="264" t="str">
        <f t="shared" si="0"/>
        <v/>
      </c>
      <c r="G18" s="427"/>
      <c r="H18" s="12" t="s">
        <v>144</v>
      </c>
    </row>
    <row r="19" spans="1:12" ht="17.25" customHeight="1" x14ac:dyDescent="0.2">
      <c r="A19" s="404"/>
      <c r="B19" s="405"/>
      <c r="C19" s="406"/>
      <c r="D19" s="407"/>
      <c r="E19" s="408"/>
      <c r="F19" s="264" t="str">
        <f t="shared" si="0"/>
        <v/>
      </c>
      <c r="G19" s="427"/>
      <c r="L19" s="12"/>
    </row>
    <row r="20" spans="1:12" ht="17.25" customHeight="1" x14ac:dyDescent="0.2">
      <c r="A20" s="404"/>
      <c r="B20" s="405"/>
      <c r="C20" s="406"/>
      <c r="D20" s="407"/>
      <c r="E20" s="408"/>
      <c r="F20" s="264" t="str">
        <f t="shared" si="0"/>
        <v/>
      </c>
      <c r="G20" s="427"/>
    </row>
    <row r="21" spans="1:12" ht="17.25" customHeight="1" x14ac:dyDescent="0.2">
      <c r="A21" s="404"/>
      <c r="B21" s="405"/>
      <c r="C21" s="406"/>
      <c r="D21" s="407"/>
      <c r="E21" s="408"/>
      <c r="F21" s="264" t="str">
        <f t="shared" si="0"/>
        <v/>
      </c>
      <c r="G21" s="427"/>
    </row>
    <row r="22" spans="1:12" ht="17.25" customHeight="1" x14ac:dyDescent="0.2">
      <c r="A22" s="404"/>
      <c r="B22" s="405"/>
      <c r="C22" s="406"/>
      <c r="D22" s="407"/>
      <c r="E22" s="408"/>
      <c r="F22" s="264" t="str">
        <f t="shared" si="0"/>
        <v/>
      </c>
      <c r="G22" s="427"/>
    </row>
    <row r="23" spans="1:12" ht="17.25" customHeight="1" x14ac:dyDescent="0.2">
      <c r="A23" s="404"/>
      <c r="B23" s="405"/>
      <c r="C23" s="406"/>
      <c r="D23" s="407"/>
      <c r="E23" s="408"/>
      <c r="F23" s="264" t="str">
        <f t="shared" si="0"/>
        <v/>
      </c>
      <c r="G23" s="427"/>
    </row>
    <row r="24" spans="1:12" ht="17.25" customHeight="1" x14ac:dyDescent="0.2">
      <c r="A24" s="404"/>
      <c r="B24" s="405"/>
      <c r="C24" s="406"/>
      <c r="D24" s="407"/>
      <c r="E24" s="408"/>
      <c r="F24" s="264" t="str">
        <f t="shared" si="0"/>
        <v/>
      </c>
      <c r="G24" s="427"/>
    </row>
    <row r="25" spans="1:12" ht="17.25" customHeight="1" x14ac:dyDescent="0.2">
      <c r="A25" s="404"/>
      <c r="B25" s="405"/>
      <c r="C25" s="406"/>
      <c r="D25" s="407"/>
      <c r="E25" s="408"/>
      <c r="F25" s="264" t="str">
        <f t="shared" si="0"/>
        <v/>
      </c>
      <c r="G25" s="427"/>
    </row>
    <row r="26" spans="1:12" ht="17.25" customHeight="1" x14ac:dyDescent="0.2">
      <c r="A26" s="404"/>
      <c r="B26" s="405"/>
      <c r="C26" s="406"/>
      <c r="D26" s="407"/>
      <c r="E26" s="408"/>
      <c r="F26" s="264" t="str">
        <f t="shared" si="0"/>
        <v/>
      </c>
      <c r="G26" s="427"/>
    </row>
    <row r="27" spans="1:12" ht="17.25" customHeight="1" x14ac:dyDescent="0.2">
      <c r="A27" s="404"/>
      <c r="B27" s="405"/>
      <c r="C27" s="406"/>
      <c r="D27" s="407"/>
      <c r="E27" s="408"/>
      <c r="F27" s="264" t="str">
        <f t="shared" si="0"/>
        <v/>
      </c>
      <c r="G27" s="427"/>
    </row>
    <row r="28" spans="1:12" ht="17.25" customHeight="1" x14ac:dyDescent="0.2">
      <c r="A28" s="404"/>
      <c r="B28" s="405"/>
      <c r="C28" s="406"/>
      <c r="D28" s="407"/>
      <c r="E28" s="408"/>
      <c r="F28" s="264" t="str">
        <f t="shared" si="0"/>
        <v/>
      </c>
      <c r="G28" s="427"/>
    </row>
    <row r="29" spans="1:12" ht="17.25" customHeight="1" x14ac:dyDescent="0.2">
      <c r="A29" s="404"/>
      <c r="B29" s="405"/>
      <c r="C29" s="406"/>
      <c r="D29" s="407"/>
      <c r="E29" s="408"/>
      <c r="F29" s="264" t="str">
        <f t="shared" si="0"/>
        <v/>
      </c>
      <c r="G29" s="427"/>
    </row>
    <row r="30" spans="1:12" ht="17.25" customHeight="1" x14ac:dyDescent="0.2">
      <c r="A30" s="404"/>
      <c r="B30" s="405"/>
      <c r="C30" s="406"/>
      <c r="D30" s="407"/>
      <c r="E30" s="408"/>
      <c r="F30" s="264" t="str">
        <f t="shared" si="0"/>
        <v/>
      </c>
      <c r="G30" s="427"/>
    </row>
    <row r="31" spans="1:12" ht="17.25" customHeight="1" x14ac:dyDescent="0.2">
      <c r="A31" s="404"/>
      <c r="B31" s="405"/>
      <c r="C31" s="406"/>
      <c r="D31" s="407"/>
      <c r="E31" s="408"/>
      <c r="F31" s="264" t="str">
        <f t="shared" si="0"/>
        <v/>
      </c>
      <c r="G31" s="427"/>
    </row>
    <row r="32" spans="1:12" ht="17.25" customHeight="1" x14ac:dyDescent="0.2">
      <c r="A32" s="404"/>
      <c r="B32" s="405"/>
      <c r="C32" s="406"/>
      <c r="D32" s="407"/>
      <c r="E32" s="408"/>
      <c r="F32" s="264" t="str">
        <f t="shared" si="0"/>
        <v/>
      </c>
      <c r="G32" s="427"/>
    </row>
    <row r="33" spans="1:7" ht="17.25" customHeight="1" x14ac:dyDescent="0.2">
      <c r="A33" s="404"/>
      <c r="B33" s="405"/>
      <c r="C33" s="406"/>
      <c r="D33" s="407"/>
      <c r="E33" s="408"/>
      <c r="F33" s="264" t="str">
        <f t="shared" si="0"/>
        <v/>
      </c>
      <c r="G33" s="427"/>
    </row>
    <row r="34" spans="1:7" ht="17.25" customHeight="1" x14ac:dyDescent="0.2">
      <c r="A34" s="404"/>
      <c r="B34" s="405"/>
      <c r="C34" s="406"/>
      <c r="D34" s="407"/>
      <c r="E34" s="408"/>
      <c r="F34" s="264" t="str">
        <f t="shared" si="0"/>
        <v/>
      </c>
      <c r="G34" s="427"/>
    </row>
    <row r="35" spans="1:7" ht="17.25" customHeight="1" x14ac:dyDescent="0.2">
      <c r="A35" s="404"/>
      <c r="B35" s="405"/>
      <c r="C35" s="406"/>
      <c r="D35" s="407"/>
      <c r="E35" s="408"/>
      <c r="F35" s="264" t="str">
        <f t="shared" si="0"/>
        <v/>
      </c>
      <c r="G35" s="427"/>
    </row>
    <row r="36" spans="1:7" ht="17.25" customHeight="1" x14ac:dyDescent="0.2">
      <c r="A36" s="44"/>
      <c r="B36" s="45"/>
      <c r="C36" s="46"/>
      <c r="D36" s="47"/>
      <c r="E36" s="41"/>
      <c r="F36" s="264" t="str">
        <f t="shared" si="0"/>
        <v/>
      </c>
      <c r="G36" s="427"/>
    </row>
    <row r="37" spans="1:7" ht="17.25" customHeight="1" x14ac:dyDescent="0.2">
      <c r="A37" s="44"/>
      <c r="B37" s="45"/>
      <c r="C37" s="46"/>
      <c r="D37" s="47"/>
      <c r="E37" s="41"/>
      <c r="F37" s="264" t="str">
        <f t="shared" si="0"/>
        <v/>
      </c>
      <c r="G37" s="427"/>
    </row>
    <row r="38" spans="1:7" ht="17.25" customHeight="1" x14ac:dyDescent="0.2">
      <c r="A38" s="44"/>
      <c r="B38" s="45"/>
      <c r="C38" s="46"/>
      <c r="D38" s="47"/>
      <c r="E38" s="41"/>
      <c r="F38" s="264" t="str">
        <f t="shared" si="0"/>
        <v/>
      </c>
      <c r="G38" s="427"/>
    </row>
    <row r="39" spans="1:7" ht="17.25" customHeight="1" x14ac:dyDescent="0.2">
      <c r="A39" s="44"/>
      <c r="B39" s="45"/>
      <c r="C39" s="46"/>
      <c r="D39" s="47"/>
      <c r="E39" s="41"/>
      <c r="F39" s="264" t="str">
        <f t="shared" si="0"/>
        <v/>
      </c>
      <c r="G39" s="427"/>
    </row>
    <row r="40" spans="1:7" ht="17.25" customHeight="1" x14ac:dyDescent="0.2">
      <c r="A40" s="44"/>
      <c r="B40" s="45"/>
      <c r="C40" s="46"/>
      <c r="D40" s="47"/>
      <c r="E40" s="41"/>
      <c r="F40" s="264" t="str">
        <f t="shared" si="0"/>
        <v/>
      </c>
      <c r="G40" s="427"/>
    </row>
    <row r="41" spans="1:7" ht="17.25" customHeight="1" x14ac:dyDescent="0.2">
      <c r="A41" s="44"/>
      <c r="B41" s="45"/>
      <c r="C41" s="46"/>
      <c r="D41" s="47"/>
      <c r="E41" s="41"/>
      <c r="F41" s="264" t="str">
        <f t="shared" si="0"/>
        <v/>
      </c>
      <c r="G41" s="427"/>
    </row>
    <row r="42" spans="1:7" ht="17.25" customHeight="1" x14ac:dyDescent="0.2">
      <c r="A42" s="44"/>
      <c r="B42" s="45"/>
      <c r="C42" s="46"/>
      <c r="D42" s="47"/>
      <c r="E42" s="41"/>
      <c r="F42" s="264" t="str">
        <f t="shared" si="0"/>
        <v/>
      </c>
      <c r="G42" s="427"/>
    </row>
    <row r="43" spans="1:7" ht="17.25" customHeight="1" x14ac:dyDescent="0.2">
      <c r="A43" s="44"/>
      <c r="B43" s="45"/>
      <c r="C43" s="46"/>
      <c r="D43" s="47"/>
      <c r="E43" s="41"/>
      <c r="F43" s="264" t="str">
        <f t="shared" si="0"/>
        <v/>
      </c>
      <c r="G43" s="427"/>
    </row>
    <row r="44" spans="1:7" ht="17.25" customHeight="1" x14ac:dyDescent="0.2">
      <c r="A44" s="44"/>
      <c r="B44" s="45"/>
      <c r="C44" s="46"/>
      <c r="D44" s="47"/>
      <c r="E44" s="41"/>
      <c r="F44" s="264" t="str">
        <f t="shared" si="0"/>
        <v/>
      </c>
      <c r="G44" s="427"/>
    </row>
    <row r="45" spans="1:7" ht="17.25" customHeight="1" x14ac:dyDescent="0.2">
      <c r="A45" s="44"/>
      <c r="B45" s="45"/>
      <c r="C45" s="46"/>
      <c r="D45" s="47"/>
      <c r="E45" s="41"/>
      <c r="F45" s="264" t="str">
        <f t="shared" si="0"/>
        <v/>
      </c>
      <c r="G45" s="427"/>
    </row>
    <row r="46" spans="1:7" ht="17.25" customHeight="1" x14ac:dyDescent="0.2">
      <c r="A46" s="44"/>
      <c r="B46" s="45"/>
      <c r="C46" s="46"/>
      <c r="D46" s="47"/>
      <c r="E46" s="41"/>
      <c r="F46" s="264" t="str">
        <f t="shared" si="0"/>
        <v/>
      </c>
      <c r="G46" s="427"/>
    </row>
    <row r="47" spans="1:7" ht="17.25" customHeight="1" x14ac:dyDescent="0.2">
      <c r="A47" s="44"/>
      <c r="B47" s="45"/>
      <c r="C47" s="46"/>
      <c r="D47" s="47"/>
      <c r="E47" s="41"/>
      <c r="F47" s="264" t="str">
        <f t="shared" si="0"/>
        <v/>
      </c>
      <c r="G47" s="427"/>
    </row>
    <row r="48" spans="1:7" ht="17.25" customHeight="1" x14ac:dyDescent="0.2">
      <c r="A48" s="44"/>
      <c r="B48" s="45"/>
      <c r="C48" s="46"/>
      <c r="D48" s="47"/>
      <c r="E48" s="41"/>
      <c r="F48" s="264" t="str">
        <f t="shared" si="0"/>
        <v/>
      </c>
      <c r="G48" s="427"/>
    </row>
    <row r="49" spans="1:7" ht="17.25" customHeight="1" x14ac:dyDescent="0.2">
      <c r="A49" s="44"/>
      <c r="B49" s="45"/>
      <c r="C49" s="46"/>
      <c r="D49" s="47"/>
      <c r="E49" s="41"/>
      <c r="F49" s="264" t="str">
        <f t="shared" si="0"/>
        <v/>
      </c>
      <c r="G49" s="427"/>
    </row>
    <row r="50" spans="1:7" ht="17.25" customHeight="1" x14ac:dyDescent="0.2">
      <c r="A50" s="44"/>
      <c r="B50" s="45"/>
      <c r="C50" s="46"/>
      <c r="D50" s="47"/>
      <c r="E50" s="41"/>
      <c r="F50" s="264" t="str">
        <f t="shared" si="0"/>
        <v/>
      </c>
      <c r="G50" s="427"/>
    </row>
    <row r="51" spans="1:7" ht="17.25" customHeight="1" x14ac:dyDescent="0.2">
      <c r="A51" s="44"/>
      <c r="B51" s="45"/>
      <c r="C51" s="46"/>
      <c r="D51" s="47"/>
      <c r="E51" s="41"/>
      <c r="F51" s="264" t="str">
        <f t="shared" si="0"/>
        <v/>
      </c>
      <c r="G51" s="427"/>
    </row>
    <row r="52" spans="1:7" ht="17.25" customHeight="1" x14ac:dyDescent="0.2">
      <c r="A52" s="44"/>
      <c r="B52" s="45"/>
      <c r="C52" s="46"/>
      <c r="D52" s="47"/>
      <c r="E52" s="41"/>
      <c r="F52" s="264" t="str">
        <f t="shared" si="0"/>
        <v/>
      </c>
      <c r="G52" s="427"/>
    </row>
    <row r="53" spans="1:7" ht="17.25" customHeight="1" x14ac:dyDescent="0.2">
      <c r="A53" s="44"/>
      <c r="B53" s="45"/>
      <c r="C53" s="46"/>
      <c r="D53" s="47"/>
      <c r="E53" s="41"/>
      <c r="F53" s="264" t="str">
        <f t="shared" si="0"/>
        <v/>
      </c>
      <c r="G53" s="427"/>
    </row>
    <row r="54" spans="1:7" ht="17.25" customHeight="1" x14ac:dyDescent="0.2">
      <c r="A54" s="44"/>
      <c r="B54" s="45"/>
      <c r="C54" s="46"/>
      <c r="D54" s="47"/>
      <c r="E54" s="41"/>
      <c r="F54" s="264" t="str">
        <f t="shared" si="0"/>
        <v/>
      </c>
      <c r="G54" s="427"/>
    </row>
    <row r="55" spans="1:7" ht="17.25" customHeight="1" x14ac:dyDescent="0.2">
      <c r="A55" s="44"/>
      <c r="B55" s="45"/>
      <c r="C55" s="46"/>
      <c r="D55" s="47"/>
      <c r="E55" s="41"/>
      <c r="F55" s="264" t="str">
        <f t="shared" si="0"/>
        <v/>
      </c>
      <c r="G55" s="427"/>
    </row>
    <row r="56" spans="1:7" ht="17.25" customHeight="1" x14ac:dyDescent="0.2">
      <c r="A56" s="44"/>
      <c r="B56" s="45"/>
      <c r="C56" s="46"/>
      <c r="D56" s="47"/>
      <c r="E56" s="41"/>
      <c r="F56" s="264" t="str">
        <f t="shared" si="0"/>
        <v/>
      </c>
      <c r="G56" s="427"/>
    </row>
    <row r="57" spans="1:7" ht="17.25" customHeight="1" x14ac:dyDescent="0.2">
      <c r="A57" s="44"/>
      <c r="B57" s="45"/>
      <c r="C57" s="46"/>
      <c r="D57" s="47"/>
      <c r="E57" s="41"/>
      <c r="F57" s="264" t="str">
        <f t="shared" si="0"/>
        <v/>
      </c>
      <c r="G57" s="427"/>
    </row>
    <row r="58" spans="1:7" ht="17.25" customHeight="1" x14ac:dyDescent="0.2">
      <c r="A58" s="44"/>
      <c r="B58" s="45"/>
      <c r="C58" s="46"/>
      <c r="D58" s="47"/>
      <c r="E58" s="41"/>
      <c r="F58" s="264" t="str">
        <f t="shared" si="0"/>
        <v/>
      </c>
      <c r="G58" s="427"/>
    </row>
    <row r="59" spans="1:7" ht="17.25" customHeight="1" x14ac:dyDescent="0.2">
      <c r="A59" s="44"/>
      <c r="B59" s="45"/>
      <c r="C59" s="46"/>
      <c r="D59" s="47"/>
      <c r="E59" s="41"/>
      <c r="F59" s="264" t="str">
        <f t="shared" si="0"/>
        <v/>
      </c>
      <c r="G59" s="427"/>
    </row>
    <row r="60" spans="1:7" ht="17.25" customHeight="1" x14ac:dyDescent="0.2">
      <c r="A60" s="44"/>
      <c r="B60" s="45"/>
      <c r="C60" s="46"/>
      <c r="D60" s="47"/>
      <c r="E60" s="41"/>
      <c r="F60" s="264" t="str">
        <f t="shared" si="0"/>
        <v/>
      </c>
      <c r="G60" s="427"/>
    </row>
    <row r="61" spans="1:7" ht="17.25" customHeight="1" x14ac:dyDescent="0.2">
      <c r="A61" s="44"/>
      <c r="B61" s="45"/>
      <c r="C61" s="46"/>
      <c r="D61" s="47"/>
      <c r="E61" s="41"/>
      <c r="F61" s="264" t="str">
        <f t="shared" si="0"/>
        <v/>
      </c>
      <c r="G61" s="427"/>
    </row>
    <row r="62" spans="1:7" ht="17.25" customHeight="1" x14ac:dyDescent="0.2">
      <c r="A62" s="44"/>
      <c r="B62" s="45"/>
      <c r="C62" s="46"/>
      <c r="D62" s="47"/>
      <c r="E62" s="41"/>
      <c r="F62" s="264" t="str">
        <f t="shared" si="0"/>
        <v/>
      </c>
      <c r="G62" s="427"/>
    </row>
    <row r="63" spans="1:7" ht="17.25" customHeight="1" x14ac:dyDescent="0.2">
      <c r="A63" s="44"/>
      <c r="B63" s="45"/>
      <c r="C63" s="46"/>
      <c r="D63" s="47"/>
      <c r="E63" s="41"/>
      <c r="F63" s="264" t="str">
        <f t="shared" si="0"/>
        <v/>
      </c>
      <c r="G63" s="427"/>
    </row>
    <row r="64" spans="1:7" ht="17.25" customHeight="1" x14ac:dyDescent="0.2">
      <c r="A64" s="44"/>
      <c r="B64" s="45"/>
      <c r="C64" s="46"/>
      <c r="D64" s="47"/>
      <c r="E64" s="41"/>
      <c r="F64" s="264" t="str">
        <f t="shared" si="0"/>
        <v/>
      </c>
      <c r="G64" s="427"/>
    </row>
    <row r="65" spans="1:7" ht="17.25" customHeight="1" x14ac:dyDescent="0.2">
      <c r="A65" s="44"/>
      <c r="B65" s="45"/>
      <c r="C65" s="46"/>
      <c r="D65" s="47"/>
      <c r="E65" s="41"/>
      <c r="F65" s="264" t="str">
        <f t="shared" si="0"/>
        <v/>
      </c>
      <c r="G65" s="427"/>
    </row>
    <row r="66" spans="1:7" ht="17.25" customHeight="1" x14ac:dyDescent="0.2">
      <c r="A66" s="44"/>
      <c r="B66" s="45"/>
      <c r="C66" s="46"/>
      <c r="D66" s="47"/>
      <c r="E66" s="41"/>
      <c r="F66" s="264" t="str">
        <f t="shared" si="0"/>
        <v/>
      </c>
      <c r="G66" s="427"/>
    </row>
    <row r="67" spans="1:7" ht="17.25" customHeight="1" x14ac:dyDescent="0.2">
      <c r="A67" s="44"/>
      <c r="B67" s="45"/>
      <c r="C67" s="46"/>
      <c r="D67" s="47"/>
      <c r="E67" s="41"/>
      <c r="F67" s="264" t="str">
        <f t="shared" si="0"/>
        <v/>
      </c>
      <c r="G67" s="427"/>
    </row>
    <row r="68" spans="1:7" ht="17.25" customHeight="1" x14ac:dyDescent="0.2">
      <c r="A68" s="44"/>
      <c r="B68" s="45"/>
      <c r="C68" s="46"/>
      <c r="D68" s="47"/>
      <c r="E68" s="41"/>
      <c r="F68" s="264" t="str">
        <f t="shared" si="0"/>
        <v/>
      </c>
      <c r="G68" s="427"/>
    </row>
    <row r="69" spans="1:7" ht="17.25" customHeight="1" x14ac:dyDescent="0.2">
      <c r="A69" s="44"/>
      <c r="B69" s="45"/>
      <c r="C69" s="46"/>
      <c r="D69" s="47"/>
      <c r="E69" s="41"/>
      <c r="F69" s="264" t="str">
        <f t="shared" si="0"/>
        <v/>
      </c>
      <c r="G69" s="427"/>
    </row>
    <row r="70" spans="1:7" ht="17.25" customHeight="1" x14ac:dyDescent="0.2">
      <c r="A70" s="44"/>
      <c r="B70" s="45"/>
      <c r="C70" s="46"/>
      <c r="D70" s="47"/>
      <c r="E70" s="41"/>
      <c r="F70" s="264" t="str">
        <f t="shared" si="0"/>
        <v/>
      </c>
      <c r="G70" s="427"/>
    </row>
    <row r="71" spans="1:7" ht="17.25" customHeight="1" x14ac:dyDescent="0.2">
      <c r="A71" s="44"/>
      <c r="B71" s="45"/>
      <c r="C71" s="46"/>
      <c r="D71" s="47"/>
      <c r="E71" s="41"/>
      <c r="F71" s="264" t="str">
        <f t="shared" si="0"/>
        <v/>
      </c>
      <c r="G71" s="427"/>
    </row>
    <row r="72" spans="1:7" ht="17.25" customHeight="1" x14ac:dyDescent="0.2">
      <c r="A72" s="44"/>
      <c r="B72" s="45"/>
      <c r="C72" s="46"/>
      <c r="D72" s="47"/>
      <c r="E72" s="41"/>
      <c r="F72" s="264" t="str">
        <f t="shared" si="0"/>
        <v/>
      </c>
      <c r="G72" s="427"/>
    </row>
    <row r="73" spans="1:7" ht="17.25" customHeight="1" x14ac:dyDescent="0.2">
      <c r="A73" s="44"/>
      <c r="B73" s="45"/>
      <c r="C73" s="46"/>
      <c r="D73" s="47"/>
      <c r="E73" s="41"/>
      <c r="F73" s="264" t="str">
        <f t="shared" si="0"/>
        <v/>
      </c>
      <c r="G73" s="427"/>
    </row>
    <row r="74" spans="1:7" ht="17.25" customHeight="1" x14ac:dyDescent="0.2">
      <c r="A74" s="44"/>
      <c r="B74" s="45"/>
      <c r="C74" s="46"/>
      <c r="D74" s="47"/>
      <c r="E74" s="41"/>
      <c r="F74" s="264" t="str">
        <f t="shared" si="0"/>
        <v/>
      </c>
      <c r="G74" s="427"/>
    </row>
    <row r="75" spans="1:7" ht="17.25" customHeight="1" x14ac:dyDescent="0.2">
      <c r="A75" s="44"/>
      <c r="B75" s="45"/>
      <c r="C75" s="46"/>
      <c r="D75" s="47"/>
      <c r="E75" s="41"/>
      <c r="F75" s="264" t="str">
        <f t="shared" si="0"/>
        <v/>
      </c>
      <c r="G75" s="427"/>
    </row>
    <row r="76" spans="1:7" ht="17.25" customHeight="1" x14ac:dyDescent="0.2">
      <c r="A76" s="44"/>
      <c r="B76" s="45"/>
      <c r="C76" s="46"/>
      <c r="D76" s="47"/>
      <c r="E76" s="41"/>
      <c r="F76" s="264" t="str">
        <f t="shared" si="0"/>
        <v/>
      </c>
      <c r="G76" s="427"/>
    </row>
    <row r="77" spans="1:7" ht="17.25" customHeight="1" x14ac:dyDescent="0.2">
      <c r="A77" s="44"/>
      <c r="B77" s="45"/>
      <c r="C77" s="46"/>
      <c r="D77" s="47"/>
      <c r="E77" s="41"/>
      <c r="F77" s="264" t="str">
        <f t="shared" si="0"/>
        <v/>
      </c>
      <c r="G77" s="427"/>
    </row>
    <row r="78" spans="1:7" ht="17.25" customHeight="1" x14ac:dyDescent="0.2">
      <c r="A78" s="44"/>
      <c r="B78" s="45"/>
      <c r="C78" s="46"/>
      <c r="D78" s="47"/>
      <c r="E78" s="41"/>
      <c r="F78" s="264" t="str">
        <f t="shared" si="0"/>
        <v/>
      </c>
      <c r="G78" s="427"/>
    </row>
    <row r="79" spans="1:7" ht="17.25" customHeight="1" x14ac:dyDescent="0.2">
      <c r="A79" s="44"/>
      <c r="B79" s="45"/>
      <c r="C79" s="46"/>
      <c r="D79" s="47"/>
      <c r="E79" s="41"/>
      <c r="F79" s="264" t="str">
        <f t="shared" si="0"/>
        <v/>
      </c>
      <c r="G79" s="427"/>
    </row>
    <row r="80" spans="1:7" ht="17.25" customHeight="1" x14ac:dyDescent="0.2">
      <c r="A80" s="44"/>
      <c r="B80" s="45"/>
      <c r="C80" s="46"/>
      <c r="D80" s="47"/>
      <c r="E80" s="41"/>
      <c r="F80" s="264" t="str">
        <f t="shared" si="0"/>
        <v/>
      </c>
      <c r="G80" s="427"/>
    </row>
    <row r="81" spans="1:7" ht="17.25" customHeight="1" x14ac:dyDescent="0.2">
      <c r="A81" s="44"/>
      <c r="B81" s="45"/>
      <c r="C81" s="46"/>
      <c r="D81" s="47"/>
      <c r="E81" s="41"/>
      <c r="F81" s="264" t="str">
        <f t="shared" si="0"/>
        <v/>
      </c>
      <c r="G81" s="427"/>
    </row>
    <row r="82" spans="1:7" ht="17.25" customHeight="1" x14ac:dyDescent="0.2">
      <c r="A82" s="44"/>
      <c r="B82" s="45"/>
      <c r="C82" s="46"/>
      <c r="D82" s="47"/>
      <c r="E82" s="41"/>
      <c r="F82" s="264" t="str">
        <f t="shared" si="0"/>
        <v/>
      </c>
      <c r="G82" s="427"/>
    </row>
    <row r="83" spans="1:7" ht="17.25" customHeight="1" x14ac:dyDescent="0.2">
      <c r="A83" s="44"/>
      <c r="B83" s="45"/>
      <c r="C83" s="46"/>
      <c r="D83" s="47"/>
      <c r="E83" s="41"/>
      <c r="F83" s="264" t="str">
        <f t="shared" si="0"/>
        <v/>
      </c>
      <c r="G83" s="427"/>
    </row>
    <row r="84" spans="1:7" ht="17.25" customHeight="1" x14ac:dyDescent="0.2">
      <c r="A84" s="44"/>
      <c r="B84" s="45"/>
      <c r="C84" s="46"/>
      <c r="D84" s="47"/>
      <c r="E84" s="41"/>
      <c r="F84" s="264" t="str">
        <f t="shared" si="0"/>
        <v/>
      </c>
      <c r="G84" s="427"/>
    </row>
    <row r="85" spans="1:7" ht="17.25" customHeight="1" x14ac:dyDescent="0.2">
      <c r="A85" s="44"/>
      <c r="B85" s="45"/>
      <c r="C85" s="46"/>
      <c r="D85" s="47"/>
      <c r="E85" s="41"/>
      <c r="F85" s="264" t="str">
        <f t="shared" si="0"/>
        <v/>
      </c>
      <c r="G85" s="427"/>
    </row>
    <row r="86" spans="1:7" ht="17.25" customHeight="1" x14ac:dyDescent="0.2">
      <c r="A86" s="44"/>
      <c r="B86" s="45"/>
      <c r="C86" s="46"/>
      <c r="D86" s="47"/>
      <c r="E86" s="41"/>
      <c r="F86" s="264" t="str">
        <f t="shared" si="0"/>
        <v/>
      </c>
      <c r="G86" s="427"/>
    </row>
    <row r="87" spans="1:7" ht="17.25" customHeight="1" x14ac:dyDescent="0.2">
      <c r="A87" s="44"/>
      <c r="B87" s="45"/>
      <c r="C87" s="46"/>
      <c r="D87" s="47"/>
      <c r="E87" s="41"/>
      <c r="F87" s="264" t="str">
        <f t="shared" si="0"/>
        <v/>
      </c>
      <c r="G87" s="427"/>
    </row>
    <row r="88" spans="1:7" ht="17.25" customHeight="1" x14ac:dyDescent="0.2">
      <c r="A88" s="44"/>
      <c r="B88" s="45"/>
      <c r="C88" s="46"/>
      <c r="D88" s="47"/>
      <c r="E88" s="41"/>
      <c r="F88" s="264" t="str">
        <f t="shared" si="0"/>
        <v/>
      </c>
      <c r="G88" s="427"/>
    </row>
    <row r="89" spans="1:7" ht="17.25" customHeight="1" x14ac:dyDescent="0.2">
      <c r="A89" s="44"/>
      <c r="B89" s="45"/>
      <c r="C89" s="46"/>
      <c r="D89" s="47"/>
      <c r="E89" s="41"/>
      <c r="F89" s="264" t="str">
        <f t="shared" si="0"/>
        <v/>
      </c>
      <c r="G89" s="427"/>
    </row>
    <row r="90" spans="1:7" ht="17.25" customHeight="1" x14ac:dyDescent="0.2">
      <c r="A90" s="44"/>
      <c r="B90" s="45"/>
      <c r="C90" s="46"/>
      <c r="D90" s="47"/>
      <c r="E90" s="41"/>
      <c r="F90" s="264" t="str">
        <f t="shared" si="0"/>
        <v/>
      </c>
      <c r="G90" s="427"/>
    </row>
    <row r="91" spans="1:7" ht="17.25" customHeight="1" x14ac:dyDescent="0.2">
      <c r="A91" s="44"/>
      <c r="B91" s="45"/>
      <c r="C91" s="46"/>
      <c r="D91" s="47"/>
      <c r="E91" s="41"/>
      <c r="F91" s="264" t="str">
        <f t="shared" si="0"/>
        <v/>
      </c>
      <c r="G91" s="427"/>
    </row>
    <row r="92" spans="1:7" ht="17.25" customHeight="1" x14ac:dyDescent="0.2">
      <c r="A92" s="44"/>
      <c r="B92" s="45"/>
      <c r="C92" s="46"/>
      <c r="D92" s="47"/>
      <c r="E92" s="41"/>
      <c r="F92" s="264" t="str">
        <f t="shared" si="0"/>
        <v/>
      </c>
      <c r="G92" s="427"/>
    </row>
    <row r="93" spans="1:7" ht="17.25" customHeight="1" x14ac:dyDescent="0.2">
      <c r="A93" s="44"/>
      <c r="B93" s="45"/>
      <c r="C93" s="46"/>
      <c r="D93" s="47"/>
      <c r="E93" s="41"/>
      <c r="F93" s="264" t="str">
        <f t="shared" si="0"/>
        <v/>
      </c>
      <c r="G93" s="427"/>
    </row>
    <row r="94" spans="1:7" ht="17.25" customHeight="1" x14ac:dyDescent="0.2">
      <c r="A94" s="44"/>
      <c r="B94" s="45"/>
      <c r="C94" s="46"/>
      <c r="D94" s="47"/>
      <c r="E94" s="41"/>
      <c r="F94" s="264" t="str">
        <f t="shared" si="0"/>
        <v/>
      </c>
      <c r="G94" s="427"/>
    </row>
    <row r="95" spans="1:7" ht="17.25" customHeight="1" x14ac:dyDescent="0.2">
      <c r="A95" s="44"/>
      <c r="B95" s="45"/>
      <c r="C95" s="46"/>
      <c r="D95" s="47"/>
      <c r="E95" s="41"/>
      <c r="F95" s="264" t="str">
        <f t="shared" si="0"/>
        <v/>
      </c>
      <c r="G95" s="427"/>
    </row>
    <row r="96" spans="1:7" s="5" customFormat="1" ht="17.25" customHeight="1" x14ac:dyDescent="0.2">
      <c r="A96" s="48"/>
      <c r="B96" s="49"/>
      <c r="C96" s="50"/>
      <c r="D96" s="51"/>
      <c r="E96" s="41"/>
      <c r="F96" s="264" t="str">
        <f t="shared" si="0"/>
        <v/>
      </c>
      <c r="G96" s="427"/>
    </row>
    <row r="97" spans="1:7" s="5" customFormat="1" ht="17.25" customHeight="1" x14ac:dyDescent="0.2">
      <c r="A97" s="52"/>
      <c r="B97" s="49"/>
      <c r="C97" s="50"/>
      <c r="D97" s="51"/>
      <c r="E97" s="41"/>
      <c r="F97" s="264" t="str">
        <f t="shared" si="0"/>
        <v/>
      </c>
      <c r="G97" s="427"/>
    </row>
    <row r="98" spans="1:7" s="5" customFormat="1" ht="17.25" customHeight="1" x14ac:dyDescent="0.2">
      <c r="A98" s="52"/>
      <c r="B98" s="49"/>
      <c r="C98" s="50"/>
      <c r="D98" s="51"/>
      <c r="E98" s="41"/>
      <c r="F98" s="264" t="str">
        <f t="shared" si="0"/>
        <v/>
      </c>
      <c r="G98" s="427"/>
    </row>
    <row r="99" spans="1:7" s="5" customFormat="1" ht="17.25" customHeight="1" thickBot="1" x14ac:dyDescent="0.25">
      <c r="A99" s="195"/>
      <c r="B99" s="196"/>
      <c r="C99" s="197"/>
      <c r="D99" s="198"/>
      <c r="E99" s="199"/>
      <c r="F99" s="269" t="str">
        <f t="shared" si="0"/>
        <v/>
      </c>
      <c r="G99" s="427"/>
    </row>
    <row r="100" spans="1:7" ht="17.25" customHeight="1" thickTop="1" thickBot="1" x14ac:dyDescent="0.25">
      <c r="A100" s="569" t="s">
        <v>145</v>
      </c>
      <c r="B100" s="570"/>
      <c r="C100" s="570"/>
      <c r="D100" s="570"/>
      <c r="E100" s="185"/>
      <c r="F100" s="194">
        <f>SUBTOTAL(9,F5:F99)</f>
        <v>2158806</v>
      </c>
      <c r="G100" s="341" t="s">
        <v>320</v>
      </c>
    </row>
    <row r="101" spans="1:7" s="6" customFormat="1" ht="17.25" customHeight="1" x14ac:dyDescent="0.2">
      <c r="A101" s="6" t="s">
        <v>146</v>
      </c>
      <c r="B101" s="22"/>
      <c r="F101" s="9"/>
    </row>
    <row r="102" spans="1:7" s="6" customFormat="1" ht="17.25" customHeight="1" x14ac:dyDescent="0.2">
      <c r="A102" s="22"/>
      <c r="B102" s="22"/>
      <c r="F102" s="7"/>
    </row>
    <row r="103" spans="1:7" ht="17.25" customHeight="1" x14ac:dyDescent="0.2"/>
    <row r="104" spans="1:7" ht="17.25" customHeight="1" x14ac:dyDescent="0.2"/>
    <row r="105" spans="1:7" ht="17.25" customHeight="1" x14ac:dyDescent="0.2"/>
    <row r="106" spans="1:7" s="5" customFormat="1" ht="17.25" customHeight="1" x14ac:dyDescent="0.2">
      <c r="A106" s="21"/>
      <c r="B106" s="21"/>
      <c r="C106" s="1"/>
      <c r="D106" s="1"/>
      <c r="E106" s="1"/>
      <c r="F106" s="2"/>
      <c r="G106" s="6"/>
    </row>
    <row r="107" spans="1:7" s="5" customFormat="1" ht="17.25" customHeight="1" x14ac:dyDescent="0.2">
      <c r="A107" s="21"/>
      <c r="B107" s="21"/>
      <c r="C107" s="1"/>
      <c r="D107" s="1"/>
      <c r="E107" s="1"/>
      <c r="F107" s="2"/>
      <c r="G107" s="6"/>
    </row>
    <row r="108" spans="1:7" s="5" customFormat="1" ht="17.25" customHeight="1" x14ac:dyDescent="0.2">
      <c r="A108" s="21"/>
      <c r="B108" s="21"/>
      <c r="C108" s="1"/>
      <c r="D108" s="1"/>
      <c r="E108" s="1"/>
      <c r="F108" s="2"/>
      <c r="G108" s="6"/>
    </row>
    <row r="109" spans="1:7" s="5" customFormat="1" ht="17.25" customHeight="1" x14ac:dyDescent="0.2">
      <c r="A109" s="21"/>
      <c r="B109" s="21"/>
      <c r="C109" s="1"/>
      <c r="D109" s="1"/>
      <c r="E109" s="1"/>
      <c r="F109" s="2"/>
      <c r="G109" s="6"/>
    </row>
    <row r="110" spans="1:7" ht="17.25" customHeight="1" x14ac:dyDescent="0.2"/>
    <row r="111" spans="1:7" ht="17.25" customHeight="1" x14ac:dyDescent="0.2"/>
    <row r="112" spans="1:7"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sheetData>
  <sheetProtection algorithmName="SHA-512" hashValue="Wnzu8eUYFO4JvuexGAVZD9YUgKyZIVbTME3S+ctuqgVIna5XpmGUc1Q8/0RR5LEXTjF7DZQBmX8/JEqvchoWWA==" saltValue="7P4GqNLdio1uhOyO0gl84w==" spinCount="100000" sheet="1" formatCells="0" formatColumns="0" formatRows="0"/>
  <protectedRanges>
    <protectedRange sqref="A5:E9 A11:E14" name="範囲1_1"/>
    <protectedRange sqref="A10:E10" name="範囲1_2_1"/>
  </protectedRanges>
  <autoFilter ref="A3:G4" xr:uid="{00000000-0001-0000-0400-000000000000}">
    <filterColumn colId="2" showButton="0"/>
    <filterColumn colId="3" showButton="0"/>
  </autoFilter>
  <mergeCells count="7">
    <mergeCell ref="G3:G4"/>
    <mergeCell ref="I3:I4"/>
    <mergeCell ref="A100:D100"/>
    <mergeCell ref="F3:F4"/>
    <mergeCell ref="B3:B4"/>
    <mergeCell ref="A3:A4"/>
    <mergeCell ref="C3:E3"/>
  </mergeCells>
  <phoneticPr fontId="17"/>
  <dataValidations count="2">
    <dataValidation type="list" allowBlank="1" showInputMessage="1" showErrorMessage="1" sqref="E5:E99" xr:uid="{00000000-0002-0000-0400-000000000000}">
      <formula1>"選択してください,個,点,台,式,件,匹"</formula1>
    </dataValidation>
    <dataValidation type="list" allowBlank="1" showInputMessage="1" showErrorMessage="1" sqref="G5:G99" xr:uid="{F629F79A-6340-4F7D-BA71-18B221083168}">
      <formula1>$I$5:$I$16</formula1>
    </dataValidation>
  </dataValidations>
  <printOptions horizontalCentered="1"/>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A2:U104"/>
  <sheetViews>
    <sheetView zoomScale="80" zoomScaleNormal="80" workbookViewId="0">
      <pane ySplit="4" topLeftCell="A5" activePane="bottomLeft" state="frozen"/>
      <selection pane="bottomLeft"/>
    </sheetView>
  </sheetViews>
  <sheetFormatPr defaultColWidth="9" defaultRowHeight="14.4" x14ac:dyDescent="0.2"/>
  <cols>
    <col min="1" max="1" width="11.6640625" style="1" customWidth="1"/>
    <col min="2" max="2" width="30.21875" style="1" bestFit="1" customWidth="1"/>
    <col min="3" max="3" width="31.21875" style="1" customWidth="1"/>
    <col min="4" max="4" width="3.109375" style="4" customWidth="1"/>
    <col min="5" max="5" width="3.109375" style="18" customWidth="1"/>
    <col min="6" max="6" width="3.109375" style="4" customWidth="1"/>
    <col min="7" max="7" width="3.109375" style="18" customWidth="1"/>
    <col min="8" max="8" width="33.6640625" style="1" customWidth="1"/>
    <col min="9" max="9" width="10.109375" style="1" customWidth="1"/>
    <col min="10" max="10" width="4" style="1" customWidth="1"/>
    <col min="11" max="11" width="6.109375" style="1" customWidth="1"/>
    <col min="12" max="12" width="19.109375" style="1" customWidth="1"/>
    <col min="13" max="13" width="36.88671875" style="6" bestFit="1" customWidth="1"/>
    <col min="14" max="14" width="9" style="1"/>
    <col min="15" max="15" width="36.88671875" style="1" bestFit="1" customWidth="1"/>
    <col min="16" max="16" width="17.77734375" style="1" customWidth="1"/>
    <col min="17" max="16384" width="9" style="1"/>
  </cols>
  <sheetData>
    <row r="2" spans="1:21" ht="17.25" customHeight="1" thickBot="1" x14ac:dyDescent="0.25">
      <c r="A2" s="1" t="s">
        <v>174</v>
      </c>
      <c r="L2" s="3" t="s">
        <v>133</v>
      </c>
    </row>
    <row r="3" spans="1:21" ht="16.5" customHeight="1" x14ac:dyDescent="0.2">
      <c r="A3" s="590" t="s">
        <v>175</v>
      </c>
      <c r="B3" s="580" t="s">
        <v>176</v>
      </c>
      <c r="C3" s="592" t="s">
        <v>177</v>
      </c>
      <c r="D3" s="594" t="s">
        <v>178</v>
      </c>
      <c r="E3" s="595"/>
      <c r="F3" s="595"/>
      <c r="G3" s="596"/>
      <c r="H3" s="592" t="s">
        <v>179</v>
      </c>
      <c r="I3" s="580" t="s">
        <v>137</v>
      </c>
      <c r="J3" s="580"/>
      <c r="K3" s="580"/>
      <c r="L3" s="588" t="s">
        <v>149</v>
      </c>
      <c r="M3" s="567" t="s">
        <v>321</v>
      </c>
      <c r="O3" s="567" t="s">
        <v>321</v>
      </c>
    </row>
    <row r="4" spans="1:21" ht="16.5" customHeight="1" thickBot="1" x14ac:dyDescent="0.25">
      <c r="A4" s="591"/>
      <c r="B4" s="579"/>
      <c r="C4" s="593"/>
      <c r="D4" s="597"/>
      <c r="E4" s="570"/>
      <c r="F4" s="570"/>
      <c r="G4" s="598"/>
      <c r="H4" s="593"/>
      <c r="I4" s="23" t="s">
        <v>180</v>
      </c>
      <c r="J4" s="14" t="s">
        <v>181</v>
      </c>
      <c r="K4" s="15" t="s">
        <v>182</v>
      </c>
      <c r="L4" s="589"/>
      <c r="M4" s="568"/>
      <c r="O4" s="568"/>
    </row>
    <row r="5" spans="1:21" s="11" customFormat="1" ht="21" customHeight="1" x14ac:dyDescent="0.2">
      <c r="A5" s="53" t="s">
        <v>183</v>
      </c>
      <c r="B5" s="54" t="s">
        <v>390</v>
      </c>
      <c r="C5" s="55" t="s">
        <v>185</v>
      </c>
      <c r="D5" s="26">
        <v>1</v>
      </c>
      <c r="E5" s="56" t="s">
        <v>186</v>
      </c>
      <c r="F5" s="57">
        <v>2</v>
      </c>
      <c r="G5" s="58" t="s">
        <v>187</v>
      </c>
      <c r="H5" s="59" t="s">
        <v>188</v>
      </c>
      <c r="I5" s="60">
        <v>5000</v>
      </c>
      <c r="J5" s="61">
        <v>2</v>
      </c>
      <c r="K5" s="62">
        <v>2</v>
      </c>
      <c r="L5" s="268">
        <f>IF(B5="","",ROUNDDOWN(I5*J5*K5,0))</f>
        <v>20000</v>
      </c>
      <c r="M5" s="426" t="s">
        <v>391</v>
      </c>
      <c r="O5" s="343" t="str">
        <f>IF('4.設備備品費R'!J5="","",'4.設備備品費R'!J5)</f>
        <v>○○関連遺伝子発現解析</v>
      </c>
      <c r="P5" s="377">
        <f>IF(O5="","",SUMIF($M$5:$M$99,O5,$L$5:$L$99))</f>
        <v>140000</v>
      </c>
    </row>
    <row r="6" spans="1:21" s="10" customFormat="1" ht="21" customHeight="1" x14ac:dyDescent="0.2">
      <c r="A6" s="63" t="s">
        <v>183</v>
      </c>
      <c r="B6" s="64" t="s">
        <v>189</v>
      </c>
      <c r="C6" s="65" t="s">
        <v>190</v>
      </c>
      <c r="D6" s="66">
        <v>0</v>
      </c>
      <c r="E6" s="67" t="s">
        <v>186</v>
      </c>
      <c r="F6" s="68">
        <v>1</v>
      </c>
      <c r="G6" s="69" t="s">
        <v>187</v>
      </c>
      <c r="H6" s="70" t="s">
        <v>191</v>
      </c>
      <c r="I6" s="71">
        <v>30000</v>
      </c>
      <c r="J6" s="71">
        <v>4</v>
      </c>
      <c r="K6" s="72">
        <v>1</v>
      </c>
      <c r="L6" s="268">
        <f t="shared" ref="L6:L99" si="0">IF(B6="","",ROUNDDOWN(I6*J6*K6,0))</f>
        <v>120000</v>
      </c>
      <c r="M6" s="426" t="s">
        <v>391</v>
      </c>
      <c r="O6" s="344" t="str">
        <f>IF('4.設備備品費R'!J6="","",'4.設備備品費R'!J6)</f>
        <v>○○モデル動物の開発と検証</v>
      </c>
      <c r="P6" s="377">
        <f t="shared" ref="P6:P16" si="1">IF(O6="","",SUMIF($M$5:$M$99,O6,$L$5:$L$99))</f>
        <v>250000</v>
      </c>
    </row>
    <row r="7" spans="1:21" s="10" customFormat="1" ht="21" customHeight="1" x14ac:dyDescent="0.2">
      <c r="A7" s="63" t="s">
        <v>192</v>
      </c>
      <c r="B7" s="64" t="s">
        <v>193</v>
      </c>
      <c r="C7" s="65" t="s">
        <v>194</v>
      </c>
      <c r="D7" s="66">
        <v>4</v>
      </c>
      <c r="E7" s="67" t="s">
        <v>186</v>
      </c>
      <c r="F7" s="68">
        <v>5</v>
      </c>
      <c r="G7" s="69" t="s">
        <v>187</v>
      </c>
      <c r="H7" s="70" t="s">
        <v>195</v>
      </c>
      <c r="I7" s="71">
        <v>250000</v>
      </c>
      <c r="J7" s="71">
        <v>1</v>
      </c>
      <c r="K7" s="72">
        <v>1</v>
      </c>
      <c r="L7" s="268">
        <f t="shared" si="0"/>
        <v>250000</v>
      </c>
      <c r="M7" s="426" t="s">
        <v>392</v>
      </c>
      <c r="O7" s="344" t="str">
        <f>IF('4.設備備品費R'!J7="","",'4.設備備品費R'!J7)</f>
        <v>サブテーマ３</v>
      </c>
      <c r="P7" s="377">
        <f t="shared" si="1"/>
        <v>20000</v>
      </c>
    </row>
    <row r="8" spans="1:21" s="10" customFormat="1" ht="21" customHeight="1" x14ac:dyDescent="0.2">
      <c r="A8" s="63" t="s">
        <v>192</v>
      </c>
      <c r="B8" s="64" t="s">
        <v>193</v>
      </c>
      <c r="C8" s="65" t="s">
        <v>194</v>
      </c>
      <c r="D8" s="66">
        <v>4</v>
      </c>
      <c r="E8" s="67" t="s">
        <v>186</v>
      </c>
      <c r="F8" s="68">
        <v>5</v>
      </c>
      <c r="G8" s="69" t="s">
        <v>187</v>
      </c>
      <c r="H8" s="70" t="s">
        <v>195</v>
      </c>
      <c r="I8" s="71">
        <v>20000</v>
      </c>
      <c r="J8" s="71">
        <v>1</v>
      </c>
      <c r="K8" s="72">
        <v>1</v>
      </c>
      <c r="L8" s="268">
        <f t="shared" si="0"/>
        <v>20000</v>
      </c>
      <c r="M8" s="426" t="s">
        <v>337</v>
      </c>
      <c r="O8" s="344" t="str">
        <f>IF('4.設備備品費R'!J8="","",'4.設備備品費R'!J8)</f>
        <v>サブテーマ共通</v>
      </c>
      <c r="P8" s="377">
        <f t="shared" si="1"/>
        <v>0</v>
      </c>
      <c r="U8" s="12"/>
    </row>
    <row r="9" spans="1:21" s="20" customFormat="1" ht="21" customHeight="1" x14ac:dyDescent="0.2">
      <c r="A9" s="85"/>
      <c r="B9" s="410"/>
      <c r="C9" s="411"/>
      <c r="D9" s="412"/>
      <c r="E9" s="413"/>
      <c r="F9" s="414"/>
      <c r="G9" s="415"/>
      <c r="H9" s="416"/>
      <c r="I9" s="417"/>
      <c r="J9" s="417"/>
      <c r="K9" s="418"/>
      <c r="L9" s="268" t="str">
        <f>IF(B9="","",ROUNDDOWN(I9*J9*K9,0))</f>
        <v/>
      </c>
      <c r="M9" s="427"/>
      <c r="O9" s="344" t="str">
        <f>IF('4.設備備品費R'!J9="","",'4.設備備品費R'!J9)</f>
        <v/>
      </c>
      <c r="P9" s="378" t="str">
        <f t="shared" si="1"/>
        <v/>
      </c>
    </row>
    <row r="10" spans="1:21" s="20" customFormat="1" ht="21" customHeight="1" x14ac:dyDescent="0.2">
      <c r="A10" s="85"/>
      <c r="B10" s="410"/>
      <c r="C10" s="411"/>
      <c r="D10" s="412"/>
      <c r="E10" s="413"/>
      <c r="F10" s="414"/>
      <c r="G10" s="415"/>
      <c r="H10" s="416"/>
      <c r="I10" s="417"/>
      <c r="J10" s="417"/>
      <c r="K10" s="418"/>
      <c r="L10" s="268" t="str">
        <f t="shared" si="0"/>
        <v/>
      </c>
      <c r="M10" s="427"/>
      <c r="O10" s="344" t="str">
        <f>IF('4.設備備品費R'!J10="","",'4.設備備品費R'!J10)</f>
        <v/>
      </c>
      <c r="P10" s="378" t="str">
        <f t="shared" si="1"/>
        <v/>
      </c>
    </row>
    <row r="11" spans="1:21" s="20" customFormat="1" ht="21" customHeight="1" x14ac:dyDescent="0.2">
      <c r="A11" s="85"/>
      <c r="B11" s="410"/>
      <c r="C11" s="411"/>
      <c r="D11" s="412"/>
      <c r="E11" s="413"/>
      <c r="F11" s="414"/>
      <c r="G11" s="415"/>
      <c r="H11" s="416"/>
      <c r="I11" s="417"/>
      <c r="J11" s="417"/>
      <c r="K11" s="418"/>
      <c r="L11" s="268" t="str">
        <f t="shared" si="0"/>
        <v/>
      </c>
      <c r="M11" s="427"/>
      <c r="O11" s="344" t="str">
        <f>IF('4.設備備品費R'!J11="","",'4.設備備品費R'!J11)</f>
        <v/>
      </c>
      <c r="P11" s="378" t="str">
        <f t="shared" si="1"/>
        <v/>
      </c>
    </row>
    <row r="12" spans="1:21" s="20" customFormat="1" ht="21" customHeight="1" x14ac:dyDescent="0.2">
      <c r="A12" s="85"/>
      <c r="B12" s="410"/>
      <c r="C12" s="411"/>
      <c r="D12" s="412"/>
      <c r="E12" s="413"/>
      <c r="F12" s="414"/>
      <c r="G12" s="415"/>
      <c r="H12" s="416"/>
      <c r="I12" s="417"/>
      <c r="J12" s="417"/>
      <c r="K12" s="418"/>
      <c r="L12" s="268" t="str">
        <f t="shared" si="0"/>
        <v/>
      </c>
      <c r="M12" s="427"/>
      <c r="O12" s="344" t="str">
        <f>IF('4.設備備品費R'!J12="","",'4.設備備品費R'!J12)</f>
        <v/>
      </c>
      <c r="P12" s="378" t="str">
        <f t="shared" si="1"/>
        <v/>
      </c>
    </row>
    <row r="13" spans="1:21" s="20" customFormat="1" ht="21" customHeight="1" x14ac:dyDescent="0.2">
      <c r="A13" s="85"/>
      <c r="B13" s="410"/>
      <c r="C13" s="411"/>
      <c r="D13" s="412"/>
      <c r="E13" s="413"/>
      <c r="F13" s="414"/>
      <c r="G13" s="415"/>
      <c r="H13" s="416"/>
      <c r="I13" s="417"/>
      <c r="J13" s="417"/>
      <c r="K13" s="418"/>
      <c r="L13" s="268" t="str">
        <f t="shared" si="0"/>
        <v/>
      </c>
      <c r="M13" s="427"/>
      <c r="O13" s="344" t="str">
        <f>IF('4.設備備品費R'!J13="","",'4.設備備品費R'!J13)</f>
        <v/>
      </c>
      <c r="P13" s="378" t="str">
        <f t="shared" si="1"/>
        <v/>
      </c>
    </row>
    <row r="14" spans="1:21" s="20" customFormat="1" ht="21" customHeight="1" x14ac:dyDescent="0.2">
      <c r="A14" s="85"/>
      <c r="B14" s="410"/>
      <c r="C14" s="411"/>
      <c r="D14" s="412"/>
      <c r="E14" s="413"/>
      <c r="F14" s="414"/>
      <c r="G14" s="415"/>
      <c r="H14" s="416"/>
      <c r="I14" s="417"/>
      <c r="J14" s="417"/>
      <c r="K14" s="418"/>
      <c r="L14" s="268" t="str">
        <f t="shared" si="0"/>
        <v/>
      </c>
      <c r="M14" s="427"/>
      <c r="O14" s="344" t="str">
        <f>IF('4.設備備品費R'!J14="","",'4.設備備品費R'!J14)</f>
        <v/>
      </c>
      <c r="P14" s="378" t="str">
        <f t="shared" si="1"/>
        <v/>
      </c>
    </row>
    <row r="15" spans="1:21" s="20" customFormat="1" ht="21" customHeight="1" x14ac:dyDescent="0.2">
      <c r="A15" s="85"/>
      <c r="B15" s="410"/>
      <c r="C15" s="411"/>
      <c r="D15" s="412"/>
      <c r="E15" s="413"/>
      <c r="F15" s="414"/>
      <c r="G15" s="415"/>
      <c r="H15" s="416"/>
      <c r="I15" s="417"/>
      <c r="J15" s="417"/>
      <c r="K15" s="418"/>
      <c r="L15" s="268" t="str">
        <f t="shared" si="0"/>
        <v/>
      </c>
      <c r="M15" s="427"/>
      <c r="O15" s="344" t="str">
        <f>IF('4.設備備品費R'!J15="","",'4.設備備品費R'!J15)</f>
        <v/>
      </c>
      <c r="P15" s="378" t="str">
        <f t="shared" si="1"/>
        <v/>
      </c>
    </row>
    <row r="16" spans="1:21" s="20" customFormat="1" ht="21" customHeight="1" thickBot="1" x14ac:dyDescent="0.25">
      <c r="A16" s="85"/>
      <c r="B16" s="410"/>
      <c r="C16" s="411"/>
      <c r="D16" s="412"/>
      <c r="E16" s="413"/>
      <c r="F16" s="414"/>
      <c r="G16" s="415"/>
      <c r="H16" s="416"/>
      <c r="I16" s="417"/>
      <c r="J16" s="417"/>
      <c r="K16" s="418"/>
      <c r="L16" s="268" t="str">
        <f t="shared" si="0"/>
        <v/>
      </c>
      <c r="M16" s="427"/>
      <c r="O16" s="345" t="str">
        <f>IF('4.設備備品費R'!J16="","",'4.設備備品費R'!J16)</f>
        <v/>
      </c>
      <c r="P16" s="378" t="str">
        <f t="shared" si="1"/>
        <v/>
      </c>
    </row>
    <row r="17" spans="1:19" s="20" customFormat="1" ht="21" customHeight="1" x14ac:dyDescent="0.2">
      <c r="A17" s="85"/>
      <c r="B17" s="410"/>
      <c r="C17" s="411"/>
      <c r="D17" s="412"/>
      <c r="E17" s="413"/>
      <c r="F17" s="414"/>
      <c r="G17" s="415"/>
      <c r="H17" s="416"/>
      <c r="I17" s="417"/>
      <c r="J17" s="417"/>
      <c r="K17" s="418"/>
      <c r="L17" s="268" t="str">
        <f t="shared" si="0"/>
        <v/>
      </c>
      <c r="M17" s="427"/>
    </row>
    <row r="18" spans="1:19" s="20" customFormat="1" ht="21" customHeight="1" x14ac:dyDescent="0.2">
      <c r="A18" s="85"/>
      <c r="B18" s="410"/>
      <c r="C18" s="411"/>
      <c r="D18" s="412"/>
      <c r="E18" s="413"/>
      <c r="F18" s="414"/>
      <c r="G18" s="415"/>
      <c r="H18" s="416"/>
      <c r="I18" s="417"/>
      <c r="J18" s="417"/>
      <c r="K18" s="418"/>
      <c r="L18" s="268" t="str">
        <f t="shared" si="0"/>
        <v/>
      </c>
      <c r="M18" s="427"/>
      <c r="N18" s="12" t="s">
        <v>144</v>
      </c>
    </row>
    <row r="19" spans="1:19" s="20" customFormat="1" ht="21" customHeight="1" x14ac:dyDescent="0.2">
      <c r="A19" s="85"/>
      <c r="B19" s="410"/>
      <c r="C19" s="411"/>
      <c r="D19" s="412"/>
      <c r="E19" s="413"/>
      <c r="F19" s="414"/>
      <c r="G19" s="415"/>
      <c r="H19" s="416"/>
      <c r="I19" s="417"/>
      <c r="J19" s="417"/>
      <c r="K19" s="418"/>
      <c r="L19" s="268" t="str">
        <f t="shared" si="0"/>
        <v/>
      </c>
      <c r="M19" s="427"/>
    </row>
    <row r="20" spans="1:19" s="20" customFormat="1" ht="21" customHeight="1" x14ac:dyDescent="0.2">
      <c r="A20" s="85"/>
      <c r="B20" s="410"/>
      <c r="C20" s="411"/>
      <c r="D20" s="412"/>
      <c r="E20" s="413"/>
      <c r="F20" s="414"/>
      <c r="G20" s="415"/>
      <c r="H20" s="416"/>
      <c r="I20" s="417"/>
      <c r="J20" s="417"/>
      <c r="K20" s="418"/>
      <c r="L20" s="268" t="str">
        <f t="shared" si="0"/>
        <v/>
      </c>
      <c r="M20" s="427"/>
    </row>
    <row r="21" spans="1:19" s="20" customFormat="1" ht="21" customHeight="1" x14ac:dyDescent="0.2">
      <c r="A21" s="85"/>
      <c r="B21" s="410"/>
      <c r="C21" s="411"/>
      <c r="D21" s="412"/>
      <c r="E21" s="413"/>
      <c r="F21" s="414"/>
      <c r="G21" s="415"/>
      <c r="H21" s="416"/>
      <c r="I21" s="417"/>
      <c r="J21" s="417"/>
      <c r="K21" s="418"/>
      <c r="L21" s="268" t="str">
        <f t="shared" si="0"/>
        <v/>
      </c>
      <c r="M21" s="427"/>
    </row>
    <row r="22" spans="1:19" s="20" customFormat="1" ht="21" customHeight="1" x14ac:dyDescent="0.2">
      <c r="A22" s="85"/>
      <c r="B22" s="410"/>
      <c r="C22" s="411"/>
      <c r="D22" s="412"/>
      <c r="E22" s="413"/>
      <c r="F22" s="414"/>
      <c r="G22" s="415"/>
      <c r="H22" s="416"/>
      <c r="I22" s="417"/>
      <c r="J22" s="417"/>
      <c r="K22" s="418"/>
      <c r="L22" s="268" t="str">
        <f t="shared" si="0"/>
        <v/>
      </c>
      <c r="M22" s="427"/>
    </row>
    <row r="23" spans="1:19" s="20" customFormat="1" ht="21" customHeight="1" x14ac:dyDescent="0.2">
      <c r="A23" s="85"/>
      <c r="B23" s="410"/>
      <c r="C23" s="411"/>
      <c r="D23" s="412"/>
      <c r="E23" s="413"/>
      <c r="F23" s="414"/>
      <c r="G23" s="415"/>
      <c r="H23" s="416"/>
      <c r="I23" s="417"/>
      <c r="J23" s="417"/>
      <c r="K23" s="418"/>
      <c r="L23" s="268" t="str">
        <f t="shared" si="0"/>
        <v/>
      </c>
      <c r="M23" s="427"/>
    </row>
    <row r="24" spans="1:19" s="20" customFormat="1" ht="21" customHeight="1" x14ac:dyDescent="0.2">
      <c r="A24" s="85"/>
      <c r="B24" s="410"/>
      <c r="C24" s="411"/>
      <c r="D24" s="412"/>
      <c r="E24" s="413"/>
      <c r="F24" s="414"/>
      <c r="G24" s="415"/>
      <c r="H24" s="416"/>
      <c r="I24" s="417"/>
      <c r="J24" s="417"/>
      <c r="K24" s="418"/>
      <c r="L24" s="268" t="str">
        <f t="shared" si="0"/>
        <v/>
      </c>
      <c r="M24" s="427"/>
    </row>
    <row r="25" spans="1:19" s="20" customFormat="1" ht="21" customHeight="1" x14ac:dyDescent="0.2">
      <c r="A25" s="85"/>
      <c r="B25" s="410"/>
      <c r="C25" s="411"/>
      <c r="D25" s="412"/>
      <c r="E25" s="413"/>
      <c r="F25" s="414"/>
      <c r="G25" s="415"/>
      <c r="H25" s="416"/>
      <c r="I25" s="417"/>
      <c r="J25" s="417"/>
      <c r="K25" s="418"/>
      <c r="L25" s="268" t="str">
        <f t="shared" si="0"/>
        <v/>
      </c>
      <c r="M25" s="427"/>
    </row>
    <row r="26" spans="1:19" s="20" customFormat="1" ht="21" customHeight="1" x14ac:dyDescent="0.2">
      <c r="A26" s="85"/>
      <c r="B26" s="410"/>
      <c r="C26" s="411"/>
      <c r="D26" s="412"/>
      <c r="E26" s="413"/>
      <c r="F26" s="414"/>
      <c r="G26" s="415"/>
      <c r="H26" s="416"/>
      <c r="I26" s="417"/>
      <c r="J26" s="417"/>
      <c r="K26" s="418"/>
      <c r="L26" s="268" t="str">
        <f t="shared" si="0"/>
        <v/>
      </c>
      <c r="M26" s="427"/>
      <c r="S26" s="12"/>
    </row>
    <row r="27" spans="1:19" s="20" customFormat="1" ht="21" customHeight="1" x14ac:dyDescent="0.2">
      <c r="A27" s="85"/>
      <c r="B27" s="410"/>
      <c r="C27" s="411"/>
      <c r="D27" s="412"/>
      <c r="E27" s="413"/>
      <c r="F27" s="414"/>
      <c r="G27" s="415"/>
      <c r="H27" s="416"/>
      <c r="I27" s="417"/>
      <c r="J27" s="417"/>
      <c r="K27" s="418"/>
      <c r="L27" s="268" t="str">
        <f t="shared" si="0"/>
        <v/>
      </c>
      <c r="M27" s="427"/>
    </row>
    <row r="28" spans="1:19" s="20" customFormat="1" ht="21" customHeight="1" x14ac:dyDescent="0.2">
      <c r="A28" s="85"/>
      <c r="B28" s="410"/>
      <c r="C28" s="411"/>
      <c r="D28" s="412"/>
      <c r="E28" s="413"/>
      <c r="F28" s="414"/>
      <c r="G28" s="415"/>
      <c r="H28" s="416"/>
      <c r="I28" s="417"/>
      <c r="J28" s="417"/>
      <c r="K28" s="418"/>
      <c r="L28" s="268" t="str">
        <f t="shared" si="0"/>
        <v/>
      </c>
      <c r="M28" s="427"/>
    </row>
    <row r="29" spans="1:19" s="20" customFormat="1" ht="21" customHeight="1" x14ac:dyDescent="0.2">
      <c r="A29" s="85"/>
      <c r="B29" s="410"/>
      <c r="C29" s="411"/>
      <c r="D29" s="412"/>
      <c r="E29" s="413"/>
      <c r="F29" s="414"/>
      <c r="G29" s="415"/>
      <c r="H29" s="416"/>
      <c r="I29" s="417"/>
      <c r="J29" s="417"/>
      <c r="K29" s="418"/>
      <c r="L29" s="268" t="str">
        <f t="shared" si="0"/>
        <v/>
      </c>
      <c r="M29" s="427"/>
    </row>
    <row r="30" spans="1:19" s="20" customFormat="1" ht="21" customHeight="1" x14ac:dyDescent="0.2">
      <c r="A30" s="85"/>
      <c r="B30" s="410"/>
      <c r="C30" s="411"/>
      <c r="D30" s="412"/>
      <c r="E30" s="413"/>
      <c r="F30" s="414"/>
      <c r="G30" s="415"/>
      <c r="H30" s="416"/>
      <c r="I30" s="417"/>
      <c r="J30" s="417"/>
      <c r="K30" s="418"/>
      <c r="L30" s="268" t="str">
        <f t="shared" si="0"/>
        <v/>
      </c>
      <c r="M30" s="427"/>
    </row>
    <row r="31" spans="1:19" s="20" customFormat="1" ht="21" customHeight="1" x14ac:dyDescent="0.2">
      <c r="A31" s="85"/>
      <c r="B31" s="410"/>
      <c r="C31" s="411"/>
      <c r="D31" s="412"/>
      <c r="E31" s="413"/>
      <c r="F31" s="414"/>
      <c r="G31" s="415"/>
      <c r="H31" s="416"/>
      <c r="I31" s="417"/>
      <c r="J31" s="417"/>
      <c r="K31" s="418"/>
      <c r="L31" s="268" t="str">
        <f t="shared" si="0"/>
        <v/>
      </c>
      <c r="M31" s="427"/>
    </row>
    <row r="32" spans="1:19" s="20" customFormat="1" ht="21" customHeight="1" x14ac:dyDescent="0.2">
      <c r="A32" s="85"/>
      <c r="B32" s="410"/>
      <c r="C32" s="411"/>
      <c r="D32" s="412"/>
      <c r="E32" s="413"/>
      <c r="F32" s="414"/>
      <c r="G32" s="415"/>
      <c r="H32" s="416"/>
      <c r="I32" s="417"/>
      <c r="J32" s="417"/>
      <c r="K32" s="418"/>
      <c r="L32" s="268" t="str">
        <f t="shared" si="0"/>
        <v/>
      </c>
      <c r="M32" s="427"/>
    </row>
    <row r="33" spans="1:13" s="20" customFormat="1" ht="21" customHeight="1" x14ac:dyDescent="0.2">
      <c r="A33" s="85"/>
      <c r="B33" s="410"/>
      <c r="C33" s="411"/>
      <c r="D33" s="412"/>
      <c r="E33" s="413"/>
      <c r="F33" s="414"/>
      <c r="G33" s="415"/>
      <c r="H33" s="416"/>
      <c r="I33" s="417"/>
      <c r="J33" s="417"/>
      <c r="K33" s="418"/>
      <c r="L33" s="268" t="str">
        <f t="shared" si="0"/>
        <v/>
      </c>
      <c r="M33" s="427"/>
    </row>
    <row r="34" spans="1:13" s="20" customFormat="1" ht="21" customHeight="1" x14ac:dyDescent="0.2">
      <c r="A34" s="73"/>
      <c r="B34" s="74"/>
      <c r="C34" s="75"/>
      <c r="D34" s="76"/>
      <c r="E34" s="77"/>
      <c r="F34" s="78"/>
      <c r="G34" s="79"/>
      <c r="H34" s="80"/>
      <c r="I34" s="81"/>
      <c r="J34" s="81"/>
      <c r="K34" s="50"/>
      <c r="L34" s="268" t="str">
        <f t="shared" si="0"/>
        <v/>
      </c>
      <c r="M34" s="427"/>
    </row>
    <row r="35" spans="1:13" s="20" customFormat="1" ht="21" customHeight="1" x14ac:dyDescent="0.2">
      <c r="A35" s="73"/>
      <c r="B35" s="74"/>
      <c r="C35" s="75"/>
      <c r="D35" s="76"/>
      <c r="E35" s="77"/>
      <c r="F35" s="78"/>
      <c r="G35" s="79"/>
      <c r="H35" s="80"/>
      <c r="I35" s="81"/>
      <c r="J35" s="81"/>
      <c r="K35" s="50"/>
      <c r="L35" s="268" t="str">
        <f t="shared" si="0"/>
        <v/>
      </c>
      <c r="M35" s="427"/>
    </row>
    <row r="36" spans="1:13" s="20" customFormat="1" ht="21" customHeight="1" x14ac:dyDescent="0.2">
      <c r="A36" s="73"/>
      <c r="B36" s="74"/>
      <c r="C36" s="75"/>
      <c r="D36" s="76"/>
      <c r="E36" s="77"/>
      <c r="F36" s="78"/>
      <c r="G36" s="79"/>
      <c r="H36" s="80"/>
      <c r="I36" s="81"/>
      <c r="J36" s="81"/>
      <c r="K36" s="50"/>
      <c r="L36" s="268" t="str">
        <f t="shared" si="0"/>
        <v/>
      </c>
      <c r="M36" s="427"/>
    </row>
    <row r="37" spans="1:13" s="20" customFormat="1" ht="21" customHeight="1" x14ac:dyDescent="0.2">
      <c r="A37" s="73"/>
      <c r="B37" s="74"/>
      <c r="C37" s="75"/>
      <c r="D37" s="76"/>
      <c r="E37" s="77"/>
      <c r="F37" s="78"/>
      <c r="G37" s="79"/>
      <c r="H37" s="80"/>
      <c r="I37" s="81"/>
      <c r="J37" s="81"/>
      <c r="K37" s="50"/>
      <c r="L37" s="268" t="str">
        <f t="shared" si="0"/>
        <v/>
      </c>
      <c r="M37" s="427"/>
    </row>
    <row r="38" spans="1:13" s="20" customFormat="1" ht="21" customHeight="1" x14ac:dyDescent="0.2">
      <c r="A38" s="73"/>
      <c r="B38" s="74"/>
      <c r="C38" s="75"/>
      <c r="D38" s="76"/>
      <c r="E38" s="77"/>
      <c r="F38" s="78"/>
      <c r="G38" s="79"/>
      <c r="H38" s="80"/>
      <c r="I38" s="81"/>
      <c r="J38" s="81"/>
      <c r="K38" s="50"/>
      <c r="L38" s="268" t="str">
        <f t="shared" si="0"/>
        <v/>
      </c>
      <c r="M38" s="427"/>
    </row>
    <row r="39" spans="1:13" s="20" customFormat="1" ht="21" customHeight="1" x14ac:dyDescent="0.2">
      <c r="A39" s="73"/>
      <c r="B39" s="74"/>
      <c r="C39" s="75"/>
      <c r="D39" s="76"/>
      <c r="E39" s="77"/>
      <c r="F39" s="78"/>
      <c r="G39" s="79"/>
      <c r="H39" s="80"/>
      <c r="I39" s="81"/>
      <c r="J39" s="81"/>
      <c r="K39" s="50"/>
      <c r="L39" s="268" t="str">
        <f t="shared" si="0"/>
        <v/>
      </c>
      <c r="M39" s="427"/>
    </row>
    <row r="40" spans="1:13" s="20" customFormat="1" ht="21" customHeight="1" x14ac:dyDescent="0.2">
      <c r="A40" s="73"/>
      <c r="B40" s="74"/>
      <c r="C40" s="75"/>
      <c r="D40" s="76"/>
      <c r="E40" s="77"/>
      <c r="F40" s="78"/>
      <c r="G40" s="79"/>
      <c r="H40" s="80"/>
      <c r="I40" s="81"/>
      <c r="J40" s="81"/>
      <c r="K40" s="50"/>
      <c r="L40" s="268" t="str">
        <f t="shared" si="0"/>
        <v/>
      </c>
      <c r="M40" s="427"/>
    </row>
    <row r="41" spans="1:13" s="20" customFormat="1" ht="21" customHeight="1" x14ac:dyDescent="0.2">
      <c r="A41" s="73"/>
      <c r="B41" s="74"/>
      <c r="C41" s="75"/>
      <c r="D41" s="76"/>
      <c r="E41" s="77"/>
      <c r="F41" s="78"/>
      <c r="G41" s="79"/>
      <c r="H41" s="80"/>
      <c r="I41" s="81"/>
      <c r="J41" s="81"/>
      <c r="K41" s="50"/>
      <c r="L41" s="268" t="str">
        <f t="shared" si="0"/>
        <v/>
      </c>
      <c r="M41" s="427"/>
    </row>
    <row r="42" spans="1:13" s="20" customFormat="1" ht="21" customHeight="1" x14ac:dyDescent="0.2">
      <c r="A42" s="73"/>
      <c r="B42" s="74"/>
      <c r="C42" s="75"/>
      <c r="D42" s="76"/>
      <c r="E42" s="77"/>
      <c r="F42" s="78"/>
      <c r="G42" s="79"/>
      <c r="H42" s="80"/>
      <c r="I42" s="81"/>
      <c r="J42" s="81"/>
      <c r="K42" s="50"/>
      <c r="L42" s="268" t="str">
        <f t="shared" si="0"/>
        <v/>
      </c>
      <c r="M42" s="427"/>
    </row>
    <row r="43" spans="1:13" s="20" customFormat="1" ht="21" customHeight="1" x14ac:dyDescent="0.2">
      <c r="A43" s="73"/>
      <c r="B43" s="74"/>
      <c r="C43" s="75"/>
      <c r="D43" s="76"/>
      <c r="E43" s="77"/>
      <c r="F43" s="78"/>
      <c r="G43" s="79"/>
      <c r="H43" s="80"/>
      <c r="I43" s="81"/>
      <c r="J43" s="81"/>
      <c r="K43" s="50"/>
      <c r="L43" s="268" t="str">
        <f t="shared" si="0"/>
        <v/>
      </c>
      <c r="M43" s="427"/>
    </row>
    <row r="44" spans="1:13" s="20" customFormat="1" ht="21" customHeight="1" x14ac:dyDescent="0.2">
      <c r="A44" s="73"/>
      <c r="B44" s="74"/>
      <c r="C44" s="75"/>
      <c r="D44" s="76"/>
      <c r="E44" s="77"/>
      <c r="F44" s="78"/>
      <c r="G44" s="79"/>
      <c r="H44" s="80"/>
      <c r="I44" s="81"/>
      <c r="J44" s="81"/>
      <c r="K44" s="50"/>
      <c r="L44" s="268" t="str">
        <f t="shared" si="0"/>
        <v/>
      </c>
      <c r="M44" s="427"/>
    </row>
    <row r="45" spans="1:13" s="20" customFormat="1" ht="21" customHeight="1" x14ac:dyDescent="0.2">
      <c r="A45" s="73"/>
      <c r="B45" s="74"/>
      <c r="C45" s="75"/>
      <c r="D45" s="76"/>
      <c r="E45" s="77"/>
      <c r="F45" s="78"/>
      <c r="G45" s="79"/>
      <c r="H45" s="80"/>
      <c r="I45" s="81"/>
      <c r="J45" s="81"/>
      <c r="K45" s="50"/>
      <c r="L45" s="268" t="str">
        <f t="shared" si="0"/>
        <v/>
      </c>
      <c r="M45" s="427"/>
    </row>
    <row r="46" spans="1:13" s="20" customFormat="1" ht="21" customHeight="1" x14ac:dyDescent="0.2">
      <c r="A46" s="73"/>
      <c r="B46" s="74"/>
      <c r="C46" s="75"/>
      <c r="D46" s="76"/>
      <c r="E46" s="77"/>
      <c r="F46" s="78"/>
      <c r="G46" s="79"/>
      <c r="H46" s="80"/>
      <c r="I46" s="81"/>
      <c r="J46" s="81"/>
      <c r="K46" s="50"/>
      <c r="L46" s="268" t="str">
        <f t="shared" si="0"/>
        <v/>
      </c>
      <c r="M46" s="427"/>
    </row>
    <row r="47" spans="1:13" s="20" customFormat="1" ht="21" customHeight="1" x14ac:dyDescent="0.2">
      <c r="A47" s="73"/>
      <c r="B47" s="74"/>
      <c r="C47" s="75"/>
      <c r="D47" s="76"/>
      <c r="E47" s="77"/>
      <c r="F47" s="78"/>
      <c r="G47" s="79"/>
      <c r="H47" s="80"/>
      <c r="I47" s="81"/>
      <c r="J47" s="81"/>
      <c r="K47" s="50"/>
      <c r="L47" s="268" t="str">
        <f t="shared" si="0"/>
        <v/>
      </c>
      <c r="M47" s="427"/>
    </row>
    <row r="48" spans="1:13" s="20" customFormat="1" ht="21" customHeight="1" x14ac:dyDescent="0.2">
      <c r="A48" s="73"/>
      <c r="B48" s="74"/>
      <c r="C48" s="75"/>
      <c r="D48" s="76"/>
      <c r="E48" s="77"/>
      <c r="F48" s="78"/>
      <c r="G48" s="79"/>
      <c r="H48" s="80"/>
      <c r="I48" s="81"/>
      <c r="J48" s="81"/>
      <c r="K48" s="50"/>
      <c r="L48" s="268" t="str">
        <f t="shared" si="0"/>
        <v/>
      </c>
      <c r="M48" s="427"/>
    </row>
    <row r="49" spans="1:13" s="20" customFormat="1" ht="21" customHeight="1" x14ac:dyDescent="0.2">
      <c r="A49" s="73"/>
      <c r="B49" s="74"/>
      <c r="C49" s="75"/>
      <c r="D49" s="76"/>
      <c r="E49" s="77"/>
      <c r="F49" s="78"/>
      <c r="G49" s="79"/>
      <c r="H49" s="80"/>
      <c r="I49" s="81"/>
      <c r="J49" s="81"/>
      <c r="K49" s="50"/>
      <c r="L49" s="268" t="str">
        <f t="shared" si="0"/>
        <v/>
      </c>
      <c r="M49" s="427"/>
    </row>
    <row r="50" spans="1:13" s="20" customFormat="1" ht="21" customHeight="1" x14ac:dyDescent="0.2">
      <c r="A50" s="73"/>
      <c r="B50" s="74"/>
      <c r="C50" s="75"/>
      <c r="D50" s="76"/>
      <c r="E50" s="77"/>
      <c r="F50" s="78"/>
      <c r="G50" s="79"/>
      <c r="H50" s="80"/>
      <c r="I50" s="81"/>
      <c r="J50" s="81"/>
      <c r="K50" s="50"/>
      <c r="L50" s="268" t="str">
        <f t="shared" si="0"/>
        <v/>
      </c>
      <c r="M50" s="427"/>
    </row>
    <row r="51" spans="1:13" s="20" customFormat="1" ht="21" customHeight="1" x14ac:dyDescent="0.2">
      <c r="A51" s="73"/>
      <c r="B51" s="74"/>
      <c r="C51" s="75"/>
      <c r="D51" s="76"/>
      <c r="E51" s="77"/>
      <c r="F51" s="78"/>
      <c r="G51" s="79"/>
      <c r="H51" s="80"/>
      <c r="I51" s="81"/>
      <c r="J51" s="81"/>
      <c r="K51" s="50"/>
      <c r="L51" s="268" t="str">
        <f t="shared" si="0"/>
        <v/>
      </c>
      <c r="M51" s="427"/>
    </row>
    <row r="52" spans="1:13" s="20" customFormat="1" ht="21" customHeight="1" x14ac:dyDescent="0.2">
      <c r="A52" s="73"/>
      <c r="B52" s="74"/>
      <c r="C52" s="75"/>
      <c r="D52" s="76"/>
      <c r="E52" s="77"/>
      <c r="F52" s="78"/>
      <c r="G52" s="79"/>
      <c r="H52" s="80"/>
      <c r="I52" s="81"/>
      <c r="J52" s="81"/>
      <c r="K52" s="50"/>
      <c r="L52" s="268" t="str">
        <f t="shared" si="0"/>
        <v/>
      </c>
      <c r="M52" s="427"/>
    </row>
    <row r="53" spans="1:13" s="20" customFormat="1" ht="21" customHeight="1" x14ac:dyDescent="0.2">
      <c r="A53" s="73"/>
      <c r="B53" s="74"/>
      <c r="C53" s="75"/>
      <c r="D53" s="76"/>
      <c r="E53" s="77"/>
      <c r="F53" s="78"/>
      <c r="G53" s="79"/>
      <c r="H53" s="80"/>
      <c r="I53" s="81"/>
      <c r="J53" s="81"/>
      <c r="K53" s="50"/>
      <c r="L53" s="268" t="str">
        <f t="shared" si="0"/>
        <v/>
      </c>
      <c r="M53" s="427"/>
    </row>
    <row r="54" spans="1:13" s="20" customFormat="1" ht="21" customHeight="1" x14ac:dyDescent="0.2">
      <c r="A54" s="73"/>
      <c r="B54" s="74"/>
      <c r="C54" s="75"/>
      <c r="D54" s="76"/>
      <c r="E54" s="77"/>
      <c r="F54" s="78"/>
      <c r="G54" s="79"/>
      <c r="H54" s="80"/>
      <c r="I54" s="81"/>
      <c r="J54" s="81"/>
      <c r="K54" s="50"/>
      <c r="L54" s="268" t="str">
        <f t="shared" si="0"/>
        <v/>
      </c>
      <c r="M54" s="427"/>
    </row>
    <row r="55" spans="1:13" s="20" customFormat="1" ht="21" customHeight="1" x14ac:dyDescent="0.2">
      <c r="A55" s="73"/>
      <c r="B55" s="74"/>
      <c r="C55" s="75"/>
      <c r="D55" s="76"/>
      <c r="E55" s="77"/>
      <c r="F55" s="78"/>
      <c r="G55" s="79"/>
      <c r="H55" s="80"/>
      <c r="I55" s="81"/>
      <c r="J55" s="81"/>
      <c r="K55" s="50"/>
      <c r="L55" s="268" t="str">
        <f t="shared" si="0"/>
        <v/>
      </c>
      <c r="M55" s="427"/>
    </row>
    <row r="56" spans="1:13" s="20" customFormat="1" ht="21" customHeight="1" x14ac:dyDescent="0.2">
      <c r="A56" s="73"/>
      <c r="B56" s="74"/>
      <c r="C56" s="75"/>
      <c r="D56" s="76"/>
      <c r="E56" s="77"/>
      <c r="F56" s="78"/>
      <c r="G56" s="79"/>
      <c r="H56" s="80"/>
      <c r="I56" s="81"/>
      <c r="J56" s="81"/>
      <c r="K56" s="50"/>
      <c r="L56" s="268" t="str">
        <f t="shared" si="0"/>
        <v/>
      </c>
      <c r="M56" s="427"/>
    </row>
    <row r="57" spans="1:13" s="20" customFormat="1" ht="21" customHeight="1" x14ac:dyDescent="0.2">
      <c r="A57" s="73"/>
      <c r="B57" s="74"/>
      <c r="C57" s="75"/>
      <c r="D57" s="76"/>
      <c r="E57" s="77"/>
      <c r="F57" s="78"/>
      <c r="G57" s="79"/>
      <c r="H57" s="80"/>
      <c r="I57" s="81"/>
      <c r="J57" s="81"/>
      <c r="K57" s="50"/>
      <c r="L57" s="268" t="str">
        <f t="shared" si="0"/>
        <v/>
      </c>
      <c r="M57" s="427"/>
    </row>
    <row r="58" spans="1:13" s="20" customFormat="1" ht="21" customHeight="1" x14ac:dyDescent="0.2">
      <c r="A58" s="73"/>
      <c r="B58" s="74"/>
      <c r="C58" s="75"/>
      <c r="D58" s="76"/>
      <c r="E58" s="77"/>
      <c r="F58" s="78"/>
      <c r="G58" s="79"/>
      <c r="H58" s="80"/>
      <c r="I58" s="81"/>
      <c r="J58" s="81"/>
      <c r="K58" s="50"/>
      <c r="L58" s="268" t="str">
        <f t="shared" si="0"/>
        <v/>
      </c>
      <c r="M58" s="427"/>
    </row>
    <row r="59" spans="1:13" s="20" customFormat="1" ht="21" customHeight="1" x14ac:dyDescent="0.2">
      <c r="A59" s="73"/>
      <c r="B59" s="74"/>
      <c r="C59" s="75"/>
      <c r="D59" s="76"/>
      <c r="E59" s="77"/>
      <c r="F59" s="78"/>
      <c r="G59" s="79"/>
      <c r="H59" s="80"/>
      <c r="I59" s="81"/>
      <c r="J59" s="81"/>
      <c r="K59" s="50"/>
      <c r="L59" s="268" t="str">
        <f t="shared" si="0"/>
        <v/>
      </c>
      <c r="M59" s="427"/>
    </row>
    <row r="60" spans="1:13" s="20" customFormat="1" ht="21" customHeight="1" x14ac:dyDescent="0.2">
      <c r="A60" s="73"/>
      <c r="B60" s="74"/>
      <c r="C60" s="75"/>
      <c r="D60" s="76"/>
      <c r="E60" s="77"/>
      <c r="F60" s="78"/>
      <c r="G60" s="79"/>
      <c r="H60" s="80"/>
      <c r="I60" s="81"/>
      <c r="J60" s="81"/>
      <c r="K60" s="50"/>
      <c r="L60" s="268" t="str">
        <f t="shared" si="0"/>
        <v/>
      </c>
      <c r="M60" s="427"/>
    </row>
    <row r="61" spans="1:13" s="20" customFormat="1" ht="21" customHeight="1" x14ac:dyDescent="0.2">
      <c r="A61" s="73"/>
      <c r="B61" s="74"/>
      <c r="C61" s="75"/>
      <c r="D61" s="76"/>
      <c r="E61" s="77"/>
      <c r="F61" s="78"/>
      <c r="G61" s="79"/>
      <c r="H61" s="80"/>
      <c r="I61" s="81"/>
      <c r="J61" s="81"/>
      <c r="K61" s="50"/>
      <c r="L61" s="268" t="str">
        <f t="shared" si="0"/>
        <v/>
      </c>
      <c r="M61" s="427"/>
    </row>
    <row r="62" spans="1:13" s="20" customFormat="1" ht="21" customHeight="1" x14ac:dyDescent="0.2">
      <c r="A62" s="73"/>
      <c r="B62" s="74"/>
      <c r="C62" s="75"/>
      <c r="D62" s="76"/>
      <c r="E62" s="77"/>
      <c r="F62" s="78"/>
      <c r="G62" s="79"/>
      <c r="H62" s="80"/>
      <c r="I62" s="81"/>
      <c r="J62" s="81"/>
      <c r="K62" s="50"/>
      <c r="L62" s="268" t="str">
        <f t="shared" si="0"/>
        <v/>
      </c>
      <c r="M62" s="427"/>
    </row>
    <row r="63" spans="1:13" s="20" customFormat="1" ht="21" customHeight="1" x14ac:dyDescent="0.2">
      <c r="A63" s="73"/>
      <c r="B63" s="74"/>
      <c r="C63" s="75"/>
      <c r="D63" s="76"/>
      <c r="E63" s="77"/>
      <c r="F63" s="78"/>
      <c r="G63" s="79"/>
      <c r="H63" s="80"/>
      <c r="I63" s="81"/>
      <c r="J63" s="81"/>
      <c r="K63" s="50"/>
      <c r="L63" s="268" t="str">
        <f t="shared" si="0"/>
        <v/>
      </c>
      <c r="M63" s="427"/>
    </row>
    <row r="64" spans="1:13" s="20" customFormat="1" ht="21" customHeight="1" x14ac:dyDescent="0.2">
      <c r="A64" s="73"/>
      <c r="B64" s="74"/>
      <c r="C64" s="75"/>
      <c r="D64" s="76"/>
      <c r="E64" s="77"/>
      <c r="F64" s="78"/>
      <c r="G64" s="79"/>
      <c r="H64" s="80"/>
      <c r="I64" s="81"/>
      <c r="J64" s="81"/>
      <c r="K64" s="50"/>
      <c r="L64" s="268" t="str">
        <f t="shared" si="0"/>
        <v/>
      </c>
      <c r="M64" s="427"/>
    </row>
    <row r="65" spans="1:13" s="20" customFormat="1" ht="21" customHeight="1" x14ac:dyDescent="0.2">
      <c r="A65" s="73"/>
      <c r="B65" s="74"/>
      <c r="C65" s="75"/>
      <c r="D65" s="76"/>
      <c r="E65" s="77"/>
      <c r="F65" s="78"/>
      <c r="G65" s="79"/>
      <c r="H65" s="80"/>
      <c r="I65" s="81"/>
      <c r="J65" s="81"/>
      <c r="K65" s="50"/>
      <c r="L65" s="268" t="str">
        <f t="shared" si="0"/>
        <v/>
      </c>
      <c r="M65" s="427"/>
    </row>
    <row r="66" spans="1:13" s="20" customFormat="1" ht="21" customHeight="1" x14ac:dyDescent="0.2">
      <c r="A66" s="73"/>
      <c r="B66" s="74"/>
      <c r="C66" s="75"/>
      <c r="D66" s="76"/>
      <c r="E66" s="77"/>
      <c r="F66" s="78"/>
      <c r="G66" s="79"/>
      <c r="H66" s="80"/>
      <c r="I66" s="81"/>
      <c r="J66" s="81"/>
      <c r="K66" s="50"/>
      <c r="L66" s="268" t="str">
        <f t="shared" si="0"/>
        <v/>
      </c>
      <c r="M66" s="427"/>
    </row>
    <row r="67" spans="1:13" s="20" customFormat="1" ht="21" customHeight="1" x14ac:dyDescent="0.2">
      <c r="A67" s="73"/>
      <c r="B67" s="74"/>
      <c r="C67" s="75"/>
      <c r="D67" s="76"/>
      <c r="E67" s="77"/>
      <c r="F67" s="78"/>
      <c r="G67" s="79"/>
      <c r="H67" s="80"/>
      <c r="I67" s="81"/>
      <c r="J67" s="81"/>
      <c r="K67" s="50"/>
      <c r="L67" s="268" t="str">
        <f t="shared" si="0"/>
        <v/>
      </c>
      <c r="M67" s="427"/>
    </row>
    <row r="68" spans="1:13" s="20" customFormat="1" ht="21" customHeight="1" x14ac:dyDescent="0.2">
      <c r="A68" s="73"/>
      <c r="B68" s="74"/>
      <c r="C68" s="75"/>
      <c r="D68" s="76"/>
      <c r="E68" s="77"/>
      <c r="F68" s="78"/>
      <c r="G68" s="79"/>
      <c r="H68" s="80"/>
      <c r="I68" s="81"/>
      <c r="J68" s="81"/>
      <c r="K68" s="50"/>
      <c r="L68" s="268" t="str">
        <f t="shared" si="0"/>
        <v/>
      </c>
      <c r="M68" s="427"/>
    </row>
    <row r="69" spans="1:13" s="20" customFormat="1" ht="21" customHeight="1" x14ac:dyDescent="0.2">
      <c r="A69" s="73"/>
      <c r="B69" s="74"/>
      <c r="C69" s="75"/>
      <c r="D69" s="76"/>
      <c r="E69" s="77"/>
      <c r="F69" s="78"/>
      <c r="G69" s="79"/>
      <c r="H69" s="80"/>
      <c r="I69" s="81"/>
      <c r="J69" s="81"/>
      <c r="K69" s="50"/>
      <c r="L69" s="268" t="str">
        <f t="shared" si="0"/>
        <v/>
      </c>
      <c r="M69" s="427"/>
    </row>
    <row r="70" spans="1:13" s="20" customFormat="1" ht="21" customHeight="1" x14ac:dyDescent="0.2">
      <c r="A70" s="73"/>
      <c r="B70" s="74"/>
      <c r="C70" s="75"/>
      <c r="D70" s="76"/>
      <c r="E70" s="77"/>
      <c r="F70" s="78"/>
      <c r="G70" s="79"/>
      <c r="H70" s="80"/>
      <c r="I70" s="81"/>
      <c r="J70" s="81"/>
      <c r="K70" s="50"/>
      <c r="L70" s="268" t="str">
        <f t="shared" si="0"/>
        <v/>
      </c>
      <c r="M70" s="427"/>
    </row>
    <row r="71" spans="1:13" s="20" customFormat="1" ht="21" customHeight="1" x14ac:dyDescent="0.2">
      <c r="A71" s="73"/>
      <c r="B71" s="74"/>
      <c r="C71" s="75"/>
      <c r="D71" s="76"/>
      <c r="E71" s="77"/>
      <c r="F71" s="78"/>
      <c r="G71" s="79"/>
      <c r="H71" s="80"/>
      <c r="I71" s="81"/>
      <c r="J71" s="81"/>
      <c r="K71" s="50"/>
      <c r="L71" s="268" t="str">
        <f t="shared" si="0"/>
        <v/>
      </c>
      <c r="M71" s="427"/>
    </row>
    <row r="72" spans="1:13" s="20" customFormat="1" ht="21" customHeight="1" x14ac:dyDescent="0.2">
      <c r="A72" s="73"/>
      <c r="B72" s="74"/>
      <c r="C72" s="75"/>
      <c r="D72" s="76"/>
      <c r="E72" s="77"/>
      <c r="F72" s="78"/>
      <c r="G72" s="79"/>
      <c r="H72" s="80"/>
      <c r="I72" s="81"/>
      <c r="J72" s="81"/>
      <c r="K72" s="50"/>
      <c r="L72" s="268" t="str">
        <f t="shared" si="0"/>
        <v/>
      </c>
      <c r="M72" s="427"/>
    </row>
    <row r="73" spans="1:13" s="20" customFormat="1" ht="21" customHeight="1" x14ac:dyDescent="0.2">
      <c r="A73" s="73"/>
      <c r="B73" s="74"/>
      <c r="C73" s="75"/>
      <c r="D73" s="76"/>
      <c r="E73" s="77"/>
      <c r="F73" s="78"/>
      <c r="G73" s="79"/>
      <c r="H73" s="80"/>
      <c r="I73" s="81"/>
      <c r="J73" s="81"/>
      <c r="K73" s="50"/>
      <c r="L73" s="268" t="str">
        <f t="shared" si="0"/>
        <v/>
      </c>
      <c r="M73" s="427"/>
    </row>
    <row r="74" spans="1:13" s="20" customFormat="1" ht="21" customHeight="1" x14ac:dyDescent="0.2">
      <c r="A74" s="73"/>
      <c r="B74" s="74"/>
      <c r="C74" s="75"/>
      <c r="D74" s="76"/>
      <c r="E74" s="77"/>
      <c r="F74" s="78"/>
      <c r="G74" s="79"/>
      <c r="H74" s="80"/>
      <c r="I74" s="81"/>
      <c r="J74" s="81"/>
      <c r="K74" s="50"/>
      <c r="L74" s="268" t="str">
        <f t="shared" si="0"/>
        <v/>
      </c>
      <c r="M74" s="427"/>
    </row>
    <row r="75" spans="1:13" s="20" customFormat="1" ht="21" customHeight="1" x14ac:dyDescent="0.2">
      <c r="A75" s="73"/>
      <c r="B75" s="74"/>
      <c r="C75" s="75"/>
      <c r="D75" s="76"/>
      <c r="E75" s="77"/>
      <c r="F75" s="78"/>
      <c r="G75" s="79"/>
      <c r="H75" s="80"/>
      <c r="I75" s="81"/>
      <c r="J75" s="81"/>
      <c r="K75" s="50"/>
      <c r="L75" s="268" t="str">
        <f t="shared" si="0"/>
        <v/>
      </c>
      <c r="M75" s="427"/>
    </row>
    <row r="76" spans="1:13" s="20" customFormat="1" ht="21" customHeight="1" x14ac:dyDescent="0.2">
      <c r="A76" s="73"/>
      <c r="B76" s="74"/>
      <c r="C76" s="75"/>
      <c r="D76" s="76"/>
      <c r="E76" s="77"/>
      <c r="F76" s="78"/>
      <c r="G76" s="79"/>
      <c r="H76" s="80"/>
      <c r="I76" s="81"/>
      <c r="J76" s="81"/>
      <c r="K76" s="50"/>
      <c r="L76" s="268" t="str">
        <f t="shared" si="0"/>
        <v/>
      </c>
      <c r="M76" s="427"/>
    </row>
    <row r="77" spans="1:13" s="20" customFormat="1" ht="21" customHeight="1" x14ac:dyDescent="0.2">
      <c r="A77" s="73"/>
      <c r="B77" s="74"/>
      <c r="C77" s="75"/>
      <c r="D77" s="76"/>
      <c r="E77" s="77"/>
      <c r="F77" s="78"/>
      <c r="G77" s="79"/>
      <c r="H77" s="80"/>
      <c r="I77" s="81"/>
      <c r="J77" s="81"/>
      <c r="K77" s="50"/>
      <c r="L77" s="268" t="str">
        <f t="shared" si="0"/>
        <v/>
      </c>
      <c r="M77" s="427"/>
    </row>
    <row r="78" spans="1:13" s="20" customFormat="1" ht="21" customHeight="1" x14ac:dyDescent="0.2">
      <c r="A78" s="73"/>
      <c r="B78" s="74"/>
      <c r="C78" s="75"/>
      <c r="D78" s="76"/>
      <c r="E78" s="77"/>
      <c r="F78" s="78"/>
      <c r="G78" s="79"/>
      <c r="H78" s="80"/>
      <c r="I78" s="81"/>
      <c r="J78" s="81"/>
      <c r="K78" s="50"/>
      <c r="L78" s="268" t="str">
        <f t="shared" si="0"/>
        <v/>
      </c>
      <c r="M78" s="427"/>
    </row>
    <row r="79" spans="1:13" s="20" customFormat="1" ht="21" customHeight="1" x14ac:dyDescent="0.2">
      <c r="A79" s="73"/>
      <c r="B79" s="74"/>
      <c r="C79" s="75"/>
      <c r="D79" s="76"/>
      <c r="E79" s="77"/>
      <c r="F79" s="78"/>
      <c r="G79" s="79"/>
      <c r="H79" s="80"/>
      <c r="I79" s="81"/>
      <c r="J79" s="81"/>
      <c r="K79" s="50"/>
      <c r="L79" s="268" t="str">
        <f t="shared" si="0"/>
        <v/>
      </c>
      <c r="M79" s="427"/>
    </row>
    <row r="80" spans="1:13" s="20" customFormat="1" ht="21" customHeight="1" x14ac:dyDescent="0.2">
      <c r="A80" s="73"/>
      <c r="B80" s="74"/>
      <c r="C80" s="75"/>
      <c r="D80" s="76"/>
      <c r="E80" s="77"/>
      <c r="F80" s="78"/>
      <c r="G80" s="79"/>
      <c r="H80" s="80"/>
      <c r="I80" s="81"/>
      <c r="J80" s="81"/>
      <c r="K80" s="50"/>
      <c r="L80" s="268" t="str">
        <f t="shared" si="0"/>
        <v/>
      </c>
      <c r="M80" s="427"/>
    </row>
    <row r="81" spans="1:13" s="20" customFormat="1" ht="21" customHeight="1" x14ac:dyDescent="0.2">
      <c r="A81" s="73"/>
      <c r="B81" s="74"/>
      <c r="C81" s="75"/>
      <c r="D81" s="76"/>
      <c r="E81" s="77"/>
      <c r="F81" s="78"/>
      <c r="G81" s="79"/>
      <c r="H81" s="80"/>
      <c r="I81" s="81"/>
      <c r="J81" s="81"/>
      <c r="K81" s="50"/>
      <c r="L81" s="268" t="str">
        <f t="shared" si="0"/>
        <v/>
      </c>
      <c r="M81" s="427"/>
    </row>
    <row r="82" spans="1:13" s="20" customFormat="1" ht="21" customHeight="1" x14ac:dyDescent="0.2">
      <c r="A82" s="73"/>
      <c r="B82" s="74"/>
      <c r="C82" s="75"/>
      <c r="D82" s="76"/>
      <c r="E82" s="77"/>
      <c r="F82" s="78"/>
      <c r="G82" s="79"/>
      <c r="H82" s="80"/>
      <c r="I82" s="81"/>
      <c r="J82" s="81"/>
      <c r="K82" s="50"/>
      <c r="L82" s="268" t="str">
        <f t="shared" si="0"/>
        <v/>
      </c>
      <c r="M82" s="427"/>
    </row>
    <row r="83" spans="1:13" s="20" customFormat="1" ht="21" customHeight="1" x14ac:dyDescent="0.2">
      <c r="A83" s="73"/>
      <c r="B83" s="74"/>
      <c r="C83" s="75"/>
      <c r="D83" s="76"/>
      <c r="E83" s="77"/>
      <c r="F83" s="78"/>
      <c r="G83" s="79"/>
      <c r="H83" s="80"/>
      <c r="I83" s="81"/>
      <c r="J83" s="81"/>
      <c r="K83" s="50"/>
      <c r="L83" s="268" t="str">
        <f t="shared" si="0"/>
        <v/>
      </c>
      <c r="M83" s="427"/>
    </row>
    <row r="84" spans="1:13" s="20" customFormat="1" ht="21" customHeight="1" x14ac:dyDescent="0.2">
      <c r="A84" s="73"/>
      <c r="B84" s="74"/>
      <c r="C84" s="75"/>
      <c r="D84" s="76"/>
      <c r="E84" s="77"/>
      <c r="F84" s="78"/>
      <c r="G84" s="79"/>
      <c r="H84" s="80"/>
      <c r="I84" s="81"/>
      <c r="J84" s="81"/>
      <c r="K84" s="50"/>
      <c r="L84" s="268" t="str">
        <f t="shared" si="0"/>
        <v/>
      </c>
      <c r="M84" s="427"/>
    </row>
    <row r="85" spans="1:13" s="20" customFormat="1" ht="21" customHeight="1" x14ac:dyDescent="0.2">
      <c r="A85" s="73"/>
      <c r="B85" s="74"/>
      <c r="C85" s="75"/>
      <c r="D85" s="76"/>
      <c r="E85" s="77"/>
      <c r="F85" s="78"/>
      <c r="G85" s="79"/>
      <c r="H85" s="80"/>
      <c r="I85" s="81"/>
      <c r="J85" s="81"/>
      <c r="K85" s="50"/>
      <c r="L85" s="268" t="str">
        <f t="shared" si="0"/>
        <v/>
      </c>
      <c r="M85" s="427"/>
    </row>
    <row r="86" spans="1:13" s="20" customFormat="1" ht="21" customHeight="1" x14ac:dyDescent="0.2">
      <c r="A86" s="73"/>
      <c r="B86" s="74"/>
      <c r="C86" s="75"/>
      <c r="D86" s="76"/>
      <c r="E86" s="77"/>
      <c r="F86" s="78"/>
      <c r="G86" s="79"/>
      <c r="H86" s="80"/>
      <c r="I86" s="81"/>
      <c r="J86" s="81"/>
      <c r="K86" s="50"/>
      <c r="L86" s="268" t="str">
        <f t="shared" si="0"/>
        <v/>
      </c>
      <c r="M86" s="427"/>
    </row>
    <row r="87" spans="1:13" s="20" customFormat="1" ht="21" customHeight="1" x14ac:dyDescent="0.2">
      <c r="A87" s="73"/>
      <c r="B87" s="74"/>
      <c r="C87" s="75"/>
      <c r="D87" s="76"/>
      <c r="E87" s="77"/>
      <c r="F87" s="78"/>
      <c r="G87" s="79"/>
      <c r="H87" s="80"/>
      <c r="I87" s="81"/>
      <c r="J87" s="81"/>
      <c r="K87" s="50"/>
      <c r="L87" s="268" t="str">
        <f t="shared" si="0"/>
        <v/>
      </c>
      <c r="M87" s="427"/>
    </row>
    <row r="88" spans="1:13" s="20" customFormat="1" ht="21" customHeight="1" x14ac:dyDescent="0.2">
      <c r="A88" s="73"/>
      <c r="B88" s="74"/>
      <c r="C88" s="75"/>
      <c r="D88" s="76"/>
      <c r="E88" s="77"/>
      <c r="F88" s="78"/>
      <c r="G88" s="79"/>
      <c r="H88" s="80"/>
      <c r="I88" s="81"/>
      <c r="J88" s="81"/>
      <c r="K88" s="50"/>
      <c r="L88" s="268" t="str">
        <f t="shared" si="0"/>
        <v/>
      </c>
      <c r="M88" s="427"/>
    </row>
    <row r="89" spans="1:13" s="20" customFormat="1" ht="21" customHeight="1" x14ac:dyDescent="0.2">
      <c r="A89" s="73"/>
      <c r="B89" s="74"/>
      <c r="C89" s="75"/>
      <c r="D89" s="76"/>
      <c r="E89" s="77"/>
      <c r="F89" s="78"/>
      <c r="G89" s="79"/>
      <c r="H89" s="80"/>
      <c r="I89" s="81"/>
      <c r="J89" s="81"/>
      <c r="K89" s="50"/>
      <c r="L89" s="268" t="str">
        <f t="shared" si="0"/>
        <v/>
      </c>
      <c r="M89" s="427"/>
    </row>
    <row r="90" spans="1:13" s="20" customFormat="1" ht="21" customHeight="1" x14ac:dyDescent="0.2">
      <c r="A90" s="73"/>
      <c r="B90" s="74"/>
      <c r="C90" s="75"/>
      <c r="D90" s="76"/>
      <c r="E90" s="77"/>
      <c r="F90" s="78"/>
      <c r="G90" s="79"/>
      <c r="H90" s="80"/>
      <c r="I90" s="81"/>
      <c r="J90" s="81"/>
      <c r="K90" s="50"/>
      <c r="L90" s="268" t="str">
        <f t="shared" si="0"/>
        <v/>
      </c>
      <c r="M90" s="427"/>
    </row>
    <row r="91" spans="1:13" s="20" customFormat="1" ht="21" customHeight="1" x14ac:dyDescent="0.2">
      <c r="A91" s="73"/>
      <c r="B91" s="74"/>
      <c r="C91" s="75"/>
      <c r="D91" s="76"/>
      <c r="E91" s="77"/>
      <c r="F91" s="78"/>
      <c r="G91" s="79"/>
      <c r="H91" s="80"/>
      <c r="I91" s="81"/>
      <c r="J91" s="81"/>
      <c r="K91" s="50"/>
      <c r="L91" s="268" t="str">
        <f t="shared" si="0"/>
        <v/>
      </c>
      <c r="M91" s="427"/>
    </row>
    <row r="92" spans="1:13" s="20" customFormat="1" ht="21" customHeight="1" x14ac:dyDescent="0.2">
      <c r="A92" s="73"/>
      <c r="B92" s="74"/>
      <c r="C92" s="75"/>
      <c r="D92" s="76"/>
      <c r="E92" s="77"/>
      <c r="F92" s="78"/>
      <c r="G92" s="79"/>
      <c r="H92" s="80"/>
      <c r="I92" s="81"/>
      <c r="J92" s="81"/>
      <c r="K92" s="50"/>
      <c r="L92" s="268" t="str">
        <f t="shared" si="0"/>
        <v/>
      </c>
      <c r="M92" s="427"/>
    </row>
    <row r="93" spans="1:13" s="20" customFormat="1" ht="21" customHeight="1" x14ac:dyDescent="0.2">
      <c r="A93" s="73"/>
      <c r="B93" s="74"/>
      <c r="C93" s="75"/>
      <c r="D93" s="76"/>
      <c r="E93" s="77"/>
      <c r="F93" s="78"/>
      <c r="G93" s="79"/>
      <c r="H93" s="80"/>
      <c r="I93" s="81"/>
      <c r="J93" s="81"/>
      <c r="K93" s="50"/>
      <c r="L93" s="268" t="str">
        <f t="shared" si="0"/>
        <v/>
      </c>
      <c r="M93" s="427"/>
    </row>
    <row r="94" spans="1:13" s="20" customFormat="1" ht="21" customHeight="1" x14ac:dyDescent="0.2">
      <c r="A94" s="73"/>
      <c r="B94" s="74"/>
      <c r="C94" s="75"/>
      <c r="D94" s="76"/>
      <c r="E94" s="77"/>
      <c r="F94" s="78"/>
      <c r="G94" s="79"/>
      <c r="H94" s="80"/>
      <c r="I94" s="81"/>
      <c r="J94" s="81"/>
      <c r="K94" s="50"/>
      <c r="L94" s="268" t="str">
        <f t="shared" si="0"/>
        <v/>
      </c>
      <c r="M94" s="427"/>
    </row>
    <row r="95" spans="1:13" s="20" customFormat="1" ht="21" customHeight="1" x14ac:dyDescent="0.2">
      <c r="A95" s="73"/>
      <c r="B95" s="74"/>
      <c r="C95" s="75"/>
      <c r="D95" s="76"/>
      <c r="E95" s="77"/>
      <c r="F95" s="78"/>
      <c r="G95" s="79"/>
      <c r="H95" s="80"/>
      <c r="I95" s="81"/>
      <c r="J95" s="81"/>
      <c r="K95" s="50"/>
      <c r="L95" s="268" t="str">
        <f t="shared" si="0"/>
        <v/>
      </c>
      <c r="M95" s="427"/>
    </row>
    <row r="96" spans="1:13" s="20" customFormat="1" ht="21" customHeight="1" x14ac:dyDescent="0.2">
      <c r="A96" s="73"/>
      <c r="B96" s="74"/>
      <c r="C96" s="75"/>
      <c r="D96" s="76"/>
      <c r="E96" s="77"/>
      <c r="F96" s="78"/>
      <c r="G96" s="79"/>
      <c r="H96" s="80"/>
      <c r="I96" s="81"/>
      <c r="J96" s="81"/>
      <c r="K96" s="50"/>
      <c r="L96" s="268" t="str">
        <f t="shared" si="0"/>
        <v/>
      </c>
      <c r="M96" s="427"/>
    </row>
    <row r="97" spans="1:13" s="20" customFormat="1" ht="21" customHeight="1" x14ac:dyDescent="0.2">
      <c r="A97" s="73"/>
      <c r="B97" s="74"/>
      <c r="C97" s="75"/>
      <c r="D97" s="76"/>
      <c r="E97" s="77"/>
      <c r="F97" s="78"/>
      <c r="G97" s="79"/>
      <c r="H97" s="80"/>
      <c r="I97" s="81"/>
      <c r="J97" s="81"/>
      <c r="K97" s="50"/>
      <c r="L97" s="268" t="str">
        <f t="shared" si="0"/>
        <v/>
      </c>
      <c r="M97" s="427"/>
    </row>
    <row r="98" spans="1:13" s="20" customFormat="1" ht="21" customHeight="1" x14ac:dyDescent="0.2">
      <c r="A98" s="73"/>
      <c r="B98" s="74"/>
      <c r="C98" s="75"/>
      <c r="D98" s="76"/>
      <c r="E98" s="77"/>
      <c r="F98" s="78"/>
      <c r="G98" s="79"/>
      <c r="H98" s="80"/>
      <c r="I98" s="81"/>
      <c r="J98" s="81"/>
      <c r="K98" s="50"/>
      <c r="L98" s="268" t="str">
        <f t="shared" si="0"/>
        <v/>
      </c>
      <c r="M98" s="427"/>
    </row>
    <row r="99" spans="1:13" s="20" customFormat="1" ht="21" customHeight="1" thickBot="1" x14ac:dyDescent="0.25">
      <c r="A99" s="73"/>
      <c r="B99" s="74"/>
      <c r="C99" s="75"/>
      <c r="D99" s="76"/>
      <c r="E99" s="77"/>
      <c r="F99" s="78"/>
      <c r="G99" s="79"/>
      <c r="H99" s="80"/>
      <c r="I99" s="81"/>
      <c r="J99" s="81"/>
      <c r="K99" s="50"/>
      <c r="L99" s="268" t="str">
        <f t="shared" si="0"/>
        <v/>
      </c>
      <c r="M99" s="427"/>
    </row>
    <row r="100" spans="1:13" ht="17.25" customHeight="1" thickTop="1" thickBot="1" x14ac:dyDescent="0.25">
      <c r="A100" s="569" t="s">
        <v>145</v>
      </c>
      <c r="B100" s="570"/>
      <c r="C100" s="570"/>
      <c r="D100" s="570"/>
      <c r="E100" s="570"/>
      <c r="F100" s="570"/>
      <c r="G100" s="570"/>
      <c r="H100" s="570"/>
      <c r="I100" s="570"/>
      <c r="J100" s="570"/>
      <c r="K100" s="570"/>
      <c r="L100" s="200">
        <f>SUBTOTAL(9,L5:L99)</f>
        <v>410000</v>
      </c>
      <c r="M100" s="341" t="s">
        <v>320</v>
      </c>
    </row>
    <row r="101" spans="1:13" s="6" customFormat="1" ht="17.25" customHeight="1" x14ac:dyDescent="0.2">
      <c r="A101" s="6" t="s">
        <v>146</v>
      </c>
      <c r="D101" s="8"/>
      <c r="E101" s="19"/>
      <c r="F101" s="8"/>
      <c r="G101" s="19"/>
    </row>
    <row r="102" spans="1:13" s="6" customFormat="1" ht="17.25" customHeight="1" x14ac:dyDescent="0.2">
      <c r="D102" s="8"/>
      <c r="E102" s="19"/>
      <c r="F102" s="8"/>
      <c r="G102" s="19"/>
    </row>
    <row r="103" spans="1:13" s="6" customFormat="1" x14ac:dyDescent="0.2">
      <c r="D103" s="8"/>
      <c r="E103" s="19"/>
      <c r="F103" s="8"/>
      <c r="G103" s="19"/>
    </row>
    <row r="104" spans="1:13" s="6" customFormat="1" ht="17.25" customHeight="1" x14ac:dyDescent="0.2">
      <c r="D104" s="8"/>
      <c r="E104" s="19"/>
      <c r="F104" s="8"/>
      <c r="G104" s="19"/>
    </row>
  </sheetData>
  <sheetProtection algorithmName="SHA-512" hashValue="AsV5SHwiJHEGRAo1/JXf6eA1aN+htzyZEQYsh9/u6K9CyyM5+aSWC8yCuUyIam4ioa39IM1bJWkDAAz+Z1YiXA==" saltValue="dMU2qOj6Zvj8tCzRG2LyWQ==" spinCount="100000" sheet="1" formatCells="0" formatColumns="0" formatRows="0"/>
  <autoFilter ref="A3:M4" xr:uid="{00000000-0001-0000-0500-000000000000}">
    <filterColumn colId="3" showButton="0"/>
    <filterColumn colId="4" showButton="0"/>
    <filterColumn colId="5" showButton="0"/>
    <filterColumn colId="8" showButton="0"/>
    <filterColumn colId="9" showButton="0"/>
  </autoFilter>
  <mergeCells count="10">
    <mergeCell ref="M3:M4"/>
    <mergeCell ref="O3:O4"/>
    <mergeCell ref="L3:L4"/>
    <mergeCell ref="A100:K100"/>
    <mergeCell ref="I3:K3"/>
    <mergeCell ref="A3:A4"/>
    <mergeCell ref="B3:B4"/>
    <mergeCell ref="C3:C4"/>
    <mergeCell ref="H3:H4"/>
    <mergeCell ref="D3:G4"/>
  </mergeCells>
  <phoneticPr fontId="17"/>
  <dataValidations count="2">
    <dataValidation type="list" allowBlank="1" showInputMessage="1" showErrorMessage="1" sqref="A5:A99" xr:uid="{00000000-0002-0000-0500-000000000000}">
      <formula1>"選択してください,国内,海外,招聘"</formula1>
    </dataValidation>
    <dataValidation type="list" allowBlank="1" showInputMessage="1" showErrorMessage="1" sqref="M5:M99" xr:uid="{E54C77DC-ECFA-46FF-A421-0F435C8FB4CE}">
      <formula1>$O$5:$O$16</formula1>
    </dataValidation>
  </dataValidations>
  <printOptions horizontalCentered="1"/>
  <pageMargins left="0.39370078740157483" right="0.19685039370078741" top="0.74803149606299213" bottom="0.74803149606299213" header="0.31496062992125984" footer="0.31496062992125984"/>
  <pageSetup paperSize="9" scale="55" fitToHeight="2" orientation="portrait" blackAndWhite="1" r:id="rId1"/>
  <headerFooter alignWithMargins="0">
    <oddFooter>&amp;R&amp;12&amp;K00-024Ver.20240401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A3E1-8BBA-4543-B21D-1BBE4EBEAD39}">
  <sheetPr>
    <tabColor rgb="FF92D050"/>
    <pageSetUpPr fitToPage="1"/>
  </sheetPr>
  <dimension ref="A1:N111"/>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109375" style="1" customWidth="1"/>
    <col min="3" max="3" width="10.109375" style="1" customWidth="1"/>
    <col min="4" max="4" width="8.77734375" style="1" customWidth="1"/>
    <col min="5" max="6" width="10.109375" style="1" customWidth="1"/>
    <col min="7" max="7" width="6" style="1" customWidth="1"/>
    <col min="8" max="8" width="6" style="4" customWidth="1"/>
    <col min="9" max="9" width="16.6640625" style="2" bestFit="1" customWidth="1"/>
    <col min="10" max="10" width="36.88671875" style="1" bestFit="1" customWidth="1"/>
    <col min="11" max="11" width="12.6640625" style="1" customWidth="1"/>
    <col min="12" max="12" width="9" style="1"/>
    <col min="13" max="13" width="36.88671875" style="1" bestFit="1" customWidth="1"/>
    <col min="14" max="14" width="17.77734375" style="1" customWidth="1"/>
    <col min="15" max="16384" width="9" style="1"/>
  </cols>
  <sheetData>
    <row r="1" spans="1:14" x14ac:dyDescent="0.2">
      <c r="A1" s="1" t="s">
        <v>196</v>
      </c>
    </row>
    <row r="2" spans="1:14" ht="17.25" customHeight="1" thickBot="1" x14ac:dyDescent="0.25">
      <c r="A2" s="1" t="s">
        <v>197</v>
      </c>
      <c r="B2" s="4"/>
      <c r="C2" s="4"/>
      <c r="D2" s="4"/>
      <c r="E2" s="4"/>
      <c r="F2" s="4"/>
      <c r="G2" s="4"/>
      <c r="I2" s="3" t="s">
        <v>133</v>
      </c>
    </row>
    <row r="3" spans="1:14" ht="17.25" customHeight="1" x14ac:dyDescent="0.2">
      <c r="A3" s="603" t="s">
        <v>198</v>
      </c>
      <c r="B3" s="592" t="s">
        <v>199</v>
      </c>
      <c r="C3" s="580" t="s">
        <v>137</v>
      </c>
      <c r="D3" s="580"/>
      <c r="E3" s="580"/>
      <c r="F3" s="580"/>
      <c r="G3" s="580"/>
      <c r="H3" s="605" t="s">
        <v>200</v>
      </c>
      <c r="I3" s="607" t="s">
        <v>201</v>
      </c>
      <c r="J3" s="567" t="s">
        <v>321</v>
      </c>
      <c r="K3" s="599" t="s">
        <v>202</v>
      </c>
      <c r="M3" s="567" t="s">
        <v>321</v>
      </c>
    </row>
    <row r="4" spans="1:14" ht="35.25" customHeight="1" thickBot="1" x14ac:dyDescent="0.25">
      <c r="A4" s="604"/>
      <c r="B4" s="593"/>
      <c r="C4" s="262" t="s">
        <v>203</v>
      </c>
      <c r="D4" s="262" t="s">
        <v>204</v>
      </c>
      <c r="E4" s="172" t="s">
        <v>205</v>
      </c>
      <c r="F4" s="179" t="s">
        <v>206</v>
      </c>
      <c r="G4" s="167" t="s">
        <v>207</v>
      </c>
      <c r="H4" s="606"/>
      <c r="I4" s="608"/>
      <c r="J4" s="568"/>
      <c r="K4" s="600"/>
      <c r="M4" s="568"/>
    </row>
    <row r="5" spans="1:14" ht="17.25" customHeight="1" x14ac:dyDescent="0.2">
      <c r="A5" s="53" t="s">
        <v>208</v>
      </c>
      <c r="B5" s="54" t="s">
        <v>209</v>
      </c>
      <c r="C5" s="175">
        <v>310286</v>
      </c>
      <c r="D5" s="175">
        <v>9</v>
      </c>
      <c r="E5" s="175">
        <v>75000</v>
      </c>
      <c r="F5" s="175">
        <v>450000</v>
      </c>
      <c r="G5" s="175">
        <v>100</v>
      </c>
      <c r="H5" s="176" t="s">
        <v>210</v>
      </c>
      <c r="I5" s="266">
        <f>IF(B5="","",ROUNDDOWN((C5*D5+E5+F5)*G5%,0))</f>
        <v>3317574</v>
      </c>
      <c r="J5" s="426" t="s">
        <v>391</v>
      </c>
      <c r="K5" s="419"/>
      <c r="M5" s="343" t="str">
        <f>IF('4.設備備品費R'!J5="","",'4.設備備品費R'!J5)</f>
        <v>○○関連遺伝子発現解析</v>
      </c>
      <c r="N5" s="377">
        <f>IF(M5="","",SUMIF($J$5:$J$99,M5,$I$5:$I$99))</f>
        <v>5106174</v>
      </c>
    </row>
    <row r="6" spans="1:14" s="11" customFormat="1" ht="17.25" customHeight="1" x14ac:dyDescent="0.2">
      <c r="A6" s="83" t="s">
        <v>208</v>
      </c>
      <c r="B6" s="64" t="s">
        <v>211</v>
      </c>
      <c r="C6" s="177">
        <v>295600</v>
      </c>
      <c r="D6" s="177">
        <v>12</v>
      </c>
      <c r="E6" s="177">
        <v>30000</v>
      </c>
      <c r="F6" s="177">
        <v>0</v>
      </c>
      <c r="G6" s="177">
        <v>50</v>
      </c>
      <c r="H6" s="178" t="s">
        <v>210</v>
      </c>
      <c r="I6" s="266">
        <f t="shared" ref="I6:I99" si="0">IF(B6="","",ROUNDDOWN((C6*D6+E6+F6)*G6%,0))</f>
        <v>1788600</v>
      </c>
      <c r="J6" s="426" t="s">
        <v>391</v>
      </c>
      <c r="K6" s="374"/>
      <c r="M6" s="344" t="str">
        <f>IF('4.設備備品費R'!J6="","",'4.設備備品費R'!J6)</f>
        <v>○○モデル動物の開発と検証</v>
      </c>
      <c r="N6" s="377">
        <f t="shared" ref="N6:N16" si="1">IF(M6="","",SUMIF($J$5:$J$99,M6,$I$5:$I$99))</f>
        <v>3573000</v>
      </c>
    </row>
    <row r="7" spans="1:14" s="10" customFormat="1" ht="17.25" customHeight="1" x14ac:dyDescent="0.2">
      <c r="A7" s="63" t="s">
        <v>212</v>
      </c>
      <c r="B7" s="64" t="s">
        <v>213</v>
      </c>
      <c r="C7" s="177">
        <v>250000</v>
      </c>
      <c r="D7" s="177">
        <v>12</v>
      </c>
      <c r="E7" s="177">
        <v>0</v>
      </c>
      <c r="F7" s="177">
        <v>0</v>
      </c>
      <c r="G7" s="177">
        <v>100</v>
      </c>
      <c r="H7" s="178" t="s">
        <v>214</v>
      </c>
      <c r="I7" s="266">
        <f t="shared" si="0"/>
        <v>3000000</v>
      </c>
      <c r="J7" s="426" t="s">
        <v>392</v>
      </c>
      <c r="K7" s="421"/>
      <c r="M7" s="344" t="str">
        <f>IF('4.設備備品費R'!J7="","",'4.設備備品費R'!J7)</f>
        <v>サブテーマ３</v>
      </c>
      <c r="N7" s="377">
        <f t="shared" si="1"/>
        <v>3279000</v>
      </c>
    </row>
    <row r="8" spans="1:14" s="10" customFormat="1" ht="17.25" customHeight="1" x14ac:dyDescent="0.2">
      <c r="A8" s="63" t="s">
        <v>212</v>
      </c>
      <c r="B8" s="64" t="s">
        <v>215</v>
      </c>
      <c r="C8" s="177">
        <v>150000</v>
      </c>
      <c r="D8" s="177">
        <v>12</v>
      </c>
      <c r="E8" s="177">
        <v>110000</v>
      </c>
      <c r="F8" s="177">
        <v>0</v>
      </c>
      <c r="G8" s="177">
        <v>30</v>
      </c>
      <c r="H8" s="178" t="s">
        <v>214</v>
      </c>
      <c r="I8" s="266">
        <f t="shared" si="0"/>
        <v>573000</v>
      </c>
      <c r="J8" s="426" t="s">
        <v>392</v>
      </c>
      <c r="K8" s="374"/>
      <c r="M8" s="344" t="str">
        <f>IF('4.設備備品費R'!J8="","",'4.設備備品費R'!J8)</f>
        <v>サブテーマ共通</v>
      </c>
      <c r="N8" s="377">
        <f t="shared" si="1"/>
        <v>0</v>
      </c>
    </row>
    <row r="9" spans="1:14" s="10" customFormat="1" ht="17.25" customHeight="1" x14ac:dyDescent="0.2">
      <c r="A9" s="63" t="s">
        <v>212</v>
      </c>
      <c r="B9" s="64" t="s">
        <v>216</v>
      </c>
      <c r="C9" s="177">
        <v>1660</v>
      </c>
      <c r="D9" s="177">
        <v>1200</v>
      </c>
      <c r="E9" s="177">
        <v>0</v>
      </c>
      <c r="F9" s="177">
        <v>0</v>
      </c>
      <c r="G9" s="177">
        <v>100</v>
      </c>
      <c r="H9" s="178" t="s">
        <v>210</v>
      </c>
      <c r="I9" s="266">
        <f t="shared" si="0"/>
        <v>1992000</v>
      </c>
      <c r="J9" s="426" t="s">
        <v>337</v>
      </c>
      <c r="K9" s="419"/>
      <c r="M9" s="344" t="str">
        <f>IF('4.設備備品費R'!J9="","",'4.設備備品費R'!J9)</f>
        <v/>
      </c>
      <c r="N9" s="377" t="str">
        <f t="shared" si="1"/>
        <v/>
      </c>
    </row>
    <row r="10" spans="1:14" s="10" customFormat="1" ht="17.25" customHeight="1" x14ac:dyDescent="0.2">
      <c r="A10" s="63" t="s">
        <v>212</v>
      </c>
      <c r="B10" s="64" t="s">
        <v>217</v>
      </c>
      <c r="C10" s="177">
        <v>1430</v>
      </c>
      <c r="D10" s="177">
        <v>900</v>
      </c>
      <c r="E10" s="177">
        <v>0</v>
      </c>
      <c r="F10" s="177">
        <v>0</v>
      </c>
      <c r="G10" s="177">
        <v>100</v>
      </c>
      <c r="H10" s="178" t="s">
        <v>210</v>
      </c>
      <c r="I10" s="266">
        <f t="shared" si="0"/>
        <v>1287000</v>
      </c>
      <c r="J10" s="426" t="s">
        <v>337</v>
      </c>
      <c r="K10" s="374"/>
      <c r="M10" s="344" t="str">
        <f>IF('4.設備備品費R'!J10="","",'4.設備備品費R'!J10)</f>
        <v/>
      </c>
      <c r="N10" s="377" t="str">
        <f t="shared" si="1"/>
        <v/>
      </c>
    </row>
    <row r="11" spans="1:14" s="10" customFormat="1" ht="17.25" customHeight="1" x14ac:dyDescent="0.2">
      <c r="A11" s="85"/>
      <c r="B11" s="410"/>
      <c r="C11" s="180"/>
      <c r="D11" s="180"/>
      <c r="E11" s="180"/>
      <c r="F11" s="180"/>
      <c r="G11" s="180"/>
      <c r="H11" s="181"/>
      <c r="I11" s="266" t="str">
        <f t="shared" si="0"/>
        <v/>
      </c>
      <c r="J11" s="427"/>
      <c r="K11" s="421"/>
      <c r="M11" s="344" t="str">
        <f>IF('4.設備備品費R'!J11="","",'4.設備備品費R'!J11)</f>
        <v/>
      </c>
      <c r="N11" s="377" t="str">
        <f t="shared" si="1"/>
        <v/>
      </c>
    </row>
    <row r="12" spans="1:14" s="10" customFormat="1" ht="17.25" customHeight="1" x14ac:dyDescent="0.2">
      <c r="A12" s="85"/>
      <c r="B12" s="410"/>
      <c r="C12" s="180"/>
      <c r="D12" s="180"/>
      <c r="E12" s="180"/>
      <c r="F12" s="180"/>
      <c r="G12" s="180"/>
      <c r="H12" s="181"/>
      <c r="I12" s="266" t="str">
        <f t="shared" si="0"/>
        <v/>
      </c>
      <c r="J12" s="427"/>
      <c r="K12" s="374"/>
      <c r="M12" s="344" t="str">
        <f>IF('4.設備備品費R'!J12="","",'4.設備備品費R'!J12)</f>
        <v/>
      </c>
      <c r="N12" s="377" t="str">
        <f t="shared" si="1"/>
        <v/>
      </c>
    </row>
    <row r="13" spans="1:14" s="10" customFormat="1" ht="17.25" customHeight="1" x14ac:dyDescent="0.2">
      <c r="A13" s="85"/>
      <c r="B13" s="410"/>
      <c r="C13" s="180"/>
      <c r="D13" s="180"/>
      <c r="E13" s="180"/>
      <c r="F13" s="180"/>
      <c r="G13" s="180"/>
      <c r="H13" s="181"/>
      <c r="I13" s="266" t="str">
        <f t="shared" si="0"/>
        <v/>
      </c>
      <c r="J13" s="427"/>
      <c r="K13" s="419"/>
      <c r="M13" s="344" t="str">
        <f>IF('4.設備備品費R'!J13="","",'4.設備備品費R'!J13)</f>
        <v/>
      </c>
      <c r="N13" s="377" t="str">
        <f t="shared" si="1"/>
        <v/>
      </c>
    </row>
    <row r="14" spans="1:14" s="10" customFormat="1" ht="17.25" customHeight="1" x14ac:dyDescent="0.2">
      <c r="A14" s="85"/>
      <c r="B14" s="410"/>
      <c r="C14" s="180"/>
      <c r="D14" s="180"/>
      <c r="E14" s="180"/>
      <c r="F14" s="180"/>
      <c r="G14" s="180"/>
      <c r="H14" s="181"/>
      <c r="I14" s="266" t="str">
        <f t="shared" si="0"/>
        <v/>
      </c>
      <c r="J14" s="427"/>
      <c r="K14" s="374"/>
      <c r="M14" s="344" t="str">
        <f>IF('4.設備備品費R'!J14="","",'4.設備備品費R'!J14)</f>
        <v/>
      </c>
      <c r="N14" s="377" t="str">
        <f t="shared" si="1"/>
        <v/>
      </c>
    </row>
    <row r="15" spans="1:14" s="10" customFormat="1" ht="17.25" customHeight="1" x14ac:dyDescent="0.2">
      <c r="A15" s="85"/>
      <c r="B15" s="410"/>
      <c r="C15" s="180"/>
      <c r="D15" s="180"/>
      <c r="E15" s="180"/>
      <c r="F15" s="180"/>
      <c r="G15" s="180"/>
      <c r="H15" s="181"/>
      <c r="I15" s="266" t="str">
        <f t="shared" si="0"/>
        <v/>
      </c>
      <c r="J15" s="427"/>
      <c r="K15" s="421"/>
      <c r="M15" s="344" t="str">
        <f>IF('4.設備備品費R'!J15="","",'4.設備備品費R'!J15)</f>
        <v/>
      </c>
      <c r="N15" s="377" t="str">
        <f t="shared" si="1"/>
        <v/>
      </c>
    </row>
    <row r="16" spans="1:14" s="10" customFormat="1" ht="17.25" customHeight="1" thickBot="1" x14ac:dyDescent="0.25">
      <c r="A16" s="85"/>
      <c r="B16" s="410"/>
      <c r="C16" s="180"/>
      <c r="D16" s="180"/>
      <c r="E16" s="180"/>
      <c r="F16" s="180"/>
      <c r="G16" s="180"/>
      <c r="H16" s="181"/>
      <c r="I16" s="266" t="str">
        <f t="shared" si="0"/>
        <v/>
      </c>
      <c r="J16" s="427"/>
      <c r="K16" s="374"/>
      <c r="M16" s="345" t="str">
        <f>IF('4.設備備品費R'!J16="","",'4.設備備品費R'!J16)</f>
        <v/>
      </c>
      <c r="N16" s="377" t="str">
        <f t="shared" si="1"/>
        <v/>
      </c>
    </row>
    <row r="17" spans="1:11" s="10" customFormat="1" ht="17.25" customHeight="1" x14ac:dyDescent="0.2">
      <c r="A17" s="85"/>
      <c r="B17" s="410"/>
      <c r="C17" s="180"/>
      <c r="D17" s="180"/>
      <c r="E17" s="180"/>
      <c r="F17" s="180"/>
      <c r="G17" s="180"/>
      <c r="H17" s="181"/>
      <c r="I17" s="266" t="str">
        <f t="shared" si="0"/>
        <v/>
      </c>
      <c r="J17" s="427"/>
      <c r="K17" s="419"/>
    </row>
    <row r="18" spans="1:11" s="10" customFormat="1" ht="17.25" customHeight="1" x14ac:dyDescent="0.2">
      <c r="A18" s="85"/>
      <c r="B18" s="410"/>
      <c r="C18" s="180"/>
      <c r="D18" s="180"/>
      <c r="E18" s="180"/>
      <c r="F18" s="180"/>
      <c r="G18" s="180"/>
      <c r="H18" s="181"/>
      <c r="I18" s="266" t="str">
        <f t="shared" si="0"/>
        <v/>
      </c>
      <c r="J18" s="427"/>
      <c r="K18" s="419"/>
    </row>
    <row r="19" spans="1:11" s="10" customFormat="1" ht="17.25" customHeight="1" x14ac:dyDescent="0.2">
      <c r="A19" s="85"/>
      <c r="B19" s="410"/>
      <c r="C19" s="180"/>
      <c r="D19" s="180"/>
      <c r="E19" s="180"/>
      <c r="F19" s="180"/>
      <c r="G19" s="180"/>
      <c r="H19" s="181"/>
      <c r="I19" s="266" t="str">
        <f t="shared" si="0"/>
        <v/>
      </c>
      <c r="J19" s="427"/>
      <c r="K19" s="419"/>
    </row>
    <row r="20" spans="1:11" s="10" customFormat="1" ht="17.25" customHeight="1" x14ac:dyDescent="0.2">
      <c r="A20" s="85"/>
      <c r="B20" s="410"/>
      <c r="C20" s="180"/>
      <c r="D20" s="180"/>
      <c r="E20" s="180"/>
      <c r="F20" s="180"/>
      <c r="G20" s="180"/>
      <c r="H20" s="181"/>
      <c r="I20" s="266" t="str">
        <f t="shared" si="0"/>
        <v/>
      </c>
      <c r="J20" s="427"/>
      <c r="K20" s="419"/>
    </row>
    <row r="21" spans="1:11" s="10" customFormat="1" ht="17.25" customHeight="1" x14ac:dyDescent="0.2">
      <c r="A21" s="85"/>
      <c r="B21" s="410"/>
      <c r="C21" s="180"/>
      <c r="D21" s="180"/>
      <c r="E21" s="180"/>
      <c r="F21" s="180"/>
      <c r="G21" s="180"/>
      <c r="H21" s="181"/>
      <c r="I21" s="266" t="str">
        <f t="shared" si="0"/>
        <v/>
      </c>
      <c r="J21" s="427"/>
      <c r="K21" s="419"/>
    </row>
    <row r="22" spans="1:11" s="10" customFormat="1" ht="17.25" customHeight="1" x14ac:dyDescent="0.2">
      <c r="A22" s="85"/>
      <c r="B22" s="410"/>
      <c r="C22" s="180"/>
      <c r="D22" s="180"/>
      <c r="E22" s="180"/>
      <c r="F22" s="180"/>
      <c r="G22" s="180"/>
      <c r="H22" s="181"/>
      <c r="I22" s="266" t="str">
        <f t="shared" si="0"/>
        <v/>
      </c>
      <c r="J22" s="427"/>
      <c r="K22" s="419"/>
    </row>
    <row r="23" spans="1:11" s="10" customFormat="1" ht="17.25" customHeight="1" x14ac:dyDescent="0.2">
      <c r="A23" s="85"/>
      <c r="B23" s="410"/>
      <c r="C23" s="180"/>
      <c r="D23" s="180"/>
      <c r="E23" s="180"/>
      <c r="F23" s="180"/>
      <c r="G23" s="180"/>
      <c r="H23" s="181"/>
      <c r="I23" s="266" t="str">
        <f t="shared" si="0"/>
        <v/>
      </c>
      <c r="J23" s="427"/>
      <c r="K23" s="419"/>
    </row>
    <row r="24" spans="1:11" s="10" customFormat="1" ht="17.25" customHeight="1" x14ac:dyDescent="0.2">
      <c r="A24" s="85"/>
      <c r="B24" s="410"/>
      <c r="C24" s="180"/>
      <c r="D24" s="180"/>
      <c r="E24" s="180"/>
      <c r="F24" s="180"/>
      <c r="G24" s="180"/>
      <c r="H24" s="181"/>
      <c r="I24" s="266" t="str">
        <f t="shared" si="0"/>
        <v/>
      </c>
      <c r="J24" s="427"/>
      <c r="K24" s="419"/>
    </row>
    <row r="25" spans="1:11" s="10" customFormat="1" ht="17.25" customHeight="1" x14ac:dyDescent="0.2">
      <c r="A25" s="85"/>
      <c r="B25" s="410"/>
      <c r="C25" s="180"/>
      <c r="D25" s="180"/>
      <c r="E25" s="180"/>
      <c r="F25" s="180"/>
      <c r="G25" s="180"/>
      <c r="H25" s="181"/>
      <c r="I25" s="266" t="str">
        <f t="shared" si="0"/>
        <v/>
      </c>
      <c r="J25" s="427"/>
      <c r="K25" s="419"/>
    </row>
    <row r="26" spans="1:11" s="10" customFormat="1" ht="17.25" customHeight="1" x14ac:dyDescent="0.2">
      <c r="A26" s="85"/>
      <c r="B26" s="410"/>
      <c r="C26" s="180"/>
      <c r="D26" s="180"/>
      <c r="E26" s="180"/>
      <c r="F26" s="180"/>
      <c r="G26" s="180"/>
      <c r="H26" s="181"/>
      <c r="I26" s="266" t="str">
        <f t="shared" si="0"/>
        <v/>
      </c>
      <c r="J26" s="427"/>
      <c r="K26" s="419"/>
    </row>
    <row r="27" spans="1:11" s="10" customFormat="1" ht="17.25" customHeight="1" x14ac:dyDescent="0.2">
      <c r="A27" s="85"/>
      <c r="B27" s="410"/>
      <c r="C27" s="180"/>
      <c r="D27" s="180"/>
      <c r="E27" s="180"/>
      <c r="F27" s="180"/>
      <c r="G27" s="180"/>
      <c r="H27" s="181"/>
      <c r="I27" s="266" t="str">
        <f t="shared" si="0"/>
        <v/>
      </c>
      <c r="J27" s="427"/>
      <c r="K27" s="419"/>
    </row>
    <row r="28" spans="1:11" s="10" customFormat="1" ht="17.25" customHeight="1" x14ac:dyDescent="0.2">
      <c r="A28" s="85"/>
      <c r="B28" s="410"/>
      <c r="C28" s="180"/>
      <c r="D28" s="180"/>
      <c r="E28" s="180"/>
      <c r="F28" s="180"/>
      <c r="G28" s="180"/>
      <c r="H28" s="181"/>
      <c r="I28" s="266" t="str">
        <f t="shared" si="0"/>
        <v/>
      </c>
      <c r="J28" s="427"/>
      <c r="K28" s="419"/>
    </row>
    <row r="29" spans="1:11" s="10" customFormat="1" ht="17.25" customHeight="1" x14ac:dyDescent="0.2">
      <c r="A29" s="85"/>
      <c r="B29" s="410"/>
      <c r="C29" s="180"/>
      <c r="D29" s="180"/>
      <c r="E29" s="180"/>
      <c r="F29" s="180"/>
      <c r="G29" s="180"/>
      <c r="H29" s="181"/>
      <c r="I29" s="266" t="str">
        <f t="shared" si="0"/>
        <v/>
      </c>
      <c r="J29" s="427"/>
      <c r="K29" s="419"/>
    </row>
    <row r="30" spans="1:11" s="10" customFormat="1" ht="17.25" customHeight="1" x14ac:dyDescent="0.2">
      <c r="A30" s="85"/>
      <c r="B30" s="410"/>
      <c r="C30" s="180"/>
      <c r="D30" s="180"/>
      <c r="E30" s="180"/>
      <c r="F30" s="180"/>
      <c r="G30" s="180"/>
      <c r="H30" s="181"/>
      <c r="I30" s="266" t="str">
        <f t="shared" si="0"/>
        <v/>
      </c>
      <c r="J30" s="427"/>
      <c r="K30" s="419"/>
    </row>
    <row r="31" spans="1:11" s="10" customFormat="1" ht="17.25" customHeight="1" x14ac:dyDescent="0.2">
      <c r="A31" s="85"/>
      <c r="B31" s="410"/>
      <c r="C31" s="180"/>
      <c r="D31" s="180"/>
      <c r="E31" s="180"/>
      <c r="F31" s="180"/>
      <c r="G31" s="180"/>
      <c r="H31" s="181"/>
      <c r="I31" s="266" t="str">
        <f t="shared" si="0"/>
        <v/>
      </c>
      <c r="J31" s="427"/>
      <c r="K31" s="419"/>
    </row>
    <row r="32" spans="1:11" s="10" customFormat="1" ht="17.25" customHeight="1" x14ac:dyDescent="0.2">
      <c r="A32" s="85"/>
      <c r="B32" s="410"/>
      <c r="C32" s="180"/>
      <c r="D32" s="180"/>
      <c r="E32" s="180"/>
      <c r="F32" s="180"/>
      <c r="G32" s="180"/>
      <c r="H32" s="181"/>
      <c r="I32" s="266" t="str">
        <f t="shared" si="0"/>
        <v/>
      </c>
      <c r="J32" s="427"/>
      <c r="K32" s="419"/>
    </row>
    <row r="33" spans="1:11" s="10" customFormat="1" ht="17.25" customHeight="1" x14ac:dyDescent="0.2">
      <c r="A33" s="85"/>
      <c r="B33" s="410"/>
      <c r="C33" s="180"/>
      <c r="D33" s="180"/>
      <c r="E33" s="180"/>
      <c r="F33" s="180"/>
      <c r="G33" s="180"/>
      <c r="H33" s="181"/>
      <c r="I33" s="266" t="str">
        <f t="shared" si="0"/>
        <v/>
      </c>
      <c r="J33" s="427"/>
      <c r="K33" s="419"/>
    </row>
    <row r="34" spans="1:11" s="10" customFormat="1" ht="17.25" customHeight="1" x14ac:dyDescent="0.2">
      <c r="A34" s="85"/>
      <c r="B34" s="410"/>
      <c r="C34" s="180"/>
      <c r="D34" s="180"/>
      <c r="E34" s="180"/>
      <c r="F34" s="180"/>
      <c r="G34" s="180"/>
      <c r="H34" s="181"/>
      <c r="I34" s="266" t="str">
        <f t="shared" si="0"/>
        <v/>
      </c>
      <c r="J34" s="427"/>
      <c r="K34" s="419"/>
    </row>
    <row r="35" spans="1:11" s="10" customFormat="1" ht="17.25" customHeight="1" x14ac:dyDescent="0.2">
      <c r="A35" s="85"/>
      <c r="B35" s="410"/>
      <c r="C35" s="180"/>
      <c r="D35" s="180"/>
      <c r="E35" s="180"/>
      <c r="F35" s="180"/>
      <c r="G35" s="180"/>
      <c r="H35" s="181"/>
      <c r="I35" s="266" t="str">
        <f t="shared" si="0"/>
        <v/>
      </c>
      <c r="J35" s="427"/>
      <c r="K35" s="419"/>
    </row>
    <row r="36" spans="1:11" s="10" customFormat="1" ht="17.25" customHeight="1" x14ac:dyDescent="0.2">
      <c r="A36" s="85"/>
      <c r="B36" s="410"/>
      <c r="C36" s="180"/>
      <c r="D36" s="180"/>
      <c r="E36" s="180"/>
      <c r="F36" s="180"/>
      <c r="G36" s="180"/>
      <c r="H36" s="181"/>
      <c r="I36" s="266" t="str">
        <f t="shared" si="0"/>
        <v/>
      </c>
      <c r="J36" s="427"/>
      <c r="K36" s="419"/>
    </row>
    <row r="37" spans="1:11" s="10" customFormat="1" ht="17.25" customHeight="1" x14ac:dyDescent="0.2">
      <c r="A37" s="85"/>
      <c r="B37" s="410"/>
      <c r="C37" s="180"/>
      <c r="D37" s="180"/>
      <c r="E37" s="180"/>
      <c r="F37" s="180"/>
      <c r="G37" s="180"/>
      <c r="H37" s="181"/>
      <c r="I37" s="266" t="str">
        <f t="shared" si="0"/>
        <v/>
      </c>
      <c r="J37" s="427"/>
      <c r="K37" s="419"/>
    </row>
    <row r="38" spans="1:11" s="10" customFormat="1" ht="17.25" customHeight="1" x14ac:dyDescent="0.2">
      <c r="A38" s="85"/>
      <c r="B38" s="410"/>
      <c r="C38" s="180"/>
      <c r="D38" s="180"/>
      <c r="E38" s="180"/>
      <c r="F38" s="180"/>
      <c r="G38" s="180"/>
      <c r="H38" s="181"/>
      <c r="I38" s="266" t="str">
        <f t="shared" si="0"/>
        <v/>
      </c>
      <c r="J38" s="427"/>
      <c r="K38" s="419"/>
    </row>
    <row r="39" spans="1:11" s="10" customFormat="1" ht="17.25" customHeight="1" x14ac:dyDescent="0.2">
      <c r="A39" s="63"/>
      <c r="B39" s="64"/>
      <c r="C39" s="177"/>
      <c r="D39" s="177"/>
      <c r="E39" s="177"/>
      <c r="F39" s="177"/>
      <c r="G39" s="177"/>
      <c r="H39" s="178"/>
      <c r="I39" s="266" t="str">
        <f t="shared" si="0"/>
        <v/>
      </c>
      <c r="J39" s="427"/>
      <c r="K39" s="371"/>
    </row>
    <row r="40" spans="1:11" s="10" customFormat="1" ht="17.25" customHeight="1" x14ac:dyDescent="0.2">
      <c r="A40" s="63"/>
      <c r="B40" s="64"/>
      <c r="C40" s="177"/>
      <c r="D40" s="177"/>
      <c r="E40" s="177"/>
      <c r="F40" s="177"/>
      <c r="G40" s="177"/>
      <c r="H40" s="178"/>
      <c r="I40" s="266" t="str">
        <f t="shared" si="0"/>
        <v/>
      </c>
      <c r="J40" s="427"/>
      <c r="K40" s="371"/>
    </row>
    <row r="41" spans="1:11" s="10" customFormat="1" ht="17.25" customHeight="1" x14ac:dyDescent="0.2">
      <c r="A41" s="63"/>
      <c r="B41" s="64"/>
      <c r="C41" s="177"/>
      <c r="D41" s="177"/>
      <c r="E41" s="177"/>
      <c r="F41" s="177"/>
      <c r="G41" s="177"/>
      <c r="H41" s="178"/>
      <c r="I41" s="266" t="str">
        <f t="shared" si="0"/>
        <v/>
      </c>
      <c r="J41" s="427"/>
      <c r="K41" s="371"/>
    </row>
    <row r="42" spans="1:11" s="10" customFormat="1" ht="17.25" customHeight="1" x14ac:dyDescent="0.2">
      <c r="A42" s="63"/>
      <c r="B42" s="64"/>
      <c r="C42" s="177"/>
      <c r="D42" s="177"/>
      <c r="E42" s="177"/>
      <c r="F42" s="177"/>
      <c r="G42" s="177"/>
      <c r="H42" s="178"/>
      <c r="I42" s="266" t="str">
        <f t="shared" si="0"/>
        <v/>
      </c>
      <c r="J42" s="427"/>
      <c r="K42" s="371"/>
    </row>
    <row r="43" spans="1:11" s="10" customFormat="1" ht="17.25" customHeight="1" x14ac:dyDescent="0.2">
      <c r="A43" s="63"/>
      <c r="B43" s="64"/>
      <c r="C43" s="177"/>
      <c r="D43" s="177"/>
      <c r="E43" s="177"/>
      <c r="F43" s="177"/>
      <c r="G43" s="177"/>
      <c r="H43" s="178"/>
      <c r="I43" s="266" t="str">
        <f t="shared" si="0"/>
        <v/>
      </c>
      <c r="J43" s="427"/>
      <c r="K43" s="371"/>
    </row>
    <row r="44" spans="1:11" s="10" customFormat="1" ht="17.25" customHeight="1" x14ac:dyDescent="0.2">
      <c r="A44" s="63"/>
      <c r="B44" s="64"/>
      <c r="C44" s="177"/>
      <c r="D44" s="177"/>
      <c r="E44" s="177"/>
      <c r="F44" s="177"/>
      <c r="G44" s="177"/>
      <c r="H44" s="178"/>
      <c r="I44" s="266" t="str">
        <f t="shared" si="0"/>
        <v/>
      </c>
      <c r="J44" s="427"/>
      <c r="K44" s="371"/>
    </row>
    <row r="45" spans="1:11" s="10" customFormat="1" ht="17.25" customHeight="1" x14ac:dyDescent="0.2">
      <c r="A45" s="63"/>
      <c r="B45" s="64"/>
      <c r="C45" s="177"/>
      <c r="D45" s="177"/>
      <c r="E45" s="177"/>
      <c r="F45" s="177"/>
      <c r="G45" s="177"/>
      <c r="H45" s="178"/>
      <c r="I45" s="266" t="str">
        <f t="shared" si="0"/>
        <v/>
      </c>
      <c r="J45" s="427"/>
      <c r="K45" s="371"/>
    </row>
    <row r="46" spans="1:11" s="10" customFormat="1" ht="17.25" customHeight="1" x14ac:dyDescent="0.2">
      <c r="A46" s="63"/>
      <c r="B46" s="64"/>
      <c r="C46" s="177"/>
      <c r="D46" s="177"/>
      <c r="E46" s="177"/>
      <c r="F46" s="177"/>
      <c r="G46" s="177"/>
      <c r="H46" s="178"/>
      <c r="I46" s="266" t="str">
        <f t="shared" si="0"/>
        <v/>
      </c>
      <c r="J46" s="427"/>
      <c r="K46" s="371"/>
    </row>
    <row r="47" spans="1:11" s="10" customFormat="1" ht="17.25" customHeight="1" x14ac:dyDescent="0.2">
      <c r="A47" s="63"/>
      <c r="B47" s="64"/>
      <c r="C47" s="177"/>
      <c r="D47" s="177"/>
      <c r="E47" s="177"/>
      <c r="F47" s="177"/>
      <c r="G47" s="177"/>
      <c r="H47" s="178"/>
      <c r="I47" s="266" t="str">
        <f t="shared" si="0"/>
        <v/>
      </c>
      <c r="J47" s="427"/>
      <c r="K47" s="371"/>
    </row>
    <row r="48" spans="1:11" s="10" customFormat="1" ht="17.25" customHeight="1" x14ac:dyDescent="0.2">
      <c r="A48" s="63"/>
      <c r="B48" s="64"/>
      <c r="C48" s="177"/>
      <c r="D48" s="177"/>
      <c r="E48" s="177"/>
      <c r="F48" s="177"/>
      <c r="G48" s="177"/>
      <c r="H48" s="178"/>
      <c r="I48" s="266" t="str">
        <f t="shared" si="0"/>
        <v/>
      </c>
      <c r="J48" s="427"/>
      <c r="K48" s="371"/>
    </row>
    <row r="49" spans="1:11" s="10" customFormat="1" ht="17.25" customHeight="1" x14ac:dyDescent="0.2">
      <c r="A49" s="63"/>
      <c r="B49" s="64"/>
      <c r="C49" s="177"/>
      <c r="D49" s="177"/>
      <c r="E49" s="177"/>
      <c r="F49" s="177"/>
      <c r="G49" s="177"/>
      <c r="H49" s="178"/>
      <c r="I49" s="266" t="str">
        <f t="shared" si="0"/>
        <v/>
      </c>
      <c r="J49" s="427"/>
      <c r="K49" s="371"/>
    </row>
    <row r="50" spans="1:11" s="10" customFormat="1" ht="17.25" customHeight="1" x14ac:dyDescent="0.2">
      <c r="A50" s="63"/>
      <c r="B50" s="64"/>
      <c r="C50" s="177"/>
      <c r="D50" s="177"/>
      <c r="E50" s="177"/>
      <c r="F50" s="177"/>
      <c r="G50" s="177"/>
      <c r="H50" s="178"/>
      <c r="I50" s="266" t="str">
        <f t="shared" si="0"/>
        <v/>
      </c>
      <c r="J50" s="427"/>
      <c r="K50" s="371"/>
    </row>
    <row r="51" spans="1:11" s="10" customFormat="1" ht="17.25" customHeight="1" x14ac:dyDescent="0.2">
      <c r="A51" s="63"/>
      <c r="B51" s="64"/>
      <c r="C51" s="177"/>
      <c r="D51" s="177"/>
      <c r="E51" s="177"/>
      <c r="F51" s="177"/>
      <c r="G51" s="177"/>
      <c r="H51" s="178"/>
      <c r="I51" s="266" t="str">
        <f t="shared" si="0"/>
        <v/>
      </c>
      <c r="J51" s="427"/>
      <c r="K51" s="371"/>
    </row>
    <row r="52" spans="1:11" s="10" customFormat="1" ht="17.25" customHeight="1" x14ac:dyDescent="0.2">
      <c r="A52" s="63"/>
      <c r="B52" s="64"/>
      <c r="C52" s="177"/>
      <c r="D52" s="177"/>
      <c r="E52" s="177"/>
      <c r="F52" s="177"/>
      <c r="G52" s="177"/>
      <c r="H52" s="178"/>
      <c r="I52" s="266" t="str">
        <f t="shared" si="0"/>
        <v/>
      </c>
      <c r="J52" s="427"/>
      <c r="K52" s="371"/>
    </row>
    <row r="53" spans="1:11" s="10" customFormat="1" ht="17.25" customHeight="1" x14ac:dyDescent="0.2">
      <c r="A53" s="63"/>
      <c r="B53" s="64"/>
      <c r="C53" s="177"/>
      <c r="D53" s="177"/>
      <c r="E53" s="177"/>
      <c r="F53" s="177"/>
      <c r="G53" s="177"/>
      <c r="H53" s="178"/>
      <c r="I53" s="266" t="str">
        <f t="shared" si="0"/>
        <v/>
      </c>
      <c r="J53" s="427"/>
      <c r="K53" s="371"/>
    </row>
    <row r="54" spans="1:11" s="10" customFormat="1" ht="17.25" customHeight="1" x14ac:dyDescent="0.2">
      <c r="A54" s="63"/>
      <c r="B54" s="64"/>
      <c r="C54" s="177"/>
      <c r="D54" s="177"/>
      <c r="E54" s="177"/>
      <c r="F54" s="177"/>
      <c r="G54" s="177"/>
      <c r="H54" s="178"/>
      <c r="I54" s="266" t="str">
        <f t="shared" si="0"/>
        <v/>
      </c>
      <c r="J54" s="427"/>
      <c r="K54" s="371"/>
    </row>
    <row r="55" spans="1:11" s="10" customFormat="1" ht="17.25" customHeight="1" x14ac:dyDescent="0.2">
      <c r="A55" s="63"/>
      <c r="B55" s="64"/>
      <c r="C55" s="177"/>
      <c r="D55" s="177"/>
      <c r="E55" s="177"/>
      <c r="F55" s="177"/>
      <c r="G55" s="177"/>
      <c r="H55" s="178"/>
      <c r="I55" s="266" t="str">
        <f t="shared" si="0"/>
        <v/>
      </c>
      <c r="J55" s="427"/>
      <c r="K55" s="371"/>
    </row>
    <row r="56" spans="1:11" s="10" customFormat="1" ht="17.25" customHeight="1" x14ac:dyDescent="0.2">
      <c r="A56" s="63"/>
      <c r="B56" s="64"/>
      <c r="C56" s="177"/>
      <c r="D56" s="177"/>
      <c r="E56" s="177"/>
      <c r="F56" s="177"/>
      <c r="G56" s="177"/>
      <c r="H56" s="178"/>
      <c r="I56" s="266" t="str">
        <f t="shared" si="0"/>
        <v/>
      </c>
      <c r="J56" s="427"/>
      <c r="K56" s="371"/>
    </row>
    <row r="57" spans="1:11" s="10" customFormat="1" ht="17.25" customHeight="1" x14ac:dyDescent="0.2">
      <c r="A57" s="63"/>
      <c r="B57" s="64"/>
      <c r="C57" s="177"/>
      <c r="D57" s="177"/>
      <c r="E57" s="177"/>
      <c r="F57" s="177"/>
      <c r="G57" s="177"/>
      <c r="H57" s="178"/>
      <c r="I57" s="266" t="str">
        <f t="shared" si="0"/>
        <v/>
      </c>
      <c r="J57" s="427"/>
      <c r="K57" s="371"/>
    </row>
    <row r="58" spans="1:11" s="10" customFormat="1" ht="17.25" customHeight="1" x14ac:dyDescent="0.2">
      <c r="A58" s="63"/>
      <c r="B58" s="64"/>
      <c r="C58" s="177"/>
      <c r="D58" s="177"/>
      <c r="E58" s="177"/>
      <c r="F58" s="177"/>
      <c r="G58" s="177"/>
      <c r="H58" s="178"/>
      <c r="I58" s="266" t="str">
        <f t="shared" si="0"/>
        <v/>
      </c>
      <c r="J58" s="427"/>
      <c r="K58" s="371"/>
    </row>
    <row r="59" spans="1:11" s="10" customFormat="1" ht="17.25" customHeight="1" x14ac:dyDescent="0.2">
      <c r="A59" s="63"/>
      <c r="B59" s="64"/>
      <c r="C59" s="177"/>
      <c r="D59" s="177"/>
      <c r="E59" s="177"/>
      <c r="F59" s="177"/>
      <c r="G59" s="177"/>
      <c r="H59" s="178"/>
      <c r="I59" s="266" t="str">
        <f t="shared" si="0"/>
        <v/>
      </c>
      <c r="J59" s="427"/>
      <c r="K59" s="371"/>
    </row>
    <row r="60" spans="1:11" s="10" customFormat="1" ht="17.25" customHeight="1" x14ac:dyDescent="0.2">
      <c r="A60" s="63"/>
      <c r="B60" s="64"/>
      <c r="C60" s="177"/>
      <c r="D60" s="177"/>
      <c r="E60" s="177"/>
      <c r="F60" s="177"/>
      <c r="G60" s="177"/>
      <c r="H60" s="178"/>
      <c r="I60" s="266" t="str">
        <f t="shared" si="0"/>
        <v/>
      </c>
      <c r="J60" s="427"/>
      <c r="K60" s="371"/>
    </row>
    <row r="61" spans="1:11" s="10" customFormat="1" ht="17.25" customHeight="1" x14ac:dyDescent="0.2">
      <c r="A61" s="63"/>
      <c r="B61" s="64"/>
      <c r="C61" s="177"/>
      <c r="D61" s="177"/>
      <c r="E61" s="177"/>
      <c r="F61" s="177"/>
      <c r="G61" s="177"/>
      <c r="H61" s="178"/>
      <c r="I61" s="266" t="str">
        <f t="shared" si="0"/>
        <v/>
      </c>
      <c r="J61" s="427"/>
      <c r="K61" s="371"/>
    </row>
    <row r="62" spans="1:11" s="10" customFormat="1" ht="17.25" customHeight="1" x14ac:dyDescent="0.2">
      <c r="A62" s="63"/>
      <c r="B62" s="64"/>
      <c r="C62" s="177"/>
      <c r="D62" s="177"/>
      <c r="E62" s="177"/>
      <c r="F62" s="177"/>
      <c r="G62" s="177"/>
      <c r="H62" s="178"/>
      <c r="I62" s="266" t="str">
        <f t="shared" si="0"/>
        <v/>
      </c>
      <c r="J62" s="427"/>
      <c r="K62" s="371"/>
    </row>
    <row r="63" spans="1:11" s="10" customFormat="1" ht="17.25" customHeight="1" x14ac:dyDescent="0.2">
      <c r="A63" s="63"/>
      <c r="B63" s="64"/>
      <c r="C63" s="177"/>
      <c r="D63" s="177"/>
      <c r="E63" s="177"/>
      <c r="F63" s="177"/>
      <c r="G63" s="177"/>
      <c r="H63" s="178"/>
      <c r="I63" s="266" t="str">
        <f t="shared" si="0"/>
        <v/>
      </c>
      <c r="J63" s="427"/>
      <c r="K63" s="371"/>
    </row>
    <row r="64" spans="1:11" s="10" customFormat="1" ht="17.25" customHeight="1" x14ac:dyDescent="0.2">
      <c r="A64" s="63"/>
      <c r="B64" s="64"/>
      <c r="C64" s="177"/>
      <c r="D64" s="177"/>
      <c r="E64" s="177"/>
      <c r="F64" s="177"/>
      <c r="G64" s="177"/>
      <c r="H64" s="178"/>
      <c r="I64" s="266" t="str">
        <f t="shared" si="0"/>
        <v/>
      </c>
      <c r="J64" s="427"/>
      <c r="K64" s="371"/>
    </row>
    <row r="65" spans="1:11" s="10" customFormat="1" ht="17.25" customHeight="1" x14ac:dyDescent="0.2">
      <c r="A65" s="63"/>
      <c r="B65" s="64"/>
      <c r="C65" s="177"/>
      <c r="D65" s="177"/>
      <c r="E65" s="177"/>
      <c r="F65" s="177"/>
      <c r="G65" s="177"/>
      <c r="H65" s="178"/>
      <c r="I65" s="266" t="str">
        <f t="shared" si="0"/>
        <v/>
      </c>
      <c r="J65" s="427"/>
      <c r="K65" s="371"/>
    </row>
    <row r="66" spans="1:11" s="10" customFormat="1" ht="17.25" customHeight="1" x14ac:dyDescent="0.2">
      <c r="A66" s="63"/>
      <c r="B66" s="64"/>
      <c r="C66" s="177"/>
      <c r="D66" s="177"/>
      <c r="E66" s="177"/>
      <c r="F66" s="177"/>
      <c r="G66" s="177"/>
      <c r="H66" s="178"/>
      <c r="I66" s="266" t="str">
        <f t="shared" si="0"/>
        <v/>
      </c>
      <c r="J66" s="427"/>
      <c r="K66" s="371"/>
    </row>
    <row r="67" spans="1:11" s="10" customFormat="1" ht="17.25" customHeight="1" x14ac:dyDescent="0.2">
      <c r="A67" s="63"/>
      <c r="B67" s="64"/>
      <c r="C67" s="177"/>
      <c r="D67" s="177"/>
      <c r="E67" s="177"/>
      <c r="F67" s="177"/>
      <c r="G67" s="177"/>
      <c r="H67" s="178"/>
      <c r="I67" s="266" t="str">
        <f t="shared" si="0"/>
        <v/>
      </c>
      <c r="J67" s="427"/>
      <c r="K67" s="371"/>
    </row>
    <row r="68" spans="1:11" s="10" customFormat="1" ht="17.25" customHeight="1" x14ac:dyDescent="0.2">
      <c r="A68" s="63"/>
      <c r="B68" s="64"/>
      <c r="C68" s="177"/>
      <c r="D68" s="177"/>
      <c r="E68" s="177"/>
      <c r="F68" s="177"/>
      <c r="G68" s="177"/>
      <c r="H68" s="178"/>
      <c r="I68" s="266" t="str">
        <f t="shared" si="0"/>
        <v/>
      </c>
      <c r="J68" s="427"/>
      <c r="K68" s="371"/>
    </row>
    <row r="69" spans="1:11" s="10" customFormat="1" ht="17.25" customHeight="1" x14ac:dyDescent="0.2">
      <c r="A69" s="63"/>
      <c r="B69" s="64"/>
      <c r="C69" s="177"/>
      <c r="D69" s="177"/>
      <c r="E69" s="177"/>
      <c r="F69" s="177"/>
      <c r="G69" s="177"/>
      <c r="H69" s="178"/>
      <c r="I69" s="266" t="str">
        <f t="shared" si="0"/>
        <v/>
      </c>
      <c r="J69" s="427"/>
      <c r="K69" s="371"/>
    </row>
    <row r="70" spans="1:11" s="10" customFormat="1" ht="17.25" customHeight="1" x14ac:dyDescent="0.2">
      <c r="A70" s="63"/>
      <c r="B70" s="64"/>
      <c r="C70" s="177"/>
      <c r="D70" s="177"/>
      <c r="E70" s="177"/>
      <c r="F70" s="177"/>
      <c r="G70" s="177"/>
      <c r="H70" s="178"/>
      <c r="I70" s="266" t="str">
        <f t="shared" si="0"/>
        <v/>
      </c>
      <c r="J70" s="427"/>
      <c r="K70" s="371"/>
    </row>
    <row r="71" spans="1:11" s="10" customFormat="1" ht="17.25" customHeight="1" x14ac:dyDescent="0.2">
      <c r="A71" s="63"/>
      <c r="B71" s="64"/>
      <c r="C71" s="177"/>
      <c r="D71" s="177"/>
      <c r="E71" s="177"/>
      <c r="F71" s="177"/>
      <c r="G71" s="177"/>
      <c r="H71" s="178"/>
      <c r="I71" s="266" t="str">
        <f t="shared" si="0"/>
        <v/>
      </c>
      <c r="J71" s="427"/>
      <c r="K71" s="371"/>
    </row>
    <row r="72" spans="1:11" s="10" customFormat="1" ht="17.25" customHeight="1" x14ac:dyDescent="0.2">
      <c r="A72" s="63"/>
      <c r="B72" s="64"/>
      <c r="C72" s="177"/>
      <c r="D72" s="177"/>
      <c r="E72" s="177"/>
      <c r="F72" s="177"/>
      <c r="G72" s="177"/>
      <c r="H72" s="178"/>
      <c r="I72" s="266" t="str">
        <f t="shared" si="0"/>
        <v/>
      </c>
      <c r="J72" s="427"/>
      <c r="K72" s="371"/>
    </row>
    <row r="73" spans="1:11" s="10" customFormat="1" ht="17.25" customHeight="1" x14ac:dyDescent="0.2">
      <c r="A73" s="63"/>
      <c r="B73" s="64"/>
      <c r="C73" s="177"/>
      <c r="D73" s="177"/>
      <c r="E73" s="177"/>
      <c r="F73" s="177"/>
      <c r="G73" s="177"/>
      <c r="H73" s="178"/>
      <c r="I73" s="266" t="str">
        <f t="shared" si="0"/>
        <v/>
      </c>
      <c r="J73" s="427"/>
      <c r="K73" s="371"/>
    </row>
    <row r="74" spans="1:11" s="10" customFormat="1" ht="17.25" customHeight="1" x14ac:dyDescent="0.2">
      <c r="A74" s="85"/>
      <c r="B74" s="86"/>
      <c r="C74" s="180"/>
      <c r="D74" s="180"/>
      <c r="E74" s="180"/>
      <c r="F74" s="180"/>
      <c r="G74" s="180"/>
      <c r="H74" s="181"/>
      <c r="I74" s="266" t="str">
        <f t="shared" si="0"/>
        <v/>
      </c>
      <c r="J74" s="427"/>
      <c r="K74" s="371"/>
    </row>
    <row r="75" spans="1:11" s="10" customFormat="1" ht="17.25" customHeight="1" x14ac:dyDescent="0.2">
      <c r="A75" s="85"/>
      <c r="B75" s="86"/>
      <c r="C75" s="180"/>
      <c r="D75" s="180"/>
      <c r="E75" s="180"/>
      <c r="F75" s="180"/>
      <c r="G75" s="180"/>
      <c r="H75" s="181"/>
      <c r="I75" s="266" t="str">
        <f t="shared" si="0"/>
        <v/>
      </c>
      <c r="J75" s="427"/>
      <c r="K75" s="371"/>
    </row>
    <row r="76" spans="1:11" s="10" customFormat="1" ht="17.25" customHeight="1" x14ac:dyDescent="0.2">
      <c r="A76" s="85"/>
      <c r="B76" s="86"/>
      <c r="C76" s="180"/>
      <c r="D76" s="180"/>
      <c r="E76" s="180"/>
      <c r="F76" s="180"/>
      <c r="G76" s="180"/>
      <c r="H76" s="181"/>
      <c r="I76" s="266" t="str">
        <f t="shared" si="0"/>
        <v/>
      </c>
      <c r="J76" s="427"/>
      <c r="K76" s="371"/>
    </row>
    <row r="77" spans="1:11" s="10" customFormat="1" ht="17.25" customHeight="1" x14ac:dyDescent="0.2">
      <c r="A77" s="85"/>
      <c r="B77" s="86"/>
      <c r="C77" s="180"/>
      <c r="D77" s="180"/>
      <c r="E77" s="180"/>
      <c r="F77" s="180"/>
      <c r="G77" s="180"/>
      <c r="H77" s="181"/>
      <c r="I77" s="266" t="str">
        <f t="shared" si="0"/>
        <v/>
      </c>
      <c r="J77" s="427"/>
      <c r="K77" s="371"/>
    </row>
    <row r="78" spans="1:11" s="10" customFormat="1" ht="17.25" customHeight="1" x14ac:dyDescent="0.2">
      <c r="A78" s="85"/>
      <c r="B78" s="86"/>
      <c r="C78" s="180"/>
      <c r="D78" s="180"/>
      <c r="E78" s="180"/>
      <c r="F78" s="180"/>
      <c r="G78" s="180"/>
      <c r="H78" s="181"/>
      <c r="I78" s="266" t="str">
        <f t="shared" si="0"/>
        <v/>
      </c>
      <c r="J78" s="427"/>
      <c r="K78" s="371"/>
    </row>
    <row r="79" spans="1:11" s="10" customFormat="1" ht="17.25" customHeight="1" x14ac:dyDescent="0.2">
      <c r="A79" s="85"/>
      <c r="B79" s="86"/>
      <c r="C79" s="180"/>
      <c r="D79" s="180"/>
      <c r="E79" s="180"/>
      <c r="F79" s="180"/>
      <c r="G79" s="180"/>
      <c r="H79" s="181"/>
      <c r="I79" s="266" t="str">
        <f t="shared" si="0"/>
        <v/>
      </c>
      <c r="J79" s="427"/>
      <c r="K79" s="371"/>
    </row>
    <row r="80" spans="1:11" s="10" customFormat="1" ht="17.25" customHeight="1" x14ac:dyDescent="0.2">
      <c r="A80" s="85"/>
      <c r="B80" s="86"/>
      <c r="C80" s="180"/>
      <c r="D80" s="180"/>
      <c r="E80" s="180"/>
      <c r="F80" s="180"/>
      <c r="G80" s="180"/>
      <c r="H80" s="181"/>
      <c r="I80" s="266" t="str">
        <f t="shared" si="0"/>
        <v/>
      </c>
      <c r="J80" s="427"/>
      <c r="K80" s="371"/>
    </row>
    <row r="81" spans="1:11" s="10" customFormat="1" ht="17.25" customHeight="1" x14ac:dyDescent="0.2">
      <c r="A81" s="85"/>
      <c r="B81" s="86"/>
      <c r="C81" s="180"/>
      <c r="D81" s="180"/>
      <c r="E81" s="180"/>
      <c r="F81" s="180"/>
      <c r="G81" s="180"/>
      <c r="H81" s="181"/>
      <c r="I81" s="266" t="str">
        <f t="shared" si="0"/>
        <v/>
      </c>
      <c r="J81" s="427"/>
      <c r="K81" s="371"/>
    </row>
    <row r="82" spans="1:11" s="10" customFormat="1" ht="17.25" customHeight="1" x14ac:dyDescent="0.2">
      <c r="A82" s="85"/>
      <c r="B82" s="86"/>
      <c r="C82" s="180"/>
      <c r="D82" s="180"/>
      <c r="E82" s="180"/>
      <c r="F82" s="180"/>
      <c r="G82" s="180"/>
      <c r="H82" s="181"/>
      <c r="I82" s="266" t="str">
        <f t="shared" si="0"/>
        <v/>
      </c>
      <c r="J82" s="427"/>
      <c r="K82" s="371"/>
    </row>
    <row r="83" spans="1:11" s="10" customFormat="1" ht="17.25" customHeight="1" x14ac:dyDescent="0.2">
      <c r="A83" s="85"/>
      <c r="B83" s="86"/>
      <c r="C83" s="180"/>
      <c r="D83" s="180"/>
      <c r="E83" s="180"/>
      <c r="F83" s="180"/>
      <c r="G83" s="180"/>
      <c r="H83" s="181"/>
      <c r="I83" s="266" t="str">
        <f t="shared" si="0"/>
        <v/>
      </c>
      <c r="J83" s="427"/>
      <c r="K83" s="371"/>
    </row>
    <row r="84" spans="1:11" s="10" customFormat="1" ht="17.25" customHeight="1" x14ac:dyDescent="0.2">
      <c r="A84" s="85"/>
      <c r="B84" s="86"/>
      <c r="C84" s="180"/>
      <c r="D84" s="180"/>
      <c r="E84" s="180"/>
      <c r="F84" s="180"/>
      <c r="G84" s="180"/>
      <c r="H84" s="181"/>
      <c r="I84" s="266" t="str">
        <f t="shared" si="0"/>
        <v/>
      </c>
      <c r="J84" s="427"/>
      <c r="K84" s="371"/>
    </row>
    <row r="85" spans="1:11" s="10" customFormat="1" ht="17.25" customHeight="1" x14ac:dyDescent="0.2">
      <c r="A85" s="85"/>
      <c r="B85" s="86"/>
      <c r="C85" s="180"/>
      <c r="D85" s="180"/>
      <c r="E85" s="180"/>
      <c r="F85" s="180"/>
      <c r="G85" s="180"/>
      <c r="H85" s="181"/>
      <c r="I85" s="266" t="str">
        <f t="shared" si="0"/>
        <v/>
      </c>
      <c r="J85" s="427"/>
      <c r="K85" s="371"/>
    </row>
    <row r="86" spans="1:11" s="10" customFormat="1" ht="17.25" customHeight="1" x14ac:dyDescent="0.2">
      <c r="A86" s="85"/>
      <c r="B86" s="86"/>
      <c r="C86" s="180"/>
      <c r="D86" s="180"/>
      <c r="E86" s="180"/>
      <c r="F86" s="180"/>
      <c r="G86" s="180"/>
      <c r="H86" s="181"/>
      <c r="I86" s="266" t="str">
        <f t="shared" si="0"/>
        <v/>
      </c>
      <c r="J86" s="427"/>
      <c r="K86" s="371"/>
    </row>
    <row r="87" spans="1:11" s="10" customFormat="1" ht="17.25" customHeight="1" x14ac:dyDescent="0.2">
      <c r="A87" s="85"/>
      <c r="B87" s="86"/>
      <c r="C87" s="180"/>
      <c r="D87" s="180"/>
      <c r="E87" s="180"/>
      <c r="F87" s="180"/>
      <c r="G87" s="180"/>
      <c r="H87" s="181"/>
      <c r="I87" s="266" t="str">
        <f t="shared" si="0"/>
        <v/>
      </c>
      <c r="J87" s="427"/>
      <c r="K87" s="371"/>
    </row>
    <row r="88" spans="1:11" s="10" customFormat="1" ht="17.25" customHeight="1" x14ac:dyDescent="0.2">
      <c r="A88" s="85"/>
      <c r="B88" s="86"/>
      <c r="C88" s="180"/>
      <c r="D88" s="180"/>
      <c r="E88" s="180"/>
      <c r="F88" s="180"/>
      <c r="G88" s="180"/>
      <c r="H88" s="181"/>
      <c r="I88" s="266" t="str">
        <f t="shared" si="0"/>
        <v/>
      </c>
      <c r="J88" s="427"/>
      <c r="K88" s="371"/>
    </row>
    <row r="89" spans="1:11" s="10" customFormat="1" ht="17.25" customHeight="1" x14ac:dyDescent="0.2">
      <c r="A89" s="85"/>
      <c r="B89" s="86"/>
      <c r="C89" s="180"/>
      <c r="D89" s="180"/>
      <c r="E89" s="180"/>
      <c r="F89" s="180"/>
      <c r="G89" s="180"/>
      <c r="H89" s="181"/>
      <c r="I89" s="266" t="str">
        <f t="shared" si="0"/>
        <v/>
      </c>
      <c r="J89" s="427"/>
      <c r="K89" s="372"/>
    </row>
    <row r="90" spans="1:11" s="10" customFormat="1" ht="17.25" customHeight="1" x14ac:dyDescent="0.2">
      <c r="A90" s="63"/>
      <c r="B90" s="64"/>
      <c r="C90" s="177"/>
      <c r="D90" s="177"/>
      <c r="E90" s="177"/>
      <c r="F90" s="177"/>
      <c r="G90" s="177"/>
      <c r="H90" s="178"/>
      <c r="I90" s="266" t="str">
        <f t="shared" si="0"/>
        <v/>
      </c>
      <c r="J90" s="427"/>
      <c r="K90" s="373"/>
    </row>
    <row r="91" spans="1:11" s="10" customFormat="1" ht="17.25" customHeight="1" x14ac:dyDescent="0.2">
      <c r="A91" s="63"/>
      <c r="B91" s="64"/>
      <c r="C91" s="177"/>
      <c r="D91" s="177"/>
      <c r="E91" s="177"/>
      <c r="F91" s="177"/>
      <c r="G91" s="177"/>
      <c r="H91" s="178"/>
      <c r="I91" s="266" t="str">
        <f t="shared" si="0"/>
        <v/>
      </c>
      <c r="J91" s="427"/>
      <c r="K91" s="372"/>
    </row>
    <row r="92" spans="1:11" s="10" customFormat="1" ht="17.25" customHeight="1" x14ac:dyDescent="0.2">
      <c r="A92" s="63"/>
      <c r="B92" s="64"/>
      <c r="C92" s="177"/>
      <c r="D92" s="177"/>
      <c r="E92" s="177"/>
      <c r="F92" s="177"/>
      <c r="G92" s="177"/>
      <c r="H92" s="178"/>
      <c r="I92" s="266" t="str">
        <f t="shared" si="0"/>
        <v/>
      </c>
      <c r="J92" s="427"/>
      <c r="K92" s="374"/>
    </row>
    <row r="93" spans="1:11" s="10" customFormat="1" ht="17.25" customHeight="1" x14ac:dyDescent="0.2">
      <c r="A93" s="63"/>
      <c r="B93" s="64"/>
      <c r="C93" s="177"/>
      <c r="D93" s="177"/>
      <c r="E93" s="177"/>
      <c r="F93" s="177"/>
      <c r="G93" s="177"/>
      <c r="H93" s="178"/>
      <c r="I93" s="266" t="str">
        <f t="shared" si="0"/>
        <v/>
      </c>
      <c r="J93" s="427"/>
      <c r="K93" s="374"/>
    </row>
    <row r="94" spans="1:11" s="10" customFormat="1" ht="17.25" customHeight="1" x14ac:dyDescent="0.2">
      <c r="A94" s="63"/>
      <c r="B94" s="64"/>
      <c r="C94" s="177"/>
      <c r="D94" s="177"/>
      <c r="E94" s="177"/>
      <c r="F94" s="177"/>
      <c r="G94" s="177"/>
      <c r="H94" s="178"/>
      <c r="I94" s="266" t="str">
        <f t="shared" si="0"/>
        <v/>
      </c>
      <c r="J94" s="427"/>
      <c r="K94" s="374"/>
    </row>
    <row r="95" spans="1:11" s="10" customFormat="1" ht="17.25" customHeight="1" x14ac:dyDescent="0.2">
      <c r="A95" s="63"/>
      <c r="B95" s="64"/>
      <c r="C95" s="177"/>
      <c r="D95" s="177"/>
      <c r="E95" s="177"/>
      <c r="F95" s="177"/>
      <c r="G95" s="177"/>
      <c r="H95" s="178"/>
      <c r="I95" s="266" t="str">
        <f t="shared" si="0"/>
        <v/>
      </c>
      <c r="J95" s="427"/>
      <c r="K95" s="374"/>
    </row>
    <row r="96" spans="1:11" s="10" customFormat="1" ht="17.25" customHeight="1" x14ac:dyDescent="0.2">
      <c r="A96" s="85"/>
      <c r="B96" s="86"/>
      <c r="C96" s="180"/>
      <c r="D96" s="180"/>
      <c r="E96" s="180"/>
      <c r="F96" s="180"/>
      <c r="G96" s="180"/>
      <c r="H96" s="181"/>
      <c r="I96" s="266" t="str">
        <f t="shared" si="0"/>
        <v/>
      </c>
      <c r="J96" s="427"/>
      <c r="K96" s="374"/>
    </row>
    <row r="97" spans="1:11" s="10" customFormat="1" ht="17.25" customHeight="1" x14ac:dyDescent="0.2">
      <c r="A97" s="85"/>
      <c r="B97" s="86"/>
      <c r="C97" s="180"/>
      <c r="D97" s="180"/>
      <c r="E97" s="180"/>
      <c r="F97" s="180"/>
      <c r="G97" s="180"/>
      <c r="H97" s="181"/>
      <c r="I97" s="266" t="str">
        <f t="shared" si="0"/>
        <v/>
      </c>
      <c r="J97" s="427"/>
      <c r="K97" s="374"/>
    </row>
    <row r="98" spans="1:11" s="10" customFormat="1" ht="17.25" customHeight="1" x14ac:dyDescent="0.2">
      <c r="A98" s="85"/>
      <c r="B98" s="86"/>
      <c r="C98" s="180"/>
      <c r="D98" s="180"/>
      <c r="E98" s="180"/>
      <c r="F98" s="180"/>
      <c r="G98" s="180"/>
      <c r="H98" s="181"/>
      <c r="I98" s="266" t="str">
        <f t="shared" si="0"/>
        <v/>
      </c>
      <c r="J98" s="427"/>
      <c r="K98" s="374"/>
    </row>
    <row r="99" spans="1:11" s="10" customFormat="1" ht="17.25" customHeight="1" thickBot="1" x14ac:dyDescent="0.25">
      <c r="A99" s="88"/>
      <c r="B99" s="89"/>
      <c r="C99" s="182"/>
      <c r="D99" s="182"/>
      <c r="E99" s="182"/>
      <c r="F99" s="182"/>
      <c r="G99" s="182"/>
      <c r="H99" s="183"/>
      <c r="I99" s="267" t="str">
        <f t="shared" si="0"/>
        <v/>
      </c>
      <c r="J99" s="342"/>
      <c r="K99" s="375"/>
    </row>
    <row r="100" spans="1:11" ht="17.25" customHeight="1" thickTop="1" thickBot="1" x14ac:dyDescent="0.25">
      <c r="A100" s="601" t="s">
        <v>218</v>
      </c>
      <c r="B100" s="602"/>
      <c r="C100" s="602"/>
      <c r="D100" s="602"/>
      <c r="E100" s="602"/>
      <c r="F100" s="602"/>
      <c r="G100" s="602"/>
      <c r="H100" s="602"/>
      <c r="I100" s="201">
        <f>SUBTOTAL(9,I5:I99)</f>
        <v>11958174</v>
      </c>
      <c r="J100" s="341" t="s">
        <v>320</v>
      </c>
      <c r="K100" s="376"/>
    </row>
    <row r="101" spans="1:11" s="6" customFormat="1" ht="16.5" customHeight="1" x14ac:dyDescent="0.2">
      <c r="A101" s="6" t="s">
        <v>146</v>
      </c>
      <c r="H101" s="8"/>
      <c r="I101" s="7"/>
    </row>
    <row r="102" spans="1:11" s="6" customFormat="1" ht="16.5" customHeight="1" x14ac:dyDescent="0.2">
      <c r="H102" s="8"/>
      <c r="I102" s="7"/>
    </row>
    <row r="103" spans="1:11" s="6" customFormat="1" ht="17.25" customHeight="1" x14ac:dyDescent="0.2">
      <c r="H103" s="7"/>
    </row>
    <row r="104" spans="1:11" ht="16.5" customHeight="1" x14ac:dyDescent="0.2"/>
    <row r="105" spans="1:11" ht="16.5" customHeight="1" x14ac:dyDescent="0.2"/>
    <row r="106" spans="1:11" ht="16.5" customHeight="1" x14ac:dyDescent="0.2"/>
    <row r="107" spans="1:11" ht="16.5" customHeight="1" x14ac:dyDescent="0.2"/>
    <row r="108" spans="1:11" ht="16.5" customHeight="1" x14ac:dyDescent="0.2">
      <c r="A108" s="340"/>
    </row>
    <row r="109" spans="1:11" ht="16.5" customHeight="1" x14ac:dyDescent="0.2">
      <c r="A109" s="340"/>
    </row>
    <row r="110" spans="1:11" ht="16.5" customHeight="1" x14ac:dyDescent="0.2">
      <c r="A110" s="340"/>
    </row>
    <row r="111" spans="1:11" ht="16.5" customHeight="1" x14ac:dyDescent="0.2">
      <c r="A111" s="340"/>
    </row>
  </sheetData>
  <sheetProtection algorithmName="SHA-512" hashValue="7teKFU5bZtKVoIW0k17Rgy6ZXWGPr96vICFIrvqrA3CxqgfGlQgWKJJ+gRzw8AI9GIl6I/23+RCTF9EPej94ew==" saltValue="i8D6Z7Z9o8MEZNqg5y73Fw==" spinCount="100000" sheet="1" formatCells="0" formatColumns="0" formatRows="0"/>
  <protectedRanges>
    <protectedRange sqref="A5:H99" name="範囲1"/>
    <protectedRange sqref="K5:K99" name="範囲1_1"/>
  </protectedRanges>
  <autoFilter ref="A3:K4" xr:uid="{6610A3E1-8BBA-4543-B21D-1BBE4EBEAD39}">
    <filterColumn colId="2" showButton="0"/>
    <filterColumn colId="3" showButton="0"/>
    <filterColumn colId="4" showButton="0"/>
    <filterColumn colId="5" showButton="0"/>
  </autoFilter>
  <dataConsolidate/>
  <mergeCells count="9">
    <mergeCell ref="J3:J4"/>
    <mergeCell ref="M3:M4"/>
    <mergeCell ref="K3:K4"/>
    <mergeCell ref="A100:H100"/>
    <mergeCell ref="A3:A4"/>
    <mergeCell ref="B3:B4"/>
    <mergeCell ref="C3:G3"/>
    <mergeCell ref="H3:H4"/>
    <mergeCell ref="I3:I4"/>
  </mergeCells>
  <phoneticPr fontId="17"/>
  <dataValidations count="2">
    <dataValidation type="list" allowBlank="1" showInputMessage="1" showErrorMessage="1" sqref="H5:H99" xr:uid="{A69CAE38-356F-4BF2-8099-6FAE35FC9D39}">
      <formula1>"直雇用,派遣"</formula1>
    </dataValidation>
    <dataValidation type="list" allowBlank="1" showInputMessage="1" showErrorMessage="1" sqref="J5:J99" xr:uid="{8C13FF11-2F29-4F56-BA8D-930827D63DD0}">
      <formula1>$M$5:$M$16</formula1>
    </dataValidation>
  </dataValidations>
  <pageMargins left="0.39370078740157483" right="0.19685039370078741" top="0.74803149606299213" bottom="0.74803149606299213" header="0.31496062992125984" footer="0.31496062992125984"/>
  <pageSetup paperSize="9" scale="65" fitToHeight="2" orientation="portrait" blackAndWhite="1" r:id="rId1"/>
  <headerFooter alignWithMargins="0">
    <oddFooter>&amp;R&amp;12&amp;K00-024Ver.20240401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92D050"/>
    <pageSetUpPr fitToPage="1"/>
  </sheetPr>
  <dimension ref="A1:N114"/>
  <sheetViews>
    <sheetView zoomScale="80" zoomScaleNormal="80" workbookViewId="0">
      <pane ySplit="4" topLeftCell="A5" activePane="bottomLeft" state="frozen"/>
      <selection pane="bottomLeft"/>
    </sheetView>
  </sheetViews>
  <sheetFormatPr defaultColWidth="9" defaultRowHeight="14.4" x14ac:dyDescent="0.2"/>
  <cols>
    <col min="1" max="1" width="25.109375" style="1" customWidth="1"/>
    <col min="2" max="2" width="19.21875" style="1" customWidth="1"/>
    <col min="3" max="6" width="10.21875" style="1" customWidth="1"/>
    <col min="7" max="7" width="10.21875" style="1" hidden="1" customWidth="1"/>
    <col min="8" max="8" width="8.88671875" style="4" customWidth="1"/>
    <col min="9" max="9" width="20" style="2" customWidth="1"/>
    <col min="10" max="10" width="36.88671875" style="6" bestFit="1" customWidth="1"/>
    <col min="11" max="11" width="12.6640625" style="2" customWidth="1"/>
    <col min="12" max="12" width="9" style="1" customWidth="1"/>
    <col min="13" max="13" width="36.88671875" style="1" bestFit="1" customWidth="1"/>
    <col min="14" max="14" width="17.77734375" style="1" customWidth="1"/>
    <col min="15" max="16384" width="9" style="1"/>
  </cols>
  <sheetData>
    <row r="1" spans="1:14" x14ac:dyDescent="0.2">
      <c r="A1" s="1" t="s">
        <v>196</v>
      </c>
    </row>
    <row r="2" spans="1:14" ht="17.25" customHeight="1" thickBot="1" x14ac:dyDescent="0.25">
      <c r="A2" s="1" t="s">
        <v>197</v>
      </c>
      <c r="B2" s="4"/>
      <c r="C2" s="4"/>
      <c r="D2" s="4"/>
      <c r="E2" s="4"/>
      <c r="F2" s="4"/>
      <c r="G2" s="4"/>
      <c r="I2" s="3" t="s">
        <v>133</v>
      </c>
      <c r="K2" s="3"/>
    </row>
    <row r="3" spans="1:14" ht="17.25" customHeight="1" x14ac:dyDescent="0.2">
      <c r="A3" s="603" t="s">
        <v>198</v>
      </c>
      <c r="B3" s="592" t="s">
        <v>199</v>
      </c>
      <c r="C3" s="580" t="s">
        <v>137</v>
      </c>
      <c r="D3" s="580"/>
      <c r="E3" s="580"/>
      <c r="F3" s="580"/>
      <c r="G3" s="580"/>
      <c r="H3" s="605" t="s">
        <v>219</v>
      </c>
      <c r="I3" s="588" t="s">
        <v>201</v>
      </c>
      <c r="J3" s="567" t="s">
        <v>321</v>
      </c>
      <c r="K3" s="609" t="s">
        <v>202</v>
      </c>
      <c r="M3" s="567" t="s">
        <v>321</v>
      </c>
    </row>
    <row r="4" spans="1:14" ht="17.25" customHeight="1" thickBot="1" x14ac:dyDescent="0.25">
      <c r="A4" s="604"/>
      <c r="B4" s="593"/>
      <c r="C4" s="128" t="s">
        <v>220</v>
      </c>
      <c r="D4" s="129" t="s">
        <v>221</v>
      </c>
      <c r="E4" s="128" t="s">
        <v>222</v>
      </c>
      <c r="F4" s="129" t="s">
        <v>223</v>
      </c>
      <c r="G4" s="130"/>
      <c r="H4" s="606"/>
      <c r="I4" s="589"/>
      <c r="J4" s="568"/>
      <c r="K4" s="610"/>
      <c r="M4" s="568"/>
    </row>
    <row r="5" spans="1:14" ht="17.25" customHeight="1" x14ac:dyDescent="0.2">
      <c r="A5" s="53" t="s">
        <v>224</v>
      </c>
      <c r="B5" s="64" t="s">
        <v>209</v>
      </c>
      <c r="C5" s="131">
        <v>4300</v>
      </c>
      <c r="D5" s="132">
        <v>500</v>
      </c>
      <c r="E5" s="156"/>
      <c r="F5" s="157"/>
      <c r="G5" s="158"/>
      <c r="H5" s="82" t="s">
        <v>210</v>
      </c>
      <c r="I5" s="263">
        <f>IF(B5="","",ROUNDDOWN((C5*D5)+(E5*F5),0))</f>
        <v>2150000</v>
      </c>
      <c r="J5" s="426" t="s">
        <v>391</v>
      </c>
      <c r="K5" s="419"/>
      <c r="M5" s="343" t="str">
        <f>IF('4.設備備品費R'!J5="","",'4.設備備品費R'!J5)</f>
        <v>○○関連遺伝子発現解析</v>
      </c>
      <c r="N5" s="377">
        <f>IF(M5="","",SUMIF($J$5:$J$99,M5,$I$5:$I$99))</f>
        <v>2482000</v>
      </c>
    </row>
    <row r="6" spans="1:14" s="11" customFormat="1" ht="17.25" customHeight="1" x14ac:dyDescent="0.2">
      <c r="A6" s="63" t="s">
        <v>212</v>
      </c>
      <c r="B6" s="64" t="s">
        <v>213</v>
      </c>
      <c r="C6" s="133">
        <v>1660</v>
      </c>
      <c r="D6" s="134">
        <v>200</v>
      </c>
      <c r="E6" s="133"/>
      <c r="F6" s="134"/>
      <c r="G6" s="159"/>
      <c r="H6" s="84" t="s">
        <v>210</v>
      </c>
      <c r="I6" s="263">
        <f t="shared" ref="I6:I99" si="0">IF(B6="","",ROUNDDOWN((C6*D6)+(E6*F6),0))</f>
        <v>332000</v>
      </c>
      <c r="J6" s="426" t="s">
        <v>391</v>
      </c>
      <c r="K6" s="374"/>
      <c r="M6" s="344" t="str">
        <f>IF('4.設備備品費R'!J6="","",'4.設備備品費R'!J6)</f>
        <v>○○モデル動物の開発と検証</v>
      </c>
      <c r="N6" s="377">
        <f t="shared" ref="N6:N16" si="1">IF(M6="","",SUMIF($J$5:$J$99,M6,$I$5:$I$99))</f>
        <v>3616080</v>
      </c>
    </row>
    <row r="7" spans="1:14" s="10" customFormat="1" ht="17.25" customHeight="1" x14ac:dyDescent="0.2">
      <c r="A7" s="83" t="s">
        <v>224</v>
      </c>
      <c r="B7" s="64" t="s">
        <v>211</v>
      </c>
      <c r="C7" s="133"/>
      <c r="D7" s="134"/>
      <c r="E7" s="133">
        <v>301340</v>
      </c>
      <c r="F7" s="134">
        <v>12</v>
      </c>
      <c r="G7" s="159"/>
      <c r="H7" s="84" t="s">
        <v>210</v>
      </c>
      <c r="I7" s="263">
        <f t="shared" si="0"/>
        <v>3616080</v>
      </c>
      <c r="J7" s="426" t="s">
        <v>392</v>
      </c>
      <c r="K7" s="421"/>
      <c r="M7" s="344" t="str">
        <f>IF('4.設備備品費R'!J7="","",'4.設備備品費R'!J7)</f>
        <v>サブテーマ３</v>
      </c>
      <c r="N7" s="377">
        <f t="shared" si="1"/>
        <v>764940</v>
      </c>
    </row>
    <row r="8" spans="1:14" s="10" customFormat="1" ht="17.25" customHeight="1" x14ac:dyDescent="0.2">
      <c r="A8" s="63" t="s">
        <v>212</v>
      </c>
      <c r="B8" s="64" t="s">
        <v>215</v>
      </c>
      <c r="C8" s="133"/>
      <c r="D8" s="134"/>
      <c r="E8" s="163">
        <v>254980</v>
      </c>
      <c r="F8" s="164">
        <v>3</v>
      </c>
      <c r="G8" s="159"/>
      <c r="H8" s="84" t="s">
        <v>210</v>
      </c>
      <c r="I8" s="263">
        <f>IF(B8="","",ROUNDDOWN((C8*D8)+(E8*F8),0))</f>
        <v>764940</v>
      </c>
      <c r="J8" s="426" t="s">
        <v>337</v>
      </c>
      <c r="K8" s="374"/>
      <c r="M8" s="344" t="str">
        <f>IF('4.設備備品費R'!J8="","",'4.設備備品費R'!J8)</f>
        <v>サブテーマ共通</v>
      </c>
      <c r="N8" s="377">
        <f t="shared" si="1"/>
        <v>0</v>
      </c>
    </row>
    <row r="9" spans="1:14" s="10" customFormat="1" ht="17.25" customHeight="1" x14ac:dyDescent="0.2">
      <c r="A9" s="409"/>
      <c r="B9" s="410"/>
      <c r="C9" s="422"/>
      <c r="D9" s="423"/>
      <c r="E9" s="135"/>
      <c r="F9" s="136"/>
      <c r="G9" s="160"/>
      <c r="H9" s="424"/>
      <c r="I9" s="263" t="str">
        <f t="shared" si="0"/>
        <v/>
      </c>
      <c r="J9" s="427"/>
      <c r="K9" s="419"/>
      <c r="M9" s="344" t="str">
        <f>IF('4.設備備品費R'!J9="","",'4.設備備品費R'!J9)</f>
        <v/>
      </c>
      <c r="N9" s="377" t="str">
        <f t="shared" si="1"/>
        <v/>
      </c>
    </row>
    <row r="10" spans="1:14" s="10" customFormat="1" ht="17.25" customHeight="1" x14ac:dyDescent="0.2">
      <c r="A10" s="85"/>
      <c r="B10" s="410"/>
      <c r="C10" s="135"/>
      <c r="D10" s="136"/>
      <c r="E10" s="135"/>
      <c r="F10" s="136"/>
      <c r="G10" s="160"/>
      <c r="H10" s="87"/>
      <c r="I10" s="263" t="str">
        <f t="shared" si="0"/>
        <v/>
      </c>
      <c r="J10" s="427"/>
      <c r="K10" s="374"/>
      <c r="M10" s="344" t="str">
        <f>IF('4.設備備品費R'!J10="","",'4.設備備品費R'!J10)</f>
        <v/>
      </c>
      <c r="N10" s="377" t="str">
        <f t="shared" si="1"/>
        <v/>
      </c>
    </row>
    <row r="11" spans="1:14" s="10" customFormat="1" ht="17.25" customHeight="1" x14ac:dyDescent="0.2">
      <c r="A11" s="420"/>
      <c r="B11" s="410"/>
      <c r="C11" s="135"/>
      <c r="D11" s="136"/>
      <c r="E11" s="135"/>
      <c r="F11" s="136"/>
      <c r="G11" s="160"/>
      <c r="H11" s="87"/>
      <c r="I11" s="263" t="str">
        <f t="shared" si="0"/>
        <v/>
      </c>
      <c r="J11" s="427"/>
      <c r="K11" s="421"/>
      <c r="M11" s="344" t="str">
        <f>IF('4.設備備品費R'!J11="","",'4.設備備品費R'!J11)</f>
        <v/>
      </c>
      <c r="N11" s="377" t="str">
        <f t="shared" si="1"/>
        <v/>
      </c>
    </row>
    <row r="12" spans="1:14" s="10" customFormat="1" ht="17.25" customHeight="1" x14ac:dyDescent="0.2">
      <c r="A12" s="85"/>
      <c r="B12" s="410"/>
      <c r="C12" s="135"/>
      <c r="D12" s="136"/>
      <c r="E12" s="135"/>
      <c r="F12" s="136"/>
      <c r="G12" s="160"/>
      <c r="H12" s="87"/>
      <c r="I12" s="263" t="str">
        <f t="shared" si="0"/>
        <v/>
      </c>
      <c r="J12" s="427"/>
      <c r="K12" s="374"/>
      <c r="M12" s="344" t="str">
        <f>IF('4.設備備品費R'!J12="","",'4.設備備品費R'!J12)</f>
        <v/>
      </c>
      <c r="N12" s="377" t="str">
        <f t="shared" si="1"/>
        <v/>
      </c>
    </row>
    <row r="13" spans="1:14" s="10" customFormat="1" ht="17.25" customHeight="1" x14ac:dyDescent="0.2">
      <c r="A13" s="409"/>
      <c r="B13" s="410"/>
      <c r="C13" s="422"/>
      <c r="D13" s="423"/>
      <c r="E13" s="135"/>
      <c r="F13" s="136"/>
      <c r="G13" s="160"/>
      <c r="H13" s="424"/>
      <c r="I13" s="263" t="str">
        <f t="shared" si="0"/>
        <v/>
      </c>
      <c r="J13" s="427"/>
      <c r="K13" s="419"/>
      <c r="M13" s="344" t="str">
        <f>IF('4.設備備品費R'!J13="","",'4.設備備品費R'!J13)</f>
        <v/>
      </c>
      <c r="N13" s="377" t="str">
        <f t="shared" si="1"/>
        <v/>
      </c>
    </row>
    <row r="14" spans="1:14" s="10" customFormat="1" ht="17.25" customHeight="1" x14ac:dyDescent="0.2">
      <c r="A14" s="85"/>
      <c r="B14" s="410"/>
      <c r="C14" s="135"/>
      <c r="D14" s="136"/>
      <c r="E14" s="135"/>
      <c r="F14" s="136"/>
      <c r="G14" s="160"/>
      <c r="H14" s="87"/>
      <c r="I14" s="263" t="str">
        <f t="shared" si="0"/>
        <v/>
      </c>
      <c r="J14" s="427"/>
      <c r="K14" s="374"/>
      <c r="M14" s="344" t="str">
        <f>IF('4.設備備品費R'!J14="","",'4.設備備品費R'!J14)</f>
        <v/>
      </c>
      <c r="N14" s="377" t="str">
        <f t="shared" si="1"/>
        <v/>
      </c>
    </row>
    <row r="15" spans="1:14" s="10" customFormat="1" ht="17.25" customHeight="1" x14ac:dyDescent="0.2">
      <c r="A15" s="420"/>
      <c r="B15" s="410"/>
      <c r="C15" s="135"/>
      <c r="D15" s="136"/>
      <c r="E15" s="135"/>
      <c r="F15" s="136"/>
      <c r="G15" s="160"/>
      <c r="H15" s="87"/>
      <c r="I15" s="263" t="str">
        <f t="shared" si="0"/>
        <v/>
      </c>
      <c r="J15" s="427"/>
      <c r="K15" s="421"/>
      <c r="M15" s="344" t="str">
        <f>IF('4.設備備品費R'!J15="","",'4.設備備品費R'!J15)</f>
        <v/>
      </c>
      <c r="N15" s="377" t="str">
        <f t="shared" si="1"/>
        <v/>
      </c>
    </row>
    <row r="16" spans="1:14" s="10" customFormat="1" ht="17.25" customHeight="1" thickBot="1" x14ac:dyDescent="0.25">
      <c r="A16" s="85"/>
      <c r="B16" s="410"/>
      <c r="C16" s="135"/>
      <c r="D16" s="136"/>
      <c r="E16" s="135"/>
      <c r="F16" s="136"/>
      <c r="G16" s="160"/>
      <c r="H16" s="87"/>
      <c r="I16" s="263" t="str">
        <f t="shared" si="0"/>
        <v/>
      </c>
      <c r="J16" s="427"/>
      <c r="K16" s="374"/>
      <c r="M16" s="345" t="str">
        <f>IF('4.設備備品費R'!J16="","",'4.設備備品費R'!J16)</f>
        <v/>
      </c>
      <c r="N16" s="377" t="str">
        <f t="shared" si="1"/>
        <v/>
      </c>
    </row>
    <row r="17" spans="1:11" s="10" customFormat="1" ht="17.25" customHeight="1" x14ac:dyDescent="0.2">
      <c r="A17" s="409"/>
      <c r="B17" s="410"/>
      <c r="C17" s="422"/>
      <c r="D17" s="423"/>
      <c r="E17" s="422"/>
      <c r="F17" s="423"/>
      <c r="G17" s="160"/>
      <c r="H17" s="424"/>
      <c r="I17" s="263" t="str">
        <f t="shared" si="0"/>
        <v/>
      </c>
      <c r="J17" s="427"/>
      <c r="K17" s="419"/>
    </row>
    <row r="18" spans="1:11" s="10" customFormat="1" ht="17.25" customHeight="1" x14ac:dyDescent="0.2">
      <c r="A18" s="409"/>
      <c r="B18" s="410"/>
      <c r="C18" s="422"/>
      <c r="D18" s="423"/>
      <c r="E18" s="422"/>
      <c r="F18" s="423"/>
      <c r="G18" s="160"/>
      <c r="H18" s="424"/>
      <c r="I18" s="263" t="str">
        <f t="shared" si="0"/>
        <v/>
      </c>
      <c r="J18" s="427"/>
      <c r="K18" s="419"/>
    </row>
    <row r="19" spans="1:11" s="10" customFormat="1" ht="17.25" customHeight="1" x14ac:dyDescent="0.2">
      <c r="A19" s="409"/>
      <c r="B19" s="410"/>
      <c r="C19" s="422"/>
      <c r="D19" s="423"/>
      <c r="E19" s="422"/>
      <c r="F19" s="423"/>
      <c r="G19" s="160"/>
      <c r="H19" s="424"/>
      <c r="I19" s="263" t="str">
        <f t="shared" si="0"/>
        <v/>
      </c>
      <c r="J19" s="427"/>
      <c r="K19" s="419"/>
    </row>
    <row r="20" spans="1:11" s="10" customFormat="1" ht="17.25" customHeight="1" x14ac:dyDescent="0.2">
      <c r="A20" s="409"/>
      <c r="B20" s="410"/>
      <c r="C20" s="422"/>
      <c r="D20" s="423"/>
      <c r="E20" s="422"/>
      <c r="F20" s="423"/>
      <c r="G20" s="160"/>
      <c r="H20" s="424"/>
      <c r="I20" s="263" t="str">
        <f t="shared" si="0"/>
        <v/>
      </c>
      <c r="J20" s="427"/>
      <c r="K20" s="419"/>
    </row>
    <row r="21" spans="1:11" s="10" customFormat="1" ht="17.25" customHeight="1" x14ac:dyDescent="0.2">
      <c r="A21" s="409"/>
      <c r="B21" s="410"/>
      <c r="C21" s="422"/>
      <c r="D21" s="423"/>
      <c r="E21" s="422"/>
      <c r="F21" s="423"/>
      <c r="G21" s="160"/>
      <c r="H21" s="424"/>
      <c r="I21" s="263" t="str">
        <f t="shared" si="0"/>
        <v/>
      </c>
      <c r="J21" s="427"/>
      <c r="K21" s="419"/>
    </row>
    <row r="22" spans="1:11" s="10" customFormat="1" ht="17.25" customHeight="1" x14ac:dyDescent="0.2">
      <c r="A22" s="409"/>
      <c r="B22" s="410"/>
      <c r="C22" s="422"/>
      <c r="D22" s="423"/>
      <c r="E22" s="422"/>
      <c r="F22" s="423"/>
      <c r="G22" s="160"/>
      <c r="H22" s="424"/>
      <c r="I22" s="263" t="str">
        <f t="shared" si="0"/>
        <v/>
      </c>
      <c r="J22" s="427"/>
      <c r="K22" s="419"/>
    </row>
    <row r="23" spans="1:11" s="10" customFormat="1" ht="17.25" customHeight="1" x14ac:dyDescent="0.2">
      <c r="A23" s="409"/>
      <c r="B23" s="410"/>
      <c r="C23" s="422"/>
      <c r="D23" s="423"/>
      <c r="E23" s="422"/>
      <c r="F23" s="423"/>
      <c r="G23" s="160"/>
      <c r="H23" s="424"/>
      <c r="I23" s="263" t="str">
        <f t="shared" si="0"/>
        <v/>
      </c>
      <c r="J23" s="427"/>
      <c r="K23" s="419"/>
    </row>
    <row r="24" spans="1:11" s="10" customFormat="1" ht="17.25" customHeight="1" x14ac:dyDescent="0.2">
      <c r="A24" s="409"/>
      <c r="B24" s="410"/>
      <c r="C24" s="422"/>
      <c r="D24" s="423"/>
      <c r="E24" s="422"/>
      <c r="F24" s="423"/>
      <c r="G24" s="160"/>
      <c r="H24" s="424"/>
      <c r="I24" s="263" t="str">
        <f t="shared" si="0"/>
        <v/>
      </c>
      <c r="J24" s="427"/>
      <c r="K24" s="419"/>
    </row>
    <row r="25" spans="1:11" s="10" customFormat="1" ht="17.25" customHeight="1" x14ac:dyDescent="0.2">
      <c r="A25" s="409"/>
      <c r="B25" s="410"/>
      <c r="C25" s="422"/>
      <c r="D25" s="423"/>
      <c r="E25" s="422"/>
      <c r="F25" s="423"/>
      <c r="G25" s="160"/>
      <c r="H25" s="424"/>
      <c r="I25" s="263" t="str">
        <f t="shared" si="0"/>
        <v/>
      </c>
      <c r="J25" s="427"/>
      <c r="K25" s="419"/>
    </row>
    <row r="26" spans="1:11" s="10" customFormat="1" ht="17.25" customHeight="1" x14ac:dyDescent="0.2">
      <c r="A26" s="409"/>
      <c r="B26" s="410"/>
      <c r="C26" s="422"/>
      <c r="D26" s="423"/>
      <c r="E26" s="422"/>
      <c r="F26" s="423"/>
      <c r="G26" s="160"/>
      <c r="H26" s="424"/>
      <c r="I26" s="263" t="str">
        <f t="shared" si="0"/>
        <v/>
      </c>
      <c r="J26" s="427"/>
      <c r="K26" s="419"/>
    </row>
    <row r="27" spans="1:11" s="10" customFormat="1" ht="17.25" customHeight="1" x14ac:dyDescent="0.2">
      <c r="A27" s="409"/>
      <c r="B27" s="410"/>
      <c r="C27" s="422"/>
      <c r="D27" s="423"/>
      <c r="E27" s="422"/>
      <c r="F27" s="423"/>
      <c r="G27" s="160"/>
      <c r="H27" s="424"/>
      <c r="I27" s="263" t="str">
        <f t="shared" si="0"/>
        <v/>
      </c>
      <c r="J27" s="427"/>
      <c r="K27" s="419"/>
    </row>
    <row r="28" spans="1:11" s="10" customFormat="1" ht="17.25" customHeight="1" x14ac:dyDescent="0.2">
      <c r="A28" s="409"/>
      <c r="B28" s="410"/>
      <c r="C28" s="422"/>
      <c r="D28" s="423"/>
      <c r="E28" s="422"/>
      <c r="F28" s="423"/>
      <c r="G28" s="160"/>
      <c r="H28" s="424"/>
      <c r="I28" s="263" t="str">
        <f t="shared" si="0"/>
        <v/>
      </c>
      <c r="J28" s="427"/>
      <c r="K28" s="419"/>
    </row>
    <row r="29" spans="1:11" s="10" customFormat="1" ht="17.25" customHeight="1" x14ac:dyDescent="0.2">
      <c r="A29" s="409"/>
      <c r="B29" s="410"/>
      <c r="C29" s="422"/>
      <c r="D29" s="423"/>
      <c r="E29" s="422"/>
      <c r="F29" s="423"/>
      <c r="G29" s="160"/>
      <c r="H29" s="424"/>
      <c r="I29" s="263" t="str">
        <f t="shared" si="0"/>
        <v/>
      </c>
      <c r="J29" s="427"/>
      <c r="K29" s="419"/>
    </row>
    <row r="30" spans="1:11" s="10" customFormat="1" ht="17.25" customHeight="1" x14ac:dyDescent="0.2">
      <c r="A30" s="409"/>
      <c r="B30" s="410"/>
      <c r="C30" s="422"/>
      <c r="D30" s="423"/>
      <c r="E30" s="422"/>
      <c r="F30" s="423"/>
      <c r="G30" s="160"/>
      <c r="H30" s="424"/>
      <c r="I30" s="263" t="str">
        <f t="shared" si="0"/>
        <v/>
      </c>
      <c r="J30" s="427"/>
      <c r="K30" s="419"/>
    </row>
    <row r="31" spans="1:11" s="10" customFormat="1" ht="17.25" customHeight="1" x14ac:dyDescent="0.2">
      <c r="A31" s="409"/>
      <c r="B31" s="410"/>
      <c r="C31" s="422"/>
      <c r="D31" s="423"/>
      <c r="E31" s="422"/>
      <c r="F31" s="423"/>
      <c r="G31" s="160"/>
      <c r="H31" s="424"/>
      <c r="I31" s="263" t="str">
        <f t="shared" si="0"/>
        <v/>
      </c>
      <c r="J31" s="427"/>
      <c r="K31" s="419"/>
    </row>
    <row r="32" spans="1:11" s="10" customFormat="1" ht="17.25" customHeight="1" x14ac:dyDescent="0.2">
      <c r="A32" s="409"/>
      <c r="B32" s="410"/>
      <c r="C32" s="422"/>
      <c r="D32" s="423"/>
      <c r="E32" s="422"/>
      <c r="F32" s="423"/>
      <c r="G32" s="160"/>
      <c r="H32" s="424"/>
      <c r="I32" s="263" t="str">
        <f t="shared" si="0"/>
        <v/>
      </c>
      <c r="J32" s="427"/>
      <c r="K32" s="419"/>
    </row>
    <row r="33" spans="1:11" s="10" customFormat="1" ht="17.25" customHeight="1" x14ac:dyDescent="0.2">
      <c r="A33" s="409"/>
      <c r="B33" s="410"/>
      <c r="C33" s="422"/>
      <c r="D33" s="423"/>
      <c r="E33" s="422"/>
      <c r="F33" s="423"/>
      <c r="G33" s="160"/>
      <c r="H33" s="424"/>
      <c r="I33" s="263" t="str">
        <f t="shared" si="0"/>
        <v/>
      </c>
      <c r="J33" s="427"/>
      <c r="K33" s="419"/>
    </row>
    <row r="34" spans="1:11" s="10" customFormat="1" ht="17.25" customHeight="1" x14ac:dyDescent="0.2">
      <c r="A34" s="409"/>
      <c r="B34" s="410"/>
      <c r="C34" s="422"/>
      <c r="D34" s="423"/>
      <c r="E34" s="422"/>
      <c r="F34" s="423"/>
      <c r="G34" s="160"/>
      <c r="H34" s="424"/>
      <c r="I34" s="263" t="str">
        <f t="shared" si="0"/>
        <v/>
      </c>
      <c r="J34" s="427"/>
      <c r="K34" s="419"/>
    </row>
    <row r="35" spans="1:11" s="10" customFormat="1" ht="17.25" customHeight="1" x14ac:dyDescent="0.2">
      <c r="A35" s="409"/>
      <c r="B35" s="410"/>
      <c r="C35" s="422"/>
      <c r="D35" s="423"/>
      <c r="E35" s="422"/>
      <c r="F35" s="423"/>
      <c r="G35" s="160"/>
      <c r="H35" s="424"/>
      <c r="I35" s="263" t="str">
        <f t="shared" si="0"/>
        <v/>
      </c>
      <c r="J35" s="427"/>
      <c r="K35" s="419"/>
    </row>
    <row r="36" spans="1:11" s="10" customFormat="1" ht="17.25" customHeight="1" x14ac:dyDescent="0.2">
      <c r="A36" s="409"/>
      <c r="B36" s="410"/>
      <c r="C36" s="422"/>
      <c r="D36" s="423"/>
      <c r="E36" s="422"/>
      <c r="F36" s="423"/>
      <c r="G36" s="160"/>
      <c r="H36" s="424"/>
      <c r="I36" s="263" t="str">
        <f t="shared" si="0"/>
        <v/>
      </c>
      <c r="J36" s="427"/>
      <c r="K36" s="419"/>
    </row>
    <row r="37" spans="1:11" s="10" customFormat="1" ht="17.25" customHeight="1" x14ac:dyDescent="0.2">
      <c r="A37" s="409"/>
      <c r="B37" s="410"/>
      <c r="C37" s="422"/>
      <c r="D37" s="423"/>
      <c r="E37" s="422"/>
      <c r="F37" s="423"/>
      <c r="G37" s="160"/>
      <c r="H37" s="424"/>
      <c r="I37" s="263" t="str">
        <f t="shared" si="0"/>
        <v/>
      </c>
      <c r="J37" s="427"/>
      <c r="K37" s="419"/>
    </row>
    <row r="38" spans="1:11" s="10" customFormat="1" ht="17.25" customHeight="1" x14ac:dyDescent="0.2">
      <c r="A38" s="409"/>
      <c r="B38" s="410"/>
      <c r="C38" s="422"/>
      <c r="D38" s="423"/>
      <c r="E38" s="422"/>
      <c r="F38" s="423"/>
      <c r="G38" s="160"/>
      <c r="H38" s="424"/>
      <c r="I38" s="263" t="str">
        <f t="shared" si="0"/>
        <v/>
      </c>
      <c r="J38" s="427"/>
      <c r="K38" s="419"/>
    </row>
    <row r="39" spans="1:11" s="10" customFormat="1" ht="17.25" customHeight="1" x14ac:dyDescent="0.2">
      <c r="A39" s="409"/>
      <c r="B39" s="410"/>
      <c r="C39" s="422"/>
      <c r="D39" s="423"/>
      <c r="E39" s="422"/>
      <c r="F39" s="423"/>
      <c r="G39" s="160"/>
      <c r="H39" s="424"/>
      <c r="I39" s="263" t="str">
        <f t="shared" si="0"/>
        <v/>
      </c>
      <c r="J39" s="427"/>
      <c r="K39" s="419"/>
    </row>
    <row r="40" spans="1:11" s="10" customFormat="1" ht="17.25" customHeight="1" x14ac:dyDescent="0.2">
      <c r="A40" s="409"/>
      <c r="B40" s="410"/>
      <c r="C40" s="422"/>
      <c r="D40" s="423"/>
      <c r="E40" s="422"/>
      <c r="F40" s="423"/>
      <c r="G40" s="160"/>
      <c r="H40" s="424"/>
      <c r="I40" s="263" t="str">
        <f t="shared" si="0"/>
        <v/>
      </c>
      <c r="J40" s="427"/>
      <c r="K40" s="419"/>
    </row>
    <row r="41" spans="1:11" s="10" customFormat="1" ht="17.25" customHeight="1" x14ac:dyDescent="0.2">
      <c r="A41" s="53"/>
      <c r="B41" s="64"/>
      <c r="C41" s="131"/>
      <c r="D41" s="132"/>
      <c r="E41" s="131"/>
      <c r="F41" s="132"/>
      <c r="G41" s="159"/>
      <c r="H41" s="82"/>
      <c r="I41" s="263" t="str">
        <f t="shared" si="0"/>
        <v/>
      </c>
      <c r="J41" s="427"/>
      <c r="K41" s="371"/>
    </row>
    <row r="42" spans="1:11" s="10" customFormat="1" ht="17.25" customHeight="1" x14ac:dyDescent="0.2">
      <c r="A42" s="53"/>
      <c r="B42" s="64"/>
      <c r="C42" s="131"/>
      <c r="D42" s="132"/>
      <c r="E42" s="131"/>
      <c r="F42" s="132"/>
      <c r="G42" s="159"/>
      <c r="H42" s="82"/>
      <c r="I42" s="263" t="str">
        <f t="shared" si="0"/>
        <v/>
      </c>
      <c r="J42" s="427"/>
      <c r="K42" s="371"/>
    </row>
    <row r="43" spans="1:11" s="10" customFormat="1" ht="17.25" customHeight="1" x14ac:dyDescent="0.2">
      <c r="A43" s="53"/>
      <c r="B43" s="64"/>
      <c r="C43" s="131"/>
      <c r="D43" s="132"/>
      <c r="E43" s="131"/>
      <c r="F43" s="132"/>
      <c r="G43" s="159"/>
      <c r="H43" s="82"/>
      <c r="I43" s="263" t="str">
        <f t="shared" si="0"/>
        <v/>
      </c>
      <c r="J43" s="427"/>
      <c r="K43" s="371"/>
    </row>
    <row r="44" spans="1:11" s="10" customFormat="1" ht="17.25" customHeight="1" x14ac:dyDescent="0.2">
      <c r="A44" s="53"/>
      <c r="B44" s="64"/>
      <c r="C44" s="131"/>
      <c r="D44" s="132"/>
      <c r="E44" s="131"/>
      <c r="F44" s="132"/>
      <c r="G44" s="159"/>
      <c r="H44" s="82"/>
      <c r="I44" s="263" t="str">
        <f t="shared" si="0"/>
        <v/>
      </c>
      <c r="J44" s="427"/>
      <c r="K44" s="371"/>
    </row>
    <row r="45" spans="1:11" s="10" customFormat="1" ht="17.25" customHeight="1" x14ac:dyDescent="0.2">
      <c r="A45" s="53"/>
      <c r="B45" s="64"/>
      <c r="C45" s="131"/>
      <c r="D45" s="132"/>
      <c r="E45" s="131"/>
      <c r="F45" s="132"/>
      <c r="G45" s="159"/>
      <c r="H45" s="82"/>
      <c r="I45" s="263" t="str">
        <f t="shared" si="0"/>
        <v/>
      </c>
      <c r="J45" s="427"/>
      <c r="K45" s="371"/>
    </row>
    <row r="46" spans="1:11" s="10" customFormat="1" ht="17.25" customHeight="1" x14ac:dyDescent="0.2">
      <c r="A46" s="53"/>
      <c r="B46" s="64"/>
      <c r="C46" s="131"/>
      <c r="D46" s="132"/>
      <c r="E46" s="131"/>
      <c r="F46" s="132"/>
      <c r="G46" s="159"/>
      <c r="H46" s="82"/>
      <c r="I46" s="263" t="str">
        <f t="shared" si="0"/>
        <v/>
      </c>
      <c r="J46" s="427"/>
      <c r="K46" s="371"/>
    </row>
    <row r="47" spans="1:11" s="10" customFormat="1" ht="17.25" customHeight="1" x14ac:dyDescent="0.2">
      <c r="A47" s="53"/>
      <c r="B47" s="64"/>
      <c r="C47" s="131"/>
      <c r="D47" s="132"/>
      <c r="E47" s="131"/>
      <c r="F47" s="132"/>
      <c r="G47" s="159"/>
      <c r="H47" s="82"/>
      <c r="I47" s="263" t="str">
        <f t="shared" si="0"/>
        <v/>
      </c>
      <c r="J47" s="427"/>
      <c r="K47" s="371"/>
    </row>
    <row r="48" spans="1:11" s="10" customFormat="1" ht="17.25" customHeight="1" x14ac:dyDescent="0.2">
      <c r="A48" s="53"/>
      <c r="B48" s="64"/>
      <c r="C48" s="131"/>
      <c r="D48" s="132"/>
      <c r="E48" s="131"/>
      <c r="F48" s="132"/>
      <c r="G48" s="159"/>
      <c r="H48" s="82"/>
      <c r="I48" s="263" t="str">
        <f t="shared" si="0"/>
        <v/>
      </c>
      <c r="J48" s="427"/>
      <c r="K48" s="371"/>
    </row>
    <row r="49" spans="1:11" s="10" customFormat="1" ht="17.25" customHeight="1" x14ac:dyDescent="0.2">
      <c r="A49" s="53"/>
      <c r="B49" s="64"/>
      <c r="C49" s="131"/>
      <c r="D49" s="132"/>
      <c r="E49" s="131"/>
      <c r="F49" s="132"/>
      <c r="G49" s="159"/>
      <c r="H49" s="82"/>
      <c r="I49" s="263" t="str">
        <f t="shared" si="0"/>
        <v/>
      </c>
      <c r="J49" s="427"/>
      <c r="K49" s="371"/>
    </row>
    <row r="50" spans="1:11" s="10" customFormat="1" ht="17.25" customHeight="1" x14ac:dyDescent="0.2">
      <c r="A50" s="53"/>
      <c r="B50" s="64"/>
      <c r="C50" s="131"/>
      <c r="D50" s="132"/>
      <c r="E50" s="131"/>
      <c r="F50" s="132"/>
      <c r="G50" s="159"/>
      <c r="H50" s="82"/>
      <c r="I50" s="263" t="str">
        <f t="shared" si="0"/>
        <v/>
      </c>
      <c r="J50" s="427"/>
      <c r="K50" s="371"/>
    </row>
    <row r="51" spans="1:11" s="10" customFormat="1" ht="17.25" customHeight="1" x14ac:dyDescent="0.2">
      <c r="A51" s="53"/>
      <c r="B51" s="64"/>
      <c r="C51" s="131"/>
      <c r="D51" s="132"/>
      <c r="E51" s="131"/>
      <c r="F51" s="132"/>
      <c r="G51" s="159"/>
      <c r="H51" s="82"/>
      <c r="I51" s="263" t="str">
        <f t="shared" si="0"/>
        <v/>
      </c>
      <c r="J51" s="427"/>
      <c r="K51" s="371"/>
    </row>
    <row r="52" spans="1:11" s="10" customFormat="1" ht="17.25" customHeight="1" x14ac:dyDescent="0.2">
      <c r="A52" s="53"/>
      <c r="B52" s="64"/>
      <c r="C52" s="131"/>
      <c r="D52" s="132"/>
      <c r="E52" s="131"/>
      <c r="F52" s="132"/>
      <c r="G52" s="159"/>
      <c r="H52" s="82"/>
      <c r="I52" s="263" t="str">
        <f t="shared" si="0"/>
        <v/>
      </c>
      <c r="J52" s="427"/>
      <c r="K52" s="371"/>
    </row>
    <row r="53" spans="1:11" s="10" customFormat="1" ht="17.25" customHeight="1" x14ac:dyDescent="0.2">
      <c r="A53" s="53"/>
      <c r="B53" s="64"/>
      <c r="C53" s="131"/>
      <c r="D53" s="132"/>
      <c r="E53" s="131"/>
      <c r="F53" s="132"/>
      <c r="G53" s="159"/>
      <c r="H53" s="82"/>
      <c r="I53" s="263" t="str">
        <f t="shared" si="0"/>
        <v/>
      </c>
      <c r="J53" s="427"/>
      <c r="K53" s="371"/>
    </row>
    <row r="54" spans="1:11" s="10" customFormat="1" ht="17.25" customHeight="1" x14ac:dyDescent="0.2">
      <c r="A54" s="53"/>
      <c r="B54" s="64"/>
      <c r="C54" s="131"/>
      <c r="D54" s="132"/>
      <c r="E54" s="131"/>
      <c r="F54" s="132"/>
      <c r="G54" s="159"/>
      <c r="H54" s="82"/>
      <c r="I54" s="263" t="str">
        <f t="shared" si="0"/>
        <v/>
      </c>
      <c r="J54" s="427"/>
      <c r="K54" s="371"/>
    </row>
    <row r="55" spans="1:11" s="10" customFormat="1" ht="17.25" customHeight="1" x14ac:dyDescent="0.2">
      <c r="A55" s="53"/>
      <c r="B55" s="64"/>
      <c r="C55" s="131"/>
      <c r="D55" s="132"/>
      <c r="E55" s="131"/>
      <c r="F55" s="132"/>
      <c r="G55" s="159"/>
      <c r="H55" s="82"/>
      <c r="I55" s="263" t="str">
        <f t="shared" si="0"/>
        <v/>
      </c>
      <c r="J55" s="427"/>
      <c r="K55" s="371"/>
    </row>
    <row r="56" spans="1:11" s="10" customFormat="1" ht="17.25" customHeight="1" x14ac:dyDescent="0.2">
      <c r="A56" s="53"/>
      <c r="B56" s="64"/>
      <c r="C56" s="131"/>
      <c r="D56" s="132"/>
      <c r="E56" s="131"/>
      <c r="F56" s="132"/>
      <c r="G56" s="159"/>
      <c r="H56" s="82"/>
      <c r="I56" s="263" t="str">
        <f t="shared" si="0"/>
        <v/>
      </c>
      <c r="J56" s="427"/>
      <c r="K56" s="371"/>
    </row>
    <row r="57" spans="1:11" s="10" customFormat="1" ht="17.25" customHeight="1" x14ac:dyDescent="0.2">
      <c r="A57" s="53"/>
      <c r="B57" s="64"/>
      <c r="C57" s="131"/>
      <c r="D57" s="132"/>
      <c r="E57" s="131"/>
      <c r="F57" s="132"/>
      <c r="G57" s="159"/>
      <c r="H57" s="82"/>
      <c r="I57" s="263" t="str">
        <f t="shared" si="0"/>
        <v/>
      </c>
      <c r="J57" s="427"/>
      <c r="K57" s="371"/>
    </row>
    <row r="58" spans="1:11" s="10" customFormat="1" ht="17.25" customHeight="1" x14ac:dyDescent="0.2">
      <c r="A58" s="53"/>
      <c r="B58" s="64"/>
      <c r="C58" s="131"/>
      <c r="D58" s="132"/>
      <c r="E58" s="131"/>
      <c r="F58" s="132"/>
      <c r="G58" s="159"/>
      <c r="H58" s="82"/>
      <c r="I58" s="263" t="str">
        <f t="shared" si="0"/>
        <v/>
      </c>
      <c r="J58" s="427"/>
      <c r="K58" s="371"/>
    </row>
    <row r="59" spans="1:11" s="10" customFormat="1" ht="17.25" customHeight="1" x14ac:dyDescent="0.2">
      <c r="A59" s="53"/>
      <c r="B59" s="64"/>
      <c r="C59" s="131"/>
      <c r="D59" s="132"/>
      <c r="E59" s="131"/>
      <c r="F59" s="132"/>
      <c r="G59" s="159"/>
      <c r="H59" s="82"/>
      <c r="I59" s="263" t="str">
        <f t="shared" si="0"/>
        <v/>
      </c>
      <c r="J59" s="427"/>
      <c r="K59" s="371"/>
    </row>
    <row r="60" spans="1:11" s="10" customFormat="1" ht="17.25" customHeight="1" x14ac:dyDescent="0.2">
      <c r="A60" s="53"/>
      <c r="B60" s="64"/>
      <c r="C60" s="131"/>
      <c r="D60" s="132"/>
      <c r="E60" s="131"/>
      <c r="F60" s="132"/>
      <c r="G60" s="159"/>
      <c r="H60" s="82"/>
      <c r="I60" s="263" t="str">
        <f t="shared" si="0"/>
        <v/>
      </c>
      <c r="J60" s="427"/>
      <c r="K60" s="371"/>
    </row>
    <row r="61" spans="1:11" s="10" customFormat="1" ht="17.25" customHeight="1" x14ac:dyDescent="0.2">
      <c r="A61" s="53"/>
      <c r="B61" s="64"/>
      <c r="C61" s="131"/>
      <c r="D61" s="132"/>
      <c r="E61" s="131"/>
      <c r="F61" s="132"/>
      <c r="G61" s="159"/>
      <c r="H61" s="82"/>
      <c r="I61" s="263" t="str">
        <f t="shared" si="0"/>
        <v/>
      </c>
      <c r="J61" s="427"/>
      <c r="K61" s="371"/>
    </row>
    <row r="62" spans="1:11" s="10" customFormat="1" ht="17.25" customHeight="1" x14ac:dyDescent="0.2">
      <c r="A62" s="53"/>
      <c r="B62" s="64"/>
      <c r="C62" s="131"/>
      <c r="D62" s="132"/>
      <c r="E62" s="131"/>
      <c r="F62" s="132"/>
      <c r="G62" s="159"/>
      <c r="H62" s="82"/>
      <c r="I62" s="263" t="str">
        <f t="shared" si="0"/>
        <v/>
      </c>
      <c r="J62" s="427"/>
      <c r="K62" s="371"/>
    </row>
    <row r="63" spans="1:11" s="10" customFormat="1" ht="17.25" customHeight="1" x14ac:dyDescent="0.2">
      <c r="A63" s="53"/>
      <c r="B63" s="64"/>
      <c r="C63" s="131"/>
      <c r="D63" s="132"/>
      <c r="E63" s="131"/>
      <c r="F63" s="132"/>
      <c r="G63" s="159"/>
      <c r="H63" s="82"/>
      <c r="I63" s="263" t="str">
        <f t="shared" si="0"/>
        <v/>
      </c>
      <c r="J63" s="427"/>
      <c r="K63" s="371"/>
    </row>
    <row r="64" spans="1:11" s="10" customFormat="1" ht="17.25" customHeight="1" x14ac:dyDescent="0.2">
      <c r="A64" s="53"/>
      <c r="B64" s="64"/>
      <c r="C64" s="131"/>
      <c r="D64" s="132"/>
      <c r="E64" s="131"/>
      <c r="F64" s="132"/>
      <c r="G64" s="159"/>
      <c r="H64" s="82"/>
      <c r="I64" s="263" t="str">
        <f t="shared" si="0"/>
        <v/>
      </c>
      <c r="J64" s="427"/>
      <c r="K64" s="371"/>
    </row>
    <row r="65" spans="1:11" s="10" customFormat="1" ht="17.25" customHeight="1" x14ac:dyDescent="0.2">
      <c r="A65" s="53"/>
      <c r="B65" s="64"/>
      <c r="C65" s="131"/>
      <c r="D65" s="132"/>
      <c r="E65" s="131"/>
      <c r="F65" s="132"/>
      <c r="G65" s="159"/>
      <c r="H65" s="82"/>
      <c r="I65" s="263" t="str">
        <f t="shared" si="0"/>
        <v/>
      </c>
      <c r="J65" s="427"/>
      <c r="K65" s="371"/>
    </row>
    <row r="66" spans="1:11" s="10" customFormat="1" ht="17.25" customHeight="1" x14ac:dyDescent="0.2">
      <c r="A66" s="53"/>
      <c r="B66" s="64"/>
      <c r="C66" s="131"/>
      <c r="D66" s="132"/>
      <c r="E66" s="131"/>
      <c r="F66" s="132"/>
      <c r="G66" s="159"/>
      <c r="H66" s="82"/>
      <c r="I66" s="263" t="str">
        <f t="shared" si="0"/>
        <v/>
      </c>
      <c r="J66" s="427"/>
      <c r="K66" s="371"/>
    </row>
    <row r="67" spans="1:11" s="10" customFormat="1" ht="17.25" customHeight="1" x14ac:dyDescent="0.2">
      <c r="A67" s="53"/>
      <c r="B67" s="64"/>
      <c r="C67" s="131"/>
      <c r="D67" s="132"/>
      <c r="E67" s="131"/>
      <c r="F67" s="132"/>
      <c r="G67" s="159"/>
      <c r="H67" s="82"/>
      <c r="I67" s="263" t="str">
        <f t="shared" si="0"/>
        <v/>
      </c>
      <c r="J67" s="427"/>
      <c r="K67" s="371"/>
    </row>
    <row r="68" spans="1:11" s="10" customFormat="1" ht="17.25" customHeight="1" x14ac:dyDescent="0.2">
      <c r="A68" s="53"/>
      <c r="B68" s="64"/>
      <c r="C68" s="131"/>
      <c r="D68" s="132"/>
      <c r="E68" s="131"/>
      <c r="F68" s="132"/>
      <c r="G68" s="159"/>
      <c r="H68" s="82"/>
      <c r="I68" s="263" t="str">
        <f t="shared" si="0"/>
        <v/>
      </c>
      <c r="J68" s="427"/>
      <c r="K68" s="371"/>
    </row>
    <row r="69" spans="1:11" s="10" customFormat="1" ht="17.25" customHeight="1" x14ac:dyDescent="0.2">
      <c r="A69" s="53"/>
      <c r="B69" s="64"/>
      <c r="C69" s="131"/>
      <c r="D69" s="132"/>
      <c r="E69" s="131"/>
      <c r="F69" s="132"/>
      <c r="G69" s="159"/>
      <c r="H69" s="82"/>
      <c r="I69" s="263" t="str">
        <f t="shared" si="0"/>
        <v/>
      </c>
      <c r="J69" s="427"/>
      <c r="K69" s="371"/>
    </row>
    <row r="70" spans="1:11" s="10" customFormat="1" ht="17.25" customHeight="1" x14ac:dyDescent="0.2">
      <c r="A70" s="53"/>
      <c r="B70" s="64"/>
      <c r="C70" s="131"/>
      <c r="D70" s="132"/>
      <c r="E70" s="131"/>
      <c r="F70" s="132"/>
      <c r="G70" s="159"/>
      <c r="H70" s="82"/>
      <c r="I70" s="263" t="str">
        <f t="shared" si="0"/>
        <v/>
      </c>
      <c r="J70" s="427"/>
      <c r="K70" s="371"/>
    </row>
    <row r="71" spans="1:11" s="10" customFormat="1" ht="17.25" customHeight="1" x14ac:dyDescent="0.2">
      <c r="A71" s="53"/>
      <c r="B71" s="64"/>
      <c r="C71" s="131"/>
      <c r="D71" s="132"/>
      <c r="E71" s="131"/>
      <c r="F71" s="132"/>
      <c r="G71" s="159"/>
      <c r="H71" s="82"/>
      <c r="I71" s="263" t="str">
        <f t="shared" si="0"/>
        <v/>
      </c>
      <c r="J71" s="427"/>
      <c r="K71" s="371"/>
    </row>
    <row r="72" spans="1:11" s="10" customFormat="1" ht="17.25" customHeight="1" x14ac:dyDescent="0.2">
      <c r="A72" s="53"/>
      <c r="B72" s="64"/>
      <c r="C72" s="131"/>
      <c r="D72" s="132"/>
      <c r="E72" s="131"/>
      <c r="F72" s="132"/>
      <c r="G72" s="159"/>
      <c r="H72" s="82"/>
      <c r="I72" s="263" t="str">
        <f t="shared" si="0"/>
        <v/>
      </c>
      <c r="J72" s="427"/>
      <c r="K72" s="371"/>
    </row>
    <row r="73" spans="1:11" s="10" customFormat="1" ht="17.25" customHeight="1" x14ac:dyDescent="0.2">
      <c r="A73" s="53"/>
      <c r="B73" s="64"/>
      <c r="C73" s="131"/>
      <c r="D73" s="132"/>
      <c r="E73" s="131"/>
      <c r="F73" s="132"/>
      <c r="G73" s="159"/>
      <c r="H73" s="82"/>
      <c r="I73" s="263" t="str">
        <f t="shared" si="0"/>
        <v/>
      </c>
      <c r="J73" s="427"/>
      <c r="K73" s="371"/>
    </row>
    <row r="74" spans="1:11" s="10" customFormat="1" ht="17.25" customHeight="1" x14ac:dyDescent="0.2">
      <c r="A74" s="53"/>
      <c r="B74" s="64"/>
      <c r="C74" s="131"/>
      <c r="D74" s="132"/>
      <c r="E74" s="131"/>
      <c r="F74" s="132"/>
      <c r="G74" s="159"/>
      <c r="H74" s="82"/>
      <c r="I74" s="263" t="str">
        <f t="shared" si="0"/>
        <v/>
      </c>
      <c r="J74" s="427"/>
      <c r="K74" s="371"/>
    </row>
    <row r="75" spans="1:11" s="10" customFormat="1" ht="17.25" customHeight="1" x14ac:dyDescent="0.2">
      <c r="A75" s="53"/>
      <c r="B75" s="64"/>
      <c r="C75" s="131"/>
      <c r="D75" s="132"/>
      <c r="E75" s="131"/>
      <c r="F75" s="132"/>
      <c r="G75" s="159"/>
      <c r="H75" s="82"/>
      <c r="I75" s="263" t="str">
        <f t="shared" si="0"/>
        <v/>
      </c>
      <c r="J75" s="427"/>
      <c r="K75" s="371"/>
    </row>
    <row r="76" spans="1:11" s="10" customFormat="1" ht="17.25" customHeight="1" x14ac:dyDescent="0.2">
      <c r="A76" s="53"/>
      <c r="B76" s="64"/>
      <c r="C76" s="131"/>
      <c r="D76" s="132"/>
      <c r="E76" s="131"/>
      <c r="F76" s="132"/>
      <c r="G76" s="159"/>
      <c r="H76" s="82"/>
      <c r="I76" s="263" t="str">
        <f t="shared" si="0"/>
        <v/>
      </c>
      <c r="J76" s="427"/>
      <c r="K76" s="371"/>
    </row>
    <row r="77" spans="1:11" s="10" customFormat="1" ht="17.25" customHeight="1" x14ac:dyDescent="0.2">
      <c r="A77" s="53"/>
      <c r="B77" s="64"/>
      <c r="C77" s="131"/>
      <c r="D77" s="132"/>
      <c r="E77" s="131"/>
      <c r="F77" s="132"/>
      <c r="G77" s="159"/>
      <c r="H77" s="82"/>
      <c r="I77" s="263" t="str">
        <f t="shared" si="0"/>
        <v/>
      </c>
      <c r="J77" s="427"/>
      <c r="K77" s="371"/>
    </row>
    <row r="78" spans="1:11" s="10" customFormat="1" ht="17.25" customHeight="1" x14ac:dyDescent="0.2">
      <c r="A78" s="53"/>
      <c r="B78" s="64"/>
      <c r="C78" s="131"/>
      <c r="D78" s="132"/>
      <c r="E78" s="131"/>
      <c r="F78" s="132"/>
      <c r="G78" s="159"/>
      <c r="H78" s="82"/>
      <c r="I78" s="263" t="str">
        <f t="shared" si="0"/>
        <v/>
      </c>
      <c r="J78" s="427"/>
      <c r="K78" s="371"/>
    </row>
    <row r="79" spans="1:11" s="10" customFormat="1" ht="17.25" customHeight="1" x14ac:dyDescent="0.2">
      <c r="A79" s="53"/>
      <c r="B79" s="64"/>
      <c r="C79" s="131"/>
      <c r="D79" s="132"/>
      <c r="E79" s="131"/>
      <c r="F79" s="132"/>
      <c r="G79" s="159"/>
      <c r="H79" s="82"/>
      <c r="I79" s="263" t="str">
        <f t="shared" si="0"/>
        <v/>
      </c>
      <c r="J79" s="427"/>
      <c r="K79" s="371"/>
    </row>
    <row r="80" spans="1:11" s="10" customFormat="1" ht="17.25" customHeight="1" x14ac:dyDescent="0.2">
      <c r="A80" s="53"/>
      <c r="B80" s="64"/>
      <c r="C80" s="131"/>
      <c r="D80" s="132"/>
      <c r="E80" s="131"/>
      <c r="F80" s="132"/>
      <c r="G80" s="159"/>
      <c r="H80" s="82"/>
      <c r="I80" s="263" t="str">
        <f t="shared" si="0"/>
        <v/>
      </c>
      <c r="J80" s="427"/>
      <c r="K80" s="371"/>
    </row>
    <row r="81" spans="1:11" s="10" customFormat="1" ht="17.25" customHeight="1" x14ac:dyDescent="0.2">
      <c r="A81" s="53"/>
      <c r="B81" s="64"/>
      <c r="C81" s="131"/>
      <c r="D81" s="132"/>
      <c r="E81" s="131"/>
      <c r="F81" s="132"/>
      <c r="G81" s="159"/>
      <c r="H81" s="82"/>
      <c r="I81" s="263" t="str">
        <f t="shared" si="0"/>
        <v/>
      </c>
      <c r="J81" s="427"/>
      <c r="K81" s="371"/>
    </row>
    <row r="82" spans="1:11" s="10" customFormat="1" ht="17.25" customHeight="1" x14ac:dyDescent="0.2">
      <c r="A82" s="53"/>
      <c r="B82" s="64"/>
      <c r="C82" s="131"/>
      <c r="D82" s="132"/>
      <c r="E82" s="131"/>
      <c r="F82" s="132"/>
      <c r="G82" s="159"/>
      <c r="H82" s="82"/>
      <c r="I82" s="263" t="str">
        <f t="shared" si="0"/>
        <v/>
      </c>
      <c r="J82" s="427"/>
      <c r="K82" s="371"/>
    </row>
    <row r="83" spans="1:11" s="10" customFormat="1" ht="17.25" customHeight="1" x14ac:dyDescent="0.2">
      <c r="A83" s="53"/>
      <c r="B83" s="64"/>
      <c r="C83" s="131"/>
      <c r="D83" s="132"/>
      <c r="E83" s="131"/>
      <c r="F83" s="132"/>
      <c r="G83" s="159"/>
      <c r="H83" s="82"/>
      <c r="I83" s="263" t="str">
        <f t="shared" si="0"/>
        <v/>
      </c>
      <c r="J83" s="427"/>
      <c r="K83" s="371"/>
    </row>
    <row r="84" spans="1:11" s="10" customFormat="1" ht="17.25" customHeight="1" x14ac:dyDescent="0.2">
      <c r="A84" s="53"/>
      <c r="B84" s="64"/>
      <c r="C84" s="131"/>
      <c r="D84" s="132"/>
      <c r="E84" s="131"/>
      <c r="F84" s="132"/>
      <c r="G84" s="159"/>
      <c r="H84" s="82"/>
      <c r="I84" s="263" t="str">
        <f t="shared" si="0"/>
        <v/>
      </c>
      <c r="J84" s="427"/>
      <c r="K84" s="371"/>
    </row>
    <row r="85" spans="1:11" s="10" customFormat="1" ht="17.25" customHeight="1" x14ac:dyDescent="0.2">
      <c r="A85" s="53"/>
      <c r="B85" s="64"/>
      <c r="C85" s="131"/>
      <c r="D85" s="132"/>
      <c r="E85" s="131"/>
      <c r="F85" s="132"/>
      <c r="G85" s="159"/>
      <c r="H85" s="82"/>
      <c r="I85" s="263" t="str">
        <f t="shared" si="0"/>
        <v/>
      </c>
      <c r="J85" s="427"/>
      <c r="K85" s="371"/>
    </row>
    <row r="86" spans="1:11" s="10" customFormat="1" ht="17.25" customHeight="1" x14ac:dyDescent="0.2">
      <c r="A86" s="53"/>
      <c r="B86" s="64"/>
      <c r="C86" s="131"/>
      <c r="D86" s="132"/>
      <c r="E86" s="131"/>
      <c r="F86" s="132"/>
      <c r="G86" s="159"/>
      <c r="H86" s="82"/>
      <c r="I86" s="263" t="str">
        <f t="shared" si="0"/>
        <v/>
      </c>
      <c r="J86" s="427"/>
      <c r="K86" s="371"/>
    </row>
    <row r="87" spans="1:11" s="10" customFormat="1" ht="17.25" customHeight="1" x14ac:dyDescent="0.2">
      <c r="A87" s="53"/>
      <c r="B87" s="64"/>
      <c r="C87" s="131"/>
      <c r="D87" s="132"/>
      <c r="E87" s="131"/>
      <c r="F87" s="132"/>
      <c r="G87" s="159"/>
      <c r="H87" s="82"/>
      <c r="I87" s="263" t="str">
        <f t="shared" si="0"/>
        <v/>
      </c>
      <c r="J87" s="427"/>
      <c r="K87" s="371"/>
    </row>
    <row r="88" spans="1:11" s="10" customFormat="1" ht="17.25" customHeight="1" x14ac:dyDescent="0.2">
      <c r="A88" s="53"/>
      <c r="B88" s="64"/>
      <c r="C88" s="131"/>
      <c r="D88" s="132"/>
      <c r="E88" s="131"/>
      <c r="F88" s="132"/>
      <c r="G88" s="159"/>
      <c r="H88" s="82"/>
      <c r="I88" s="263" t="str">
        <f t="shared" si="0"/>
        <v/>
      </c>
      <c r="J88" s="427"/>
      <c r="K88" s="371"/>
    </row>
    <row r="89" spans="1:11" s="10" customFormat="1" ht="17.25" customHeight="1" x14ac:dyDescent="0.2">
      <c r="A89" s="63"/>
      <c r="B89" s="64"/>
      <c r="C89" s="133"/>
      <c r="D89" s="134"/>
      <c r="E89" s="133"/>
      <c r="F89" s="134"/>
      <c r="G89" s="159"/>
      <c r="H89" s="84"/>
      <c r="I89" s="263" t="str">
        <f t="shared" si="0"/>
        <v/>
      </c>
      <c r="J89" s="427"/>
      <c r="K89" s="372"/>
    </row>
    <row r="90" spans="1:11" s="10" customFormat="1" ht="17.25" customHeight="1" x14ac:dyDescent="0.2">
      <c r="A90" s="83"/>
      <c r="B90" s="64"/>
      <c r="C90" s="133"/>
      <c r="D90" s="134"/>
      <c r="E90" s="133"/>
      <c r="F90" s="134"/>
      <c r="G90" s="159"/>
      <c r="H90" s="84"/>
      <c r="I90" s="263" t="str">
        <f t="shared" si="0"/>
        <v/>
      </c>
      <c r="J90" s="427"/>
      <c r="K90" s="373"/>
    </row>
    <row r="91" spans="1:11" s="10" customFormat="1" ht="17.25" customHeight="1" x14ac:dyDescent="0.2">
      <c r="A91" s="63"/>
      <c r="B91" s="64"/>
      <c r="C91" s="133"/>
      <c r="D91" s="134"/>
      <c r="E91" s="133"/>
      <c r="F91" s="134"/>
      <c r="G91" s="159"/>
      <c r="H91" s="84"/>
      <c r="I91" s="263" t="str">
        <f t="shared" si="0"/>
        <v/>
      </c>
      <c r="J91" s="427"/>
      <c r="K91" s="372"/>
    </row>
    <row r="92" spans="1:11" s="10" customFormat="1" ht="17.25" customHeight="1" x14ac:dyDescent="0.2">
      <c r="A92" s="85"/>
      <c r="B92" s="86"/>
      <c r="C92" s="135"/>
      <c r="D92" s="136"/>
      <c r="E92" s="135"/>
      <c r="F92" s="136"/>
      <c r="G92" s="160"/>
      <c r="H92" s="87"/>
      <c r="I92" s="263" t="str">
        <f t="shared" si="0"/>
        <v/>
      </c>
      <c r="J92" s="427"/>
      <c r="K92" s="374"/>
    </row>
    <row r="93" spans="1:11" s="10" customFormat="1" ht="17.25" customHeight="1" x14ac:dyDescent="0.2">
      <c r="A93" s="85"/>
      <c r="B93" s="86"/>
      <c r="C93" s="135"/>
      <c r="D93" s="136"/>
      <c r="E93" s="135"/>
      <c r="F93" s="136"/>
      <c r="G93" s="160"/>
      <c r="H93" s="87"/>
      <c r="I93" s="263" t="str">
        <f t="shared" si="0"/>
        <v/>
      </c>
      <c r="J93" s="427"/>
      <c r="K93" s="374"/>
    </row>
    <row r="94" spans="1:11" s="10" customFormat="1" ht="17.25" customHeight="1" x14ac:dyDescent="0.2">
      <c r="A94" s="85"/>
      <c r="B94" s="86"/>
      <c r="C94" s="135"/>
      <c r="D94" s="136"/>
      <c r="E94" s="135"/>
      <c r="F94" s="136"/>
      <c r="G94" s="160"/>
      <c r="H94" s="87"/>
      <c r="I94" s="263" t="str">
        <f t="shared" si="0"/>
        <v/>
      </c>
      <c r="J94" s="427"/>
      <c r="K94" s="374"/>
    </row>
    <row r="95" spans="1:11" s="10" customFormat="1" ht="17.25" customHeight="1" x14ac:dyDescent="0.2">
      <c r="A95" s="85"/>
      <c r="B95" s="86"/>
      <c r="C95" s="135"/>
      <c r="D95" s="136"/>
      <c r="E95" s="135"/>
      <c r="F95" s="136"/>
      <c r="G95" s="160"/>
      <c r="H95" s="87"/>
      <c r="I95" s="263" t="str">
        <f t="shared" si="0"/>
        <v/>
      </c>
      <c r="J95" s="427"/>
      <c r="K95" s="374"/>
    </row>
    <row r="96" spans="1:11" s="10" customFormat="1" ht="17.25" customHeight="1" x14ac:dyDescent="0.2">
      <c r="A96" s="85"/>
      <c r="B96" s="86"/>
      <c r="C96" s="135"/>
      <c r="D96" s="136"/>
      <c r="E96" s="135"/>
      <c r="F96" s="136"/>
      <c r="G96" s="160"/>
      <c r="H96" s="87"/>
      <c r="I96" s="263" t="str">
        <f t="shared" si="0"/>
        <v/>
      </c>
      <c r="J96" s="427"/>
      <c r="K96" s="374"/>
    </row>
    <row r="97" spans="1:12" s="10" customFormat="1" ht="17.25" customHeight="1" x14ac:dyDescent="0.2">
      <c r="A97" s="85"/>
      <c r="B97" s="86"/>
      <c r="C97" s="135"/>
      <c r="D97" s="136"/>
      <c r="E97" s="135"/>
      <c r="F97" s="136"/>
      <c r="G97" s="160"/>
      <c r="H97" s="87"/>
      <c r="I97" s="263" t="str">
        <f t="shared" si="0"/>
        <v/>
      </c>
      <c r="J97" s="427"/>
      <c r="K97" s="374"/>
    </row>
    <row r="98" spans="1:12" s="10" customFormat="1" ht="17.25" customHeight="1" x14ac:dyDescent="0.2">
      <c r="A98" s="85"/>
      <c r="B98" s="86"/>
      <c r="C98" s="135"/>
      <c r="D98" s="136"/>
      <c r="E98" s="135"/>
      <c r="F98" s="136"/>
      <c r="G98" s="160"/>
      <c r="H98" s="87"/>
      <c r="I98" s="263" t="str">
        <f t="shared" si="0"/>
        <v/>
      </c>
      <c r="J98" s="427"/>
      <c r="K98" s="374"/>
    </row>
    <row r="99" spans="1:12" s="10" customFormat="1" ht="17.25" customHeight="1" thickBot="1" x14ac:dyDescent="0.25">
      <c r="A99" s="88"/>
      <c r="B99" s="89"/>
      <c r="C99" s="137"/>
      <c r="D99" s="138"/>
      <c r="E99" s="137"/>
      <c r="F99" s="161"/>
      <c r="G99" s="162"/>
      <c r="H99" s="90"/>
      <c r="I99" s="263" t="str">
        <f t="shared" si="0"/>
        <v/>
      </c>
      <c r="J99" s="427"/>
      <c r="K99" s="375"/>
    </row>
    <row r="100" spans="1:12" ht="17.25" customHeight="1" thickTop="1" thickBot="1" x14ac:dyDescent="0.25">
      <c r="A100" s="611" t="s">
        <v>145</v>
      </c>
      <c r="B100" s="612"/>
      <c r="C100" s="612"/>
      <c r="D100" s="612"/>
      <c r="E100" s="612"/>
      <c r="F100" s="612"/>
      <c r="G100" s="612"/>
      <c r="H100" s="612"/>
      <c r="I100" s="16">
        <f>SUBTOTAL(9,I5:I99)</f>
        <v>6863020</v>
      </c>
      <c r="J100" s="341" t="s">
        <v>320</v>
      </c>
      <c r="K100" s="376"/>
    </row>
    <row r="101" spans="1:12" s="6" customFormat="1" ht="16.5" customHeight="1" x14ac:dyDescent="0.2">
      <c r="A101" s="6" t="s">
        <v>146</v>
      </c>
      <c r="H101" s="8"/>
      <c r="I101" s="2"/>
      <c r="K101" s="2"/>
    </row>
    <row r="102" spans="1:12" s="6" customFormat="1" ht="16.5" customHeight="1" x14ac:dyDescent="0.2">
      <c r="F102" s="17"/>
      <c r="G102" s="139"/>
      <c r="H102" s="17"/>
      <c r="I102" s="140"/>
      <c r="K102" s="140"/>
    </row>
    <row r="103" spans="1:12" s="6" customFormat="1" ht="16.5" customHeight="1" x14ac:dyDescent="0.2">
      <c r="H103" s="8"/>
      <c r="I103" s="7"/>
      <c r="K103" s="7"/>
    </row>
    <row r="104" spans="1:12" s="6" customFormat="1" ht="16.5" customHeight="1" x14ac:dyDescent="0.2">
      <c r="H104" s="8"/>
      <c r="I104" s="7"/>
      <c r="K104" s="7"/>
    </row>
    <row r="105" spans="1:12" s="6" customFormat="1" ht="17.25" customHeight="1" x14ac:dyDescent="0.2">
      <c r="H105" s="7"/>
    </row>
    <row r="106" spans="1:12" s="2" customFormat="1" ht="16.5" customHeight="1" x14ac:dyDescent="0.2">
      <c r="A106" s="1"/>
      <c r="B106" s="1"/>
      <c r="C106" s="1"/>
      <c r="D106" s="1"/>
      <c r="E106" s="1"/>
      <c r="F106" s="1"/>
      <c r="G106" s="1"/>
      <c r="H106" s="4"/>
      <c r="J106" s="6"/>
      <c r="L106" s="1"/>
    </row>
    <row r="107" spans="1:12" s="2" customFormat="1" ht="16.5" customHeight="1" x14ac:dyDescent="0.2">
      <c r="A107" s="1"/>
      <c r="B107" s="1"/>
      <c r="C107" s="1"/>
      <c r="D107" s="1"/>
      <c r="E107" s="1"/>
      <c r="F107" s="1"/>
      <c r="G107" s="1"/>
      <c r="H107" s="4"/>
      <c r="J107" s="6"/>
      <c r="L107" s="1"/>
    </row>
    <row r="108" spans="1:12" s="2" customFormat="1" ht="16.5" customHeight="1" x14ac:dyDescent="0.2">
      <c r="A108" s="1"/>
      <c r="B108" s="1"/>
      <c r="C108" s="1"/>
      <c r="D108" s="1"/>
      <c r="E108" s="1"/>
      <c r="F108" s="1"/>
      <c r="G108" s="1"/>
      <c r="H108" s="4"/>
      <c r="J108" s="6"/>
      <c r="L108" s="1"/>
    </row>
    <row r="109" spans="1:12" s="2" customFormat="1" ht="16.5" customHeight="1" x14ac:dyDescent="0.2">
      <c r="A109" s="1"/>
      <c r="B109" s="1"/>
      <c r="C109" s="1"/>
      <c r="D109" s="1"/>
      <c r="E109" s="1"/>
      <c r="F109" s="1"/>
      <c r="G109" s="1"/>
      <c r="H109" s="4"/>
      <c r="J109" s="6"/>
      <c r="L109" s="1"/>
    </row>
    <row r="110" spans="1:12" s="2" customFormat="1" ht="16.5" customHeight="1" x14ac:dyDescent="0.2">
      <c r="A110" s="340"/>
      <c r="B110" s="1"/>
      <c r="C110" s="1"/>
      <c r="D110" s="1"/>
      <c r="E110" s="1"/>
      <c r="F110" s="1"/>
      <c r="G110" s="1"/>
      <c r="H110" s="4"/>
      <c r="J110" s="6"/>
      <c r="L110" s="1"/>
    </row>
    <row r="111" spans="1:12" s="2" customFormat="1" ht="16.5" customHeight="1" x14ac:dyDescent="0.2">
      <c r="A111" s="340"/>
      <c r="B111" s="1"/>
      <c r="C111" s="1"/>
      <c r="D111" s="1"/>
      <c r="E111" s="1"/>
      <c r="F111" s="1"/>
      <c r="G111" s="1"/>
      <c r="H111" s="4"/>
      <c r="J111" s="6"/>
      <c r="L111" s="1"/>
    </row>
    <row r="112" spans="1:12" s="2" customFormat="1" ht="16.5" customHeight="1" x14ac:dyDescent="0.2">
      <c r="A112" s="340"/>
      <c r="B112" s="1"/>
      <c r="C112" s="1"/>
      <c r="D112" s="1"/>
      <c r="E112" s="1"/>
      <c r="F112" s="1"/>
      <c r="G112" s="1"/>
      <c r="H112" s="4"/>
      <c r="J112" s="6"/>
      <c r="L112" s="1"/>
    </row>
    <row r="113" spans="1:12" s="2" customFormat="1" ht="16.5" customHeight="1" x14ac:dyDescent="0.2">
      <c r="A113" s="340"/>
      <c r="B113" s="1"/>
      <c r="C113" s="1"/>
      <c r="D113" s="1"/>
      <c r="E113" s="1"/>
      <c r="F113" s="1"/>
      <c r="G113" s="1"/>
      <c r="H113" s="4"/>
      <c r="J113" s="6"/>
      <c r="L113" s="1"/>
    </row>
    <row r="114" spans="1:12" s="2" customFormat="1" x14ac:dyDescent="0.2">
      <c r="A114" s="1"/>
      <c r="B114" s="1"/>
      <c r="C114" s="1"/>
      <c r="D114" s="1"/>
      <c r="E114" s="1"/>
      <c r="F114" s="1"/>
      <c r="G114" s="1"/>
      <c r="H114" s="4"/>
      <c r="J114" s="6"/>
      <c r="L114" s="1"/>
    </row>
  </sheetData>
  <sheetProtection algorithmName="SHA-512" hashValue="kp7gJg9xOPtco9Eo/cXuwpPI1KsOAMSc6TgJ59ynmfLcC/xXT8pZVcDlngIKx6j1Ee0ZNhjpZ2lUZTKFA7c2EA==" saltValue="DWt0HnRhtVqTek897izp5Q==" spinCount="100000" sheet="1" formatCells="0" formatColumns="0" formatRows="0"/>
  <protectedRanges>
    <protectedRange sqref="H5:H99" name="範囲2"/>
    <protectedRange sqref="K5:K99" name="範囲1_1_1"/>
  </protectedRanges>
  <autoFilter ref="A3:K4" xr:uid="{00000000-0001-0000-0700-000000000000}">
    <filterColumn colId="2" showButton="0"/>
    <filterColumn colId="3" showButton="0"/>
    <filterColumn colId="4" showButton="0"/>
    <filterColumn colId="5" showButton="0"/>
  </autoFilter>
  <mergeCells count="9">
    <mergeCell ref="J3:J4"/>
    <mergeCell ref="M3:M4"/>
    <mergeCell ref="K3:K4"/>
    <mergeCell ref="I3:I4"/>
    <mergeCell ref="A100:H100"/>
    <mergeCell ref="A3:A4"/>
    <mergeCell ref="B3:B4"/>
    <mergeCell ref="C3:G3"/>
    <mergeCell ref="H3:H4"/>
  </mergeCells>
  <phoneticPr fontId="17"/>
  <dataValidations count="2">
    <dataValidation type="list" allowBlank="1" showInputMessage="1" showErrorMessage="1" sqref="H5:H99" xr:uid="{00000000-0002-0000-0700-000000000000}">
      <formula1>"直雇用"</formula1>
    </dataValidation>
    <dataValidation type="list" allowBlank="1" showInputMessage="1" showErrorMessage="1" sqref="J5:J99" xr:uid="{78BB2B5D-B65A-4249-A845-02B338C520F8}">
      <formula1>$M$5:$M$16</formula1>
    </dataValidation>
  </dataValidations>
  <printOptions horizontalCentered="1"/>
  <pageMargins left="0.39370078740157483" right="0.19685039370078741" top="0.74803149606299213" bottom="0.74803149606299213" header="0.31496062992125984" footer="0.31496062992125984"/>
  <pageSetup paperSize="9" scale="63" fitToHeight="2" orientation="portrait" blackAndWhite="1" r:id="rId1"/>
  <headerFooter alignWithMargins="0">
    <oddFooter>&amp;R&amp;12&amp;K00-024Ver.20240401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45</vt:i4>
      </vt:variant>
    </vt:vector>
  </HeadingPairs>
  <TitlesOfParts>
    <vt:vector size="68" baseType="lpstr">
      <vt:lpstr>1.（入力不要）全補助事業期間経費内訳書 貼付用</vt:lpstr>
      <vt:lpstr>2.（入力不要）補助金項目シート </vt:lpstr>
      <vt:lpstr>3.【鑑】経費等内訳書</vt:lpstr>
      <vt:lpstr>研究費⇒</vt:lpstr>
      <vt:lpstr>4.設備備品費R</vt:lpstr>
      <vt:lpstr>5.消耗品費R</vt:lpstr>
      <vt:lpstr>6.旅費R</vt:lpstr>
      <vt:lpstr>7.人件費(実績単価)R</vt:lpstr>
      <vt:lpstr>8.人件費(健保等級)R</vt:lpstr>
      <vt:lpstr>9.謝金R</vt:lpstr>
      <vt:lpstr>10.その他R</vt:lpstr>
      <vt:lpstr>研究環境整備費⇒</vt:lpstr>
      <vt:lpstr>4.設備備品費E</vt:lpstr>
      <vt:lpstr>5.消耗品費E</vt:lpstr>
      <vt:lpstr>6.旅費E</vt:lpstr>
      <vt:lpstr>7.人件費(実績単価)E</vt:lpstr>
      <vt:lpstr>8.人件費(健保等級)E</vt:lpstr>
      <vt:lpstr>9.謝金E</vt:lpstr>
      <vt:lpstr>10.その他E</vt:lpstr>
      <vt:lpstr>委託費⇒</vt:lpstr>
      <vt:lpstr>11.委託費</vt:lpstr>
      <vt:lpstr>協力機関_消費税追加_1</vt:lpstr>
      <vt:lpstr>プルダウン </vt:lpstr>
      <vt:lpstr>'1.（入力不要）全補助事業期間経費内訳書 貼付用'!Print_Area</vt:lpstr>
      <vt:lpstr>'10.その他E'!Print_Area</vt:lpstr>
      <vt:lpstr>'10.その他R'!Print_Area</vt:lpstr>
      <vt:lpstr>'11.委託費'!Print_Area</vt:lpstr>
      <vt:lpstr>'2.（入力不要）補助金項目シート '!Print_Area</vt:lpstr>
      <vt:lpstr>'3.【鑑】経費等内訳書'!Print_Area</vt:lpstr>
      <vt:lpstr>'4.設備備品費E'!Print_Area</vt:lpstr>
      <vt:lpstr>'4.設備備品費R'!Print_Area</vt:lpstr>
      <vt:lpstr>'5.消耗品費E'!Print_Area</vt:lpstr>
      <vt:lpstr>'5.消耗品費R'!Print_Area</vt:lpstr>
      <vt:lpstr>'6.旅費E'!Print_Area</vt:lpstr>
      <vt:lpstr>'6.旅費R'!Print_Area</vt:lpstr>
      <vt:lpstr>'7.人件費(実績単価)E'!Print_Area</vt:lpstr>
      <vt:lpstr>'7.人件費(実績単価)R'!Print_Area</vt:lpstr>
      <vt:lpstr>'8.人件費(健保等級)E'!Print_Area</vt:lpstr>
      <vt:lpstr>'8.人件費(健保等級)R'!Print_Area</vt:lpstr>
      <vt:lpstr>'9.謝金E'!Print_Area</vt:lpstr>
      <vt:lpstr>'9.謝金R'!Print_Area</vt:lpstr>
      <vt:lpstr>協力機関_消費税追加_1!Print_Area</vt:lpstr>
      <vt:lpstr>'10.その他E'!Print_Titles</vt:lpstr>
      <vt:lpstr>'10.その他R'!Print_Titles</vt:lpstr>
      <vt:lpstr>'11.委託費'!Print_Titles</vt:lpstr>
      <vt:lpstr>'4.設備備品費E'!Print_Titles</vt:lpstr>
      <vt:lpstr>'4.設備備品費R'!Print_Titles</vt:lpstr>
      <vt:lpstr>'5.消耗品費E'!Print_Titles</vt:lpstr>
      <vt:lpstr>'5.消耗品費R'!Print_Titles</vt:lpstr>
      <vt:lpstr>'6.旅費E'!Print_Titles</vt:lpstr>
      <vt:lpstr>'6.旅費R'!Print_Titles</vt:lpstr>
      <vt:lpstr>'7.人件費(実績単価)E'!Print_Titles</vt:lpstr>
      <vt:lpstr>'7.人件費(実績単価)R'!Print_Titles</vt:lpstr>
      <vt:lpstr>'8.人件費(健保等級)E'!Print_Titles</vt:lpstr>
      <vt:lpstr>'8.人件費(健保等級)R'!Print_Titles</vt:lpstr>
      <vt:lpstr>'9.謝金E'!Print_Titles</vt:lpstr>
      <vt:lpstr>'9.謝金R'!Print_Titles</vt:lpstr>
      <vt:lpstr>タグ</vt:lpstr>
      <vt:lpstr>開発フェーズ</vt:lpstr>
      <vt:lpstr>研究の性格</vt:lpstr>
      <vt:lpstr>疾患領域１</vt:lpstr>
      <vt:lpstr>疾患領域２</vt:lpstr>
      <vt:lpstr>疾患領域タグ</vt:lpstr>
      <vt:lpstr>承認上の分類</vt:lpstr>
      <vt:lpstr>消費税区分</vt:lpstr>
      <vt:lpstr>消費税相当額の有無</vt:lpstr>
      <vt:lpstr>対象疾患</vt:lpstr>
      <vt:lpstr>統合プロジェクト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