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Z:\全社共有\division\橋渡し・臨床加速事業部\2025\04事業\06医学研究\b1課題採択・評価関連\250325_公募\100_交付手続き\00_申請様式の送付\様式（消費税追加）\"/>
    </mc:Choice>
  </mc:AlternateContent>
  <xr:revisionPtr revIDLastSave="0" documentId="13_ncr:1_{D2603D3C-C444-4E55-8DCD-2A07B6167466}" xr6:coauthVersionLast="47" xr6:coauthVersionMax="47" xr10:uidLastSave="{00000000-0000-0000-0000-000000000000}"/>
  <bookViews>
    <workbookView xWindow="28680" yWindow="-120" windowWidth="29040" windowHeight="15720" tabRatio="792" activeTab="1" xr2:uid="{1F7DFB93-A385-4B6E-A3F0-81809B1383D0}"/>
  </bookViews>
  <sheets>
    <sheet name="1.（入力不要）全補助事業期間経費内訳書 貼付用" sheetId="41" r:id="rId1"/>
    <sheet name="3.【鑑】経費等内訳書" sheetId="15" r:id="rId2"/>
    <sheet name="研究費⇒" sheetId="57" r:id="rId3"/>
    <sheet name="4.設備備品費R" sheetId="35" r:id="rId4"/>
    <sheet name="5.消耗品費R" sheetId="13" r:id="rId5"/>
    <sheet name="6.旅費R" sheetId="4" r:id="rId6"/>
    <sheet name="7.人件費(実績単価)R" sheetId="51" r:id="rId7"/>
    <sheet name="8.人件費(健保等級)R" sheetId="47" r:id="rId8"/>
    <sheet name="9.謝金R" sheetId="14" r:id="rId9"/>
    <sheet name="10.その他R" sheetId="37" r:id="rId10"/>
    <sheet name="11.（入力不要）その他（消費税）R" sheetId="67" r:id="rId11"/>
    <sheet name="研究環境整備費⇒" sheetId="58" r:id="rId12"/>
    <sheet name="4.設備備品費E" sheetId="60" r:id="rId13"/>
    <sheet name="5.消耗品費E" sheetId="61" r:id="rId14"/>
    <sheet name="6.旅費E" sheetId="62" r:id="rId15"/>
    <sheet name="7.人件費(実績単価)E" sheetId="63" r:id="rId16"/>
    <sheet name="8.人件費(健保等級)E" sheetId="64" r:id="rId17"/>
    <sheet name="9.謝金E" sheetId="65" r:id="rId18"/>
    <sheet name="10.その他E" sheetId="66" r:id="rId19"/>
    <sheet name="11.（入力不要）その他（消費税）E" sheetId="68" r:id="rId20"/>
    <sheet name="プルダウン " sheetId="54" state="hidden" r:id="rId21"/>
  </sheets>
  <definedNames>
    <definedName name="_xlnm._FilterDatabase" localSheetId="18" hidden="1">'10.その他E'!$A$3:$I$4</definedName>
    <definedName name="_xlnm._FilterDatabase" localSheetId="9" hidden="1">'10.その他R'!$A$3:$I$4</definedName>
    <definedName name="_xlnm._FilterDatabase" localSheetId="12" hidden="1">'4.設備備品費E'!$A$3:$J$101</definedName>
    <definedName name="_xlnm._FilterDatabase" localSheetId="3" hidden="1">'4.設備備品費R'!$A$3:$J$101</definedName>
    <definedName name="_xlnm._FilterDatabase" localSheetId="13" hidden="1">'5.消耗品費E'!$A$3:$I$4</definedName>
    <definedName name="_xlnm._FilterDatabase" localSheetId="4" hidden="1">'5.消耗品費R'!$A$3:$I$4</definedName>
    <definedName name="_xlnm._FilterDatabase" localSheetId="14" hidden="1">'6.旅費E'!$A$3:$O$4</definedName>
    <definedName name="_xlnm._FilterDatabase" localSheetId="5" hidden="1">'6.旅費R'!$A$3:$O$4</definedName>
    <definedName name="_xlnm._FilterDatabase" localSheetId="15" hidden="1">'7.人件費(実績単価)E'!$A$3:$M$4</definedName>
    <definedName name="_xlnm._FilterDatabase" localSheetId="6" hidden="1">'7.人件費(実績単価)R'!$A$3:$M$4</definedName>
    <definedName name="_xlnm._FilterDatabase" localSheetId="16" hidden="1">'8.人件費(健保等級)E'!$A$3:$L$4</definedName>
    <definedName name="_xlnm._FilterDatabase" localSheetId="7" hidden="1">'8.人件費(健保等級)R'!$A$3:$L$4</definedName>
    <definedName name="_xlnm._FilterDatabase" localSheetId="17" hidden="1">'9.謝金E'!$A$3:$H$4</definedName>
    <definedName name="_xlnm._FilterDatabase" localSheetId="8" hidden="1">'9.謝金R'!$A$3:$H$4</definedName>
    <definedName name="_xlnm.Print_Area" localSheetId="0">'1.（入力不要）全補助事業期間経費内訳書 貼付用'!$A$2:$I$63</definedName>
    <definedName name="_xlnm.Print_Area" localSheetId="18">'10.その他E'!$A$1:$I$100</definedName>
    <definedName name="_xlnm.Print_Area" localSheetId="9">'10.その他R'!$A$1:$I$100</definedName>
    <definedName name="_xlnm.Print_Area" localSheetId="1">'3.【鑑】経費等内訳書'!$A$1:$G$63</definedName>
    <definedName name="_xlnm.Print_Area" localSheetId="12">'4.設備備品費E'!$A$1:$J$100</definedName>
    <definedName name="_xlnm.Print_Area" localSheetId="3">'4.設備備品費R'!$A$1:$J$100</definedName>
    <definedName name="_xlnm.Print_Area" localSheetId="13">'5.消耗品費E'!$A$1:$I$100</definedName>
    <definedName name="_xlnm.Print_Area" localSheetId="4">'5.消耗品費R'!$A$1:$I$100</definedName>
    <definedName name="_xlnm.Print_Area" localSheetId="14">'6.旅費E'!$A$1:$O$100</definedName>
    <definedName name="_xlnm.Print_Area" localSheetId="5">'6.旅費R'!$A$1:$O$100</definedName>
    <definedName name="_xlnm.Print_Area" localSheetId="15">'7.人件費(実績単価)E'!$A$1:$M$100</definedName>
    <definedName name="_xlnm.Print_Area" localSheetId="6">'7.人件費(実績単価)R'!$A$1:$M$100</definedName>
    <definedName name="_xlnm.Print_Area" localSheetId="16">'8.人件費(健保等級)E'!$A$1:$L$100</definedName>
    <definedName name="_xlnm.Print_Area" localSheetId="7">'8.人件費(健保等級)R'!$A$1:$L$100</definedName>
    <definedName name="_xlnm.Print_Area" localSheetId="17">'9.謝金E'!$A$1:$H$100</definedName>
    <definedName name="_xlnm.Print_Area" localSheetId="8">'9.謝金R'!$A$1:$H$100</definedName>
    <definedName name="_xlnm.Print_Titles" localSheetId="18">'10.その他E'!$1:$4</definedName>
    <definedName name="_xlnm.Print_Titles" localSheetId="9">'10.その他R'!$1:$4</definedName>
    <definedName name="_xlnm.Print_Titles" localSheetId="12">'4.設備備品費E'!$1:$4</definedName>
    <definedName name="_xlnm.Print_Titles" localSheetId="3">'4.設備備品費R'!$1:$4</definedName>
    <definedName name="_xlnm.Print_Titles" localSheetId="13">'5.消耗品費E'!$1:$4</definedName>
    <definedName name="_xlnm.Print_Titles" localSheetId="4">'5.消耗品費R'!$1:$4</definedName>
    <definedName name="_xlnm.Print_Titles" localSheetId="14">'6.旅費E'!$1:$4</definedName>
    <definedName name="_xlnm.Print_Titles" localSheetId="5">'6.旅費R'!$1:$4</definedName>
    <definedName name="_xlnm.Print_Titles" localSheetId="15">'7.人件費(実績単価)E'!$1:$4</definedName>
    <definedName name="_xlnm.Print_Titles" localSheetId="6">'7.人件費(実績単価)R'!$1:$4</definedName>
    <definedName name="_xlnm.Print_Titles" localSheetId="16">'8.人件費(健保等級)E'!$1:$4</definedName>
    <definedName name="_xlnm.Print_Titles" localSheetId="7">'8.人件費(健保等級)R'!$1:$4</definedName>
    <definedName name="_xlnm.Print_Titles" localSheetId="17">'9.謝金E'!$1:$4</definedName>
    <definedName name="_xlnm.Print_Titles" localSheetId="8">'9.謝金R'!$1:$4</definedName>
    <definedName name="タグ">'プルダウン '!$C$2:$C$3</definedName>
    <definedName name="開発フェーズ">'プルダウン '!$D$2:$D$9</definedName>
    <definedName name="研究の性格">'プルダウン '!$A$2:$A$10</definedName>
    <definedName name="疾患領域１">'プルダウン '!$G$2:$G$8</definedName>
    <definedName name="疾患領域２">'プルダウン '!$H$2:$H$5</definedName>
    <definedName name="疾患領域タグ">'プルダウン '!$I$2:$I$4</definedName>
    <definedName name="承認上の分類">'プルダウン '!$E$2:$E$6</definedName>
    <definedName name="消費税区分">'4.設備備品費R'!$K$98:$K$98</definedName>
    <definedName name="消費税相当額の有無">'4.設備備品費R'!$L$98:$L$98</definedName>
    <definedName name="対象疾患">'プルダウン '!$B$2:$B$25</definedName>
    <definedName name="統合プロジェクト">'プルダウン '!$F$2:$F$7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2" i="41" l="1"/>
  <c r="H51" i="41"/>
  <c r="I6" i="63"/>
  <c r="I7" i="63"/>
  <c r="I8" i="63"/>
  <c r="I9" i="63"/>
  <c r="I10" i="63"/>
  <c r="I11" i="63"/>
  <c r="I12" i="63"/>
  <c r="I13" i="63"/>
  <c r="I14" i="63"/>
  <c r="I15" i="63"/>
  <c r="I16" i="63"/>
  <c r="I17" i="63"/>
  <c r="I18" i="63"/>
  <c r="I19" i="63"/>
  <c r="I20" i="63"/>
  <c r="I21" i="63"/>
  <c r="I22" i="63"/>
  <c r="I23" i="63"/>
  <c r="I24" i="63"/>
  <c r="I25" i="63"/>
  <c r="I26" i="63"/>
  <c r="I27" i="63"/>
  <c r="I28" i="63"/>
  <c r="I29" i="63"/>
  <c r="I30" i="63"/>
  <c r="I31" i="63"/>
  <c r="I32" i="63"/>
  <c r="I33" i="63"/>
  <c r="I34" i="63"/>
  <c r="I35" i="63"/>
  <c r="I36" i="63"/>
  <c r="I37" i="63"/>
  <c r="I38" i="63"/>
  <c r="I39" i="63"/>
  <c r="I40" i="63"/>
  <c r="I41" i="63"/>
  <c r="I42" i="63"/>
  <c r="I43" i="63"/>
  <c r="I44" i="63"/>
  <c r="I45" i="63"/>
  <c r="I46" i="63"/>
  <c r="I47" i="63"/>
  <c r="I48" i="63"/>
  <c r="I49" i="63"/>
  <c r="I50" i="63"/>
  <c r="I51" i="63"/>
  <c r="I52" i="63"/>
  <c r="I53" i="63"/>
  <c r="I54" i="63"/>
  <c r="I55" i="63"/>
  <c r="I56" i="63"/>
  <c r="I57" i="63"/>
  <c r="I58" i="63"/>
  <c r="I59" i="63"/>
  <c r="I60" i="63"/>
  <c r="I61" i="63"/>
  <c r="I62" i="63"/>
  <c r="I63" i="63"/>
  <c r="I64" i="63"/>
  <c r="I65" i="63"/>
  <c r="I66" i="63"/>
  <c r="I67" i="63"/>
  <c r="I68" i="63"/>
  <c r="I69" i="63"/>
  <c r="I70" i="63"/>
  <c r="I71" i="63"/>
  <c r="I72" i="63"/>
  <c r="I73" i="63"/>
  <c r="I74" i="63"/>
  <c r="I75" i="63"/>
  <c r="I76" i="63"/>
  <c r="I77" i="63"/>
  <c r="I78" i="63"/>
  <c r="I79" i="63"/>
  <c r="I80" i="63"/>
  <c r="I81" i="63"/>
  <c r="I82" i="63"/>
  <c r="I83" i="63"/>
  <c r="I84" i="63"/>
  <c r="I85" i="63"/>
  <c r="I86" i="63"/>
  <c r="I87" i="63"/>
  <c r="I88" i="63"/>
  <c r="I89" i="63"/>
  <c r="I90" i="63"/>
  <c r="I91" i="63"/>
  <c r="I92" i="63"/>
  <c r="I93" i="63"/>
  <c r="I94" i="63"/>
  <c r="I95" i="63"/>
  <c r="I96" i="63"/>
  <c r="I97" i="63"/>
  <c r="I98" i="63"/>
  <c r="I99" i="63"/>
  <c r="I5" i="63"/>
  <c r="I99" i="51"/>
  <c r="I98" i="51"/>
  <c r="I97" i="51"/>
  <c r="I96" i="51"/>
  <c r="I95" i="51"/>
  <c r="I94" i="51"/>
  <c r="I93" i="51"/>
  <c r="I92" i="51"/>
  <c r="I91" i="51"/>
  <c r="I90" i="51"/>
  <c r="I89" i="51"/>
  <c r="I88" i="51"/>
  <c r="I87" i="51"/>
  <c r="I86" i="51"/>
  <c r="I85" i="51"/>
  <c r="I84" i="51"/>
  <c r="I83" i="51"/>
  <c r="I82" i="51"/>
  <c r="I81" i="51"/>
  <c r="I80" i="51"/>
  <c r="I79" i="51"/>
  <c r="I78" i="51"/>
  <c r="I77" i="51"/>
  <c r="I76" i="51"/>
  <c r="I75" i="51"/>
  <c r="I74" i="51"/>
  <c r="I73" i="51"/>
  <c r="I72" i="51"/>
  <c r="I71" i="51"/>
  <c r="I70" i="51"/>
  <c r="I69" i="51"/>
  <c r="I68" i="51"/>
  <c r="I67" i="51"/>
  <c r="I66" i="51"/>
  <c r="I65" i="51"/>
  <c r="I64" i="51"/>
  <c r="I63" i="51"/>
  <c r="I62" i="51"/>
  <c r="I61" i="51"/>
  <c r="I60" i="51"/>
  <c r="I59" i="51"/>
  <c r="I58" i="51"/>
  <c r="I57" i="51"/>
  <c r="I56" i="51"/>
  <c r="I55" i="51"/>
  <c r="I54" i="51"/>
  <c r="I53" i="51"/>
  <c r="I52" i="51"/>
  <c r="I51" i="51"/>
  <c r="I50" i="51"/>
  <c r="I49" i="51"/>
  <c r="I48" i="51"/>
  <c r="I47" i="51"/>
  <c r="I46" i="51"/>
  <c r="I45" i="51"/>
  <c r="I44" i="51"/>
  <c r="I43" i="51"/>
  <c r="I42" i="51"/>
  <c r="I41" i="51"/>
  <c r="I40" i="51"/>
  <c r="I39" i="51"/>
  <c r="I38" i="51"/>
  <c r="I37" i="51"/>
  <c r="I36" i="51"/>
  <c r="I35" i="51"/>
  <c r="I34" i="51"/>
  <c r="I33" i="51"/>
  <c r="I32" i="51"/>
  <c r="I31" i="51"/>
  <c r="I30" i="51"/>
  <c r="I29" i="51"/>
  <c r="I28" i="51"/>
  <c r="I27" i="51"/>
  <c r="I26" i="51"/>
  <c r="I25" i="51"/>
  <c r="I24" i="51"/>
  <c r="I23" i="51"/>
  <c r="I22" i="51"/>
  <c r="I21" i="51"/>
  <c r="I20" i="51"/>
  <c r="I19" i="51"/>
  <c r="I18" i="51"/>
  <c r="I17" i="51"/>
  <c r="I16" i="51"/>
  <c r="I15" i="51"/>
  <c r="I14" i="51"/>
  <c r="I13" i="51"/>
  <c r="I12" i="51"/>
  <c r="I11" i="51"/>
  <c r="I10" i="51"/>
  <c r="I9" i="51"/>
  <c r="I8" i="51"/>
  <c r="I7" i="51"/>
  <c r="I6" i="51"/>
  <c r="I5" i="51"/>
  <c r="C15" i="13"/>
  <c r="C9" i="13"/>
  <c r="E22" i="15"/>
  <c r="D9" i="68" l="1"/>
  <c r="F9" i="68" s="1"/>
  <c r="D8" i="68"/>
  <c r="D6" i="68"/>
  <c r="F6" i="68" s="1"/>
  <c r="D5" i="68"/>
  <c r="F5" i="68" s="1"/>
  <c r="D4" i="68"/>
  <c r="F4" i="68" s="1"/>
  <c r="H101" i="66"/>
  <c r="G101" i="65"/>
  <c r="N101" i="62"/>
  <c r="H101" i="61"/>
  <c r="I101" i="60"/>
  <c r="F8" i="68"/>
  <c r="D8" i="67"/>
  <c r="F8" i="67" s="1"/>
  <c r="D6" i="67"/>
  <c r="D4" i="67"/>
  <c r="F6" i="67"/>
  <c r="G99" i="66"/>
  <c r="G98" i="66"/>
  <c r="G97" i="66"/>
  <c r="G96" i="66"/>
  <c r="G95" i="66"/>
  <c r="G94" i="66"/>
  <c r="G93" i="66"/>
  <c r="G92" i="66"/>
  <c r="G91" i="66"/>
  <c r="G90" i="66"/>
  <c r="G89" i="66"/>
  <c r="G88" i="66"/>
  <c r="G87" i="66"/>
  <c r="G86" i="66"/>
  <c r="G85" i="66"/>
  <c r="G84" i="66"/>
  <c r="G83" i="66"/>
  <c r="G82" i="66"/>
  <c r="G81" i="66"/>
  <c r="G80" i="66"/>
  <c r="G79" i="66"/>
  <c r="G78" i="66"/>
  <c r="G77" i="66"/>
  <c r="G76" i="66"/>
  <c r="G75" i="66"/>
  <c r="G74" i="66"/>
  <c r="G73" i="66"/>
  <c r="G72" i="66"/>
  <c r="G71" i="66"/>
  <c r="G70" i="66"/>
  <c r="G69" i="66"/>
  <c r="G68" i="66"/>
  <c r="G67" i="66"/>
  <c r="G66" i="66"/>
  <c r="G65" i="66"/>
  <c r="G64" i="66"/>
  <c r="G63" i="66"/>
  <c r="G62" i="66"/>
  <c r="G61" i="66"/>
  <c r="G60" i="66"/>
  <c r="G59" i="66"/>
  <c r="G58" i="66"/>
  <c r="G57" i="66"/>
  <c r="G56" i="66"/>
  <c r="G55" i="66"/>
  <c r="G54" i="66"/>
  <c r="G53" i="66"/>
  <c r="G52" i="66"/>
  <c r="G51" i="66"/>
  <c r="G50" i="66"/>
  <c r="G49" i="66"/>
  <c r="G48" i="66"/>
  <c r="G47" i="66"/>
  <c r="G46" i="66"/>
  <c r="G45" i="66"/>
  <c r="G44" i="66"/>
  <c r="G43" i="66"/>
  <c r="G42" i="66"/>
  <c r="G41" i="66"/>
  <c r="G40" i="66"/>
  <c r="G39" i="66"/>
  <c r="G38" i="66"/>
  <c r="G37" i="66"/>
  <c r="G36" i="66"/>
  <c r="G35" i="66"/>
  <c r="G34" i="66"/>
  <c r="G33" i="66"/>
  <c r="G32" i="66"/>
  <c r="G31" i="66"/>
  <c r="G30" i="66"/>
  <c r="G29" i="66"/>
  <c r="G28" i="66"/>
  <c r="G27" i="66"/>
  <c r="G26" i="66"/>
  <c r="G25" i="66"/>
  <c r="G24" i="66"/>
  <c r="G23" i="66"/>
  <c r="G22" i="66"/>
  <c r="G21" i="66"/>
  <c r="G20" i="66"/>
  <c r="G19" i="66"/>
  <c r="G18" i="66"/>
  <c r="G17" i="66"/>
  <c r="G16" i="66"/>
  <c r="G15" i="66"/>
  <c r="G14" i="66"/>
  <c r="G13" i="66"/>
  <c r="G12" i="66"/>
  <c r="G11" i="66"/>
  <c r="G10" i="66"/>
  <c r="G9" i="66"/>
  <c r="G8" i="66"/>
  <c r="G7" i="66"/>
  <c r="G6" i="66"/>
  <c r="G5" i="66"/>
  <c r="G99" i="37"/>
  <c r="G98" i="37"/>
  <c r="G97" i="37"/>
  <c r="G96" i="37"/>
  <c r="G95" i="37"/>
  <c r="G94" i="37"/>
  <c r="G93" i="37"/>
  <c r="G92" i="37"/>
  <c r="G91" i="37"/>
  <c r="G90" i="37"/>
  <c r="G89" i="37"/>
  <c r="G88" i="37"/>
  <c r="G87" i="37"/>
  <c r="G86" i="37"/>
  <c r="G85" i="37"/>
  <c r="G84" i="37"/>
  <c r="G83" i="37"/>
  <c r="G82" i="37"/>
  <c r="G81" i="37"/>
  <c r="G80" i="37"/>
  <c r="G79" i="37"/>
  <c r="G78" i="37"/>
  <c r="G77" i="37"/>
  <c r="G76" i="37"/>
  <c r="G75" i="37"/>
  <c r="G74" i="37"/>
  <c r="G73" i="37"/>
  <c r="G72" i="37"/>
  <c r="G71" i="37"/>
  <c r="G70" i="37"/>
  <c r="G69" i="37"/>
  <c r="G68" i="37"/>
  <c r="G67" i="37"/>
  <c r="G66" i="37"/>
  <c r="G65" i="37"/>
  <c r="G64" i="37"/>
  <c r="G63" i="37"/>
  <c r="G62" i="37"/>
  <c r="G61" i="37"/>
  <c r="G60" i="37"/>
  <c r="G59" i="37"/>
  <c r="G58" i="37"/>
  <c r="G57" i="37"/>
  <c r="G56" i="37"/>
  <c r="G55" i="37"/>
  <c r="G54" i="37"/>
  <c r="G53" i="37"/>
  <c r="G52" i="37"/>
  <c r="G51" i="37"/>
  <c r="G50" i="37"/>
  <c r="G49" i="37"/>
  <c r="G48" i="37"/>
  <c r="G47" i="37"/>
  <c r="G46" i="37"/>
  <c r="G45" i="37"/>
  <c r="G44" i="37"/>
  <c r="G43" i="37"/>
  <c r="G42" i="37"/>
  <c r="G41" i="37"/>
  <c r="G40" i="37"/>
  <c r="G39" i="37"/>
  <c r="G38" i="37"/>
  <c r="G37" i="37"/>
  <c r="G36" i="37"/>
  <c r="G35" i="37"/>
  <c r="G34" i="37"/>
  <c r="G33" i="37"/>
  <c r="G32" i="37"/>
  <c r="G31" i="37"/>
  <c r="G30" i="37"/>
  <c r="G29" i="37"/>
  <c r="G28" i="37"/>
  <c r="G27" i="37"/>
  <c r="G26" i="37"/>
  <c r="G25" i="37"/>
  <c r="G24" i="37"/>
  <c r="G23" i="37"/>
  <c r="G22" i="37"/>
  <c r="G21" i="37"/>
  <c r="G20" i="37"/>
  <c r="G19" i="37"/>
  <c r="G18" i="37"/>
  <c r="G17" i="37"/>
  <c r="G16" i="37"/>
  <c r="G15" i="37"/>
  <c r="G14" i="37"/>
  <c r="G13" i="37"/>
  <c r="G12" i="37"/>
  <c r="G11" i="37"/>
  <c r="G10" i="37"/>
  <c r="G9" i="37"/>
  <c r="G8" i="37"/>
  <c r="G7" i="37"/>
  <c r="G6" i="37"/>
  <c r="G5" i="37"/>
  <c r="H101" i="37" s="1"/>
  <c r="D9" i="67" s="1"/>
  <c r="F9" i="67" s="1"/>
  <c r="F99" i="65"/>
  <c r="F98" i="65"/>
  <c r="F97" i="65"/>
  <c r="F96" i="65"/>
  <c r="F95" i="65"/>
  <c r="F94" i="65"/>
  <c r="F93" i="65"/>
  <c r="F92" i="65"/>
  <c r="F91" i="65"/>
  <c r="F90" i="65"/>
  <c r="F89" i="65"/>
  <c r="F88" i="65"/>
  <c r="F87" i="65"/>
  <c r="F86" i="65"/>
  <c r="F85" i="65"/>
  <c r="F84" i="65"/>
  <c r="F83" i="65"/>
  <c r="F82" i="65"/>
  <c r="F81" i="65"/>
  <c r="F80" i="65"/>
  <c r="F79" i="65"/>
  <c r="F78" i="65"/>
  <c r="F77" i="65"/>
  <c r="F76" i="65"/>
  <c r="F75" i="65"/>
  <c r="F74" i="65"/>
  <c r="F73" i="65"/>
  <c r="F72" i="65"/>
  <c r="F71" i="65"/>
  <c r="F70" i="65"/>
  <c r="F69" i="65"/>
  <c r="F68" i="65"/>
  <c r="F67" i="65"/>
  <c r="F66" i="65"/>
  <c r="F65" i="65"/>
  <c r="F64" i="65"/>
  <c r="F63" i="65"/>
  <c r="F62" i="65"/>
  <c r="F61" i="65"/>
  <c r="F60" i="65"/>
  <c r="F59" i="65"/>
  <c r="F58" i="65"/>
  <c r="F57" i="65"/>
  <c r="F56" i="65"/>
  <c r="F55" i="65"/>
  <c r="F54" i="65"/>
  <c r="F53" i="65"/>
  <c r="F52" i="65"/>
  <c r="F51" i="65"/>
  <c r="F50" i="65"/>
  <c r="F49" i="65"/>
  <c r="F48" i="65"/>
  <c r="F47" i="65"/>
  <c r="F46" i="65"/>
  <c r="F45" i="65"/>
  <c r="F44" i="65"/>
  <c r="F43" i="65"/>
  <c r="F42" i="65"/>
  <c r="F41" i="65"/>
  <c r="F40" i="65"/>
  <c r="F39" i="65"/>
  <c r="F38" i="65"/>
  <c r="F37" i="65"/>
  <c r="F36" i="65"/>
  <c r="F35" i="65"/>
  <c r="F34" i="65"/>
  <c r="F33" i="65"/>
  <c r="F32" i="65"/>
  <c r="F31" i="65"/>
  <c r="F30" i="65"/>
  <c r="F29" i="65"/>
  <c r="F28" i="65"/>
  <c r="F27" i="65"/>
  <c r="F26" i="65"/>
  <c r="F25" i="65"/>
  <c r="F24" i="65"/>
  <c r="F23" i="65"/>
  <c r="F22" i="65"/>
  <c r="F21" i="65"/>
  <c r="F20" i="65"/>
  <c r="F19" i="65"/>
  <c r="F18" i="65"/>
  <c r="F17" i="65"/>
  <c r="F16" i="65"/>
  <c r="F15" i="65"/>
  <c r="F14" i="65"/>
  <c r="F13" i="65"/>
  <c r="F12" i="65"/>
  <c r="F11" i="65"/>
  <c r="F10" i="65"/>
  <c r="F9" i="65"/>
  <c r="F8" i="65"/>
  <c r="F7" i="65"/>
  <c r="F6" i="65"/>
  <c r="F5" i="65"/>
  <c r="F99" i="14"/>
  <c r="F98" i="14"/>
  <c r="F97" i="14"/>
  <c r="F96" i="14"/>
  <c r="F95" i="14"/>
  <c r="F94" i="14"/>
  <c r="F93" i="14"/>
  <c r="F92" i="14"/>
  <c r="F91" i="14"/>
  <c r="F90" i="14"/>
  <c r="F89" i="14"/>
  <c r="F88" i="14"/>
  <c r="F87" i="14"/>
  <c r="F86" i="14"/>
  <c r="F85" i="14"/>
  <c r="F84" i="14"/>
  <c r="F83" i="14"/>
  <c r="F82" i="14"/>
  <c r="F81" i="14"/>
  <c r="F80" i="14"/>
  <c r="F79" i="14"/>
  <c r="F78" i="14"/>
  <c r="F77" i="14"/>
  <c r="F76" i="14"/>
  <c r="F75" i="14"/>
  <c r="F74" i="14"/>
  <c r="F73" i="14"/>
  <c r="F72" i="14"/>
  <c r="F71" i="14"/>
  <c r="F70" i="14"/>
  <c r="F69" i="14"/>
  <c r="F68" i="14"/>
  <c r="F67" i="14"/>
  <c r="F66" i="14"/>
  <c r="F65" i="14"/>
  <c r="F64" i="14"/>
  <c r="F63" i="14"/>
  <c r="F62" i="14"/>
  <c r="F61" i="14"/>
  <c r="F60" i="14"/>
  <c r="F59" i="14"/>
  <c r="F58" i="14"/>
  <c r="F57" i="14"/>
  <c r="F56" i="14"/>
  <c r="F55" i="14"/>
  <c r="F54" i="14"/>
  <c r="F53" i="14"/>
  <c r="F52" i="14"/>
  <c r="F51" i="14"/>
  <c r="F50" i="14"/>
  <c r="F49" i="14"/>
  <c r="F48" i="14"/>
  <c r="F47" i="14"/>
  <c r="F46" i="14"/>
  <c r="F45" i="14"/>
  <c r="F44" i="14"/>
  <c r="F43" i="14"/>
  <c r="F42" i="14"/>
  <c r="F41" i="14"/>
  <c r="F40" i="14"/>
  <c r="F39" i="14"/>
  <c r="F38" i="14"/>
  <c r="F37" i="14"/>
  <c r="F36" i="14"/>
  <c r="F35" i="14"/>
  <c r="F34" i="14"/>
  <c r="F33" i="14"/>
  <c r="F32" i="14"/>
  <c r="F31" i="14"/>
  <c r="F30" i="14"/>
  <c r="F29" i="14"/>
  <c r="F28" i="14"/>
  <c r="F27" i="14"/>
  <c r="F26" i="14"/>
  <c r="F25" i="14"/>
  <c r="F24" i="14"/>
  <c r="F23" i="14"/>
  <c r="F22" i="14"/>
  <c r="F21" i="14"/>
  <c r="F20" i="14"/>
  <c r="F19" i="14"/>
  <c r="F18" i="14"/>
  <c r="F17" i="14"/>
  <c r="F16" i="14"/>
  <c r="F15" i="14"/>
  <c r="F14" i="14"/>
  <c r="F13" i="14"/>
  <c r="F12" i="14"/>
  <c r="F11" i="14"/>
  <c r="F10" i="14"/>
  <c r="F9" i="14"/>
  <c r="F8" i="14"/>
  <c r="F7" i="14"/>
  <c r="F6" i="14"/>
  <c r="F5" i="14"/>
  <c r="G101" i="14" s="1"/>
  <c r="K96" i="63"/>
  <c r="K84" i="63"/>
  <c r="K83" i="63"/>
  <c r="K80" i="63"/>
  <c r="K79" i="63"/>
  <c r="K78" i="63"/>
  <c r="K77" i="63"/>
  <c r="K72" i="63"/>
  <c r="K60" i="63"/>
  <c r="K59" i="63"/>
  <c r="K56" i="63"/>
  <c r="K55" i="63"/>
  <c r="K54" i="63"/>
  <c r="K53" i="63"/>
  <c r="K48" i="63"/>
  <c r="K36" i="63"/>
  <c r="K35" i="63"/>
  <c r="K32" i="63"/>
  <c r="K31" i="63"/>
  <c r="K30" i="63"/>
  <c r="K29" i="63"/>
  <c r="K24" i="63"/>
  <c r="K12" i="63"/>
  <c r="K11" i="63"/>
  <c r="K8" i="63"/>
  <c r="K7" i="63"/>
  <c r="K5" i="63"/>
  <c r="K99" i="63"/>
  <c r="K98" i="63"/>
  <c r="K97" i="63"/>
  <c r="K95" i="63"/>
  <c r="K94" i="63"/>
  <c r="K93" i="63"/>
  <c r="K92" i="63"/>
  <c r="K91" i="63"/>
  <c r="K90" i="63"/>
  <c r="K89" i="63"/>
  <c r="K88" i="63"/>
  <c r="K87" i="63"/>
  <c r="K86" i="63"/>
  <c r="K85" i="63"/>
  <c r="K82" i="63"/>
  <c r="K81" i="63"/>
  <c r="K76" i="63"/>
  <c r="K75" i="63"/>
  <c r="K74" i="63"/>
  <c r="K73" i="63"/>
  <c r="K71" i="63"/>
  <c r="K70" i="63"/>
  <c r="K69" i="63"/>
  <c r="K68" i="63"/>
  <c r="K67" i="63"/>
  <c r="K66" i="63"/>
  <c r="K65" i="63"/>
  <c r="K64" i="63"/>
  <c r="K63" i="63"/>
  <c r="K62" i="63"/>
  <c r="K61" i="63"/>
  <c r="K58" i="63"/>
  <c r="K57" i="63"/>
  <c r="K52" i="63"/>
  <c r="K51" i="63"/>
  <c r="K50" i="63"/>
  <c r="K49" i="63"/>
  <c r="K47" i="63"/>
  <c r="K46" i="63"/>
  <c r="K45" i="63"/>
  <c r="K44" i="63"/>
  <c r="K43" i="63"/>
  <c r="K42" i="63"/>
  <c r="K41" i="63"/>
  <c r="K40" i="63"/>
  <c r="K39" i="63"/>
  <c r="K38" i="63"/>
  <c r="K37" i="63"/>
  <c r="K34" i="63"/>
  <c r="K33" i="63"/>
  <c r="K28" i="63"/>
  <c r="K27" i="63"/>
  <c r="K26" i="63"/>
  <c r="K25" i="63"/>
  <c r="K23" i="63"/>
  <c r="K22" i="63"/>
  <c r="K21" i="63"/>
  <c r="K20" i="63"/>
  <c r="K19" i="63"/>
  <c r="K18" i="63"/>
  <c r="K17" i="63"/>
  <c r="K16" i="63"/>
  <c r="K15" i="63"/>
  <c r="K14" i="63"/>
  <c r="K13" i="63"/>
  <c r="K10" i="63"/>
  <c r="K9" i="63"/>
  <c r="K6" i="63"/>
  <c r="K99" i="51"/>
  <c r="K98" i="51"/>
  <c r="K97" i="51"/>
  <c r="K96" i="51"/>
  <c r="K95" i="51"/>
  <c r="K94" i="51"/>
  <c r="K93" i="51"/>
  <c r="K92" i="51"/>
  <c r="K91" i="51"/>
  <c r="K90" i="51"/>
  <c r="K89" i="51"/>
  <c r="K88" i="51"/>
  <c r="K87" i="51"/>
  <c r="K86" i="51"/>
  <c r="K85" i="51"/>
  <c r="K84" i="51"/>
  <c r="K83" i="51"/>
  <c r="K82" i="51"/>
  <c r="K81" i="51"/>
  <c r="K80" i="51"/>
  <c r="K79" i="51"/>
  <c r="K78" i="51"/>
  <c r="K77" i="51"/>
  <c r="K76" i="51"/>
  <c r="K75" i="51"/>
  <c r="K74" i="51"/>
  <c r="K73" i="51"/>
  <c r="K72" i="51"/>
  <c r="K71" i="51"/>
  <c r="K70" i="51"/>
  <c r="K69" i="51"/>
  <c r="K68" i="51"/>
  <c r="K67" i="51"/>
  <c r="K66" i="51"/>
  <c r="K65" i="51"/>
  <c r="K64" i="51"/>
  <c r="K63" i="51"/>
  <c r="K62" i="51"/>
  <c r="K61" i="51"/>
  <c r="K60" i="51"/>
  <c r="K59" i="51"/>
  <c r="K58" i="51"/>
  <c r="K57" i="51"/>
  <c r="K56" i="51"/>
  <c r="K55" i="51"/>
  <c r="K54" i="51"/>
  <c r="K53" i="51"/>
  <c r="K52" i="51"/>
  <c r="K51" i="51"/>
  <c r="K50" i="51"/>
  <c r="K49" i="51"/>
  <c r="K48" i="51"/>
  <c r="K47" i="51"/>
  <c r="K46" i="51"/>
  <c r="K45" i="51"/>
  <c r="K44" i="51"/>
  <c r="K43" i="51"/>
  <c r="K42" i="51"/>
  <c r="K41" i="51"/>
  <c r="K40" i="51"/>
  <c r="K39" i="51"/>
  <c r="K38" i="51"/>
  <c r="K37" i="51"/>
  <c r="K36" i="51"/>
  <c r="K35" i="51"/>
  <c r="K34" i="51"/>
  <c r="K33" i="51"/>
  <c r="K32" i="51"/>
  <c r="K31" i="51"/>
  <c r="K30" i="51"/>
  <c r="K29" i="51"/>
  <c r="K28" i="51"/>
  <c r="K27" i="51"/>
  <c r="K26" i="51"/>
  <c r="K25" i="51"/>
  <c r="K24" i="51"/>
  <c r="K23" i="51"/>
  <c r="K22" i="51"/>
  <c r="K21" i="51"/>
  <c r="K20" i="51"/>
  <c r="K19" i="51"/>
  <c r="K18" i="51"/>
  <c r="K17" i="51"/>
  <c r="K16" i="51"/>
  <c r="K15" i="51"/>
  <c r="K14" i="51"/>
  <c r="K13" i="51"/>
  <c r="K12" i="51"/>
  <c r="K11" i="51"/>
  <c r="K10" i="51"/>
  <c r="K9" i="51"/>
  <c r="K8" i="51"/>
  <c r="K7" i="51"/>
  <c r="K6" i="51"/>
  <c r="K5" i="51"/>
  <c r="I99" i="47"/>
  <c r="I98" i="47"/>
  <c r="I97" i="47"/>
  <c r="I96" i="47"/>
  <c r="I95" i="47"/>
  <c r="I94" i="47"/>
  <c r="I93" i="47"/>
  <c r="I92" i="47"/>
  <c r="I91" i="47"/>
  <c r="I90" i="47"/>
  <c r="I89" i="47"/>
  <c r="I88" i="47"/>
  <c r="I87" i="47"/>
  <c r="I86" i="47"/>
  <c r="I85" i="47"/>
  <c r="I84" i="47"/>
  <c r="I83" i="47"/>
  <c r="I82" i="47"/>
  <c r="I81" i="47"/>
  <c r="I80" i="47"/>
  <c r="I79" i="47"/>
  <c r="I78" i="47"/>
  <c r="I77" i="47"/>
  <c r="I76" i="47"/>
  <c r="I75" i="47"/>
  <c r="I74" i="47"/>
  <c r="I73" i="47"/>
  <c r="I72" i="47"/>
  <c r="I71" i="47"/>
  <c r="I70" i="47"/>
  <c r="I69" i="47"/>
  <c r="I68" i="47"/>
  <c r="I67" i="47"/>
  <c r="I66" i="47"/>
  <c r="I65" i="47"/>
  <c r="I64" i="47"/>
  <c r="I63" i="47"/>
  <c r="I62" i="47"/>
  <c r="I61" i="47"/>
  <c r="I60" i="47"/>
  <c r="I59" i="47"/>
  <c r="I58" i="47"/>
  <c r="I57" i="47"/>
  <c r="I56" i="47"/>
  <c r="I55" i="47"/>
  <c r="I54" i="47"/>
  <c r="I53" i="47"/>
  <c r="I52" i="47"/>
  <c r="I51" i="47"/>
  <c r="I50" i="47"/>
  <c r="I49" i="47"/>
  <c r="I48" i="47"/>
  <c r="I47" i="47"/>
  <c r="I46" i="47"/>
  <c r="I45" i="47"/>
  <c r="I44" i="47"/>
  <c r="I43" i="47"/>
  <c r="I42" i="47"/>
  <c r="I41" i="47"/>
  <c r="I40" i="47"/>
  <c r="I39" i="47"/>
  <c r="I38" i="47"/>
  <c r="I37" i="47"/>
  <c r="I36" i="47"/>
  <c r="I35" i="47"/>
  <c r="I34" i="47"/>
  <c r="I33" i="47"/>
  <c r="I32" i="47"/>
  <c r="I31" i="47"/>
  <c r="I30" i="47"/>
  <c r="I29" i="47"/>
  <c r="I28" i="47"/>
  <c r="I27" i="47"/>
  <c r="I26" i="47"/>
  <c r="I25" i="47"/>
  <c r="I24" i="47"/>
  <c r="I23" i="47"/>
  <c r="I22" i="47"/>
  <c r="I21" i="47"/>
  <c r="I20" i="47"/>
  <c r="I19" i="47"/>
  <c r="I18" i="47"/>
  <c r="I17" i="47"/>
  <c r="I16" i="47"/>
  <c r="I15" i="47"/>
  <c r="I14" i="47"/>
  <c r="I13" i="47"/>
  <c r="I12" i="47"/>
  <c r="I11" i="47"/>
  <c r="I10" i="47"/>
  <c r="I9" i="47"/>
  <c r="I8" i="47"/>
  <c r="I7" i="47"/>
  <c r="I6" i="47"/>
  <c r="I5" i="47"/>
  <c r="I99" i="64"/>
  <c r="I98" i="64"/>
  <c r="I97" i="64"/>
  <c r="I96" i="64"/>
  <c r="I95" i="64"/>
  <c r="I94" i="64"/>
  <c r="I93" i="64"/>
  <c r="I92" i="64"/>
  <c r="I91" i="64"/>
  <c r="I90" i="64"/>
  <c r="I89" i="64"/>
  <c r="I88" i="64"/>
  <c r="I87" i="64"/>
  <c r="I86" i="64"/>
  <c r="I85" i="64"/>
  <c r="I84" i="64"/>
  <c r="I83" i="64"/>
  <c r="I82" i="64"/>
  <c r="I81" i="64"/>
  <c r="I80" i="64"/>
  <c r="I79" i="64"/>
  <c r="I78" i="64"/>
  <c r="I77" i="64"/>
  <c r="I76" i="64"/>
  <c r="I75" i="64"/>
  <c r="I74" i="64"/>
  <c r="I73" i="64"/>
  <c r="I72" i="64"/>
  <c r="I71" i="64"/>
  <c r="I70" i="64"/>
  <c r="I69" i="64"/>
  <c r="I68" i="64"/>
  <c r="I67" i="64"/>
  <c r="I66" i="64"/>
  <c r="I65" i="64"/>
  <c r="I64" i="64"/>
  <c r="I63" i="64"/>
  <c r="I62" i="64"/>
  <c r="I61" i="64"/>
  <c r="I60" i="64"/>
  <c r="I59" i="64"/>
  <c r="I58" i="64"/>
  <c r="I57" i="64"/>
  <c r="I56" i="64"/>
  <c r="I55" i="64"/>
  <c r="I54" i="64"/>
  <c r="I53" i="64"/>
  <c r="I52" i="64"/>
  <c r="I51" i="64"/>
  <c r="I50" i="64"/>
  <c r="I49" i="64"/>
  <c r="I48" i="64"/>
  <c r="I47" i="64"/>
  <c r="I46" i="64"/>
  <c r="I45" i="64"/>
  <c r="I44" i="64"/>
  <c r="I43" i="64"/>
  <c r="I42" i="64"/>
  <c r="I41" i="64"/>
  <c r="I40" i="64"/>
  <c r="I39" i="64"/>
  <c r="I38" i="64"/>
  <c r="I37" i="64"/>
  <c r="I36" i="64"/>
  <c r="I35" i="64"/>
  <c r="I34" i="64"/>
  <c r="I33" i="64"/>
  <c r="I32" i="64"/>
  <c r="I31" i="64"/>
  <c r="I30" i="64"/>
  <c r="I29" i="64"/>
  <c r="I28" i="64"/>
  <c r="I27" i="64"/>
  <c r="I26" i="64"/>
  <c r="I25" i="64"/>
  <c r="I24" i="64"/>
  <c r="I23" i="64"/>
  <c r="I22" i="64"/>
  <c r="I21" i="64"/>
  <c r="I20" i="64"/>
  <c r="I19" i="64"/>
  <c r="I18" i="64"/>
  <c r="I17" i="64"/>
  <c r="I16" i="64"/>
  <c r="I15" i="64"/>
  <c r="I14" i="64"/>
  <c r="I13" i="64"/>
  <c r="I12" i="64"/>
  <c r="I11" i="64"/>
  <c r="I10" i="64"/>
  <c r="I9" i="64"/>
  <c r="I8" i="64"/>
  <c r="I7" i="64"/>
  <c r="I6" i="64"/>
  <c r="I5" i="64"/>
  <c r="J101" i="64" s="1"/>
  <c r="M99" i="62"/>
  <c r="M98" i="62"/>
  <c r="M97" i="62"/>
  <c r="M96" i="62"/>
  <c r="M95" i="62"/>
  <c r="M94" i="62"/>
  <c r="M93" i="62"/>
  <c r="M92" i="62"/>
  <c r="M91" i="62"/>
  <c r="M90" i="62"/>
  <c r="M89" i="62"/>
  <c r="M88" i="62"/>
  <c r="M87" i="62"/>
  <c r="M86" i="62"/>
  <c r="M85" i="62"/>
  <c r="M84" i="62"/>
  <c r="M83" i="62"/>
  <c r="M82" i="62"/>
  <c r="M81" i="62"/>
  <c r="M80" i="62"/>
  <c r="M79" i="62"/>
  <c r="M78" i="62"/>
  <c r="M77" i="62"/>
  <c r="M76" i="62"/>
  <c r="M75" i="62"/>
  <c r="M74" i="62"/>
  <c r="M73" i="62"/>
  <c r="M72" i="62"/>
  <c r="M71" i="62"/>
  <c r="M70" i="62"/>
  <c r="M69" i="62"/>
  <c r="M68" i="62"/>
  <c r="M67" i="62"/>
  <c r="M66" i="62"/>
  <c r="M65" i="62"/>
  <c r="M64" i="62"/>
  <c r="M63" i="62"/>
  <c r="M62" i="62"/>
  <c r="M61" i="62"/>
  <c r="M60" i="62"/>
  <c r="M59" i="62"/>
  <c r="M58" i="62"/>
  <c r="M57" i="62"/>
  <c r="M56" i="62"/>
  <c r="M55" i="62"/>
  <c r="M54" i="62"/>
  <c r="M53" i="62"/>
  <c r="M52" i="62"/>
  <c r="M51" i="62"/>
  <c r="M50" i="62"/>
  <c r="M49" i="62"/>
  <c r="M48" i="62"/>
  <c r="M47" i="62"/>
  <c r="M46" i="62"/>
  <c r="M45" i="62"/>
  <c r="M44" i="62"/>
  <c r="M43" i="62"/>
  <c r="M42" i="62"/>
  <c r="M41" i="62"/>
  <c r="M40" i="62"/>
  <c r="M39" i="62"/>
  <c r="M38" i="62"/>
  <c r="M37" i="62"/>
  <c r="M36" i="62"/>
  <c r="M35" i="62"/>
  <c r="M34" i="62"/>
  <c r="M33" i="62"/>
  <c r="M32" i="62"/>
  <c r="M31" i="62"/>
  <c r="M30" i="62"/>
  <c r="M29" i="62"/>
  <c r="M28" i="62"/>
  <c r="M27" i="62"/>
  <c r="M26" i="62"/>
  <c r="M25" i="62"/>
  <c r="M24" i="62"/>
  <c r="M23" i="62"/>
  <c r="M22" i="62"/>
  <c r="M21" i="62"/>
  <c r="M20" i="62"/>
  <c r="M19" i="62"/>
  <c r="M18" i="62"/>
  <c r="M17" i="62"/>
  <c r="M16" i="62"/>
  <c r="M15" i="62"/>
  <c r="M14" i="62"/>
  <c r="M13" i="62"/>
  <c r="M12" i="62"/>
  <c r="M11" i="62"/>
  <c r="M10" i="62"/>
  <c r="M9" i="62"/>
  <c r="M8" i="62"/>
  <c r="M7" i="62"/>
  <c r="M6" i="62"/>
  <c r="M5" i="62"/>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M10" i="4"/>
  <c r="M9" i="4"/>
  <c r="M8" i="4"/>
  <c r="M7" i="4"/>
  <c r="M6" i="4"/>
  <c r="M5" i="4"/>
  <c r="G99" i="61"/>
  <c r="G98" i="61"/>
  <c r="G97" i="61"/>
  <c r="G96" i="61"/>
  <c r="G95" i="61"/>
  <c r="G94" i="61"/>
  <c r="G93" i="61"/>
  <c r="G92" i="61"/>
  <c r="G91" i="61"/>
  <c r="G90" i="61"/>
  <c r="G89" i="61"/>
  <c r="G88" i="61"/>
  <c r="G87" i="61"/>
  <c r="G86" i="61"/>
  <c r="G85" i="61"/>
  <c r="G84" i="61"/>
  <c r="G83" i="61"/>
  <c r="G82" i="61"/>
  <c r="G81" i="61"/>
  <c r="G80" i="61"/>
  <c r="G79" i="61"/>
  <c r="G78" i="61"/>
  <c r="G77" i="61"/>
  <c r="G76" i="61"/>
  <c r="G75" i="61"/>
  <c r="G74" i="61"/>
  <c r="G73" i="61"/>
  <c r="G72" i="61"/>
  <c r="G71" i="61"/>
  <c r="G70" i="61"/>
  <c r="G69" i="61"/>
  <c r="G68" i="61"/>
  <c r="G67" i="61"/>
  <c r="G66" i="61"/>
  <c r="G65" i="61"/>
  <c r="G64" i="61"/>
  <c r="G63" i="61"/>
  <c r="G62" i="61"/>
  <c r="G61" i="61"/>
  <c r="G60" i="61"/>
  <c r="G59" i="61"/>
  <c r="G58" i="61"/>
  <c r="G57" i="61"/>
  <c r="G56" i="61"/>
  <c r="G55" i="61"/>
  <c r="G54" i="61"/>
  <c r="G53" i="61"/>
  <c r="G52" i="61"/>
  <c r="G51" i="61"/>
  <c r="G50" i="61"/>
  <c r="G49" i="61"/>
  <c r="G48" i="61"/>
  <c r="G47" i="61"/>
  <c r="G46" i="61"/>
  <c r="G45" i="61"/>
  <c r="G44" i="61"/>
  <c r="G43" i="61"/>
  <c r="G42" i="61"/>
  <c r="G41" i="61"/>
  <c r="G40" i="61"/>
  <c r="G39" i="61"/>
  <c r="G38" i="61"/>
  <c r="G37" i="61"/>
  <c r="G36" i="61"/>
  <c r="G35" i="61"/>
  <c r="G34" i="61"/>
  <c r="G33" i="61"/>
  <c r="G32" i="61"/>
  <c r="G31" i="61"/>
  <c r="G30" i="61"/>
  <c r="G29" i="61"/>
  <c r="G28" i="61"/>
  <c r="G27" i="61"/>
  <c r="G26" i="61"/>
  <c r="G25" i="61"/>
  <c r="G24" i="61"/>
  <c r="G23" i="61"/>
  <c r="G22" i="61"/>
  <c r="G21" i="61"/>
  <c r="G20" i="61"/>
  <c r="G19" i="61"/>
  <c r="G18" i="61"/>
  <c r="G17" i="61"/>
  <c r="G16" i="61"/>
  <c r="G15" i="61"/>
  <c r="G14" i="61"/>
  <c r="G13" i="61"/>
  <c r="G12" i="61"/>
  <c r="G11" i="61"/>
  <c r="G10" i="61"/>
  <c r="G9" i="61"/>
  <c r="G8" i="61"/>
  <c r="G7" i="61"/>
  <c r="G6" i="61"/>
  <c r="G5" i="61"/>
  <c r="G99" i="13"/>
  <c r="G98" i="13"/>
  <c r="G97" i="13"/>
  <c r="G96" i="13"/>
  <c r="G95" i="13"/>
  <c r="G94" i="13"/>
  <c r="G93" i="13"/>
  <c r="G92" i="13"/>
  <c r="G91" i="13"/>
  <c r="G90" i="13"/>
  <c r="G89" i="13"/>
  <c r="G88" i="13"/>
  <c r="G87" i="13"/>
  <c r="G86" i="13"/>
  <c r="G85" i="13"/>
  <c r="G84" i="13"/>
  <c r="G83" i="13"/>
  <c r="G82" i="13"/>
  <c r="G81" i="13"/>
  <c r="G80" i="13"/>
  <c r="G79" i="13"/>
  <c r="G78" i="13"/>
  <c r="G77" i="13"/>
  <c r="G76" i="13"/>
  <c r="G75" i="13"/>
  <c r="G74" i="13"/>
  <c r="G73" i="13"/>
  <c r="G72" i="13"/>
  <c r="G71" i="13"/>
  <c r="G70" i="13"/>
  <c r="G69" i="13"/>
  <c r="G68" i="13"/>
  <c r="G67" i="13"/>
  <c r="G66" i="13"/>
  <c r="G65" i="13"/>
  <c r="G64" i="13"/>
  <c r="G63" i="13"/>
  <c r="G62" i="13"/>
  <c r="G61" i="13"/>
  <c r="G60"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6" i="13"/>
  <c r="G5" i="13"/>
  <c r="H101" i="13" s="1"/>
  <c r="D5" i="67" s="1"/>
  <c r="H99" i="60"/>
  <c r="H98" i="60"/>
  <c r="H97" i="60"/>
  <c r="H96" i="60"/>
  <c r="H95" i="60"/>
  <c r="H94" i="60"/>
  <c r="H93" i="60"/>
  <c r="H92" i="60"/>
  <c r="H91" i="60"/>
  <c r="H90" i="60"/>
  <c r="H89" i="60"/>
  <c r="H88" i="60"/>
  <c r="H87" i="60"/>
  <c r="H86" i="60"/>
  <c r="H85" i="60"/>
  <c r="H84" i="60"/>
  <c r="H83" i="60"/>
  <c r="H82" i="60"/>
  <c r="H81" i="60"/>
  <c r="H80" i="60"/>
  <c r="H79" i="60"/>
  <c r="H78" i="60"/>
  <c r="H77" i="60"/>
  <c r="H76" i="60"/>
  <c r="H75" i="60"/>
  <c r="H74" i="60"/>
  <c r="H73" i="60"/>
  <c r="H72" i="60"/>
  <c r="H71" i="60"/>
  <c r="H70" i="60"/>
  <c r="H69" i="60"/>
  <c r="H68" i="60"/>
  <c r="H67" i="60"/>
  <c r="H66" i="60"/>
  <c r="H65" i="60"/>
  <c r="H64" i="60"/>
  <c r="H63" i="60"/>
  <c r="H62" i="60"/>
  <c r="H61" i="60"/>
  <c r="H60" i="60"/>
  <c r="H59" i="60"/>
  <c r="H58" i="60"/>
  <c r="H57" i="60"/>
  <c r="H56" i="60"/>
  <c r="H55" i="60"/>
  <c r="H54" i="60"/>
  <c r="H53" i="60"/>
  <c r="H52" i="60"/>
  <c r="H51" i="60"/>
  <c r="H50" i="60"/>
  <c r="H49" i="60"/>
  <c r="H48" i="60"/>
  <c r="H47" i="60"/>
  <c r="H46" i="60"/>
  <c r="H45" i="60"/>
  <c r="H44" i="60"/>
  <c r="H43" i="60"/>
  <c r="H42" i="60"/>
  <c r="H41" i="60"/>
  <c r="H40" i="60"/>
  <c r="H39" i="60"/>
  <c r="H38" i="60"/>
  <c r="H37" i="60"/>
  <c r="H36" i="60"/>
  <c r="H35" i="60"/>
  <c r="H34" i="60"/>
  <c r="H33" i="60"/>
  <c r="H32" i="60"/>
  <c r="H31" i="60"/>
  <c r="H30" i="60"/>
  <c r="H29" i="60"/>
  <c r="H28" i="60"/>
  <c r="H27" i="60"/>
  <c r="H26" i="60"/>
  <c r="H25" i="60"/>
  <c r="H24" i="60"/>
  <c r="H23" i="60"/>
  <c r="H22" i="60"/>
  <c r="H21" i="60"/>
  <c r="H20" i="60"/>
  <c r="H19" i="60"/>
  <c r="H18" i="60"/>
  <c r="H17" i="60"/>
  <c r="H16" i="60"/>
  <c r="H15" i="60"/>
  <c r="H14" i="60"/>
  <c r="H13" i="60"/>
  <c r="H12" i="60"/>
  <c r="H11" i="60"/>
  <c r="H10" i="60"/>
  <c r="H9" i="60"/>
  <c r="H8" i="60"/>
  <c r="H7" i="60"/>
  <c r="H6" i="60"/>
  <c r="H5" i="60"/>
  <c r="H99" i="35"/>
  <c r="H98" i="35"/>
  <c r="H97" i="35"/>
  <c r="H96" i="35"/>
  <c r="H95" i="35"/>
  <c r="H94" i="35"/>
  <c r="H93" i="35"/>
  <c r="H92" i="35"/>
  <c r="H91" i="35"/>
  <c r="H90" i="35"/>
  <c r="H89" i="35"/>
  <c r="H88" i="35"/>
  <c r="H87" i="35"/>
  <c r="H86" i="35"/>
  <c r="H85" i="35"/>
  <c r="H84" i="35"/>
  <c r="H83" i="35"/>
  <c r="H82" i="35"/>
  <c r="H81" i="35"/>
  <c r="H80" i="35"/>
  <c r="H79" i="35"/>
  <c r="H78" i="35"/>
  <c r="H77" i="35"/>
  <c r="H76" i="35"/>
  <c r="H75" i="35"/>
  <c r="H74" i="35"/>
  <c r="H73" i="35"/>
  <c r="H72" i="35"/>
  <c r="H71" i="35"/>
  <c r="H70" i="35"/>
  <c r="H69" i="35"/>
  <c r="H68" i="35"/>
  <c r="H67" i="35"/>
  <c r="H66" i="35"/>
  <c r="H65" i="35"/>
  <c r="H64" i="35"/>
  <c r="H63" i="35"/>
  <c r="H62" i="35"/>
  <c r="H61" i="35"/>
  <c r="H60" i="35"/>
  <c r="H59" i="35"/>
  <c r="H58" i="35"/>
  <c r="H57" i="35"/>
  <c r="H56" i="35"/>
  <c r="H55" i="35"/>
  <c r="H54" i="35"/>
  <c r="H53" i="35"/>
  <c r="H52" i="35"/>
  <c r="H51" i="35"/>
  <c r="H50" i="35"/>
  <c r="H49" i="35"/>
  <c r="H48" i="35"/>
  <c r="H47" i="35"/>
  <c r="H46" i="35"/>
  <c r="H45" i="35"/>
  <c r="H44" i="35"/>
  <c r="H43" i="35"/>
  <c r="H42" i="35"/>
  <c r="H41" i="35"/>
  <c r="H40" i="35"/>
  <c r="H39" i="35"/>
  <c r="H38" i="35"/>
  <c r="H37" i="35"/>
  <c r="H36" i="35"/>
  <c r="H35" i="35"/>
  <c r="H34" i="35"/>
  <c r="H33" i="35"/>
  <c r="H32" i="35"/>
  <c r="H31" i="35"/>
  <c r="H30" i="35"/>
  <c r="H29" i="35"/>
  <c r="H28" i="35"/>
  <c r="H27" i="35"/>
  <c r="H26" i="35"/>
  <c r="H25" i="35"/>
  <c r="H24" i="35"/>
  <c r="H23" i="35"/>
  <c r="H22" i="35"/>
  <c r="H21" i="35"/>
  <c r="H20" i="35"/>
  <c r="H19" i="35"/>
  <c r="H18" i="35"/>
  <c r="H17" i="35"/>
  <c r="H16" i="35"/>
  <c r="H15" i="35"/>
  <c r="H14" i="35"/>
  <c r="H13" i="35"/>
  <c r="H12" i="35"/>
  <c r="H11" i="35"/>
  <c r="H10" i="35"/>
  <c r="H9" i="35"/>
  <c r="H8" i="35"/>
  <c r="H7" i="35"/>
  <c r="H6" i="35"/>
  <c r="H5" i="35"/>
  <c r="K100" i="63" l="1"/>
  <c r="J102" i="63" s="1"/>
  <c r="J101" i="63"/>
  <c r="J103" i="63" s="1"/>
  <c r="D7" i="68" s="1"/>
  <c r="F7" i="68" s="1"/>
  <c r="F10" i="68" s="1"/>
  <c r="C22" i="41" s="1"/>
  <c r="K100" i="51"/>
  <c r="J102" i="51" s="1"/>
  <c r="F4" i="67"/>
  <c r="N101" i="4"/>
  <c r="F5" i="67"/>
  <c r="M11" i="60" l="1"/>
  <c r="M10" i="60"/>
  <c r="M9" i="60"/>
  <c r="M8" i="60"/>
  <c r="M16" i="35"/>
  <c r="M15" i="35"/>
  <c r="M14" i="35"/>
  <c r="M13" i="35"/>
  <c r="M12" i="35"/>
  <c r="M11" i="35"/>
  <c r="M10" i="35"/>
  <c r="M9" i="35"/>
  <c r="M8" i="35"/>
  <c r="M7" i="35"/>
  <c r="A61" i="41" l="1"/>
  <c r="A60" i="41"/>
  <c r="A59" i="41"/>
  <c r="A58" i="41"/>
  <c r="A57" i="41"/>
  <c r="A56" i="41"/>
  <c r="A50" i="41"/>
  <c r="I50" i="41" s="1"/>
  <c r="A49" i="41"/>
  <c r="A48" i="41"/>
  <c r="A47" i="41"/>
  <c r="A46" i="41"/>
  <c r="A45" i="41"/>
  <c r="A44" i="41"/>
  <c r="A43" i="41"/>
  <c r="A42" i="41"/>
  <c r="A41" i="41"/>
  <c r="A40" i="41"/>
  <c r="A34" i="41"/>
  <c r="D25" i="41"/>
  <c r="D15" i="41"/>
  <c r="H99" i="66"/>
  <c r="H98" i="66"/>
  <c r="H97" i="66"/>
  <c r="H96" i="66"/>
  <c r="H95" i="66"/>
  <c r="H94" i="66"/>
  <c r="H93" i="66"/>
  <c r="H92" i="66"/>
  <c r="H91" i="66"/>
  <c r="H90" i="66"/>
  <c r="H89" i="66"/>
  <c r="H88" i="66"/>
  <c r="H87" i="66"/>
  <c r="H86" i="66"/>
  <c r="H85" i="66"/>
  <c r="H84" i="66"/>
  <c r="H83" i="66"/>
  <c r="H82" i="66"/>
  <c r="H81" i="66"/>
  <c r="H80" i="66"/>
  <c r="H79" i="66"/>
  <c r="H78" i="66"/>
  <c r="H77" i="66"/>
  <c r="H76" i="66"/>
  <c r="H75" i="66"/>
  <c r="H74" i="66"/>
  <c r="H73" i="66"/>
  <c r="H72" i="66"/>
  <c r="H71" i="66"/>
  <c r="H70" i="66"/>
  <c r="H69" i="66"/>
  <c r="H68" i="66"/>
  <c r="H67" i="66"/>
  <c r="H66" i="66"/>
  <c r="H65" i="66"/>
  <c r="H64" i="66"/>
  <c r="H63" i="66"/>
  <c r="H62" i="66"/>
  <c r="H61" i="66"/>
  <c r="H60" i="66"/>
  <c r="H59" i="66"/>
  <c r="H58" i="66"/>
  <c r="H57" i="66"/>
  <c r="H56" i="66"/>
  <c r="H55" i="66"/>
  <c r="H54" i="66"/>
  <c r="H53" i="66"/>
  <c r="H52" i="66"/>
  <c r="H51" i="66"/>
  <c r="H50" i="66"/>
  <c r="H49" i="66"/>
  <c r="H48" i="66"/>
  <c r="H47" i="66"/>
  <c r="H46" i="66"/>
  <c r="H45" i="66"/>
  <c r="H44" i="66"/>
  <c r="H43" i="66"/>
  <c r="H42" i="66"/>
  <c r="H41" i="66"/>
  <c r="H40" i="66"/>
  <c r="H39" i="66"/>
  <c r="H38" i="66"/>
  <c r="H37" i="66"/>
  <c r="H36" i="66"/>
  <c r="H35" i="66"/>
  <c r="H34" i="66"/>
  <c r="H33" i="66"/>
  <c r="H32" i="66"/>
  <c r="H31" i="66"/>
  <c r="H30" i="66"/>
  <c r="H29" i="66"/>
  <c r="H28" i="66"/>
  <c r="H27" i="66"/>
  <c r="H26" i="66"/>
  <c r="H25" i="66"/>
  <c r="H24" i="66"/>
  <c r="H23" i="66"/>
  <c r="H22" i="66"/>
  <c r="H21" i="66"/>
  <c r="H20" i="66"/>
  <c r="H19" i="66"/>
  <c r="H18" i="66"/>
  <c r="H17" i="66"/>
  <c r="H16" i="66"/>
  <c r="H15" i="66"/>
  <c r="H14" i="66"/>
  <c r="H13" i="66"/>
  <c r="H12" i="66"/>
  <c r="K11" i="66"/>
  <c r="L11" i="66" s="1"/>
  <c r="H11" i="66"/>
  <c r="K10" i="66"/>
  <c r="L10" i="66" s="1"/>
  <c r="H10" i="66"/>
  <c r="K9" i="66"/>
  <c r="L9" i="66" s="1"/>
  <c r="H9" i="66"/>
  <c r="K8" i="66"/>
  <c r="L8" i="66" s="1"/>
  <c r="H8" i="66"/>
  <c r="K7" i="66"/>
  <c r="L7" i="66" s="1"/>
  <c r="H7" i="66"/>
  <c r="K6" i="66"/>
  <c r="L6" i="66" s="1"/>
  <c r="H6" i="66"/>
  <c r="K5" i="66"/>
  <c r="H5" i="66"/>
  <c r="G99" i="65"/>
  <c r="G98" i="65"/>
  <c r="G97" i="65"/>
  <c r="G96" i="65"/>
  <c r="G95" i="65"/>
  <c r="G94" i="65"/>
  <c r="G93" i="65"/>
  <c r="G92" i="65"/>
  <c r="G91" i="65"/>
  <c r="G90" i="65"/>
  <c r="G89" i="65"/>
  <c r="G88" i="65"/>
  <c r="G87" i="65"/>
  <c r="G86" i="65"/>
  <c r="G85" i="65"/>
  <c r="G84" i="65"/>
  <c r="G83" i="65"/>
  <c r="G82" i="65"/>
  <c r="G81" i="65"/>
  <c r="G80" i="65"/>
  <c r="G79" i="65"/>
  <c r="G78" i="65"/>
  <c r="G77" i="65"/>
  <c r="G76" i="65"/>
  <c r="G75" i="65"/>
  <c r="G74" i="65"/>
  <c r="G73" i="65"/>
  <c r="G72" i="65"/>
  <c r="G71" i="65"/>
  <c r="G70" i="65"/>
  <c r="G69" i="65"/>
  <c r="G68" i="65"/>
  <c r="G67" i="65"/>
  <c r="G66" i="65"/>
  <c r="G65" i="65"/>
  <c r="G64" i="65"/>
  <c r="G63" i="65"/>
  <c r="G62" i="65"/>
  <c r="G61" i="65"/>
  <c r="G60" i="65"/>
  <c r="G59" i="65"/>
  <c r="G58" i="65"/>
  <c r="G57" i="65"/>
  <c r="G56" i="65"/>
  <c r="G55" i="65"/>
  <c r="G54" i="65"/>
  <c r="G53" i="65"/>
  <c r="G52" i="65"/>
  <c r="G51" i="65"/>
  <c r="G50" i="65"/>
  <c r="G49" i="65"/>
  <c r="G48" i="65"/>
  <c r="G47" i="65"/>
  <c r="G46" i="65"/>
  <c r="G45" i="65"/>
  <c r="G44" i="65"/>
  <c r="G43" i="65"/>
  <c r="G42" i="65"/>
  <c r="G41" i="65"/>
  <c r="G40" i="65"/>
  <c r="G39" i="65"/>
  <c r="G38" i="65"/>
  <c r="G37" i="65"/>
  <c r="G36" i="65"/>
  <c r="G35" i="65"/>
  <c r="G34" i="65"/>
  <c r="G33" i="65"/>
  <c r="G32" i="65"/>
  <c r="G31" i="65"/>
  <c r="G30" i="65"/>
  <c r="G29" i="65"/>
  <c r="G28" i="65"/>
  <c r="G27" i="65"/>
  <c r="G26" i="65"/>
  <c r="G25" i="65"/>
  <c r="G24" i="65"/>
  <c r="G23" i="65"/>
  <c r="G22" i="65"/>
  <c r="G21" i="65"/>
  <c r="G20" i="65"/>
  <c r="G19" i="65"/>
  <c r="G18" i="65"/>
  <c r="G17" i="65"/>
  <c r="G16" i="65"/>
  <c r="G15" i="65"/>
  <c r="G14" i="65"/>
  <c r="G13" i="65"/>
  <c r="G12" i="65"/>
  <c r="J11" i="65"/>
  <c r="K11" i="65" s="1"/>
  <c r="G11" i="65"/>
  <c r="J10" i="65"/>
  <c r="K10" i="65" s="1"/>
  <c r="G10" i="65"/>
  <c r="J9" i="65"/>
  <c r="K9" i="65" s="1"/>
  <c r="G9" i="65"/>
  <c r="J8" i="65"/>
  <c r="K8" i="65" s="1"/>
  <c r="G8" i="65"/>
  <c r="J7" i="65"/>
  <c r="K7" i="65" s="1"/>
  <c r="G7" i="65"/>
  <c r="J6" i="65"/>
  <c r="K6" i="65" s="1"/>
  <c r="G6" i="65"/>
  <c r="J5" i="65"/>
  <c r="G5" i="65"/>
  <c r="J99" i="64"/>
  <c r="J98" i="64"/>
  <c r="J97" i="64"/>
  <c r="J96" i="64"/>
  <c r="J95" i="64"/>
  <c r="J94" i="64"/>
  <c r="J93" i="64"/>
  <c r="J92" i="64"/>
  <c r="J91" i="64"/>
  <c r="J90" i="64"/>
  <c r="J89" i="64"/>
  <c r="J88" i="64"/>
  <c r="J87" i="64"/>
  <c r="J86" i="64"/>
  <c r="J85" i="64"/>
  <c r="J84" i="64"/>
  <c r="J83" i="64"/>
  <c r="J82" i="64"/>
  <c r="J81" i="64"/>
  <c r="J80" i="64"/>
  <c r="J79" i="64"/>
  <c r="J78" i="64"/>
  <c r="J77" i="64"/>
  <c r="J76" i="64"/>
  <c r="J75" i="64"/>
  <c r="J74" i="64"/>
  <c r="J73" i="64"/>
  <c r="J72" i="64"/>
  <c r="J71" i="64"/>
  <c r="J70" i="64"/>
  <c r="J69" i="64"/>
  <c r="J68" i="64"/>
  <c r="J67" i="64"/>
  <c r="J66" i="64"/>
  <c r="J65" i="64"/>
  <c r="J64" i="64"/>
  <c r="J63" i="64"/>
  <c r="J62" i="64"/>
  <c r="J61" i="64"/>
  <c r="J60" i="64"/>
  <c r="J59" i="64"/>
  <c r="J58" i="64"/>
  <c r="J57" i="64"/>
  <c r="J56" i="64"/>
  <c r="J55" i="64"/>
  <c r="J54" i="64"/>
  <c r="J53" i="64"/>
  <c r="J52" i="64"/>
  <c r="J51" i="64"/>
  <c r="J50" i="64"/>
  <c r="J49" i="64"/>
  <c r="J48" i="64"/>
  <c r="J47" i="64"/>
  <c r="J46" i="64"/>
  <c r="J45" i="64"/>
  <c r="J44" i="64"/>
  <c r="J43" i="64"/>
  <c r="J42" i="64"/>
  <c r="J41" i="64"/>
  <c r="J40" i="64"/>
  <c r="J39" i="64"/>
  <c r="J38" i="64"/>
  <c r="J37" i="64"/>
  <c r="J36" i="64"/>
  <c r="J35" i="64"/>
  <c r="J34" i="64"/>
  <c r="J33" i="64"/>
  <c r="J32" i="64"/>
  <c r="J31" i="64"/>
  <c r="J30" i="64"/>
  <c r="J29" i="64"/>
  <c r="J28" i="64"/>
  <c r="J27" i="64"/>
  <c r="J26" i="64"/>
  <c r="J25" i="64"/>
  <c r="J24" i="64"/>
  <c r="J23" i="64"/>
  <c r="J22" i="64"/>
  <c r="J21" i="64"/>
  <c r="J20" i="64"/>
  <c r="J19" i="64"/>
  <c r="J18" i="64"/>
  <c r="J17" i="64"/>
  <c r="J16" i="64"/>
  <c r="J15" i="64"/>
  <c r="J14" i="64"/>
  <c r="J13" i="64"/>
  <c r="J12" i="64"/>
  <c r="N11" i="64"/>
  <c r="O11" i="64" s="1"/>
  <c r="J11" i="64"/>
  <c r="N10" i="64"/>
  <c r="O10" i="64" s="1"/>
  <c r="J10" i="64"/>
  <c r="N9" i="64"/>
  <c r="O9" i="64" s="1"/>
  <c r="J9" i="64"/>
  <c r="N8" i="64"/>
  <c r="O8" i="64" s="1"/>
  <c r="J8" i="64"/>
  <c r="N7" i="64"/>
  <c r="O7" i="64" s="1"/>
  <c r="J7" i="64"/>
  <c r="N6" i="64"/>
  <c r="J6" i="64"/>
  <c r="N5" i="64"/>
  <c r="O5" i="64" s="1"/>
  <c r="J5" i="64"/>
  <c r="J99" i="63"/>
  <c r="J98" i="63"/>
  <c r="J97" i="63"/>
  <c r="J96" i="63"/>
  <c r="J95" i="63"/>
  <c r="J94" i="63"/>
  <c r="J93" i="63"/>
  <c r="J92" i="63"/>
  <c r="J91" i="63"/>
  <c r="J90" i="63"/>
  <c r="J89" i="63"/>
  <c r="J88" i="63"/>
  <c r="J87" i="63"/>
  <c r="J86" i="63"/>
  <c r="J85" i="63"/>
  <c r="J84" i="63"/>
  <c r="J83" i="63"/>
  <c r="J82" i="63"/>
  <c r="J81" i="63"/>
  <c r="J80" i="63"/>
  <c r="J79" i="63"/>
  <c r="J78" i="63"/>
  <c r="J77" i="63"/>
  <c r="J76" i="63"/>
  <c r="J75" i="63"/>
  <c r="J74" i="63"/>
  <c r="J73" i="63"/>
  <c r="J72" i="63"/>
  <c r="J71" i="63"/>
  <c r="J70" i="63"/>
  <c r="J69" i="63"/>
  <c r="J68" i="63"/>
  <c r="J67" i="63"/>
  <c r="J66" i="63"/>
  <c r="J65" i="63"/>
  <c r="J64" i="63"/>
  <c r="J63" i="63"/>
  <c r="J62" i="63"/>
  <c r="J61" i="63"/>
  <c r="J60" i="63"/>
  <c r="J59" i="63"/>
  <c r="J58" i="63"/>
  <c r="J57" i="63"/>
  <c r="J56" i="63"/>
  <c r="J55" i="63"/>
  <c r="J54" i="63"/>
  <c r="J53" i="63"/>
  <c r="J52" i="63"/>
  <c r="J51" i="63"/>
  <c r="J50" i="63"/>
  <c r="J49" i="63"/>
  <c r="J48" i="63"/>
  <c r="J47" i="63"/>
  <c r="J46" i="63"/>
  <c r="J45" i="63"/>
  <c r="J44" i="63"/>
  <c r="J43" i="63"/>
  <c r="J42" i="63"/>
  <c r="J41" i="63"/>
  <c r="J40" i="63"/>
  <c r="J39" i="63"/>
  <c r="J38" i="63"/>
  <c r="J37" i="63"/>
  <c r="J36" i="63"/>
  <c r="J35" i="63"/>
  <c r="J34" i="63"/>
  <c r="J33" i="63"/>
  <c r="J32" i="63"/>
  <c r="J31" i="63"/>
  <c r="J30" i="63"/>
  <c r="J29" i="63"/>
  <c r="J28" i="63"/>
  <c r="J27" i="63"/>
  <c r="J26" i="63"/>
  <c r="J25" i="63"/>
  <c r="J24" i="63"/>
  <c r="J23" i="63"/>
  <c r="J22" i="63"/>
  <c r="J21" i="63"/>
  <c r="J20" i="63"/>
  <c r="J19" i="63"/>
  <c r="J18" i="63"/>
  <c r="J17" i="63"/>
  <c r="J16" i="63"/>
  <c r="J15" i="63"/>
  <c r="J14" i="63"/>
  <c r="J13" i="63"/>
  <c r="J12" i="63"/>
  <c r="O11" i="63"/>
  <c r="P11" i="63" s="1"/>
  <c r="J11" i="63"/>
  <c r="O10" i="63"/>
  <c r="P10" i="63" s="1"/>
  <c r="J10" i="63"/>
  <c r="O9" i="63"/>
  <c r="P9" i="63" s="1"/>
  <c r="J9" i="63"/>
  <c r="O8" i="63"/>
  <c r="P8" i="63" s="1"/>
  <c r="J8" i="63"/>
  <c r="O7" i="63"/>
  <c r="J7" i="63"/>
  <c r="O6" i="63"/>
  <c r="P6" i="63" s="1"/>
  <c r="J6" i="63"/>
  <c r="O5" i="63"/>
  <c r="P5" i="63" s="1"/>
  <c r="J5" i="63"/>
  <c r="N99" i="62"/>
  <c r="N98" i="62"/>
  <c r="N97" i="62"/>
  <c r="N96" i="62"/>
  <c r="N95" i="62"/>
  <c r="N94" i="62"/>
  <c r="N93" i="62"/>
  <c r="N92" i="62"/>
  <c r="N91" i="62"/>
  <c r="N90" i="62"/>
  <c r="N89" i="62"/>
  <c r="N88" i="62"/>
  <c r="N87" i="62"/>
  <c r="N86" i="62"/>
  <c r="N85" i="62"/>
  <c r="N84" i="62"/>
  <c r="N83" i="62"/>
  <c r="N82" i="62"/>
  <c r="N81" i="62"/>
  <c r="N80" i="62"/>
  <c r="N79" i="62"/>
  <c r="N78" i="62"/>
  <c r="N77" i="62"/>
  <c r="N76" i="62"/>
  <c r="N75" i="62"/>
  <c r="N74" i="62"/>
  <c r="N73" i="62"/>
  <c r="N72" i="62"/>
  <c r="N71" i="62"/>
  <c r="N70" i="62"/>
  <c r="N69" i="62"/>
  <c r="N68" i="62"/>
  <c r="N67" i="62"/>
  <c r="N66" i="62"/>
  <c r="N65" i="62"/>
  <c r="N64" i="62"/>
  <c r="N63" i="62"/>
  <c r="N62" i="62"/>
  <c r="N61" i="62"/>
  <c r="N60" i="62"/>
  <c r="N59" i="62"/>
  <c r="N58" i="62"/>
  <c r="N57" i="62"/>
  <c r="N56" i="62"/>
  <c r="N55" i="62"/>
  <c r="N54" i="62"/>
  <c r="N53" i="62"/>
  <c r="N52" i="62"/>
  <c r="N51" i="62"/>
  <c r="N50" i="62"/>
  <c r="N49" i="62"/>
  <c r="N48" i="62"/>
  <c r="N47" i="62"/>
  <c r="N46" i="62"/>
  <c r="N45" i="62"/>
  <c r="N44" i="62"/>
  <c r="N43" i="62"/>
  <c r="N42" i="62"/>
  <c r="N41" i="62"/>
  <c r="N40" i="62"/>
  <c r="N39" i="62"/>
  <c r="N38" i="62"/>
  <c r="N37" i="62"/>
  <c r="N36" i="62"/>
  <c r="N35" i="62"/>
  <c r="N34" i="62"/>
  <c r="N33" i="62"/>
  <c r="N32" i="62"/>
  <c r="N31" i="62"/>
  <c r="N30" i="62"/>
  <c r="N29" i="62"/>
  <c r="N28" i="62"/>
  <c r="N27" i="62"/>
  <c r="N26" i="62"/>
  <c r="N25" i="62"/>
  <c r="N24" i="62"/>
  <c r="N23" i="62"/>
  <c r="N22" i="62"/>
  <c r="N21" i="62"/>
  <c r="N20" i="62"/>
  <c r="N19" i="62"/>
  <c r="N18" i="62"/>
  <c r="N17" i="62"/>
  <c r="N16" i="62"/>
  <c r="N15" i="62"/>
  <c r="N14" i="62"/>
  <c r="N13" i="62"/>
  <c r="N12" i="62"/>
  <c r="Q11" i="62"/>
  <c r="R11" i="62" s="1"/>
  <c r="N11" i="62"/>
  <c r="Q10" i="62"/>
  <c r="R10" i="62" s="1"/>
  <c r="N10" i="62"/>
  <c r="Q9" i="62"/>
  <c r="R9" i="62" s="1"/>
  <c r="N9" i="62"/>
  <c r="Q8" i="62"/>
  <c r="R8" i="62" s="1"/>
  <c r="N8" i="62"/>
  <c r="Q7" i="62"/>
  <c r="R7" i="62" s="1"/>
  <c r="N7" i="62"/>
  <c r="Q6" i="62"/>
  <c r="N6" i="62"/>
  <c r="Q5" i="62"/>
  <c r="N5" i="62"/>
  <c r="H99" i="61"/>
  <c r="H98" i="61"/>
  <c r="H97" i="61"/>
  <c r="H96" i="61"/>
  <c r="H95" i="61"/>
  <c r="H94" i="61"/>
  <c r="H93" i="61"/>
  <c r="H92" i="61"/>
  <c r="H91" i="61"/>
  <c r="H90" i="61"/>
  <c r="H89" i="61"/>
  <c r="H88" i="61"/>
  <c r="H87" i="61"/>
  <c r="H86" i="61"/>
  <c r="H85" i="61"/>
  <c r="H84" i="61"/>
  <c r="H83" i="61"/>
  <c r="H82" i="61"/>
  <c r="H81" i="61"/>
  <c r="H80" i="61"/>
  <c r="H79" i="61"/>
  <c r="H78" i="61"/>
  <c r="H77" i="61"/>
  <c r="H76" i="61"/>
  <c r="H75" i="61"/>
  <c r="H74" i="61"/>
  <c r="H73" i="61"/>
  <c r="H72" i="61"/>
  <c r="H71" i="61"/>
  <c r="H70" i="61"/>
  <c r="H69" i="61"/>
  <c r="H68" i="61"/>
  <c r="H67" i="61"/>
  <c r="H66" i="61"/>
  <c r="H65" i="61"/>
  <c r="H64" i="61"/>
  <c r="H63" i="61"/>
  <c r="H62" i="61"/>
  <c r="H61" i="61"/>
  <c r="H60" i="61"/>
  <c r="H59" i="61"/>
  <c r="H58" i="61"/>
  <c r="H57" i="61"/>
  <c r="H56" i="61"/>
  <c r="H55" i="61"/>
  <c r="H54" i="61"/>
  <c r="H53" i="61"/>
  <c r="H52" i="61"/>
  <c r="H51" i="61"/>
  <c r="H50" i="61"/>
  <c r="H49" i="61"/>
  <c r="H48" i="61"/>
  <c r="H47" i="61"/>
  <c r="H46" i="61"/>
  <c r="H45" i="61"/>
  <c r="H44" i="61"/>
  <c r="H43" i="61"/>
  <c r="H42" i="61"/>
  <c r="H41" i="61"/>
  <c r="H40" i="61"/>
  <c r="H39" i="61"/>
  <c r="H38" i="61"/>
  <c r="H37" i="61"/>
  <c r="H36" i="61"/>
  <c r="H35" i="61"/>
  <c r="H34" i="61"/>
  <c r="H33" i="61"/>
  <c r="H32" i="61"/>
  <c r="H31" i="61"/>
  <c r="H30" i="61"/>
  <c r="H29" i="61"/>
  <c r="H28" i="61"/>
  <c r="H27" i="61"/>
  <c r="H26" i="61"/>
  <c r="H25" i="61"/>
  <c r="H24" i="61"/>
  <c r="H23" i="61"/>
  <c r="H22" i="61"/>
  <c r="H21" i="61"/>
  <c r="H20" i="61"/>
  <c r="H19" i="61"/>
  <c r="H18" i="61"/>
  <c r="H17" i="61"/>
  <c r="H16" i="61"/>
  <c r="H15" i="61"/>
  <c r="H14" i="61"/>
  <c r="H13" i="61"/>
  <c r="H12" i="61"/>
  <c r="K11" i="61"/>
  <c r="L11" i="61" s="1"/>
  <c r="H11" i="61"/>
  <c r="K10" i="61"/>
  <c r="L10" i="61" s="1"/>
  <c r="H10" i="61"/>
  <c r="K9" i="61"/>
  <c r="L9" i="61" s="1"/>
  <c r="H9" i="61"/>
  <c r="K8" i="61"/>
  <c r="L8" i="61" s="1"/>
  <c r="H8" i="61"/>
  <c r="K7" i="61"/>
  <c r="L7" i="61" s="1"/>
  <c r="H7" i="61"/>
  <c r="K6" i="61"/>
  <c r="H6" i="61"/>
  <c r="K5" i="61"/>
  <c r="H5" i="61"/>
  <c r="I99" i="60"/>
  <c r="I98" i="60"/>
  <c r="I97" i="60"/>
  <c r="I96" i="60"/>
  <c r="I95" i="60"/>
  <c r="I94" i="60"/>
  <c r="I93" i="60"/>
  <c r="I92" i="60"/>
  <c r="I91" i="60"/>
  <c r="I90" i="60"/>
  <c r="I89" i="60"/>
  <c r="I88" i="60"/>
  <c r="I87" i="60"/>
  <c r="I86" i="60"/>
  <c r="I85" i="60"/>
  <c r="I84" i="60"/>
  <c r="I83" i="60"/>
  <c r="I82" i="60"/>
  <c r="I81" i="60"/>
  <c r="I80" i="60"/>
  <c r="I79" i="60"/>
  <c r="I78" i="60"/>
  <c r="I77" i="60"/>
  <c r="I76" i="60"/>
  <c r="I75" i="60"/>
  <c r="I74" i="60"/>
  <c r="I73" i="60"/>
  <c r="I72" i="60"/>
  <c r="I71" i="60"/>
  <c r="I70" i="60"/>
  <c r="I69" i="60"/>
  <c r="I68" i="60"/>
  <c r="I67" i="60"/>
  <c r="I66" i="60"/>
  <c r="I65" i="60"/>
  <c r="I64" i="60"/>
  <c r="I63" i="60"/>
  <c r="I62" i="60"/>
  <c r="I61" i="60"/>
  <c r="I60" i="60"/>
  <c r="I59" i="60"/>
  <c r="I58" i="60"/>
  <c r="I57" i="60"/>
  <c r="I56" i="60"/>
  <c r="I55" i="60"/>
  <c r="I54" i="60"/>
  <c r="I53" i="60"/>
  <c r="I52" i="60"/>
  <c r="I51" i="60"/>
  <c r="I50" i="60"/>
  <c r="I49" i="60"/>
  <c r="I48" i="60"/>
  <c r="I47" i="60"/>
  <c r="I46" i="60"/>
  <c r="I45" i="60"/>
  <c r="I44" i="60"/>
  <c r="I43" i="60"/>
  <c r="I42" i="60"/>
  <c r="I41" i="60"/>
  <c r="I40" i="60"/>
  <c r="I39" i="60"/>
  <c r="I38" i="60"/>
  <c r="I37" i="60"/>
  <c r="I36" i="60"/>
  <c r="I35" i="60"/>
  <c r="I34" i="60"/>
  <c r="I33" i="60"/>
  <c r="I32" i="60"/>
  <c r="I31" i="60"/>
  <c r="I30" i="60"/>
  <c r="I29" i="60"/>
  <c r="I28" i="60"/>
  <c r="I27" i="60"/>
  <c r="I26" i="60"/>
  <c r="I25" i="60"/>
  <c r="I24" i="60"/>
  <c r="I23" i="60"/>
  <c r="I22" i="60"/>
  <c r="I21" i="60"/>
  <c r="I20" i="60"/>
  <c r="I19" i="60"/>
  <c r="I18" i="60"/>
  <c r="I17" i="60"/>
  <c r="I16" i="60"/>
  <c r="I15" i="60"/>
  <c r="I14" i="60"/>
  <c r="I13" i="60"/>
  <c r="I12" i="60"/>
  <c r="I11" i="60"/>
  <c r="I10" i="60"/>
  <c r="I9" i="60"/>
  <c r="I8" i="60"/>
  <c r="I7" i="60"/>
  <c r="I6" i="60"/>
  <c r="I5" i="60"/>
  <c r="M7" i="60" s="1"/>
  <c r="K16" i="37"/>
  <c r="L16" i="37" s="1"/>
  <c r="K15" i="37"/>
  <c r="L15" i="37" s="1"/>
  <c r="K14" i="37"/>
  <c r="L14" i="37" s="1"/>
  <c r="K13" i="37"/>
  <c r="L13" i="37" s="1"/>
  <c r="K12" i="37"/>
  <c r="L12" i="37" s="1"/>
  <c r="K11" i="37"/>
  <c r="L11" i="37" s="1"/>
  <c r="K10" i="37"/>
  <c r="L10" i="37" s="1"/>
  <c r="K9" i="37"/>
  <c r="L9" i="37" s="1"/>
  <c r="K8" i="37"/>
  <c r="L8" i="37" s="1"/>
  <c r="K7" i="37"/>
  <c r="K6" i="37"/>
  <c r="K5" i="37"/>
  <c r="J16" i="14"/>
  <c r="K16" i="14" s="1"/>
  <c r="J15" i="14"/>
  <c r="K15" i="14" s="1"/>
  <c r="J14" i="14"/>
  <c r="K14" i="14" s="1"/>
  <c r="J13" i="14"/>
  <c r="K13" i="14" s="1"/>
  <c r="J12" i="14"/>
  <c r="K12" i="14" s="1"/>
  <c r="J11" i="14"/>
  <c r="K11" i="14" s="1"/>
  <c r="J10" i="14"/>
  <c r="K10" i="14" s="1"/>
  <c r="J9" i="14"/>
  <c r="K9" i="14" s="1"/>
  <c r="J8" i="14"/>
  <c r="K8" i="14" s="1"/>
  <c r="J7" i="14"/>
  <c r="K7" i="14" s="1"/>
  <c r="J6" i="14"/>
  <c r="K6" i="14" s="1"/>
  <c r="J5" i="14"/>
  <c r="N16" i="47"/>
  <c r="O16" i="47" s="1"/>
  <c r="N15" i="47"/>
  <c r="O15" i="47" s="1"/>
  <c r="N14" i="47"/>
  <c r="O14" i="47" s="1"/>
  <c r="N13" i="47"/>
  <c r="O13" i="47" s="1"/>
  <c r="N12" i="47"/>
  <c r="O12" i="47" s="1"/>
  <c r="N11" i="47"/>
  <c r="O11" i="47" s="1"/>
  <c r="N10" i="47"/>
  <c r="O10" i="47" s="1"/>
  <c r="N9" i="47"/>
  <c r="O9" i="47" s="1"/>
  <c r="N8" i="47"/>
  <c r="O8" i="47" s="1"/>
  <c r="N7" i="47"/>
  <c r="N6" i="47"/>
  <c r="N5" i="47"/>
  <c r="O16" i="51"/>
  <c r="P16" i="51" s="1"/>
  <c r="O15" i="51"/>
  <c r="P15" i="51" s="1"/>
  <c r="O14" i="51"/>
  <c r="P14" i="51" s="1"/>
  <c r="O13" i="51"/>
  <c r="P13" i="51" s="1"/>
  <c r="O12" i="51"/>
  <c r="P12" i="51" s="1"/>
  <c r="O11" i="51"/>
  <c r="P11" i="51" s="1"/>
  <c r="O10" i="51"/>
  <c r="P10" i="51" s="1"/>
  <c r="O9" i="51"/>
  <c r="P9" i="51" s="1"/>
  <c r="O8" i="51"/>
  <c r="P8" i="51" s="1"/>
  <c r="O7" i="51"/>
  <c r="O6" i="51"/>
  <c r="O5" i="51"/>
  <c r="Q16" i="4"/>
  <c r="R16" i="4" s="1"/>
  <c r="Q15" i="4"/>
  <c r="R15" i="4" s="1"/>
  <c r="Q14" i="4"/>
  <c r="R14" i="4" s="1"/>
  <c r="Q13" i="4"/>
  <c r="R13" i="4" s="1"/>
  <c r="Q12" i="4"/>
  <c r="R12" i="4" s="1"/>
  <c r="Q11" i="4"/>
  <c r="R11" i="4" s="1"/>
  <c r="Q10" i="4"/>
  <c r="R10" i="4" s="1"/>
  <c r="Q9" i="4"/>
  <c r="R9" i="4" s="1"/>
  <c r="Q8" i="4"/>
  <c r="Q7" i="4"/>
  <c r="Q6" i="4"/>
  <c r="Q5" i="4"/>
  <c r="K16" i="13"/>
  <c r="L16" i="13" s="1"/>
  <c r="K15" i="13"/>
  <c r="L15" i="13" s="1"/>
  <c r="K14" i="13"/>
  <c r="L14" i="13" s="1"/>
  <c r="K13" i="13"/>
  <c r="L13" i="13" s="1"/>
  <c r="K12" i="13"/>
  <c r="L12" i="13" s="1"/>
  <c r="K11" i="13"/>
  <c r="L11" i="13" s="1"/>
  <c r="K10" i="13"/>
  <c r="L10" i="13" s="1"/>
  <c r="K9" i="13"/>
  <c r="L9" i="13" s="1"/>
  <c r="K8" i="13"/>
  <c r="L8" i="13" s="1"/>
  <c r="K7" i="13"/>
  <c r="K6" i="13"/>
  <c r="K5" i="13"/>
  <c r="K5" i="65" l="1"/>
  <c r="P7" i="63"/>
  <c r="F58" i="41" s="1"/>
  <c r="O6" i="64"/>
  <c r="F57" i="41" s="1"/>
  <c r="L5" i="66"/>
  <c r="R5" i="62"/>
  <c r="E56" i="41" s="1"/>
  <c r="R6" i="62"/>
  <c r="L6" i="61"/>
  <c r="D57" i="41" s="1"/>
  <c r="L5" i="61"/>
  <c r="D56" i="41" s="1"/>
  <c r="M6" i="60"/>
  <c r="C57" i="41" s="1"/>
  <c r="M5" i="60"/>
  <c r="C56" i="41" s="1"/>
  <c r="H56" i="41"/>
  <c r="F56" i="41"/>
  <c r="G56" i="41"/>
  <c r="H57" i="41"/>
  <c r="G57" i="41"/>
  <c r="E57" i="41"/>
  <c r="H58" i="41"/>
  <c r="E58" i="41"/>
  <c r="G58" i="41"/>
  <c r="D58" i="41"/>
  <c r="C58" i="41"/>
  <c r="I61" i="41"/>
  <c r="G61" i="41"/>
  <c r="E61" i="41"/>
  <c r="H61" i="41"/>
  <c r="F61" i="41"/>
  <c r="D61" i="41"/>
  <c r="C61" i="41"/>
  <c r="I62" i="41"/>
  <c r="H59" i="41"/>
  <c r="G59" i="41"/>
  <c r="F59" i="41"/>
  <c r="E59" i="41"/>
  <c r="D59" i="41"/>
  <c r="C59" i="41"/>
  <c r="H60" i="41"/>
  <c r="F60" i="41"/>
  <c r="E60" i="41"/>
  <c r="D60" i="41"/>
  <c r="I60" i="41" s="1"/>
  <c r="G60" i="41"/>
  <c r="C60" i="41"/>
  <c r="G41" i="41"/>
  <c r="C42" i="41"/>
  <c r="G42" i="41"/>
  <c r="H43" i="41"/>
  <c r="G43" i="41"/>
  <c r="F43" i="41"/>
  <c r="D43" i="41"/>
  <c r="C43" i="41"/>
  <c r="C44" i="41"/>
  <c r="F44" i="41"/>
  <c r="D44" i="41"/>
  <c r="H44" i="41"/>
  <c r="G44" i="41"/>
  <c r="E44" i="41"/>
  <c r="H45" i="41"/>
  <c r="G45" i="41"/>
  <c r="F45" i="41"/>
  <c r="E45" i="41"/>
  <c r="D45" i="41"/>
  <c r="C45" i="41"/>
  <c r="H47" i="41"/>
  <c r="G47" i="41"/>
  <c r="F47" i="41"/>
  <c r="E47" i="41"/>
  <c r="D47" i="41"/>
  <c r="C47" i="41"/>
  <c r="C48" i="41"/>
  <c r="H48" i="41"/>
  <c r="G48" i="41"/>
  <c r="E48" i="41"/>
  <c r="D48" i="41"/>
  <c r="F48" i="41"/>
  <c r="I49" i="41"/>
  <c r="H49" i="41"/>
  <c r="G49" i="41"/>
  <c r="F49" i="41"/>
  <c r="E49" i="41"/>
  <c r="D49" i="41"/>
  <c r="C49" i="41"/>
  <c r="C50" i="41"/>
  <c r="H50" i="41"/>
  <c r="G50" i="41"/>
  <c r="F50" i="41"/>
  <c r="E50" i="41"/>
  <c r="D50" i="41"/>
  <c r="C46" i="41"/>
  <c r="G46" i="41"/>
  <c r="E46" i="41"/>
  <c r="H46" i="41"/>
  <c r="F46" i="41"/>
  <c r="D46" i="41"/>
  <c r="I51" i="41"/>
  <c r="I44" i="41"/>
  <c r="I45" i="41"/>
  <c r="I46" i="41"/>
  <c r="I47" i="41"/>
  <c r="R8" i="4"/>
  <c r="E43" i="41" s="1"/>
  <c r="I48" i="41"/>
  <c r="H100" i="66"/>
  <c r="G100" i="65"/>
  <c r="J100" i="64"/>
  <c r="J100" i="63"/>
  <c r="N100" i="62"/>
  <c r="C19" i="41" s="1"/>
  <c r="D19" i="41" s="1"/>
  <c r="E19" i="41" s="1"/>
  <c r="H100" i="61"/>
  <c r="I100" i="60"/>
  <c r="C17" i="41" s="1"/>
  <c r="H99" i="37"/>
  <c r="H98" i="37"/>
  <c r="H97" i="37"/>
  <c r="H96" i="37"/>
  <c r="H95" i="37"/>
  <c r="H94" i="37"/>
  <c r="H93" i="37"/>
  <c r="H92" i="37"/>
  <c r="H91" i="37"/>
  <c r="H90" i="37"/>
  <c r="H89" i="37"/>
  <c r="H88" i="37"/>
  <c r="H87" i="37"/>
  <c r="H86" i="37"/>
  <c r="H85" i="37"/>
  <c r="H84" i="37"/>
  <c r="H83" i="37"/>
  <c r="H82" i="37"/>
  <c r="H81" i="37"/>
  <c r="H80" i="37"/>
  <c r="H79" i="37"/>
  <c r="H78" i="37"/>
  <c r="H77" i="37"/>
  <c r="H76" i="37"/>
  <c r="H75" i="37"/>
  <c r="H74" i="37"/>
  <c r="H73" i="37"/>
  <c r="H72" i="37"/>
  <c r="H71" i="37"/>
  <c r="H70" i="37"/>
  <c r="H69" i="37"/>
  <c r="H68" i="37"/>
  <c r="H67" i="37"/>
  <c r="H66" i="37"/>
  <c r="H65" i="37"/>
  <c r="H64" i="37"/>
  <c r="H63" i="37"/>
  <c r="H62" i="37"/>
  <c r="H61" i="37"/>
  <c r="H60" i="37"/>
  <c r="H59" i="37"/>
  <c r="H58" i="37"/>
  <c r="H57" i="37"/>
  <c r="H56" i="37"/>
  <c r="H55" i="37"/>
  <c r="H54" i="37"/>
  <c r="H53" i="37"/>
  <c r="H52" i="37"/>
  <c r="H51" i="37"/>
  <c r="H50" i="37"/>
  <c r="H49" i="37"/>
  <c r="H48" i="37"/>
  <c r="H47" i="37"/>
  <c r="H46" i="37"/>
  <c r="H45" i="37"/>
  <c r="H44" i="37"/>
  <c r="H43" i="37"/>
  <c r="H42" i="37"/>
  <c r="H41" i="37"/>
  <c r="H40" i="37"/>
  <c r="H39" i="37"/>
  <c r="H38" i="37"/>
  <c r="H37" i="37"/>
  <c r="H36" i="37"/>
  <c r="H35" i="37"/>
  <c r="H34" i="37"/>
  <c r="H33" i="37"/>
  <c r="H32" i="37"/>
  <c r="H31" i="37"/>
  <c r="H30" i="37"/>
  <c r="H29" i="37"/>
  <c r="H28" i="37"/>
  <c r="H27" i="37"/>
  <c r="H26" i="37"/>
  <c r="H25" i="37"/>
  <c r="H24" i="37"/>
  <c r="H23" i="37"/>
  <c r="H22" i="37"/>
  <c r="H21" i="37"/>
  <c r="H20" i="37"/>
  <c r="H19" i="37"/>
  <c r="H18" i="37"/>
  <c r="H17" i="37"/>
  <c r="H16" i="37"/>
  <c r="H15" i="37"/>
  <c r="H14" i="37"/>
  <c r="H13" i="37"/>
  <c r="H12" i="37"/>
  <c r="G99" i="14"/>
  <c r="G98" i="14"/>
  <c r="G97" i="14"/>
  <c r="G96" i="14"/>
  <c r="G95" i="14"/>
  <c r="G94" i="14"/>
  <c r="G93" i="14"/>
  <c r="G92" i="14"/>
  <c r="G91" i="14"/>
  <c r="G90" i="14"/>
  <c r="G89" i="14"/>
  <c r="G88" i="14"/>
  <c r="G87" i="14"/>
  <c r="G86" i="14"/>
  <c r="G85" i="14"/>
  <c r="G84" i="14"/>
  <c r="G83" i="14"/>
  <c r="G82" i="14"/>
  <c r="G81" i="14"/>
  <c r="G80" i="14"/>
  <c r="G79" i="14"/>
  <c r="G78" i="14"/>
  <c r="G77" i="14"/>
  <c r="G76" i="14"/>
  <c r="G75" i="14"/>
  <c r="G74" i="14"/>
  <c r="G73" i="14"/>
  <c r="G72" i="14"/>
  <c r="G71" i="14"/>
  <c r="G70" i="14"/>
  <c r="G69" i="14"/>
  <c r="G68" i="14"/>
  <c r="G67" i="14"/>
  <c r="G66" i="14"/>
  <c r="G65" i="14"/>
  <c r="G64" i="14"/>
  <c r="G63" i="14"/>
  <c r="G62" i="14"/>
  <c r="G61" i="14"/>
  <c r="G60" i="14"/>
  <c r="G59" i="14"/>
  <c r="G58" i="14"/>
  <c r="G57" i="14"/>
  <c r="G56" i="14"/>
  <c r="G55" i="14"/>
  <c r="G54" i="14"/>
  <c r="G53" i="14"/>
  <c r="G52" i="14"/>
  <c r="G51" i="14"/>
  <c r="G50" i="14"/>
  <c r="G49" i="14"/>
  <c r="G48" i="14"/>
  <c r="G47" i="14"/>
  <c r="G46" i="14"/>
  <c r="G45" i="14"/>
  <c r="G44" i="14"/>
  <c r="G43" i="14"/>
  <c r="G42" i="14"/>
  <c r="G41" i="14"/>
  <c r="G40" i="14"/>
  <c r="G39" i="14"/>
  <c r="G38" i="14"/>
  <c r="G37" i="14"/>
  <c r="G36" i="14"/>
  <c r="G35" i="14"/>
  <c r="G34" i="14"/>
  <c r="G33" i="14"/>
  <c r="G32" i="14"/>
  <c r="G31" i="14"/>
  <c r="G30" i="14"/>
  <c r="G29" i="14"/>
  <c r="G28" i="14"/>
  <c r="G27" i="14"/>
  <c r="G26" i="14"/>
  <c r="G25" i="14"/>
  <c r="G24" i="14"/>
  <c r="G23" i="14"/>
  <c r="G22" i="14"/>
  <c r="G21" i="14"/>
  <c r="G20" i="14"/>
  <c r="G19" i="14"/>
  <c r="G18" i="14"/>
  <c r="G17" i="14"/>
  <c r="G16" i="14"/>
  <c r="G15" i="14"/>
  <c r="G14" i="14"/>
  <c r="G13" i="14"/>
  <c r="G12" i="14"/>
  <c r="G11" i="14"/>
  <c r="J99" i="47"/>
  <c r="J98" i="47"/>
  <c r="J97" i="47"/>
  <c r="J96" i="47"/>
  <c r="J95" i="47"/>
  <c r="J94" i="47"/>
  <c r="J93" i="47"/>
  <c r="J92" i="47"/>
  <c r="J91" i="47"/>
  <c r="J90" i="47"/>
  <c r="J89" i="47"/>
  <c r="J88" i="47"/>
  <c r="J87" i="47"/>
  <c r="J86" i="47"/>
  <c r="J85" i="47"/>
  <c r="J84" i="47"/>
  <c r="J83" i="47"/>
  <c r="J82" i="47"/>
  <c r="J81" i="47"/>
  <c r="J80" i="47"/>
  <c r="J79" i="47"/>
  <c r="J78" i="47"/>
  <c r="J77" i="47"/>
  <c r="J76" i="47"/>
  <c r="J75" i="47"/>
  <c r="J74" i="47"/>
  <c r="J73" i="47"/>
  <c r="J72" i="47"/>
  <c r="J71" i="47"/>
  <c r="J70" i="47"/>
  <c r="J69" i="47"/>
  <c r="J68" i="47"/>
  <c r="J67" i="47"/>
  <c r="J66" i="47"/>
  <c r="J65" i="47"/>
  <c r="J64" i="47"/>
  <c r="J63" i="47"/>
  <c r="J62" i="47"/>
  <c r="J61" i="47"/>
  <c r="J60" i="47"/>
  <c r="J59" i="47"/>
  <c r="J58" i="47"/>
  <c r="J57" i="47"/>
  <c r="J56" i="47"/>
  <c r="J55" i="47"/>
  <c r="J54" i="47"/>
  <c r="J53" i="47"/>
  <c r="J52" i="47"/>
  <c r="J51" i="47"/>
  <c r="J50" i="47"/>
  <c r="J49" i="47"/>
  <c r="J48" i="47"/>
  <c r="J47" i="47"/>
  <c r="J46" i="47"/>
  <c r="J45" i="47"/>
  <c r="J44" i="47"/>
  <c r="J43" i="47"/>
  <c r="J42" i="47"/>
  <c r="J41" i="47"/>
  <c r="J40" i="47"/>
  <c r="J39" i="47"/>
  <c r="J38" i="47"/>
  <c r="J37" i="47"/>
  <c r="J36" i="47"/>
  <c r="J35" i="47"/>
  <c r="J34" i="47"/>
  <c r="J33" i="47"/>
  <c r="J32" i="47"/>
  <c r="J31" i="47"/>
  <c r="J30" i="47"/>
  <c r="J29" i="47"/>
  <c r="J28" i="47"/>
  <c r="J27" i="47"/>
  <c r="J26" i="47"/>
  <c r="J25" i="47"/>
  <c r="J24" i="47"/>
  <c r="J23" i="47"/>
  <c r="J22" i="47"/>
  <c r="J21" i="47"/>
  <c r="J20" i="47"/>
  <c r="J19" i="47"/>
  <c r="J18" i="47"/>
  <c r="J17" i="47"/>
  <c r="J99" i="51"/>
  <c r="J98" i="51"/>
  <c r="J97" i="51"/>
  <c r="J96" i="51"/>
  <c r="J95" i="51"/>
  <c r="J94" i="51"/>
  <c r="J93" i="51"/>
  <c r="J92" i="51"/>
  <c r="J91" i="51"/>
  <c r="J90" i="51"/>
  <c r="J89" i="51"/>
  <c r="J88" i="51"/>
  <c r="J87" i="51"/>
  <c r="J86" i="51"/>
  <c r="J85" i="51"/>
  <c r="J84" i="51"/>
  <c r="J83" i="51"/>
  <c r="J82" i="51"/>
  <c r="J81" i="51"/>
  <c r="J80" i="51"/>
  <c r="J79" i="51"/>
  <c r="J78" i="51"/>
  <c r="J77" i="51"/>
  <c r="J76" i="51"/>
  <c r="J75" i="51"/>
  <c r="J74" i="51"/>
  <c r="J73" i="51"/>
  <c r="J72" i="51"/>
  <c r="J71" i="51"/>
  <c r="J70" i="51"/>
  <c r="J69" i="51"/>
  <c r="J68" i="51"/>
  <c r="J67" i="51"/>
  <c r="J66" i="51"/>
  <c r="J65" i="51"/>
  <c r="J64" i="51"/>
  <c r="J63" i="51"/>
  <c r="J62" i="51"/>
  <c r="J61" i="51"/>
  <c r="J60" i="51"/>
  <c r="J59" i="51"/>
  <c r="J58" i="51"/>
  <c r="J57" i="51"/>
  <c r="J56" i="51"/>
  <c r="J55" i="51"/>
  <c r="J54" i="51"/>
  <c r="J53" i="51"/>
  <c r="J52" i="51"/>
  <c r="J51" i="51"/>
  <c r="J50" i="51"/>
  <c r="J49" i="51"/>
  <c r="J48" i="51"/>
  <c r="J47" i="51"/>
  <c r="J46" i="51"/>
  <c r="J45" i="51"/>
  <c r="J44" i="51"/>
  <c r="J43" i="51"/>
  <c r="J42" i="51"/>
  <c r="J41" i="51"/>
  <c r="J40" i="51"/>
  <c r="J39" i="51"/>
  <c r="J38" i="51"/>
  <c r="J37" i="51"/>
  <c r="J36" i="51"/>
  <c r="J35" i="51"/>
  <c r="J34" i="51"/>
  <c r="J33" i="51"/>
  <c r="J32" i="51"/>
  <c r="J31" i="51"/>
  <c r="J30" i="51"/>
  <c r="J29" i="51"/>
  <c r="J28" i="51"/>
  <c r="J27" i="51"/>
  <c r="J26" i="51"/>
  <c r="J25" i="51"/>
  <c r="J24" i="51"/>
  <c r="J23" i="51"/>
  <c r="J22" i="51"/>
  <c r="J21" i="51"/>
  <c r="J20" i="51"/>
  <c r="J19" i="51"/>
  <c r="J18" i="51"/>
  <c r="J17" i="51"/>
  <c r="J16" i="51"/>
  <c r="J15" i="51"/>
  <c r="J14" i="51"/>
  <c r="J13" i="51"/>
  <c r="J12" i="51"/>
  <c r="N99" i="4"/>
  <c r="N98" i="4"/>
  <c r="N97" i="4"/>
  <c r="N96" i="4"/>
  <c r="N95" i="4"/>
  <c r="N94" i="4"/>
  <c r="N93" i="4"/>
  <c r="N92" i="4"/>
  <c r="N91" i="4"/>
  <c r="N90" i="4"/>
  <c r="N89" i="4"/>
  <c r="N88" i="4"/>
  <c r="N87" i="4"/>
  <c r="N86" i="4"/>
  <c r="N85" i="4"/>
  <c r="N84" i="4"/>
  <c r="N83" i="4"/>
  <c r="N82" i="4"/>
  <c r="N81" i="4"/>
  <c r="N80" i="4"/>
  <c r="N79" i="4"/>
  <c r="N78" i="4"/>
  <c r="N77" i="4"/>
  <c r="N76" i="4"/>
  <c r="N75" i="4"/>
  <c r="N74" i="4"/>
  <c r="N73" i="4"/>
  <c r="N72" i="4"/>
  <c r="N71" i="4"/>
  <c r="N70" i="4"/>
  <c r="N69" i="4"/>
  <c r="N68" i="4"/>
  <c r="N67" i="4"/>
  <c r="N66" i="4"/>
  <c r="N65" i="4"/>
  <c r="N64" i="4"/>
  <c r="N63" i="4"/>
  <c r="N62" i="4"/>
  <c r="N61" i="4"/>
  <c r="N60" i="4"/>
  <c r="N59" i="4"/>
  <c r="N58" i="4"/>
  <c r="N57" i="4"/>
  <c r="N56" i="4"/>
  <c r="N55" i="4"/>
  <c r="N54" i="4"/>
  <c r="N53" i="4"/>
  <c r="N52" i="4"/>
  <c r="N51" i="4"/>
  <c r="N50" i="4"/>
  <c r="N49" i="4"/>
  <c r="N48" i="4"/>
  <c r="N47" i="4"/>
  <c r="N46" i="4"/>
  <c r="N45" i="4"/>
  <c r="N44" i="4"/>
  <c r="N43" i="4"/>
  <c r="N42" i="4"/>
  <c r="N41" i="4"/>
  <c r="N40" i="4"/>
  <c r="N39" i="4"/>
  <c r="N38" i="4"/>
  <c r="N37" i="4"/>
  <c r="N36" i="4"/>
  <c r="N35" i="4"/>
  <c r="N34" i="4"/>
  <c r="N33" i="4"/>
  <c r="N32" i="4"/>
  <c r="N31" i="4"/>
  <c r="N30" i="4"/>
  <c r="N29" i="4"/>
  <c r="N28" i="4"/>
  <c r="N27" i="4"/>
  <c r="N26" i="4"/>
  <c r="N25" i="4"/>
  <c r="N24" i="4"/>
  <c r="N23" i="4"/>
  <c r="N22" i="4"/>
  <c r="N21" i="4"/>
  <c r="N20" i="4"/>
  <c r="N19" i="4"/>
  <c r="N18" i="4"/>
  <c r="N17" i="4"/>
  <c r="N16" i="4"/>
  <c r="N15" i="4"/>
  <c r="N14" i="4"/>
  <c r="N13" i="4"/>
  <c r="N12" i="4"/>
  <c r="N11" i="4"/>
  <c r="H99" i="13"/>
  <c r="H98" i="13"/>
  <c r="H97" i="13"/>
  <c r="H96" i="13"/>
  <c r="H95" i="13"/>
  <c r="H94" i="13"/>
  <c r="H93" i="13"/>
  <c r="H92" i="13"/>
  <c r="H91" i="13"/>
  <c r="H90" i="13"/>
  <c r="H89" i="13"/>
  <c r="H88" i="13"/>
  <c r="H87" i="13"/>
  <c r="H86" i="13"/>
  <c r="H85" i="13"/>
  <c r="H84" i="13"/>
  <c r="H83" i="13"/>
  <c r="H82" i="13"/>
  <c r="H81" i="13"/>
  <c r="H80" i="13"/>
  <c r="H79" i="13"/>
  <c r="H78" i="13"/>
  <c r="H77" i="13"/>
  <c r="H76" i="13"/>
  <c r="H75" i="13"/>
  <c r="H74" i="13"/>
  <c r="H73" i="13"/>
  <c r="H72" i="13"/>
  <c r="H71" i="13"/>
  <c r="H70" i="13"/>
  <c r="H69" i="13"/>
  <c r="H68" i="13"/>
  <c r="H67" i="13"/>
  <c r="H66" i="13"/>
  <c r="H65" i="13"/>
  <c r="H64" i="13"/>
  <c r="H63" i="13"/>
  <c r="H62" i="13"/>
  <c r="H61" i="13"/>
  <c r="H60" i="13"/>
  <c r="H59" i="13"/>
  <c r="H58" i="13"/>
  <c r="H57" i="13"/>
  <c r="H56" i="13"/>
  <c r="H55" i="13"/>
  <c r="H54" i="13"/>
  <c r="H53" i="13"/>
  <c r="H52" i="13"/>
  <c r="H51" i="13"/>
  <c r="H50" i="13"/>
  <c r="H49" i="13"/>
  <c r="H48" i="13"/>
  <c r="H47" i="13"/>
  <c r="H46" i="13"/>
  <c r="H45" i="13"/>
  <c r="H44" i="13"/>
  <c r="H43" i="13"/>
  <c r="H42" i="13"/>
  <c r="H41" i="13"/>
  <c r="H40" i="13"/>
  <c r="H39" i="13"/>
  <c r="H38" i="13"/>
  <c r="H37" i="13"/>
  <c r="H36" i="13"/>
  <c r="H35" i="13"/>
  <c r="H34" i="13"/>
  <c r="H33" i="13"/>
  <c r="H32" i="13"/>
  <c r="H31" i="13"/>
  <c r="H30" i="13"/>
  <c r="H29" i="13"/>
  <c r="H28" i="13"/>
  <c r="I99" i="35"/>
  <c r="I98" i="35"/>
  <c r="I97" i="35"/>
  <c r="I96" i="35"/>
  <c r="I95" i="35"/>
  <c r="I94" i="35"/>
  <c r="I93" i="35"/>
  <c r="I92" i="35"/>
  <c r="I91" i="35"/>
  <c r="I90" i="35"/>
  <c r="I89" i="35"/>
  <c r="I88" i="35"/>
  <c r="I87" i="35"/>
  <c r="I86" i="35"/>
  <c r="I85" i="35"/>
  <c r="I84" i="35"/>
  <c r="I83" i="35"/>
  <c r="I82" i="35"/>
  <c r="I81" i="35"/>
  <c r="I80" i="35"/>
  <c r="I79" i="35"/>
  <c r="I78" i="35"/>
  <c r="I77" i="35"/>
  <c r="I76" i="35"/>
  <c r="I75" i="35"/>
  <c r="I74" i="35"/>
  <c r="I73" i="35"/>
  <c r="I72" i="35"/>
  <c r="I71" i="35"/>
  <c r="I70" i="35"/>
  <c r="I69" i="35"/>
  <c r="I68" i="35"/>
  <c r="I67" i="35"/>
  <c r="I66" i="35"/>
  <c r="I65" i="35"/>
  <c r="I64" i="35"/>
  <c r="I63" i="35"/>
  <c r="I62" i="35"/>
  <c r="I61" i="35"/>
  <c r="I60" i="35"/>
  <c r="I59" i="35"/>
  <c r="I58" i="35"/>
  <c r="I57" i="35"/>
  <c r="I56" i="35"/>
  <c r="I55" i="35"/>
  <c r="I54" i="35"/>
  <c r="I53" i="35"/>
  <c r="I52" i="35"/>
  <c r="I51" i="35"/>
  <c r="I50" i="35"/>
  <c r="I49" i="35"/>
  <c r="I48" i="35"/>
  <c r="I47" i="35"/>
  <c r="I46" i="35"/>
  <c r="I45" i="35"/>
  <c r="I44" i="35"/>
  <c r="I43" i="35"/>
  <c r="I42" i="35"/>
  <c r="I41" i="35"/>
  <c r="I40" i="35"/>
  <c r="I39" i="35"/>
  <c r="I38" i="35"/>
  <c r="I37" i="35"/>
  <c r="I36" i="35"/>
  <c r="I35" i="35"/>
  <c r="I34" i="35"/>
  <c r="I33" i="35"/>
  <c r="I32" i="35"/>
  <c r="I31" i="35"/>
  <c r="I30" i="35"/>
  <c r="I29" i="35"/>
  <c r="I28" i="35"/>
  <c r="I27" i="35"/>
  <c r="I26" i="35"/>
  <c r="I25" i="35"/>
  <c r="C21" i="41" l="1"/>
  <c r="C18" i="41"/>
  <c r="I43" i="41"/>
  <c r="I59" i="41"/>
  <c r="I56" i="41"/>
  <c r="I57" i="41"/>
  <c r="I58" i="41"/>
  <c r="G63" i="41"/>
  <c r="H63" i="41"/>
  <c r="F63" i="41"/>
  <c r="C63" i="41"/>
  <c r="D63" i="41"/>
  <c r="E63" i="41"/>
  <c r="C20" i="41"/>
  <c r="D20" i="41" l="1"/>
  <c r="E20" i="41" s="1"/>
  <c r="D22" i="41"/>
  <c r="E22" i="41" s="1"/>
  <c r="D17" i="41"/>
  <c r="E17" i="41" s="1"/>
  <c r="I63" i="41"/>
  <c r="C23" i="41"/>
  <c r="C35" i="41"/>
  <c r="D35" i="41" s="1"/>
  <c r="E35" i="41" s="1"/>
  <c r="E23" i="41" l="1"/>
  <c r="D23" i="41"/>
  <c r="J8" i="47"/>
  <c r="O7" i="47" s="1"/>
  <c r="H11" i="37" l="1"/>
  <c r="H10" i="37"/>
  <c r="H9" i="37"/>
  <c r="H8" i="37"/>
  <c r="L7" i="37" s="1"/>
  <c r="H42" i="41" s="1"/>
  <c r="H7" i="37"/>
  <c r="L6" i="37" s="1"/>
  <c r="H41" i="41" s="1"/>
  <c r="H6" i="37"/>
  <c r="H5" i="37"/>
  <c r="G10" i="14"/>
  <c r="G9" i="14"/>
  <c r="G8" i="14"/>
  <c r="G7" i="14"/>
  <c r="G6" i="14"/>
  <c r="G5" i="14"/>
  <c r="J16" i="47"/>
  <c r="J15" i="47"/>
  <c r="J14" i="47"/>
  <c r="J13" i="47"/>
  <c r="J12" i="47"/>
  <c r="J11" i="47"/>
  <c r="J10" i="47"/>
  <c r="J9" i="47"/>
  <c r="J7" i="47"/>
  <c r="O6" i="47" s="1"/>
  <c r="J6" i="47"/>
  <c r="J5" i="47"/>
  <c r="J11" i="51"/>
  <c r="J10" i="51"/>
  <c r="J9" i="51"/>
  <c r="P7" i="51" s="1"/>
  <c r="F42" i="41" s="1"/>
  <c r="J8" i="51"/>
  <c r="J7" i="51"/>
  <c r="P6" i="51" s="1"/>
  <c r="J6" i="51"/>
  <c r="J5" i="51"/>
  <c r="N10" i="4"/>
  <c r="N9" i="4"/>
  <c r="N8" i="4"/>
  <c r="R7" i="4" s="1"/>
  <c r="E42" i="41" s="1"/>
  <c r="N7" i="4"/>
  <c r="R6" i="4" s="1"/>
  <c r="E41" i="41" s="1"/>
  <c r="N6" i="4"/>
  <c r="N5" i="4"/>
  <c r="R5" i="4" s="1"/>
  <c r="E40" i="41" s="1"/>
  <c r="H27" i="13"/>
  <c r="H26" i="13"/>
  <c r="H25" i="13"/>
  <c r="H24" i="13"/>
  <c r="H23" i="13"/>
  <c r="H22" i="13"/>
  <c r="H21" i="13"/>
  <c r="H20" i="13"/>
  <c r="H19" i="13"/>
  <c r="H18" i="13"/>
  <c r="H17" i="13"/>
  <c r="H16" i="13"/>
  <c r="H15" i="13"/>
  <c r="H14" i="13"/>
  <c r="H13" i="13"/>
  <c r="L7" i="13" s="1"/>
  <c r="D42" i="41" s="1"/>
  <c r="H12" i="13"/>
  <c r="H11" i="13"/>
  <c r="H10" i="13"/>
  <c r="L6" i="13" s="1"/>
  <c r="D41" i="41" s="1"/>
  <c r="H9" i="13"/>
  <c r="H8" i="13"/>
  <c r="H7" i="13"/>
  <c r="H6" i="13"/>
  <c r="H5" i="13"/>
  <c r="I24" i="35"/>
  <c r="I23" i="35"/>
  <c r="I22" i="35"/>
  <c r="I21" i="35"/>
  <c r="I20" i="35"/>
  <c r="I19" i="35"/>
  <c r="I18" i="35"/>
  <c r="I17" i="35"/>
  <c r="I16" i="35"/>
  <c r="I15" i="35"/>
  <c r="I14" i="35"/>
  <c r="I13" i="35"/>
  <c r="I12" i="35"/>
  <c r="I11" i="35"/>
  <c r="I10" i="35"/>
  <c r="I9" i="35"/>
  <c r="I8" i="35"/>
  <c r="I7" i="35"/>
  <c r="I6" i="35"/>
  <c r="I5" i="35"/>
  <c r="I101" i="35" s="1"/>
  <c r="D5" i="41"/>
  <c r="J101" i="51" l="1"/>
  <c r="J103" i="51" s="1"/>
  <c r="J101" i="47"/>
  <c r="O5" i="47"/>
  <c r="P5" i="51"/>
  <c r="J100" i="51"/>
  <c r="H100" i="37"/>
  <c r="L5" i="37"/>
  <c r="H40" i="41" s="1"/>
  <c r="H52" i="41" s="1"/>
  <c r="G100" i="14"/>
  <c r="K5" i="14"/>
  <c r="G40" i="41" s="1"/>
  <c r="G52" i="41" s="1"/>
  <c r="F41" i="41"/>
  <c r="I42" i="41"/>
  <c r="E52" i="41"/>
  <c r="H100" i="13"/>
  <c r="L5" i="13"/>
  <c r="D40" i="41" s="1"/>
  <c r="D52" i="41" s="1"/>
  <c r="M5" i="35"/>
  <c r="C40" i="41" s="1"/>
  <c r="M6" i="35"/>
  <c r="C41" i="41" s="1"/>
  <c r="J100" i="47"/>
  <c r="N100" i="4"/>
  <c r="I100" i="35"/>
  <c r="C7" i="41" s="1"/>
  <c r="C27" i="41" s="1"/>
  <c r="D7" i="67" l="1"/>
  <c r="F7" i="67" s="1"/>
  <c r="F10" i="67" s="1"/>
  <c r="C12" i="41" s="1"/>
  <c r="F40" i="41"/>
  <c r="F52" i="41" s="1"/>
  <c r="E27" i="15"/>
  <c r="C11" i="41"/>
  <c r="C31" i="41" s="1"/>
  <c r="E26" i="15"/>
  <c r="I41" i="41"/>
  <c r="C8" i="41"/>
  <c r="C28" i="41" s="1"/>
  <c r="D27" i="41" s="1"/>
  <c r="E27" i="41" s="1"/>
  <c r="E23" i="15"/>
  <c r="F22" i="15" s="1"/>
  <c r="C9" i="41"/>
  <c r="C29" i="41" s="1"/>
  <c r="D29" i="41" s="1"/>
  <c r="E29" i="41" s="1"/>
  <c r="E24" i="15"/>
  <c r="F24" i="15" s="1"/>
  <c r="G24" i="15" s="1"/>
  <c r="C52" i="41"/>
  <c r="C10" i="41"/>
  <c r="E25" i="15"/>
  <c r="F31" i="15"/>
  <c r="G31" i="15" s="1"/>
  <c r="D7" i="41" l="1"/>
  <c r="E7" i="41" s="1"/>
  <c r="E28" i="15"/>
  <c r="F27" i="15" s="1"/>
  <c r="G27" i="15" s="1"/>
  <c r="F25" i="15"/>
  <c r="G25" i="15" s="1"/>
  <c r="I40" i="41"/>
  <c r="I52" i="41" s="1"/>
  <c r="C32" i="41"/>
  <c r="D32" i="41" s="1"/>
  <c r="E32" i="41" s="1"/>
  <c r="D12" i="41"/>
  <c r="E12" i="41" s="1"/>
  <c r="D9" i="41"/>
  <c r="E9" i="41" s="1"/>
  <c r="G22" i="15"/>
  <c r="C30" i="41"/>
  <c r="D30" i="41" s="1"/>
  <c r="D10" i="41"/>
  <c r="E29" i="15" l="1"/>
  <c r="F29" i="15" s="1"/>
  <c r="F30" i="15" s="1"/>
  <c r="F33" i="15" s="1"/>
  <c r="G29" i="15"/>
  <c r="G30" i="15" s="1"/>
  <c r="D33" i="41"/>
  <c r="E30" i="41"/>
  <c r="E33" i="41" s="1"/>
  <c r="C33" i="41"/>
  <c r="D13" i="41"/>
  <c r="E10" i="41"/>
  <c r="E13" i="41" s="1"/>
  <c r="C13" i="41"/>
  <c r="F32" i="15" l="1"/>
  <c r="D34" i="41"/>
  <c r="E34" i="41" s="1"/>
  <c r="E36" i="41" s="1"/>
  <c r="G32" i="15"/>
  <c r="D36" i="4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齋藤智史</author>
  </authors>
  <commentList>
    <comment ref="B38" authorId="0" shapeId="0" xr:uid="{218CB25B-354D-4F76-A925-D92BD5A3349A}">
      <text>
        <r>
          <rPr>
            <sz val="9"/>
            <color indexed="81"/>
            <rFont val="ＭＳ Ｐゴシック"/>
            <family val="3"/>
            <charset val="128"/>
          </rPr>
          <t>FAXについては、記入を省略いただいてもかまいません。</t>
        </r>
      </text>
    </comment>
    <comment ref="B44" authorId="0" shapeId="0" xr:uid="{27DE2229-4DE2-482D-888D-CFFDFD9F3D2C}">
      <text>
        <r>
          <rPr>
            <sz val="9"/>
            <color indexed="81"/>
            <rFont val="ＭＳ Ｐゴシック"/>
            <family val="3"/>
            <charset val="128"/>
          </rPr>
          <t>FAXについては、記入を省略いただいてもかまいません。</t>
        </r>
      </text>
    </comment>
    <comment ref="B50" authorId="0" shapeId="0" xr:uid="{5D11407B-7EE9-4495-A727-24668CA92B85}">
      <text>
        <r>
          <rPr>
            <sz val="9"/>
            <color indexed="81"/>
            <rFont val="ＭＳ Ｐゴシック"/>
            <family val="3"/>
            <charset val="128"/>
          </rPr>
          <t>FAXについては、記入を省略いただいてもかまいません。</t>
        </r>
      </text>
    </comment>
    <comment ref="B56" authorId="0" shapeId="0" xr:uid="{A978787A-F2AF-4492-AF23-E5A749400B31}">
      <text>
        <r>
          <rPr>
            <sz val="9"/>
            <color indexed="81"/>
            <rFont val="ＭＳ Ｐゴシック"/>
            <family val="3"/>
            <charset val="128"/>
          </rPr>
          <t>FAXについては、記入を省略いただいてもかまいません。</t>
        </r>
      </text>
    </comment>
    <comment ref="B62" authorId="0" shapeId="0" xr:uid="{ABAD247F-C9AA-4E64-8BB9-69ABC8448DD1}">
      <text>
        <r>
          <rPr>
            <sz val="9"/>
            <color indexed="81"/>
            <rFont val="ＭＳ Ｐゴシック"/>
            <family val="3"/>
            <charset val="128"/>
          </rPr>
          <t>FAXについては、記入を省略いただいてもかまいません。</t>
        </r>
      </text>
    </comment>
  </commentList>
</comments>
</file>

<file path=xl/sharedStrings.xml><?xml version="1.0" encoding="utf-8"?>
<sst xmlns="http://schemas.openxmlformats.org/spreadsheetml/2006/main" count="854" uniqueCount="362">
  <si>
    <t>（単位：円）</t>
  </si>
  <si>
    <t>補助対象経費</t>
    <rPh sb="0" eb="2">
      <t>ホジョ</t>
    </rPh>
    <rPh sb="2" eb="4">
      <t>タイショウ</t>
    </rPh>
    <rPh sb="4" eb="6">
      <t>ケイヒ</t>
    </rPh>
    <phoneticPr fontId="15"/>
  </si>
  <si>
    <t>物品費</t>
    <rPh sb="0" eb="2">
      <t>ブッピン</t>
    </rPh>
    <rPh sb="2" eb="3">
      <t>ヒ</t>
    </rPh>
    <phoneticPr fontId="15"/>
  </si>
  <si>
    <t>設備備品費</t>
  </si>
  <si>
    <t>消耗品費</t>
  </si>
  <si>
    <t>旅費</t>
    <rPh sb="0" eb="2">
      <t>リョヒ</t>
    </rPh>
    <phoneticPr fontId="15"/>
  </si>
  <si>
    <t>旅費</t>
  </si>
  <si>
    <t>人件費・謝金</t>
    <rPh sb="0" eb="3">
      <t>ジンケンヒ</t>
    </rPh>
    <rPh sb="4" eb="6">
      <t>シャキン</t>
    </rPh>
    <phoneticPr fontId="15"/>
  </si>
  <si>
    <t>人件費</t>
  </si>
  <si>
    <t>謝金</t>
  </si>
  <si>
    <t>その他</t>
    <rPh sb="2" eb="3">
      <t>タ</t>
    </rPh>
    <phoneticPr fontId="15"/>
  </si>
  <si>
    <t>その他</t>
    <phoneticPr fontId="15"/>
  </si>
  <si>
    <t>小計</t>
    <phoneticPr fontId="15"/>
  </si>
  <si>
    <t>委託費</t>
    <rPh sb="0" eb="2">
      <t>イタク</t>
    </rPh>
    <rPh sb="2" eb="3">
      <t>ヒ</t>
    </rPh>
    <phoneticPr fontId="15"/>
  </si>
  <si>
    <t>合計</t>
  </si>
  <si>
    <t>作成日：</t>
    <rPh sb="0" eb="2">
      <t>サクセイ</t>
    </rPh>
    <rPh sb="2" eb="3">
      <t>ビ</t>
    </rPh>
    <phoneticPr fontId="15"/>
  </si>
  <si>
    <t>課題管理番号：</t>
    <rPh sb="0" eb="2">
      <t>カダイ</t>
    </rPh>
    <rPh sb="2" eb="4">
      <t>カンリ</t>
    </rPh>
    <rPh sb="4" eb="6">
      <t>バンゴウ</t>
    </rPh>
    <phoneticPr fontId="15"/>
  </si>
  <si>
    <t>AMED記入</t>
    <rPh sb="4" eb="6">
      <t>キニュウ</t>
    </rPh>
    <phoneticPr fontId="15"/>
  </si>
  <si>
    <t>財源：</t>
    <rPh sb="0" eb="2">
      <t>ザイゲン</t>
    </rPh>
    <phoneticPr fontId="15"/>
  </si>
  <si>
    <t>補助事業名：</t>
    <rPh sb="0" eb="2">
      <t>ホジョ</t>
    </rPh>
    <rPh sb="2" eb="4">
      <t>ジギョウ</t>
    </rPh>
    <rPh sb="4" eb="5">
      <t>メイ</t>
    </rPh>
    <phoneticPr fontId="15"/>
  </si>
  <si>
    <t>プログラム名：</t>
    <rPh sb="5" eb="6">
      <t>メイ</t>
    </rPh>
    <phoneticPr fontId="15"/>
  </si>
  <si>
    <t>補助事業課題名：</t>
    <rPh sb="0" eb="2">
      <t>ホジョ</t>
    </rPh>
    <rPh sb="2" eb="4">
      <t>ジギョウ</t>
    </rPh>
    <rPh sb="4" eb="5">
      <t>カ</t>
    </rPh>
    <rPh sb="5" eb="6">
      <t>ダイ</t>
    </rPh>
    <rPh sb="6" eb="7">
      <t>ナ</t>
    </rPh>
    <phoneticPr fontId="15"/>
  </si>
  <si>
    <t>交付決定日：</t>
    <rPh sb="0" eb="2">
      <t>コウフ</t>
    </rPh>
    <rPh sb="2" eb="5">
      <t>ケッテイビ</t>
    </rPh>
    <phoneticPr fontId="15"/>
  </si>
  <si>
    <t>全補助事業期間：</t>
    <rPh sb="0" eb="1">
      <t>ゼン</t>
    </rPh>
    <rPh sb="1" eb="3">
      <t>ホジョ</t>
    </rPh>
    <rPh sb="3" eb="5">
      <t>ジギョウ</t>
    </rPh>
    <rPh sb="5" eb="7">
      <t>キカン</t>
    </rPh>
    <phoneticPr fontId="15"/>
  </si>
  <si>
    <t>～</t>
    <phoneticPr fontId="15"/>
  </si>
  <si>
    <t>当年度補助事業期間：</t>
    <rPh sb="0" eb="3">
      <t>トウネンド</t>
    </rPh>
    <rPh sb="3" eb="5">
      <t>ホジョ</t>
    </rPh>
    <rPh sb="5" eb="7">
      <t>ジギョウ</t>
    </rPh>
    <rPh sb="7" eb="9">
      <t>キカン</t>
    </rPh>
    <phoneticPr fontId="15"/>
  </si>
  <si>
    <t>補助事業担当者所属・役職：</t>
    <rPh sb="0" eb="2">
      <t>ホジョ</t>
    </rPh>
    <rPh sb="2" eb="4">
      <t>ジギョウ</t>
    </rPh>
    <rPh sb="4" eb="7">
      <t>タントウシャ</t>
    </rPh>
    <rPh sb="7" eb="9">
      <t>ショゾク</t>
    </rPh>
    <rPh sb="10" eb="12">
      <t>ヤクショク</t>
    </rPh>
    <phoneticPr fontId="15"/>
  </si>
  <si>
    <t>補助事業担当者氏名：</t>
    <rPh sb="0" eb="2">
      <t>ホジョ</t>
    </rPh>
    <rPh sb="2" eb="4">
      <t>ジギョウ</t>
    </rPh>
    <rPh sb="4" eb="7">
      <t>タントウシャ</t>
    </rPh>
    <rPh sb="7" eb="9">
      <t>シメイ</t>
    </rPh>
    <phoneticPr fontId="15"/>
  </si>
  <si>
    <t>補助事業担当者 e-Rad研究者番号:</t>
    <rPh sb="0" eb="7">
      <t>ホジョジギョウタントウシャ</t>
    </rPh>
    <rPh sb="13" eb="15">
      <t>ケンキュウ</t>
    </rPh>
    <rPh sb="15" eb="16">
      <t>シャ</t>
    </rPh>
    <rPh sb="16" eb="18">
      <t>バンゴウ</t>
    </rPh>
    <phoneticPr fontId="15"/>
  </si>
  <si>
    <t>補助事業担当者E-mailアドレス：</t>
    <rPh sb="0" eb="2">
      <t>ホジョ</t>
    </rPh>
    <rPh sb="2" eb="4">
      <t>ジギョウ</t>
    </rPh>
    <rPh sb="4" eb="7">
      <t>タントウシャ</t>
    </rPh>
    <phoneticPr fontId="15"/>
  </si>
  <si>
    <t>補助事業事務連絡担当者E-mailアドレス：</t>
    <rPh sb="0" eb="2">
      <t>ホジョ</t>
    </rPh>
    <rPh sb="2" eb="4">
      <t>ジギョウ</t>
    </rPh>
    <rPh sb="4" eb="6">
      <t>ジム</t>
    </rPh>
    <rPh sb="6" eb="8">
      <t>レンラク</t>
    </rPh>
    <rPh sb="8" eb="11">
      <t>タントウシャ</t>
    </rPh>
    <phoneticPr fontId="15"/>
  </si>
  <si>
    <t>e-Rad課題ID番号：</t>
    <rPh sb="5" eb="7">
      <t>カダイ</t>
    </rPh>
    <rPh sb="9" eb="11">
      <t>バンゴウ</t>
    </rPh>
    <phoneticPr fontId="15"/>
  </si>
  <si>
    <t>補助事業事務連絡担当者氏名：</t>
    <rPh sb="0" eb="2">
      <t>ホジョ</t>
    </rPh>
    <rPh sb="2" eb="4">
      <t>ジギョウ</t>
    </rPh>
    <rPh sb="4" eb="6">
      <t>ジム</t>
    </rPh>
    <rPh sb="6" eb="8">
      <t>レンラク</t>
    </rPh>
    <rPh sb="8" eb="10">
      <t>タントウ</t>
    </rPh>
    <rPh sb="10" eb="11">
      <t>シャ</t>
    </rPh>
    <rPh sb="11" eb="13">
      <t>シメイ</t>
    </rPh>
    <phoneticPr fontId="15"/>
  </si>
  <si>
    <r>
      <t xml:space="preserve">研究概要：　　
</t>
    </r>
    <r>
      <rPr>
        <sz val="11"/>
        <rFont val="ＭＳ 明朝"/>
        <family val="1"/>
        <charset val="128"/>
      </rPr>
      <t>（300～500字程度で、公開可能なもの）</t>
    </r>
    <rPh sb="0" eb="2">
      <t>ケンキュウ</t>
    </rPh>
    <rPh sb="2" eb="4">
      <t>ガイヨウ</t>
    </rPh>
    <rPh sb="16" eb="17">
      <t>ジ</t>
    </rPh>
    <rPh sb="17" eb="19">
      <t>テイド</t>
    </rPh>
    <rPh sb="21" eb="23">
      <t>コウカイ</t>
    </rPh>
    <rPh sb="23" eb="25">
      <t>カノウ</t>
    </rPh>
    <phoneticPr fontId="15"/>
  </si>
  <si>
    <t>＜経費内訳＞</t>
    <rPh sb="1" eb="3">
      <t>ケイヒ</t>
    </rPh>
    <rPh sb="3" eb="5">
      <t>ウチワケ</t>
    </rPh>
    <phoneticPr fontId="15"/>
  </si>
  <si>
    <t>補助率（分子／分母）</t>
    <phoneticPr fontId="15"/>
  </si>
  <si>
    <t>/</t>
    <phoneticPr fontId="15"/>
  </si>
  <si>
    <t>（単位：円）</t>
    <phoneticPr fontId="15"/>
  </si>
  <si>
    <r>
      <rPr>
        <sz val="12"/>
        <rFont val="ＭＳ 明朝"/>
        <family val="1"/>
        <charset val="128"/>
      </rPr>
      <t>補助金額</t>
    </r>
    <r>
      <rPr>
        <sz val="10"/>
        <rFont val="ＭＳ 明朝"/>
        <family val="1"/>
        <charset val="128"/>
      </rPr>
      <t xml:space="preserve">
（補助対象経費×補助率）</t>
    </r>
    <rPh sb="0" eb="3">
      <t>ホジョキン</t>
    </rPh>
    <rPh sb="3" eb="4">
      <t>ガク</t>
    </rPh>
    <rPh sb="6" eb="8">
      <t>ホジョ</t>
    </rPh>
    <rPh sb="8" eb="10">
      <t>タイショウ</t>
    </rPh>
    <rPh sb="10" eb="12">
      <t>ケイヒ</t>
    </rPh>
    <rPh sb="13" eb="16">
      <t>ホジョリツ</t>
    </rPh>
    <phoneticPr fontId="15"/>
  </si>
  <si>
    <t>物品費</t>
    <rPh sb="0" eb="1">
      <t>モノ</t>
    </rPh>
    <rPh sb="1" eb="2">
      <t>シナ</t>
    </rPh>
    <rPh sb="2" eb="3">
      <t>ヒ</t>
    </rPh>
    <phoneticPr fontId="15"/>
  </si>
  <si>
    <t>設備備品費</t>
    <rPh sb="0" eb="2">
      <t>セツビ</t>
    </rPh>
    <rPh sb="2" eb="5">
      <t>ビヒンヒ</t>
    </rPh>
    <phoneticPr fontId="15"/>
  </si>
  <si>
    <t>消耗品費</t>
    <rPh sb="0" eb="3">
      <t>ショウモウヒン</t>
    </rPh>
    <rPh sb="3" eb="4">
      <t>ヒ</t>
    </rPh>
    <phoneticPr fontId="15"/>
  </si>
  <si>
    <t>旅費</t>
    <rPh sb="0" eb="1">
      <t>タビ</t>
    </rPh>
    <rPh sb="1" eb="2">
      <t>ヒ</t>
    </rPh>
    <phoneticPr fontId="15"/>
  </si>
  <si>
    <t>旅費</t>
    <phoneticPr fontId="15"/>
  </si>
  <si>
    <t>人件費・謝金</t>
    <rPh sb="0" eb="1">
      <t>ヒト</t>
    </rPh>
    <rPh sb="1" eb="2">
      <t>ケン</t>
    </rPh>
    <rPh sb="2" eb="3">
      <t>ヒ</t>
    </rPh>
    <rPh sb="4" eb="5">
      <t>シャ</t>
    </rPh>
    <rPh sb="5" eb="6">
      <t>カネ</t>
    </rPh>
    <phoneticPr fontId="15"/>
  </si>
  <si>
    <t>人件費</t>
    <phoneticPr fontId="15"/>
  </si>
  <si>
    <t>謝金</t>
    <phoneticPr fontId="15"/>
  </si>
  <si>
    <t>小計</t>
    <rPh sb="0" eb="2">
      <t>ショウケイ</t>
    </rPh>
    <phoneticPr fontId="15"/>
  </si>
  <si>
    <t>間接経費/一般管理費</t>
    <rPh sb="0" eb="2">
      <t>カンセツ</t>
    </rPh>
    <rPh sb="2" eb="4">
      <t>ケイヒ</t>
    </rPh>
    <rPh sb="5" eb="7">
      <t>イッパン</t>
    </rPh>
    <rPh sb="7" eb="10">
      <t>カンリヒ</t>
    </rPh>
    <phoneticPr fontId="15"/>
  </si>
  <si>
    <t>小計の</t>
    <rPh sb="0" eb="2">
      <t>ショウケイ</t>
    </rPh>
    <phoneticPr fontId="15"/>
  </si>
  <si>
    <t>％</t>
    <phoneticPr fontId="15"/>
  </si>
  <si>
    <t>合　　　計</t>
    <rPh sb="0" eb="1">
      <t>ゴウ</t>
    </rPh>
    <rPh sb="4" eb="5">
      <t>ケイ</t>
    </rPh>
    <phoneticPr fontId="15"/>
  </si>
  <si>
    <t>間接経費率(確認用)</t>
    <rPh sb="0" eb="2">
      <t>カンセツ</t>
    </rPh>
    <rPh sb="2" eb="4">
      <t>ケイヒ</t>
    </rPh>
    <rPh sb="4" eb="5">
      <t>リツ</t>
    </rPh>
    <rPh sb="6" eb="8">
      <t>カクニン</t>
    </rPh>
    <rPh sb="8" eb="9">
      <t>ヨウ</t>
    </rPh>
    <phoneticPr fontId="15"/>
  </si>
  <si>
    <t>氏名</t>
    <rPh sb="0" eb="1">
      <t>シ</t>
    </rPh>
    <rPh sb="1" eb="2">
      <t>メイ</t>
    </rPh>
    <phoneticPr fontId="15"/>
  </si>
  <si>
    <t>所属・役職</t>
    <rPh sb="0" eb="2">
      <t>ショゾク</t>
    </rPh>
    <rPh sb="3" eb="5">
      <t>ヤクショク</t>
    </rPh>
    <phoneticPr fontId="15"/>
  </si>
  <si>
    <t>郵便番号</t>
    <rPh sb="0" eb="2">
      <t>ユウビン</t>
    </rPh>
    <rPh sb="2" eb="4">
      <t>バンゴウ</t>
    </rPh>
    <phoneticPr fontId="15"/>
  </si>
  <si>
    <t>住所</t>
    <rPh sb="0" eb="2">
      <t>ジュウショ</t>
    </rPh>
    <phoneticPr fontId="15"/>
  </si>
  <si>
    <t>電話番号</t>
    <rPh sb="0" eb="2">
      <t>デンワ</t>
    </rPh>
    <rPh sb="2" eb="4">
      <t>バンゴウ</t>
    </rPh>
    <phoneticPr fontId="15"/>
  </si>
  <si>
    <t>FAX番号</t>
    <rPh sb="3" eb="5">
      <t>バンゴウ</t>
    </rPh>
    <phoneticPr fontId="15"/>
  </si>
  <si>
    <t>E-mailアドレス</t>
    <phoneticPr fontId="15"/>
  </si>
  <si>
    <t>経理担当者　　お問い合わせする際のご担当者様を記入してください。</t>
    <rPh sb="0" eb="2">
      <t>ケイリ</t>
    </rPh>
    <rPh sb="2" eb="5">
      <t>タントウシャ</t>
    </rPh>
    <rPh sb="8" eb="9">
      <t>ト</t>
    </rPh>
    <rPh sb="10" eb="11">
      <t>ア</t>
    </rPh>
    <rPh sb="15" eb="16">
      <t>サイ</t>
    </rPh>
    <rPh sb="18" eb="21">
      <t>タントウシャ</t>
    </rPh>
    <rPh sb="21" eb="22">
      <t>サマ</t>
    </rPh>
    <rPh sb="23" eb="25">
      <t>キニュウ</t>
    </rPh>
    <phoneticPr fontId="15"/>
  </si>
  <si>
    <t>E-mailアドレス</t>
  </si>
  <si>
    <r>
      <t>知財担当者　　　</t>
    </r>
    <r>
      <rPr>
        <b/>
        <sz val="12"/>
        <color rgb="FFFF0000"/>
        <rFont val="ＭＳ 明朝"/>
        <family val="1"/>
        <charset val="128"/>
      </rPr>
      <t>【変更の場合はバイ・ドール報告受付システムによりご変更ください。】</t>
    </r>
    <rPh sb="0" eb="2">
      <t>チザイ</t>
    </rPh>
    <rPh sb="2" eb="5">
      <t>タントウシャ</t>
    </rPh>
    <phoneticPr fontId="15"/>
  </si>
  <si>
    <r>
      <t xml:space="preserve">　      </t>
    </r>
    <r>
      <rPr>
        <b/>
        <sz val="12"/>
        <color rgb="FFFF0000"/>
        <rFont val="ＭＳ 明朝"/>
        <family val="1"/>
        <charset val="128"/>
      </rPr>
      <t xml:space="preserve">  ⇒ kenkyuukousei@amed.go.jp</t>
    </r>
    <phoneticPr fontId="15"/>
  </si>
  <si>
    <t>　　ください。】 ⇒ kenkyuukousei@amed.go.jp</t>
    <phoneticPr fontId="15"/>
  </si>
  <si>
    <t>（物品費内訳）</t>
    <rPh sb="1" eb="3">
      <t>ブッピン</t>
    </rPh>
    <rPh sb="3" eb="4">
      <t>ヒ</t>
    </rPh>
    <rPh sb="4" eb="6">
      <t>ウチワケ</t>
    </rPh>
    <phoneticPr fontId="15"/>
  </si>
  <si>
    <t>＜設備備品費＞</t>
    <rPh sb="1" eb="3">
      <t>セツビ</t>
    </rPh>
    <rPh sb="3" eb="6">
      <t>ビヒンヒ</t>
    </rPh>
    <phoneticPr fontId="15"/>
  </si>
  <si>
    <t>単位：円</t>
    <rPh sb="0" eb="2">
      <t>タンイ</t>
    </rPh>
    <rPh sb="3" eb="4">
      <t>エン</t>
    </rPh>
    <phoneticPr fontId="15"/>
  </si>
  <si>
    <t>品名</t>
    <rPh sb="0" eb="2">
      <t>ヒンメイ</t>
    </rPh>
    <phoneticPr fontId="15"/>
  </si>
  <si>
    <t>使途</t>
    <rPh sb="0" eb="2">
      <t>シト</t>
    </rPh>
    <phoneticPr fontId="15"/>
  </si>
  <si>
    <t>購入予定時期
（四半期単位）</t>
    <rPh sb="0" eb="2">
      <t>コウニュウ</t>
    </rPh>
    <rPh sb="2" eb="4">
      <t>ヨテイ</t>
    </rPh>
    <rPh sb="4" eb="6">
      <t>ジキ</t>
    </rPh>
    <rPh sb="8" eb="9">
      <t>シ</t>
    </rPh>
    <rPh sb="9" eb="11">
      <t>ハンキ</t>
    </rPh>
    <rPh sb="11" eb="13">
      <t>タンイ</t>
    </rPh>
    <phoneticPr fontId="15"/>
  </si>
  <si>
    <t>積算根拠</t>
    <rPh sb="0" eb="2">
      <t>セキサン</t>
    </rPh>
    <rPh sb="2" eb="4">
      <t>コンキョ</t>
    </rPh>
    <phoneticPr fontId="15"/>
  </si>
  <si>
    <t>金額（税込）</t>
    <rPh sb="0" eb="2">
      <t>キンガク</t>
    </rPh>
    <rPh sb="3" eb="5">
      <t>ゼイコミ</t>
    </rPh>
    <phoneticPr fontId="15"/>
  </si>
  <si>
    <t>単価（税込）</t>
    <rPh sb="0" eb="2">
      <t>タンカ</t>
    </rPh>
    <rPh sb="3" eb="4">
      <t>ゼイ</t>
    </rPh>
    <rPh sb="4" eb="5">
      <t>コ</t>
    </rPh>
    <phoneticPr fontId="15"/>
  </si>
  <si>
    <t>数量</t>
    <rPh sb="0" eb="2">
      <t>スウリョウ</t>
    </rPh>
    <phoneticPr fontId="15"/>
  </si>
  <si>
    <t>●●分析装置</t>
    <rPh sb="2" eb="4">
      <t>ブンセキ</t>
    </rPh>
    <rPh sb="4" eb="6">
      <t>ソウチ</t>
    </rPh>
    <phoneticPr fontId="15"/>
  </si>
  <si>
    <t>●●分析のため</t>
    <rPh sb="2" eb="4">
      <t>ブンセキ</t>
    </rPh>
    <phoneticPr fontId="15"/>
  </si>
  <si>
    <t>件</t>
  </si>
  <si>
    <t>水色セルを記入してください。白色セルは自動計算されます。</t>
    <rPh sb="0" eb="2">
      <t>ミズイロ</t>
    </rPh>
    <rPh sb="5" eb="7">
      <t>キニュウ</t>
    </rPh>
    <rPh sb="14" eb="15">
      <t>シロ</t>
    </rPh>
    <rPh sb="15" eb="16">
      <t>イロ</t>
    </rPh>
    <rPh sb="19" eb="21">
      <t>ジドウ</t>
    </rPh>
    <rPh sb="21" eb="23">
      <t>ケイサン</t>
    </rPh>
    <phoneticPr fontId="15"/>
  </si>
  <si>
    <t>合　　　　計</t>
    <rPh sb="0" eb="1">
      <t>ゴウ</t>
    </rPh>
    <rPh sb="5" eb="6">
      <t>ケイ</t>
    </rPh>
    <phoneticPr fontId="15"/>
  </si>
  <si>
    <t>※提出の際は記載例を削除の上、黒字で記入してください。</t>
    <rPh sb="1" eb="3">
      <t>テイシュツ</t>
    </rPh>
    <rPh sb="4" eb="5">
      <t>サイ</t>
    </rPh>
    <rPh sb="6" eb="9">
      <t>キサイレイ</t>
    </rPh>
    <rPh sb="10" eb="12">
      <t>サクジョ</t>
    </rPh>
    <rPh sb="13" eb="14">
      <t>ウエ</t>
    </rPh>
    <rPh sb="15" eb="17">
      <t>クロジ</t>
    </rPh>
    <rPh sb="18" eb="20">
      <t>キニュウ</t>
    </rPh>
    <phoneticPr fontId="15"/>
  </si>
  <si>
    <t>（物品費内訳）</t>
    <phoneticPr fontId="15"/>
  </si>
  <si>
    <t>＜消耗品費＞</t>
    <rPh sb="1" eb="4">
      <t>ショウモウヒン</t>
    </rPh>
    <rPh sb="4" eb="5">
      <t>ヒ</t>
    </rPh>
    <phoneticPr fontId="15"/>
  </si>
  <si>
    <t>金額（税込）</t>
    <rPh sb="0" eb="2">
      <t>キンガク</t>
    </rPh>
    <rPh sb="3" eb="4">
      <t>ゼイ</t>
    </rPh>
    <rPh sb="4" eb="5">
      <t>コ</t>
    </rPh>
    <phoneticPr fontId="15"/>
  </si>
  <si>
    <t>単位</t>
    <rPh sb="0" eb="2">
      <t>タンイ</t>
    </rPh>
    <phoneticPr fontId="15"/>
  </si>
  <si>
    <t>試薬（●●●●●、●●製）</t>
    <rPh sb="0" eb="2">
      <t>シヤク</t>
    </rPh>
    <rPh sb="11" eb="12">
      <t>セイ</t>
    </rPh>
    <phoneticPr fontId="15"/>
  </si>
  <si>
    <t>点</t>
    <rPh sb="0" eb="1">
      <t>テン</t>
    </rPh>
    <phoneticPr fontId="15"/>
  </si>
  <si>
    <t>試薬（▲▲▲▲、▲▲製）</t>
    <rPh sb="0" eb="2">
      <t>シヤク</t>
    </rPh>
    <rPh sb="10" eb="11">
      <t>セイ</t>
    </rPh>
    <phoneticPr fontId="15"/>
  </si>
  <si>
    <t>▲▲分析のため</t>
    <rPh sb="2" eb="4">
      <t>ブンセキ</t>
    </rPh>
    <phoneticPr fontId="15"/>
  </si>
  <si>
    <t>細胞培養器具(○○）</t>
    <rPh sb="0" eb="2">
      <t>サイボウ</t>
    </rPh>
    <rPh sb="2" eb="4">
      <t>バイヨウ</t>
    </rPh>
    <rPh sb="4" eb="6">
      <t>キグ</t>
    </rPh>
    <phoneticPr fontId="14"/>
  </si>
  <si>
    <t>培養細胞の維持のため</t>
    <rPh sb="0" eb="2">
      <t>バイヨウ</t>
    </rPh>
    <rPh sb="2" eb="4">
      <t>サイボウ</t>
    </rPh>
    <rPh sb="5" eb="7">
      <t>イジ</t>
    </rPh>
    <phoneticPr fontId="14"/>
  </si>
  <si>
    <t>式</t>
    <rPh sb="0" eb="1">
      <t>シキ</t>
    </rPh>
    <phoneticPr fontId="15"/>
  </si>
  <si>
    <t>細胞培養器具(△△）</t>
    <rPh sb="0" eb="2">
      <t>サイボウ</t>
    </rPh>
    <rPh sb="2" eb="4">
      <t>バイヨウ</t>
    </rPh>
    <rPh sb="4" eb="6">
      <t>キグ</t>
    </rPh>
    <phoneticPr fontId="14"/>
  </si>
  <si>
    <t>培養細胞の維持のため（海外業者）</t>
    <rPh sb="0" eb="2">
      <t>バイヨウ</t>
    </rPh>
    <rPh sb="2" eb="4">
      <t>サイボウ</t>
    </rPh>
    <rPh sb="5" eb="7">
      <t>イジ</t>
    </rPh>
    <rPh sb="11" eb="13">
      <t>カイガイ</t>
    </rPh>
    <rPh sb="13" eb="15">
      <t>ギョウシャ</t>
    </rPh>
    <phoneticPr fontId="14"/>
  </si>
  <si>
    <t>細胞培養器具(他）</t>
    <rPh sb="0" eb="2">
      <t>サイボウ</t>
    </rPh>
    <rPh sb="2" eb="4">
      <t>バイヨウ</t>
    </rPh>
    <rPh sb="4" eb="6">
      <t>キグ</t>
    </rPh>
    <rPh sb="7" eb="8">
      <t>ホカ</t>
    </rPh>
    <phoneticPr fontId="14"/>
  </si>
  <si>
    <t>●●(既製品ソフトウェア)</t>
    <rPh sb="3" eb="6">
      <t>キセイヒン</t>
    </rPh>
    <phoneticPr fontId="15"/>
  </si>
  <si>
    <t>●●解析のため</t>
    <rPh sb="2" eb="4">
      <t>カイセキ</t>
    </rPh>
    <phoneticPr fontId="15"/>
  </si>
  <si>
    <t>式</t>
  </si>
  <si>
    <t>ヌードマウス</t>
    <phoneticPr fontId="15"/>
  </si>
  <si>
    <t>○○の評価実験に使用</t>
    <rPh sb="5" eb="7">
      <t>ジッケン</t>
    </rPh>
    <rPh sb="8" eb="10">
      <t>シヨウ</t>
    </rPh>
    <phoneticPr fontId="15"/>
  </si>
  <si>
    <t>匹</t>
    <rPh sb="0" eb="1">
      <t>ヒキ</t>
    </rPh>
    <phoneticPr fontId="15"/>
  </si>
  <si>
    <t>検査用消耗品（ピペット類）</t>
    <rPh sb="0" eb="2">
      <t>ケンサ</t>
    </rPh>
    <rPh sb="2" eb="3">
      <t>ヨウ</t>
    </rPh>
    <rPh sb="3" eb="6">
      <t>ショウモウヒン</t>
    </rPh>
    <phoneticPr fontId="15"/>
  </si>
  <si>
    <t>●●検査に必要な消耗品</t>
    <rPh sb="2" eb="4">
      <t>ケンサ</t>
    </rPh>
    <rPh sb="5" eb="7">
      <t>ヒツヨウ</t>
    </rPh>
    <rPh sb="8" eb="11">
      <t>ショウモウヒン</t>
    </rPh>
    <phoneticPr fontId="15"/>
  </si>
  <si>
    <t>検査用消耗品（実験器具類）</t>
    <rPh sb="0" eb="2">
      <t>ケンサ</t>
    </rPh>
    <rPh sb="2" eb="3">
      <t>ヨウ</t>
    </rPh>
    <rPh sb="3" eb="6">
      <t>ショウモウヒン</t>
    </rPh>
    <phoneticPr fontId="15"/>
  </si>
  <si>
    <t>△△検査に必要な消耗品</t>
    <rPh sb="2" eb="4">
      <t>ケンサ</t>
    </rPh>
    <rPh sb="5" eb="7">
      <t>ヒツヨウ</t>
    </rPh>
    <rPh sb="8" eb="11">
      <t>ショウモウヒン</t>
    </rPh>
    <phoneticPr fontId="15"/>
  </si>
  <si>
    <t>○○検査に必要な消耗品</t>
    <rPh sb="2" eb="4">
      <t>ケンサ</t>
    </rPh>
    <rPh sb="5" eb="7">
      <t>ヒツヨウ</t>
    </rPh>
    <rPh sb="8" eb="11">
      <t>ショウモウヒン</t>
    </rPh>
    <phoneticPr fontId="15"/>
  </si>
  <si>
    <t>●●装置(試作品)</t>
    <rPh sb="2" eb="4">
      <t>ソウチ</t>
    </rPh>
    <rPh sb="5" eb="7">
      <t>シサク</t>
    </rPh>
    <rPh sb="7" eb="8">
      <t>ヒン</t>
    </rPh>
    <phoneticPr fontId="15"/>
  </si>
  <si>
    <t>●●測定装置試作</t>
    <rPh sb="2" eb="4">
      <t>ソクテイ</t>
    </rPh>
    <rPh sb="4" eb="6">
      <t>ソウチ</t>
    </rPh>
    <rPh sb="6" eb="8">
      <t>シサク</t>
    </rPh>
    <phoneticPr fontId="15"/>
  </si>
  <si>
    <t>＜旅費＞</t>
    <rPh sb="1" eb="3">
      <t>リョヒ</t>
    </rPh>
    <phoneticPr fontId="15"/>
  </si>
  <si>
    <t>種別</t>
    <rPh sb="0" eb="2">
      <t>シュベツ</t>
    </rPh>
    <phoneticPr fontId="15"/>
  </si>
  <si>
    <t>出張者</t>
    <rPh sb="0" eb="3">
      <t>シュッチョウシャ</t>
    </rPh>
    <phoneticPr fontId="15"/>
  </si>
  <si>
    <t>出張先</t>
    <rPh sb="0" eb="2">
      <t>シュッチョウ</t>
    </rPh>
    <rPh sb="2" eb="3">
      <t>サキ</t>
    </rPh>
    <phoneticPr fontId="15"/>
  </si>
  <si>
    <t>日程</t>
    <rPh sb="0" eb="2">
      <t>ニッテイ</t>
    </rPh>
    <phoneticPr fontId="15"/>
  </si>
  <si>
    <t>用務・目的</t>
    <rPh sb="0" eb="2">
      <t>ヨウム</t>
    </rPh>
    <rPh sb="3" eb="4">
      <t>メ</t>
    </rPh>
    <rPh sb="4" eb="5">
      <t>マト</t>
    </rPh>
    <phoneticPr fontId="15"/>
  </si>
  <si>
    <t>単価（税込）</t>
    <rPh sb="0" eb="2">
      <t>タンカ</t>
    </rPh>
    <rPh sb="3" eb="4">
      <t>ゼイ</t>
    </rPh>
    <rPh sb="4" eb="5">
      <t>コミ</t>
    </rPh>
    <phoneticPr fontId="15"/>
  </si>
  <si>
    <t>回数</t>
    <rPh sb="0" eb="2">
      <t>カイスウ</t>
    </rPh>
    <phoneticPr fontId="15"/>
  </si>
  <si>
    <t>人数</t>
    <rPh sb="0" eb="2">
      <t>ニンズウ</t>
    </rPh>
    <phoneticPr fontId="15"/>
  </si>
  <si>
    <t>国内</t>
  </si>
  <si>
    <t>ABC大学</t>
    <rPh sb="3" eb="5">
      <t>ダイガク</t>
    </rPh>
    <phoneticPr fontId="12"/>
  </si>
  <si>
    <t>泊</t>
    <rPh sb="0" eb="1">
      <t>ハク</t>
    </rPh>
    <phoneticPr fontId="12"/>
  </si>
  <si>
    <t>日</t>
    <rPh sb="0" eb="1">
      <t>ヒ</t>
    </rPh>
    <phoneticPr fontId="12"/>
  </si>
  <si>
    <t>四半期報告会のため</t>
    <rPh sb="0" eb="3">
      <t>シハンキ</t>
    </rPh>
    <rPh sb="3" eb="6">
      <t>ホウコクカイ</t>
    </rPh>
    <phoneticPr fontId="12"/>
  </si>
  <si>
    <t>丸野　内子</t>
    <rPh sb="0" eb="1">
      <t>マル</t>
    </rPh>
    <rPh sb="1" eb="2">
      <t>ノ</t>
    </rPh>
    <rPh sb="3" eb="5">
      <t>ウチコ</t>
    </rPh>
    <phoneticPr fontId="12"/>
  </si>
  <si>
    <t>東京都内　会議室</t>
    <rPh sb="0" eb="2">
      <t>トウキョウ</t>
    </rPh>
    <rPh sb="2" eb="4">
      <t>トナイ</t>
    </rPh>
    <rPh sb="5" eb="8">
      <t>カイギシツ</t>
    </rPh>
    <phoneticPr fontId="12"/>
  </si>
  <si>
    <t>○○班　班会議出席</t>
    <rPh sb="2" eb="3">
      <t>ハン</t>
    </rPh>
    <rPh sb="4" eb="5">
      <t>ハン</t>
    </rPh>
    <rPh sb="5" eb="7">
      <t>カイギ</t>
    </rPh>
    <rPh sb="7" eb="9">
      <t>シュッセキ</t>
    </rPh>
    <phoneticPr fontId="12"/>
  </si>
  <si>
    <t>海外</t>
  </si>
  <si>
    <t>大手　町子</t>
    <rPh sb="0" eb="2">
      <t>オオテ</t>
    </rPh>
    <rPh sb="3" eb="4">
      <t>マチ</t>
    </rPh>
    <rPh sb="4" eb="5">
      <t>コ</t>
    </rPh>
    <phoneticPr fontId="12"/>
  </si>
  <si>
    <t>シカゴ・DF大学</t>
    <rPh sb="6" eb="8">
      <t>ダイガク</t>
    </rPh>
    <phoneticPr fontId="12"/>
  </si>
  <si>
    <t>ZZZZ学会　発表のため</t>
    <rPh sb="4" eb="6">
      <t>ガッカイ</t>
    </rPh>
    <rPh sb="7" eb="9">
      <t>ハッピョウ</t>
    </rPh>
    <phoneticPr fontId="12"/>
  </si>
  <si>
    <t>（人件費内訳）</t>
    <rPh sb="1" eb="4">
      <t>ジンケンヒ</t>
    </rPh>
    <rPh sb="4" eb="6">
      <t>ウチワケ</t>
    </rPh>
    <phoneticPr fontId="15"/>
  </si>
  <si>
    <t>＜人件費＞</t>
    <rPh sb="1" eb="2">
      <t>ヒト</t>
    </rPh>
    <rPh sb="2" eb="3">
      <t>ケン</t>
    </rPh>
    <rPh sb="3" eb="4">
      <t>ヒ</t>
    </rPh>
    <phoneticPr fontId="15"/>
  </si>
  <si>
    <t>種別
（各機関の雇用の名称）</t>
    <rPh sb="0" eb="2">
      <t>シュベツ</t>
    </rPh>
    <rPh sb="4" eb="5">
      <t>カク</t>
    </rPh>
    <rPh sb="5" eb="7">
      <t>キカン</t>
    </rPh>
    <rPh sb="8" eb="10">
      <t>コヨウ</t>
    </rPh>
    <rPh sb="11" eb="13">
      <t>メイショウ</t>
    </rPh>
    <phoneticPr fontId="15"/>
  </si>
  <si>
    <t>氏名</t>
    <rPh sb="0" eb="2">
      <t>シメイ</t>
    </rPh>
    <phoneticPr fontId="15"/>
  </si>
  <si>
    <t>雇用
区分</t>
    <rPh sb="0" eb="2">
      <t>コヨウ</t>
    </rPh>
    <rPh sb="3" eb="5">
      <t>クブン</t>
    </rPh>
    <phoneticPr fontId="15"/>
  </si>
  <si>
    <t>金額</t>
    <rPh sb="0" eb="2">
      <t>キンガク</t>
    </rPh>
    <phoneticPr fontId="15"/>
  </si>
  <si>
    <t>備考</t>
    <rPh sb="0" eb="2">
      <t>ビコウ</t>
    </rPh>
    <phoneticPr fontId="15"/>
  </si>
  <si>
    <t>月給
または
時給</t>
    <rPh sb="0" eb="2">
      <t>ゲッキュウ</t>
    </rPh>
    <rPh sb="7" eb="9">
      <t>ジキュウ</t>
    </rPh>
    <phoneticPr fontId="15"/>
  </si>
  <si>
    <t>支払月数
または
支払時間数</t>
    <rPh sb="0" eb="2">
      <t>シハライ</t>
    </rPh>
    <rPh sb="2" eb="4">
      <t>ツキスウ</t>
    </rPh>
    <rPh sb="9" eb="11">
      <t>シハラ</t>
    </rPh>
    <rPh sb="11" eb="14">
      <t>ジカンスウ</t>
    </rPh>
    <phoneticPr fontId="15"/>
  </si>
  <si>
    <t>年間定期代
（税込）</t>
    <rPh sb="0" eb="2">
      <t>ネンカン</t>
    </rPh>
    <rPh sb="2" eb="5">
      <t>テイキダイ</t>
    </rPh>
    <rPh sb="7" eb="9">
      <t>ゼイコミ</t>
    </rPh>
    <phoneticPr fontId="15"/>
  </si>
  <si>
    <t>賞与</t>
    <rPh sb="0" eb="2">
      <t>ショウヨ</t>
    </rPh>
    <phoneticPr fontId="15"/>
  </si>
  <si>
    <t>従事率</t>
    <rPh sb="0" eb="2">
      <t>ジュウジ</t>
    </rPh>
    <rPh sb="2" eb="3">
      <t>リツ</t>
    </rPh>
    <phoneticPr fontId="15"/>
  </si>
  <si>
    <t>特任研究員</t>
    <rPh sb="0" eb="2">
      <t>トクニン</t>
    </rPh>
    <rPh sb="2" eb="5">
      <t>ケンキュウイン</t>
    </rPh>
    <phoneticPr fontId="15"/>
  </si>
  <si>
    <t>栄目戸　太郎</t>
    <rPh sb="0" eb="1">
      <t>エイ</t>
    </rPh>
    <rPh sb="1" eb="3">
      <t>メド</t>
    </rPh>
    <rPh sb="4" eb="6">
      <t>タロウ</t>
    </rPh>
    <phoneticPr fontId="15"/>
  </si>
  <si>
    <t>直雇用</t>
  </si>
  <si>
    <t>丸野　内子</t>
    <rPh sb="0" eb="1">
      <t>マル</t>
    </rPh>
    <rPh sb="1" eb="2">
      <t>ノ</t>
    </rPh>
    <rPh sb="3" eb="5">
      <t>ウチコ</t>
    </rPh>
    <phoneticPr fontId="15"/>
  </si>
  <si>
    <t>研究補佐員</t>
    <rPh sb="0" eb="2">
      <t>ケンキュウ</t>
    </rPh>
    <rPh sb="2" eb="5">
      <t>ホサイン</t>
    </rPh>
    <phoneticPr fontId="15"/>
  </si>
  <si>
    <t>A</t>
    <phoneticPr fontId="15"/>
  </si>
  <si>
    <t>B</t>
    <phoneticPr fontId="15"/>
  </si>
  <si>
    <t>C</t>
    <phoneticPr fontId="15"/>
  </si>
  <si>
    <t>D</t>
    <phoneticPr fontId="15"/>
  </si>
  <si>
    <t>合計</t>
    <rPh sb="0" eb="2">
      <t>ゴウケイ</t>
    </rPh>
    <phoneticPr fontId="15"/>
  </si>
  <si>
    <t>雇用区分</t>
    <rPh sb="0" eb="2">
      <t>コヨウ</t>
    </rPh>
    <rPh sb="2" eb="4">
      <t>クブン</t>
    </rPh>
    <phoneticPr fontId="15"/>
  </si>
  <si>
    <t>時間単価</t>
    <rPh sb="0" eb="2">
      <t>ジカン</t>
    </rPh>
    <rPh sb="2" eb="4">
      <t>タンカ</t>
    </rPh>
    <phoneticPr fontId="15"/>
  </si>
  <si>
    <t>従事時間</t>
    <rPh sb="0" eb="2">
      <t>ジュウジ</t>
    </rPh>
    <rPh sb="2" eb="4">
      <t>ジカン</t>
    </rPh>
    <phoneticPr fontId="15"/>
  </si>
  <si>
    <t>月額単価</t>
    <rPh sb="0" eb="2">
      <t>ゲツガク</t>
    </rPh>
    <rPh sb="2" eb="4">
      <t>タンカ</t>
    </rPh>
    <phoneticPr fontId="15"/>
  </si>
  <si>
    <t>従事月数</t>
    <rPh sb="0" eb="2">
      <t>ジュウジ</t>
    </rPh>
    <rPh sb="2" eb="4">
      <t>ゲッスウ</t>
    </rPh>
    <phoneticPr fontId="15"/>
  </si>
  <si>
    <t>研究員</t>
    <rPh sb="0" eb="3">
      <t>ケンキュウイン</t>
    </rPh>
    <phoneticPr fontId="15"/>
  </si>
  <si>
    <t>（人件費内訳）</t>
    <rPh sb="1" eb="4">
      <t>ジンケンヒ</t>
    </rPh>
    <phoneticPr fontId="15"/>
  </si>
  <si>
    <t>＜謝金＞</t>
    <rPh sb="1" eb="3">
      <t>シャキン</t>
    </rPh>
    <phoneticPr fontId="15"/>
  </si>
  <si>
    <t>用務・目的等</t>
    <rPh sb="0" eb="2">
      <t>ヨウム</t>
    </rPh>
    <rPh sb="3" eb="5">
      <t>モクテキ</t>
    </rPh>
    <rPh sb="5" eb="6">
      <t>ナド</t>
    </rPh>
    <phoneticPr fontId="15"/>
  </si>
  <si>
    <t>積算根拠</t>
    <rPh sb="2" eb="4">
      <t>コンキョ</t>
    </rPh>
    <phoneticPr fontId="15"/>
  </si>
  <si>
    <t>●●●●</t>
    <phoneticPr fontId="15"/>
  </si>
  <si>
    <t>○○○○についての専門家による指導（講師代）</t>
    <rPh sb="9" eb="12">
      <t>センモンカ</t>
    </rPh>
    <rPh sb="15" eb="17">
      <t>シドウ</t>
    </rPh>
    <rPh sb="18" eb="20">
      <t>コウシ</t>
    </rPh>
    <rPh sb="20" eb="21">
      <t>ダイ</t>
    </rPh>
    <phoneticPr fontId="15"/>
  </si>
  <si>
    <t>（その他内訳）</t>
    <rPh sb="3" eb="4">
      <t>タ</t>
    </rPh>
    <rPh sb="4" eb="6">
      <t>ウチワケ</t>
    </rPh>
    <phoneticPr fontId="15"/>
  </si>
  <si>
    <t>＜その他＞</t>
    <rPh sb="3" eb="4">
      <t>タ</t>
    </rPh>
    <phoneticPr fontId="15"/>
  </si>
  <si>
    <t>件名</t>
    <rPh sb="0" eb="2">
      <t>ケンメイ</t>
    </rPh>
    <phoneticPr fontId="15"/>
  </si>
  <si>
    <t>目的等</t>
    <rPh sb="0" eb="2">
      <t>モクテキ</t>
    </rPh>
    <rPh sb="2" eb="3">
      <t>ナド</t>
    </rPh>
    <phoneticPr fontId="15"/>
  </si>
  <si>
    <t>検査機器レンタル料</t>
    <rPh sb="0" eb="2">
      <t>ケンサ</t>
    </rPh>
    <rPh sb="2" eb="4">
      <t>キキ</t>
    </rPh>
    <rPh sb="8" eb="9">
      <t>リョウ</t>
    </rPh>
    <phoneticPr fontId="15"/>
  </si>
  <si>
    <t>限定された期間で検証データ取得のため。</t>
    <rPh sb="0" eb="2">
      <t>ゲンテイ</t>
    </rPh>
    <rPh sb="5" eb="7">
      <t>キカン</t>
    </rPh>
    <rPh sb="8" eb="10">
      <t>ケンショウ</t>
    </rPh>
    <rPh sb="13" eb="15">
      <t>シュトク</t>
    </rPh>
    <phoneticPr fontId="15"/>
  </si>
  <si>
    <t>ヶ月</t>
  </si>
  <si>
    <t>DNA合成</t>
    <rPh sb="3" eb="5">
      <t>ゴウセイ</t>
    </rPh>
    <phoneticPr fontId="15"/>
  </si>
  <si>
    <t>PARG阻害剤のバイオマーカー研究</t>
    <phoneticPr fontId="15"/>
  </si>
  <si>
    <t>件</t>
    <rPh sb="0" eb="1">
      <t>ケン</t>
    </rPh>
    <phoneticPr fontId="15"/>
  </si>
  <si>
    <t>●●解析費用</t>
    <rPh sb="2" eb="4">
      <t>カイセキ</t>
    </rPh>
    <phoneticPr fontId="17"/>
  </si>
  <si>
    <t>病理学的解析に使用するため</t>
  </si>
  <si>
    <t>●●ソフトウェアライセンス</t>
  </si>
  <si>
    <t>件</t>
    <rPh sb="0" eb="1">
      <t>ケン</t>
    </rPh>
    <phoneticPr fontId="12"/>
  </si>
  <si>
    <t>研究の性格</t>
    <phoneticPr fontId="43"/>
  </si>
  <si>
    <t>対象疾患</t>
    <phoneticPr fontId="43"/>
  </si>
  <si>
    <t>タグ</t>
    <phoneticPr fontId="43"/>
  </si>
  <si>
    <t>開発フェーズ</t>
  </si>
  <si>
    <t>承認上の分類</t>
  </si>
  <si>
    <t>統合プロジェクト</t>
    <rPh sb="0" eb="2">
      <t>トウゴウ</t>
    </rPh>
    <phoneticPr fontId="26"/>
  </si>
  <si>
    <t>疾患領域１</t>
    <rPh sb="0" eb="2">
      <t>シッカン</t>
    </rPh>
    <rPh sb="2" eb="4">
      <t>リョウイキ</t>
    </rPh>
    <phoneticPr fontId="26"/>
  </si>
  <si>
    <t>疾患領域２</t>
    <rPh sb="0" eb="2">
      <t>シッカン</t>
    </rPh>
    <rPh sb="2" eb="4">
      <t>リョウイキ</t>
    </rPh>
    <phoneticPr fontId="26"/>
  </si>
  <si>
    <t>疾患領域タグ</t>
    <rPh sb="0" eb="2">
      <t>シッカン</t>
    </rPh>
    <rPh sb="2" eb="4">
      <t>リョウイキ</t>
    </rPh>
    <phoneticPr fontId="15"/>
  </si>
  <si>
    <t>医薬品・医療機器等の開発を目指す研究＜医療機器開発につながるシステム開発を含む＞</t>
  </si>
  <si>
    <t>新生物</t>
  </si>
  <si>
    <t>○</t>
    <phoneticPr fontId="43"/>
  </si>
  <si>
    <t>基礎的</t>
  </si>
  <si>
    <t>医薬品</t>
  </si>
  <si>
    <t>医薬品</t>
    <phoneticPr fontId="26"/>
  </si>
  <si>
    <t>がん</t>
    <phoneticPr fontId="26"/>
  </si>
  <si>
    <t>成育</t>
    <phoneticPr fontId="26"/>
  </si>
  <si>
    <t>◎</t>
    <phoneticPr fontId="15"/>
  </si>
  <si>
    <t>生命・病態解明等を目指す研究</t>
  </si>
  <si>
    <t>感染症および寄生虫症</t>
  </si>
  <si>
    <t>×</t>
    <phoneticPr fontId="15"/>
  </si>
  <si>
    <t>応用</t>
  </si>
  <si>
    <t>体外診断薬</t>
  </si>
  <si>
    <t>医療機器・ヘルスケア</t>
    <phoneticPr fontId="26"/>
  </si>
  <si>
    <t>感染症(AMR含む)</t>
    <phoneticPr fontId="26"/>
  </si>
  <si>
    <t>老年医学・認知症</t>
    <phoneticPr fontId="26"/>
  </si>
  <si>
    <t>○</t>
    <phoneticPr fontId="15"/>
  </si>
  <si>
    <t>調査等の解析による実態把握を目指す研究＜フィールドワーク、サーベイランス、モニタリングを含む＞</t>
  </si>
  <si>
    <t>内分泌,栄養および代謝疾患</t>
  </si>
  <si>
    <t>非臨床試験・前臨床試験</t>
  </si>
  <si>
    <t>医療機器</t>
  </si>
  <si>
    <t>再生・細胞医療・遺伝子治療</t>
    <phoneticPr fontId="26"/>
  </si>
  <si>
    <t>精神・神経疾患</t>
    <phoneticPr fontId="26"/>
  </si>
  <si>
    <t>該当なし</t>
    <rPh sb="0" eb="2">
      <t>ガイトウ</t>
    </rPh>
    <phoneticPr fontId="15"/>
  </si>
  <si>
    <t>医療技術・標準治療法の確立等につながる研究＜診療の質を高めるためのエビデンス構築＜診療ガイドライン作成等＞を含む＞</t>
  </si>
  <si>
    <t>先天奇形,変形および染色体異常</t>
  </si>
  <si>
    <t>臨床試験</t>
  </si>
  <si>
    <t>再生医療等製品</t>
  </si>
  <si>
    <t>ゲノム・データ基盤</t>
    <phoneticPr fontId="26"/>
  </si>
  <si>
    <t>生活習慣病(循環器、糖尿病等)</t>
    <phoneticPr fontId="26"/>
  </si>
  <si>
    <t>研究基盤及び創薬基盤の整備研究＜創薬技術・ICT基盤・プラットフォーム関係含む＞</t>
  </si>
  <si>
    <t>血液および造血器の疾患ならびに免疫機構の障害</t>
  </si>
  <si>
    <t>治験</t>
  </si>
  <si>
    <t>薬機法分類非該当</t>
  </si>
  <si>
    <t>疾患基礎研究</t>
    <phoneticPr fontId="26"/>
  </si>
  <si>
    <t>難病</t>
    <phoneticPr fontId="26"/>
  </si>
  <si>
    <t>医療薬事制度・介護制度の改良及び技術支援等につながる研究＜国際保健＜制度＞の技術支援等につながる研究を含む＞</t>
  </si>
  <si>
    <t>精神および行動の障害</t>
  </si>
  <si>
    <t>市販後</t>
  </si>
  <si>
    <t>シーズ開発・研究基盤</t>
    <phoneticPr fontId="26"/>
  </si>
  <si>
    <t>その他の非感染症疾患</t>
    <rPh sb="2" eb="3">
      <t>タ</t>
    </rPh>
    <rPh sb="4" eb="5">
      <t>ヒ</t>
    </rPh>
    <rPh sb="5" eb="8">
      <t>カンセンショウ</t>
    </rPh>
    <rPh sb="8" eb="10">
      <t>シッカン</t>
    </rPh>
    <phoneticPr fontId="26"/>
  </si>
  <si>
    <t>新規診断法・検査法・検査体制の開発、確立、検証＜診断薬・診断機器開発は除く＞</t>
  </si>
  <si>
    <t>神経系の疾患</t>
  </si>
  <si>
    <t>観察研究等</t>
  </si>
  <si>
    <t>予防のためのエビデンス構築を目指す研究＜疫学を含む＞</t>
  </si>
  <si>
    <t>眼および付属器の疾患</t>
  </si>
  <si>
    <t>該当なし</t>
  </si>
  <si>
    <t>その他</t>
  </si>
  <si>
    <t>耳および乳様突起の疾患</t>
  </si>
  <si>
    <t>循環器系の疾患</t>
  </si>
  <si>
    <t>呼吸器系の疾患</t>
  </si>
  <si>
    <t>消化器系の疾患</t>
  </si>
  <si>
    <t>皮膚および皮下組織の疾患</t>
  </si>
  <si>
    <t>筋骨格系および結合組織の疾患</t>
  </si>
  <si>
    <t>尿路性器系の疾患</t>
  </si>
  <si>
    <t>妊娠,分娩および産じょく&lt;褥&gt;</t>
  </si>
  <si>
    <t>周産期に発生した病態</t>
  </si>
  <si>
    <t>症状,徴候および異常臨床所見・異常検査所見で他に分類されないもの</t>
  </si>
  <si>
    <t>損傷,中毒およびその他の外因の影響</t>
  </si>
  <si>
    <t>傷病および死亡の外因</t>
  </si>
  <si>
    <t>健康状態に影響をおよぼす要因および保健サービスの利用</t>
  </si>
  <si>
    <t>特殊目的用コード</t>
  </si>
  <si>
    <t>該当なし(対象とする疾患なし)</t>
    <phoneticPr fontId="15"/>
  </si>
  <si>
    <t>*</t>
  </si>
  <si>
    <t>分類
(サブテーマ)</t>
    <rPh sb="0" eb="2">
      <t>ブンルイ</t>
    </rPh>
    <phoneticPr fontId="15"/>
  </si>
  <si>
    <t>サブテーマ３</t>
    <phoneticPr fontId="15"/>
  </si>
  <si>
    <t>サブテーマ３</t>
  </si>
  <si>
    <t>【研究費】</t>
  </si>
  <si>
    <t>【研究費】</t>
    <phoneticPr fontId="15"/>
  </si>
  <si>
    <t>補助金額</t>
    <rPh sb="0" eb="3">
      <t>ホジョキン</t>
    </rPh>
    <rPh sb="3" eb="4">
      <t>ガク</t>
    </rPh>
    <phoneticPr fontId="15"/>
  </si>
  <si>
    <t>【研究環境整備費】</t>
  </si>
  <si>
    <t>【研究環境整備費】</t>
    <phoneticPr fontId="15"/>
  </si>
  <si>
    <t>【合計】</t>
    <rPh sb="1" eb="3">
      <t>ゴウケイ</t>
    </rPh>
    <phoneticPr fontId="15"/>
  </si>
  <si>
    <t>設備備品費</t>
    <rPh sb="0" eb="2">
      <t>セツビ</t>
    </rPh>
    <rPh sb="2" eb="4">
      <t>ビヒン</t>
    </rPh>
    <rPh sb="4" eb="5">
      <t>ヒ</t>
    </rPh>
    <phoneticPr fontId="32"/>
  </si>
  <si>
    <t>人件費</t>
    <rPh sb="0" eb="3">
      <t>ジンケンヒ</t>
    </rPh>
    <phoneticPr fontId="15"/>
  </si>
  <si>
    <t>謝金</t>
    <rPh sb="0" eb="2">
      <t>シャキン</t>
    </rPh>
    <phoneticPr fontId="32"/>
  </si>
  <si>
    <t>分類
(改善施策)</t>
    <rPh sb="0" eb="2">
      <t>ブンルイ</t>
    </rPh>
    <rPh sb="4" eb="6">
      <t>カイゼン</t>
    </rPh>
    <rPh sb="6" eb="8">
      <t>シサク</t>
    </rPh>
    <phoneticPr fontId="15"/>
  </si>
  <si>
    <t>サブテーマ共通</t>
    <rPh sb="5" eb="7">
      <t>キョウツウ</t>
    </rPh>
    <phoneticPr fontId="15"/>
  </si>
  <si>
    <t>環境整備共通</t>
    <rPh sb="0" eb="2">
      <t>カンキョウ</t>
    </rPh>
    <rPh sb="2" eb="4">
      <t>セイビ</t>
    </rPh>
    <rPh sb="4" eb="6">
      <t>キョウツウ</t>
    </rPh>
    <phoneticPr fontId="15"/>
  </si>
  <si>
    <r>
      <t>研究倫理教育責任者　</t>
    </r>
    <r>
      <rPr>
        <b/>
        <sz val="12"/>
        <color rgb="FFFF0000"/>
        <rFont val="ＭＳ 明朝"/>
        <family val="1"/>
        <charset val="128"/>
      </rPr>
      <t>【変更の場合は研究公正・業務推進部 研究公正課にメールでご連絡ください。】</t>
    </r>
    <rPh sb="0" eb="2">
      <t>ケンキュウ</t>
    </rPh>
    <rPh sb="2" eb="4">
      <t>リンリ</t>
    </rPh>
    <rPh sb="4" eb="6">
      <t>キョウイク</t>
    </rPh>
    <rPh sb="6" eb="9">
      <t>セキニンシャ</t>
    </rPh>
    <phoneticPr fontId="15"/>
  </si>
  <si>
    <r>
      <t>コンプライアンス推進責任者　</t>
    </r>
    <r>
      <rPr>
        <b/>
        <sz val="12"/>
        <color rgb="FFFF0000"/>
        <rFont val="ＭＳ 明朝"/>
        <family val="1"/>
        <charset val="128"/>
      </rPr>
      <t>【変更の場合は研究公正・業務推進部 研究公正課にメールでご連絡</t>
    </r>
    <rPh sb="8" eb="10">
      <t>スイシン</t>
    </rPh>
    <rPh sb="10" eb="13">
      <t>セキニンシャ</t>
    </rPh>
    <phoneticPr fontId="15"/>
  </si>
  <si>
    <t>（補助金額=補助対象経費×補助率）</t>
    <rPh sb="1" eb="3">
      <t>ホジョ</t>
    </rPh>
    <rPh sb="3" eb="5">
      <t>キンガク</t>
    </rPh>
    <phoneticPr fontId="15"/>
  </si>
  <si>
    <t>契約担当者　お問い合わせする際のご担当者様を記入してください。</t>
    <rPh sb="0" eb="2">
      <t>ケイヤク</t>
    </rPh>
    <rPh sb="2" eb="5">
      <t>タントウシャ</t>
    </rPh>
    <rPh sb="7" eb="8">
      <t>ト</t>
    </rPh>
    <rPh sb="9" eb="10">
      <t>ア</t>
    </rPh>
    <rPh sb="14" eb="15">
      <t>サイ</t>
    </rPh>
    <rPh sb="17" eb="20">
      <t>タントウシャ</t>
    </rPh>
    <rPh sb="20" eb="21">
      <t>サマ</t>
    </rPh>
    <rPh sb="22" eb="24">
      <t>キニュウ</t>
    </rPh>
    <phoneticPr fontId="15"/>
  </si>
  <si>
    <t>○○関連遺伝子発現解析</t>
    <rPh sb="2" eb="4">
      <t>カンレン</t>
    </rPh>
    <rPh sb="4" eb="7">
      <t>イデンシ</t>
    </rPh>
    <rPh sb="7" eb="9">
      <t>ハツゲン</t>
    </rPh>
    <rPh sb="9" eb="11">
      <t>カイセキ</t>
    </rPh>
    <phoneticPr fontId="15"/>
  </si>
  <si>
    <t>○○モデル動物の開発と検証</t>
    <rPh sb="5" eb="7">
      <t>ドウブツ</t>
    </rPh>
    <rPh sb="8" eb="10">
      <t>カイハツ</t>
    </rPh>
    <rPh sb="11" eb="13">
      <t>ケンショウ</t>
    </rPh>
    <phoneticPr fontId="15"/>
  </si>
  <si>
    <t>研究時間確保</t>
    <rPh sb="0" eb="2">
      <t>ケンキュウ</t>
    </rPh>
    <rPh sb="2" eb="4">
      <t>ジカン</t>
    </rPh>
    <rPh sb="4" eb="6">
      <t>カクホ</t>
    </rPh>
    <phoneticPr fontId="15"/>
  </si>
  <si>
    <t>研究者の多様性の向上</t>
    <rPh sb="0" eb="3">
      <t>ケンキュウシャ</t>
    </rPh>
    <rPh sb="4" eb="7">
      <t>タヨウセイ</t>
    </rPh>
    <rPh sb="8" eb="10">
      <t>コウジョウ</t>
    </rPh>
    <phoneticPr fontId="15"/>
  </si>
  <si>
    <t>研究者の流動性の確保</t>
    <rPh sb="0" eb="3">
      <t>ケンキュウシャ</t>
    </rPh>
    <rPh sb="4" eb="7">
      <t>リュウドウセイ</t>
    </rPh>
    <rPh sb="8" eb="10">
      <t>カクホ</t>
    </rPh>
    <phoneticPr fontId="15"/>
  </si>
  <si>
    <t>大項目</t>
    <rPh sb="0" eb="3">
      <t>ダイコウモク</t>
    </rPh>
    <phoneticPr fontId="15"/>
  </si>
  <si>
    <t>中項目</t>
    <rPh sb="0" eb="3">
      <t>チュウコウモク</t>
    </rPh>
    <phoneticPr fontId="15"/>
  </si>
  <si>
    <t>中項目計</t>
    <rPh sb="0" eb="1">
      <t>チュウ</t>
    </rPh>
    <phoneticPr fontId="15"/>
  </si>
  <si>
    <t>医学系研究支援プログラム</t>
    <phoneticPr fontId="15"/>
  </si>
  <si>
    <t>一次補正</t>
  </si>
  <si>
    <t>栄目戸　太郎, 丸野　内子</t>
    <rPh sb="0" eb="1">
      <t>エイ</t>
    </rPh>
    <rPh sb="1" eb="3">
      <t>メド</t>
    </rPh>
    <rPh sb="4" eb="6">
      <t>タロウ</t>
    </rPh>
    <rPh sb="8" eb="10">
      <t>マルノ</t>
    </rPh>
    <rPh sb="11" eb="13">
      <t>ウチコ</t>
    </rPh>
    <phoneticPr fontId="12"/>
  </si>
  <si>
    <t>○○関連遺伝子発現解析</t>
  </si>
  <si>
    <t>○○モデル動物の開発と検証</t>
  </si>
  <si>
    <t>研究時間確保</t>
  </si>
  <si>
    <t>研究者の多様性の向上</t>
  </si>
  <si>
    <t>研究者の流動性の確保</t>
  </si>
  <si>
    <t>中項目</t>
    <phoneticPr fontId="15"/>
  </si>
  <si>
    <t>中項目計</t>
    <phoneticPr fontId="15"/>
  </si>
  <si>
    <t>６．経費内訳</t>
    <rPh sb="2" eb="4">
      <t>ケイヒ</t>
    </rPh>
    <rPh sb="4" eb="6">
      <t>ウチワケ</t>
    </rPh>
    <phoneticPr fontId="15"/>
  </si>
  <si>
    <t>分類(サブテーマ)</t>
    <rPh sb="0" eb="2">
      <t>ブンルイ</t>
    </rPh>
    <phoneticPr fontId="15"/>
  </si>
  <si>
    <t>分類(改善施策)</t>
    <rPh sb="0" eb="2">
      <t>ブンルイ</t>
    </rPh>
    <rPh sb="3" eb="5">
      <t>カイゼン</t>
    </rPh>
    <rPh sb="5" eb="7">
      <t>シサク</t>
    </rPh>
    <phoneticPr fontId="15"/>
  </si>
  <si>
    <t>サーバー</t>
  </si>
  <si>
    <t>Dx化、Medical Writing</t>
    <rPh sb="2" eb="3">
      <t>カ</t>
    </rPh>
    <phoneticPr fontId="15"/>
  </si>
  <si>
    <t>第3四半期</t>
  </si>
  <si>
    <t>台</t>
  </si>
  <si>
    <t>モニター</t>
  </si>
  <si>
    <t>パソコン</t>
  </si>
  <si>
    <t>□□(既製品ソフトウェア)</t>
    <rPh sb="3" eb="6">
      <t>キセイヒン</t>
    </rPh>
    <phoneticPr fontId="15"/>
  </si>
  <si>
    <t>□□解析のため</t>
    <rPh sb="2" eb="4">
      <t>カイセキ</t>
    </rPh>
    <phoneticPr fontId="15"/>
  </si>
  <si>
    <t>記録紙</t>
    <rPh sb="0" eb="2">
      <t>キロク</t>
    </rPh>
    <rPh sb="2" eb="3">
      <t>シ</t>
    </rPh>
    <phoneticPr fontId="15"/>
  </si>
  <si>
    <t>Medical Writing/Dx化</t>
    <rPh sb="18" eb="19">
      <t>カ</t>
    </rPh>
    <phoneticPr fontId="15"/>
  </si>
  <si>
    <t>インク</t>
  </si>
  <si>
    <t>コンピューター消耗備品</t>
    <rPh sb="7" eb="11">
      <t>ショウモウビヒン</t>
    </rPh>
    <phoneticPr fontId="15"/>
  </si>
  <si>
    <t>△△(既製品ソフトウェア)</t>
    <rPh sb="3" eb="6">
      <t>キセイヒン</t>
    </rPh>
    <phoneticPr fontId="15"/>
  </si>
  <si>
    <t>△△解析のため</t>
    <rPh sb="2" eb="4">
      <t>カイセキ</t>
    </rPh>
    <phoneticPr fontId="15"/>
  </si>
  <si>
    <t>××(既製品ソフトウェア)</t>
    <rPh sb="3" eb="6">
      <t>キセイヒン</t>
    </rPh>
    <phoneticPr fontId="15"/>
  </si>
  <si>
    <t>××解析のため</t>
    <rPh sb="2" eb="4">
      <t>カイセキ</t>
    </rPh>
    <phoneticPr fontId="15"/>
  </si>
  <si>
    <t>個</t>
  </si>
  <si>
    <t>研究支援連絡会議出席</t>
    <rPh sb="0" eb="2">
      <t>ケンキュウ</t>
    </rPh>
    <rPh sb="2" eb="4">
      <t>シエン</t>
    </rPh>
    <rPh sb="4" eb="6">
      <t>レンラク</t>
    </rPh>
    <rPh sb="6" eb="8">
      <t>カイギ</t>
    </rPh>
    <rPh sb="8" eb="10">
      <t>シュッセキ</t>
    </rPh>
    <phoneticPr fontId="12"/>
  </si>
  <si>
    <t>連携大学</t>
    <rPh sb="0" eb="2">
      <t>レンケイ</t>
    </rPh>
    <rPh sb="2" eb="4">
      <t>ダイガク</t>
    </rPh>
    <phoneticPr fontId="15"/>
  </si>
  <si>
    <t>泊</t>
    <rPh sb="0" eb="1">
      <t>ハク</t>
    </rPh>
    <phoneticPr fontId="15"/>
  </si>
  <si>
    <t>日</t>
    <rPh sb="0" eb="1">
      <t>ニチ</t>
    </rPh>
    <phoneticPr fontId="15"/>
  </si>
  <si>
    <t>臨床データ共有化打ち合わせ</t>
    <rPh sb="0" eb="2">
      <t>リンショウ</t>
    </rPh>
    <rPh sb="5" eb="7">
      <t>キョウユウ</t>
    </rPh>
    <rPh sb="7" eb="8">
      <t>カ</t>
    </rPh>
    <rPh sb="8" eb="9">
      <t>ウ</t>
    </rPh>
    <rPh sb="10" eb="11">
      <t>ア</t>
    </rPh>
    <phoneticPr fontId="15"/>
  </si>
  <si>
    <t>データサイエンティスト</t>
  </si>
  <si>
    <t>メディカルライター</t>
  </si>
  <si>
    <t>研究技術員</t>
    <rPh sb="0" eb="2">
      <t>ケンキュウ</t>
    </rPh>
    <rPh sb="2" eb="5">
      <t>ギジュツイン</t>
    </rPh>
    <phoneticPr fontId="15"/>
  </si>
  <si>
    <t>A</t>
  </si>
  <si>
    <t>事務補佐員</t>
    <rPh sb="0" eb="2">
      <t>ジム</t>
    </rPh>
    <rPh sb="2" eb="5">
      <t>ホサイン</t>
    </rPh>
    <phoneticPr fontId="15"/>
  </si>
  <si>
    <t>B</t>
  </si>
  <si>
    <t>C</t>
  </si>
  <si>
    <t>D</t>
  </si>
  <si>
    <t>E</t>
  </si>
  <si>
    <t>F</t>
  </si>
  <si>
    <t>G</t>
  </si>
  <si>
    <t>H</t>
  </si>
  <si>
    <t>令和7年10月～令和8年3月分</t>
    <rPh sb="0" eb="2">
      <t>レイワ</t>
    </rPh>
    <rPh sb="3" eb="4">
      <t>ネン</t>
    </rPh>
    <rPh sb="6" eb="7">
      <t>ガツ</t>
    </rPh>
    <rPh sb="8" eb="10">
      <t>レイワ</t>
    </rPh>
    <rPh sb="11" eb="12">
      <t>ネン</t>
    </rPh>
    <rPh sb="13" eb="14">
      <t>ガツ</t>
    </rPh>
    <rPh sb="14" eb="15">
      <t>フン</t>
    </rPh>
    <phoneticPr fontId="12"/>
  </si>
  <si>
    <t>第4四半期</t>
  </si>
  <si>
    <t>令和7年10月～令和5年3月分</t>
    <rPh sb="0" eb="2">
      <t>レイワ</t>
    </rPh>
    <rPh sb="3" eb="4">
      <t>ネン</t>
    </rPh>
    <rPh sb="6" eb="7">
      <t>ガツ</t>
    </rPh>
    <rPh sb="8" eb="10">
      <t>レイワ</t>
    </rPh>
    <rPh sb="11" eb="12">
      <t>ネン</t>
    </rPh>
    <rPh sb="13" eb="14">
      <t>ガツ</t>
    </rPh>
    <rPh sb="14" eb="15">
      <t>フン</t>
    </rPh>
    <phoneticPr fontId="12"/>
  </si>
  <si>
    <t>消費税
区分</t>
    <rPh sb="0" eb="3">
      <t>ショウヒゼイ</t>
    </rPh>
    <rPh sb="4" eb="6">
      <t>クブン</t>
    </rPh>
    <phoneticPr fontId="15"/>
  </si>
  <si>
    <t>消費税相当額の有無</t>
    <rPh sb="0" eb="3">
      <t>ショウヒゼイ</t>
    </rPh>
    <rPh sb="3" eb="6">
      <t>ソウトウガク</t>
    </rPh>
    <rPh sb="7" eb="9">
      <t>ウム</t>
    </rPh>
    <phoneticPr fontId="15"/>
  </si>
  <si>
    <t>税込 (課税)</t>
  </si>
  <si>
    <t>税込</t>
  </si>
  <si>
    <t>うち
定期代</t>
    <rPh sb="3" eb="6">
      <t>テイキダイ</t>
    </rPh>
    <phoneticPr fontId="15"/>
  </si>
  <si>
    <t>＜その他（消費税相当額）＞</t>
    <rPh sb="3" eb="4">
      <t>タ</t>
    </rPh>
    <rPh sb="5" eb="8">
      <t>ショウヒゼイ</t>
    </rPh>
    <rPh sb="8" eb="10">
      <t>ソウトウ</t>
    </rPh>
    <rPh sb="10" eb="11">
      <t>ガク</t>
    </rPh>
    <phoneticPr fontId="15"/>
  </si>
  <si>
    <t>項目名</t>
    <rPh sb="0" eb="2">
      <t>コウモク</t>
    </rPh>
    <rPh sb="2" eb="3">
      <t>メイ</t>
    </rPh>
    <phoneticPr fontId="15"/>
  </si>
  <si>
    <t>対象額</t>
    <rPh sb="0" eb="2">
      <t>タイショウ</t>
    </rPh>
    <rPh sb="2" eb="3">
      <t>ガク</t>
    </rPh>
    <phoneticPr fontId="15"/>
  </si>
  <si>
    <t>消費税率</t>
    <rPh sb="0" eb="3">
      <t>ショウヒゼイ</t>
    </rPh>
    <rPh sb="3" eb="4">
      <t>リツ</t>
    </rPh>
    <phoneticPr fontId="15"/>
  </si>
  <si>
    <t>消費税相当額合計</t>
    <rPh sb="0" eb="3">
      <t>ショウヒゼイ</t>
    </rPh>
    <rPh sb="3" eb="6">
      <t>ソウトウガク</t>
    </rPh>
    <rPh sb="6" eb="8">
      <t>ゴウケイ</t>
    </rPh>
    <phoneticPr fontId="15"/>
  </si>
  <si>
    <t>消費税相当額計上対象額 →</t>
    <rPh sb="0" eb="3">
      <t>ショウヒゼイ</t>
    </rPh>
    <rPh sb="3" eb="6">
      <t>ソウトウガク</t>
    </rPh>
    <rPh sb="6" eb="8">
      <t>ケイジョウ</t>
    </rPh>
    <rPh sb="8" eb="11">
      <t>タイショウガク</t>
    </rPh>
    <phoneticPr fontId="15"/>
  </si>
  <si>
    <t>消費税相当額計上対象額（定期代込）→</t>
    <rPh sb="0" eb="3">
      <t>ショウヒゼイ</t>
    </rPh>
    <rPh sb="3" eb="6">
      <t>ソウトウガク</t>
    </rPh>
    <rPh sb="6" eb="8">
      <t>ケイジョウ</t>
    </rPh>
    <rPh sb="8" eb="11">
      <t>タイショウガク</t>
    </rPh>
    <rPh sb="12" eb="15">
      <t>テイキダイ</t>
    </rPh>
    <rPh sb="15" eb="16">
      <t>コ</t>
    </rPh>
    <phoneticPr fontId="15"/>
  </si>
  <si>
    <t>上記のうち年間定期代→</t>
    <rPh sb="0" eb="2">
      <t>ジョウキ</t>
    </rPh>
    <rPh sb="5" eb="7">
      <t>ネンカン</t>
    </rPh>
    <rPh sb="7" eb="10">
      <t>テイキダイ</t>
    </rPh>
    <phoneticPr fontId="15"/>
  </si>
  <si>
    <t>定期代差し引き後の消費税相当額計上対象額→</t>
    <rPh sb="0" eb="3">
      <t>テイキダイ</t>
    </rPh>
    <rPh sb="3" eb="4">
      <t>サ</t>
    </rPh>
    <rPh sb="5" eb="6">
      <t>ヒ</t>
    </rPh>
    <rPh sb="7" eb="8">
      <t>ゴ</t>
    </rPh>
    <rPh sb="9" eb="12">
      <t>ショウヒゼイ</t>
    </rPh>
    <rPh sb="12" eb="15">
      <t>ソウトウガク</t>
    </rPh>
    <rPh sb="15" eb="17">
      <t>ケイジョウ</t>
    </rPh>
    <rPh sb="17" eb="20">
      <t>タイショウガク</t>
    </rPh>
    <phoneticPr fontId="15"/>
  </si>
  <si>
    <t>設備備品費R</t>
    <rPh sb="0" eb="2">
      <t>セツビ</t>
    </rPh>
    <rPh sb="2" eb="4">
      <t>ビヒン</t>
    </rPh>
    <rPh sb="4" eb="5">
      <t>ヒ</t>
    </rPh>
    <phoneticPr fontId="15"/>
  </si>
  <si>
    <t>消耗品費R</t>
    <rPh sb="0" eb="2">
      <t>ショウモウ</t>
    </rPh>
    <rPh sb="2" eb="3">
      <t>ヒン</t>
    </rPh>
    <rPh sb="3" eb="4">
      <t>ヒ</t>
    </rPh>
    <phoneticPr fontId="15"/>
  </si>
  <si>
    <t>旅費R</t>
    <rPh sb="0" eb="2">
      <t>リョヒ</t>
    </rPh>
    <phoneticPr fontId="15"/>
  </si>
  <si>
    <t>人件費R</t>
    <rPh sb="0" eb="3">
      <t>ジンケンヒ</t>
    </rPh>
    <phoneticPr fontId="15"/>
  </si>
  <si>
    <t>謝金R</t>
    <rPh sb="0" eb="2">
      <t>シャキン</t>
    </rPh>
    <phoneticPr fontId="15"/>
  </si>
  <si>
    <t>その他R</t>
    <rPh sb="2" eb="3">
      <t>タ</t>
    </rPh>
    <phoneticPr fontId="15"/>
  </si>
  <si>
    <t>設備備品費E</t>
    <rPh sb="0" eb="2">
      <t>セツビ</t>
    </rPh>
    <rPh sb="2" eb="4">
      <t>ビヒン</t>
    </rPh>
    <rPh sb="4" eb="5">
      <t>ヒ</t>
    </rPh>
    <phoneticPr fontId="15"/>
  </si>
  <si>
    <t>消耗品費E</t>
    <rPh sb="0" eb="2">
      <t>ショウモウ</t>
    </rPh>
    <rPh sb="2" eb="3">
      <t>ヒン</t>
    </rPh>
    <rPh sb="3" eb="4">
      <t>ヒ</t>
    </rPh>
    <phoneticPr fontId="15"/>
  </si>
  <si>
    <t>旅費E</t>
    <rPh sb="0" eb="2">
      <t>リョヒ</t>
    </rPh>
    <phoneticPr fontId="15"/>
  </si>
  <si>
    <t>人件費E</t>
    <rPh sb="0" eb="3">
      <t>ジンケンヒ</t>
    </rPh>
    <phoneticPr fontId="15"/>
  </si>
  <si>
    <t>謝金E</t>
    <rPh sb="0" eb="2">
      <t>シャキン</t>
    </rPh>
    <phoneticPr fontId="15"/>
  </si>
  <si>
    <t>その他E</t>
    <rPh sb="2" eb="3">
      <t>タ</t>
    </rPh>
    <phoneticPr fontId="15"/>
  </si>
  <si>
    <t>その他（消費税）</t>
    <rPh sb="2" eb="3">
      <t>タ</t>
    </rPh>
    <rPh sb="4" eb="7">
      <t>ショウヒゼイ</t>
    </rPh>
    <phoneticPr fontId="15"/>
  </si>
  <si>
    <t>＜経費等内訳書＞令和  年度</t>
    <rPh sb="1" eb="3">
      <t>ケイヒ</t>
    </rPh>
    <rPh sb="3" eb="4">
      <t>ナド</t>
    </rPh>
    <rPh sb="4" eb="7">
      <t>ウチワケショ</t>
    </rPh>
    <phoneticPr fontId="15"/>
  </si>
  <si>
    <t>研究機関名：</t>
    <rPh sb="0" eb="2">
      <t>ケンキュウ</t>
    </rPh>
    <rPh sb="2" eb="4">
      <t>キカン</t>
    </rPh>
    <rPh sb="4" eb="5">
      <t>メイ</t>
    </rPh>
    <phoneticPr fontId="15"/>
  </si>
  <si>
    <t>契約者(機関の代表者)住所：</t>
    <rPh sb="0" eb="3">
      <t>ケイヤクシャ</t>
    </rPh>
    <rPh sb="4" eb="6">
      <t>キカン</t>
    </rPh>
    <rPh sb="7" eb="10">
      <t>ダイヒョウシャ</t>
    </rPh>
    <rPh sb="11" eb="13">
      <t>ジュウショ</t>
    </rPh>
    <phoneticPr fontId="15"/>
  </si>
  <si>
    <t>契約者(機関の代表者)肩書：</t>
    <rPh sb="0" eb="3">
      <t>ケイヤクシャ</t>
    </rPh>
    <rPh sb="11" eb="13">
      <t>カタガ</t>
    </rPh>
    <phoneticPr fontId="15"/>
  </si>
  <si>
    <t>契約者(機関の代表者)氏名：</t>
    <rPh sb="0" eb="3">
      <t>ケイヤクシャ</t>
    </rPh>
    <rPh sb="11" eb="13">
      <t>シメイ</t>
    </rPh>
    <phoneticPr fontId="15"/>
  </si>
  <si>
    <t>派遣</t>
  </si>
  <si>
    <t>その他（消費税）</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</si>
</sst>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quot;▲ &quot;#,##0"/>
    <numFmt numFmtId="178" formatCode="#,##0;\-#,##0;&quot;-&quot;"/>
    <numFmt numFmtId="179" formatCode="#,##0_ "/>
    <numFmt numFmtId="180" formatCode="[$-411]ggge&quot;年&quot;m&quot;月&quot;d&quot;日&quot;;@"/>
  </numFmts>
  <fonts count="5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b/>
      <sz val="11"/>
      <name val="Helv"/>
      <family val="2"/>
    </font>
    <font>
      <sz val="12"/>
      <name val="ＭＳ Ｐゴシック"/>
      <family val="3"/>
      <charset val="128"/>
    </font>
    <font>
      <sz val="12"/>
      <name val="ＭＳ 明朝"/>
      <family val="1"/>
      <charset val="128"/>
    </font>
    <font>
      <sz val="11"/>
      <name val="ＭＳ 明朝"/>
      <family val="1"/>
      <charset val="128"/>
    </font>
    <font>
      <sz val="12"/>
      <color indexed="10"/>
      <name val="ＭＳ 明朝"/>
      <family val="1"/>
      <charset val="128"/>
    </font>
    <font>
      <b/>
      <sz val="12"/>
      <name val="ＭＳ 明朝"/>
      <family val="1"/>
      <charset val="128"/>
    </font>
    <font>
      <sz val="12"/>
      <color rgb="FFFF0000"/>
      <name val="ＭＳ 明朝"/>
      <family val="1"/>
      <charset val="128"/>
    </font>
    <font>
      <sz val="6"/>
      <name val="ＭＳ Ｐゴシック"/>
      <family val="2"/>
      <charset val="128"/>
      <scheme val="minor"/>
    </font>
    <font>
      <sz val="10"/>
      <name val="ＭＳ 明朝"/>
      <family val="1"/>
      <charset val="128"/>
    </font>
    <font>
      <sz val="10"/>
      <color rgb="FFFF0000"/>
      <name val="ＭＳ 明朝"/>
      <family val="1"/>
      <charset val="128"/>
    </font>
    <font>
      <sz val="12"/>
      <color theme="1"/>
      <name val="ＭＳ 明朝"/>
      <family val="1"/>
      <charset val="128"/>
    </font>
    <font>
      <sz val="10"/>
      <color theme="1"/>
      <name val="ＭＳ 明朝"/>
      <family val="1"/>
      <charset val="128"/>
    </font>
    <font>
      <sz val="11"/>
      <color rgb="FFFF0000"/>
      <name val="ＭＳ 明朝"/>
      <family val="1"/>
      <charset val="128"/>
    </font>
    <font>
      <sz val="11"/>
      <color theme="1"/>
      <name val="ＭＳ Ｐゴシック"/>
      <family val="2"/>
      <scheme val="minor"/>
    </font>
    <font>
      <sz val="14"/>
      <name val="ＭＳ 明朝"/>
      <family val="1"/>
      <charset val="128"/>
    </font>
    <font>
      <b/>
      <u/>
      <sz val="12"/>
      <name val="ＭＳ 明朝"/>
      <family val="1"/>
      <charset val="128"/>
    </font>
    <font>
      <sz val="8"/>
      <name val="ＭＳ 明朝"/>
      <family val="1"/>
      <charset val="128"/>
    </font>
    <font>
      <b/>
      <sz val="12"/>
      <color theme="1"/>
      <name val="ＭＳ 明朝"/>
      <family val="1"/>
      <charset val="128"/>
    </font>
    <font>
      <b/>
      <sz val="11"/>
      <name val="ＭＳ 明朝"/>
      <family val="1"/>
      <charset val="128"/>
    </font>
    <font>
      <b/>
      <sz val="9"/>
      <name val="ＭＳ 明朝"/>
      <family val="1"/>
      <charset val="128"/>
    </font>
    <font>
      <sz val="9"/>
      <name val="ＭＳ 明朝"/>
      <family val="1"/>
      <charset val="128"/>
    </font>
    <font>
      <u/>
      <sz val="11"/>
      <name val="ＭＳ 明朝"/>
      <family val="1"/>
      <charset val="128"/>
    </font>
    <font>
      <b/>
      <sz val="10"/>
      <name val="ＭＳ 明朝"/>
      <family val="1"/>
      <charset val="128"/>
    </font>
    <font>
      <sz val="9"/>
      <color indexed="81"/>
      <name val="ＭＳ Ｐゴシック"/>
      <family val="3"/>
      <charset val="128"/>
    </font>
    <font>
      <sz val="6"/>
      <name val="ＭＳ Ｐゴシック"/>
      <family val="3"/>
      <charset val="128"/>
      <scheme val="minor"/>
    </font>
    <font>
      <b/>
      <sz val="12"/>
      <color rgb="FFFF0000"/>
      <name val="ＭＳ 明朝"/>
      <family val="1"/>
      <charset val="128"/>
    </font>
    <font>
      <sz val="10"/>
      <name val="ＭＳ Ｐゴシック"/>
      <family val="3"/>
      <charset val="128"/>
    </font>
    <font>
      <sz val="12"/>
      <color theme="0" tint="-0.249977111117893"/>
      <name val="ＭＳ 明朝"/>
      <family val="1"/>
      <charset val="128"/>
    </font>
    <font>
      <u/>
      <sz val="11"/>
      <color theme="10"/>
      <name val="ＭＳ Ｐゴシック"/>
      <family val="3"/>
      <charset val="128"/>
    </font>
    <font>
      <b/>
      <sz val="12"/>
      <name val="ＭＳ Ｐゴシック"/>
      <family val="3"/>
      <charset val="128"/>
    </font>
    <font>
      <b/>
      <sz val="12"/>
      <color theme="10"/>
      <name val="ＭＳ Ｐゴシック"/>
      <family val="3"/>
      <charset val="128"/>
    </font>
    <font>
      <sz val="11"/>
      <name val="ＭＳ Ｐゴシック"/>
      <family val="2"/>
      <scheme val="minor"/>
    </font>
    <font>
      <b/>
      <sz val="11"/>
      <name val="ＭＳ Ｐゴシック"/>
      <family val="3"/>
      <charset val="128"/>
      <scheme val="minor"/>
    </font>
    <font>
      <b/>
      <sz val="14"/>
      <name val="ＭＳ 明朝"/>
      <family val="1"/>
      <charset val="128"/>
    </font>
    <font>
      <sz val="12"/>
      <name val="HGSｺﾞｼｯｸE"/>
      <family val="3"/>
      <charset val="128"/>
    </font>
    <font>
      <sz val="12"/>
      <color rgb="FF0070C0"/>
      <name val="ＭＳ 明朝"/>
      <family val="1"/>
      <charset val="128"/>
    </font>
  </fonts>
  <fills count="6">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theme="1" tint="0.14999847407452621"/>
        <bgColor indexed="64"/>
      </patternFill>
    </fill>
  </fills>
  <borders count="9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double">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thin">
        <color indexed="64"/>
      </left>
      <right style="dashed">
        <color indexed="64"/>
      </right>
      <top/>
      <bottom style="thin">
        <color indexed="64"/>
      </bottom>
      <diagonal/>
    </border>
    <border>
      <left style="thin">
        <color indexed="64"/>
      </left>
      <right style="dashed">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medium">
        <color indexed="64"/>
      </right>
      <top style="double">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bottom/>
      <diagonal/>
    </border>
    <border>
      <left style="thin">
        <color indexed="64"/>
      </left>
      <right style="thin">
        <color indexed="64"/>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28">
    <xf numFmtId="0" fontId="0" fillId="0" borderId="0"/>
    <xf numFmtId="178" fontId="16" fillId="0" borderId="0" applyFill="0" applyBorder="0" applyAlignment="0"/>
    <xf numFmtId="0" fontId="17" fillId="0" borderId="1" applyNumberFormat="0" applyAlignment="0" applyProtection="0">
      <alignment horizontal="left" vertical="center"/>
    </xf>
    <xf numFmtId="0" fontId="17" fillId="0" borderId="2">
      <alignment horizontal="left" vertical="center"/>
    </xf>
    <xf numFmtId="0" fontId="18" fillId="0" borderId="0"/>
    <xf numFmtId="0" fontId="19" fillId="0" borderId="0"/>
    <xf numFmtId="0" fontId="20" fillId="0" borderId="0"/>
    <xf numFmtId="0" fontId="13" fillId="0" borderId="0">
      <alignment vertical="center"/>
    </xf>
    <xf numFmtId="0" fontId="12" fillId="0" borderId="0">
      <alignment vertical="center"/>
    </xf>
    <xf numFmtId="38" fontId="12" fillId="0" borderId="0" applyFont="0" applyFill="0" applyBorder="0" applyAlignment="0" applyProtection="0">
      <alignment vertical="center"/>
    </xf>
    <xf numFmtId="38" fontId="14"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32" fillId="0" borderId="0"/>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47" fillId="0" borderId="0" applyNumberFormat="0" applyFill="0" applyBorder="0" applyAlignment="0" applyProtection="0"/>
    <xf numFmtId="9" fontId="14" fillId="0" borderId="0" applyFont="0" applyFill="0" applyBorder="0" applyAlignment="0" applyProtection="0">
      <alignment vertical="center"/>
    </xf>
  </cellStyleXfs>
  <cellXfs count="534">
    <xf numFmtId="0" fontId="0" fillId="0" borderId="0" xfId="0"/>
    <xf numFmtId="0" fontId="21" fillId="0" borderId="0" xfId="0" applyFont="1" applyAlignment="1">
      <alignment vertical="center"/>
    </xf>
    <xf numFmtId="177" fontId="21" fillId="0" borderId="0" xfId="0" applyNumberFormat="1" applyFont="1" applyAlignment="1">
      <alignment vertical="center"/>
    </xf>
    <xf numFmtId="0" fontId="21" fillId="0" borderId="0" xfId="0" applyFont="1" applyAlignment="1">
      <alignment horizontal="right" vertical="center"/>
    </xf>
    <xf numFmtId="0" fontId="21"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177" fontId="25" fillId="0" borderId="0" xfId="0" applyNumberFormat="1" applyFont="1" applyAlignment="1">
      <alignment vertical="center"/>
    </xf>
    <xf numFmtId="0" fontId="25" fillId="0" borderId="0" xfId="0" applyFont="1" applyAlignment="1">
      <alignment horizontal="center" vertical="center"/>
    </xf>
    <xf numFmtId="0" fontId="21" fillId="0" borderId="0" xfId="0" applyFont="1" applyAlignment="1">
      <alignment horizontal="left" vertical="center"/>
    </xf>
    <xf numFmtId="0" fontId="25" fillId="0" borderId="0" xfId="0" applyFont="1" applyAlignment="1">
      <alignment horizontal="left" vertical="center"/>
    </xf>
    <xf numFmtId="176" fontId="21" fillId="0" borderId="0" xfId="0" applyNumberFormat="1" applyFont="1" applyAlignment="1">
      <alignment horizontal="left" vertical="center"/>
    </xf>
    <xf numFmtId="38" fontId="21" fillId="0" borderId="51" xfId="0" applyNumberFormat="1" applyFont="1" applyBorder="1" applyAlignment="1">
      <alignment horizontal="center" vertical="center"/>
    </xf>
    <xf numFmtId="38" fontId="21" fillId="0" borderId="51" xfId="0" applyNumberFormat="1" applyFont="1" applyBorder="1" applyAlignment="1">
      <alignment horizontal="center" vertical="center" wrapText="1"/>
    </xf>
    <xf numFmtId="38" fontId="21" fillId="0" borderId="0" xfId="0" applyNumberFormat="1" applyFont="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29" fillId="0" borderId="0" xfId="0" applyFont="1" applyAlignment="1">
      <alignment horizontal="left" vertical="center"/>
    </xf>
    <xf numFmtId="0" fontId="21" fillId="0" borderId="0" xfId="0" applyFont="1" applyAlignment="1">
      <alignment vertical="center" shrinkToFit="1"/>
    </xf>
    <xf numFmtId="0" fontId="25" fillId="0" borderId="0" xfId="0" applyFont="1" applyAlignment="1">
      <alignment vertical="center" shrinkToFit="1"/>
    </xf>
    <xf numFmtId="38" fontId="21" fillId="0" borderId="51" xfId="0" applyNumberFormat="1" applyFont="1" applyBorder="1" applyAlignment="1">
      <alignment horizontal="center" vertical="center" shrinkToFit="1"/>
    </xf>
    <xf numFmtId="38" fontId="25" fillId="2" borderId="11" xfId="0" applyNumberFormat="1" applyFont="1" applyFill="1" applyBorder="1" applyAlignment="1" applyProtection="1">
      <alignment vertical="center"/>
      <protection locked="0"/>
    </xf>
    <xf numFmtId="38" fontId="25" fillId="2" borderId="12" xfId="0" applyNumberFormat="1" applyFont="1" applyFill="1" applyBorder="1" applyAlignment="1" applyProtection="1">
      <alignment vertical="center"/>
      <protection locked="0"/>
    </xf>
    <xf numFmtId="38" fontId="25" fillId="2" borderId="16" xfId="0" applyNumberFormat="1" applyFont="1" applyFill="1" applyBorder="1" applyAlignment="1" applyProtection="1">
      <alignment horizontal="center" vertical="center"/>
      <protection locked="0"/>
    </xf>
    <xf numFmtId="38" fontId="25" fillId="2" borderId="16" xfId="10" applyFont="1" applyFill="1" applyBorder="1" applyAlignment="1" applyProtection="1">
      <alignment vertical="center"/>
      <protection locked="0"/>
    </xf>
    <xf numFmtId="176" fontId="25" fillId="2" borderId="3" xfId="0" applyNumberFormat="1" applyFont="1" applyFill="1" applyBorder="1" applyAlignment="1" applyProtection="1">
      <alignment horizontal="center" vertical="center"/>
      <protection locked="0"/>
    </xf>
    <xf numFmtId="38" fontId="21" fillId="2" borderId="13" xfId="0" applyNumberFormat="1" applyFont="1" applyFill="1" applyBorder="1" applyAlignment="1" applyProtection="1">
      <alignment vertical="center"/>
      <protection locked="0"/>
    </xf>
    <xf numFmtId="38" fontId="21" fillId="2" borderId="12" xfId="0" applyNumberFormat="1" applyFont="1" applyFill="1" applyBorder="1" applyAlignment="1" applyProtection="1">
      <alignment vertical="center"/>
      <protection locked="0"/>
    </xf>
    <xf numFmtId="38" fontId="21" fillId="2" borderId="14" xfId="10" applyFont="1" applyFill="1" applyBorder="1" applyAlignment="1" applyProtection="1">
      <alignment vertical="center"/>
      <protection locked="0"/>
    </xf>
    <xf numFmtId="176" fontId="21" fillId="2" borderId="3" xfId="0" applyNumberFormat="1" applyFont="1" applyFill="1" applyBorder="1" applyAlignment="1" applyProtection="1">
      <alignment vertical="center"/>
      <protection locked="0"/>
    </xf>
    <xf numFmtId="176" fontId="21" fillId="2" borderId="3" xfId="0" applyNumberFormat="1" applyFont="1" applyFill="1" applyBorder="1" applyAlignment="1" applyProtection="1">
      <alignment horizontal="center" vertical="center"/>
      <protection locked="0"/>
    </xf>
    <xf numFmtId="38" fontId="21" fillId="2" borderId="2" xfId="0" applyNumberFormat="1" applyFont="1" applyFill="1" applyBorder="1" applyAlignment="1" applyProtection="1">
      <alignment vertical="center"/>
      <protection locked="0"/>
    </xf>
    <xf numFmtId="38" fontId="21" fillId="2" borderId="18" xfId="0" applyNumberFormat="1" applyFont="1" applyFill="1" applyBorder="1" applyAlignment="1" applyProtection="1">
      <alignment vertical="center"/>
      <protection locked="0"/>
    </xf>
    <xf numFmtId="38" fontId="21" fillId="2" borderId="28" xfId="0" applyNumberFormat="1" applyFont="1" applyFill="1" applyBorder="1" applyAlignment="1" applyProtection="1">
      <alignment vertical="center"/>
      <protection locked="0"/>
    </xf>
    <xf numFmtId="38" fontId="25" fillId="2" borderId="11" xfId="0" applyNumberFormat="1" applyFont="1" applyFill="1" applyBorder="1" applyAlignment="1" applyProtection="1">
      <alignment horizontal="left" vertical="center" shrinkToFit="1"/>
      <protection locked="0"/>
    </xf>
    <xf numFmtId="38" fontId="25" fillId="2" borderId="10" xfId="0" applyNumberFormat="1" applyFont="1" applyFill="1" applyBorder="1" applyAlignment="1" applyProtection="1">
      <alignment horizontal="left" vertical="center" shrinkToFit="1"/>
      <protection locked="0"/>
    </xf>
    <xf numFmtId="38" fontId="25" fillId="2" borderId="10" xfId="0" applyNumberFormat="1" applyFont="1" applyFill="1" applyBorder="1" applyAlignment="1" applyProtection="1">
      <alignment horizontal="right" vertical="center"/>
      <protection locked="0"/>
    </xf>
    <xf numFmtId="38" fontId="25" fillId="2" borderId="10" xfId="0" applyNumberFormat="1" applyFont="1" applyFill="1" applyBorder="1" applyAlignment="1" applyProtection="1">
      <alignment vertical="center"/>
      <protection locked="0"/>
    </xf>
    <xf numFmtId="38" fontId="25" fillId="2" borderId="10" xfId="0" applyNumberFormat="1" applyFont="1" applyFill="1" applyBorder="1" applyAlignment="1" applyProtection="1">
      <alignment horizontal="center" vertical="center"/>
      <protection locked="0"/>
    </xf>
    <xf numFmtId="38" fontId="25" fillId="2" borderId="13" xfId="0" applyNumberFormat="1" applyFont="1" applyFill="1" applyBorder="1" applyAlignment="1" applyProtection="1">
      <alignment horizontal="left" vertical="center" shrinkToFit="1"/>
      <protection locked="0"/>
    </xf>
    <xf numFmtId="38" fontId="25" fillId="2" borderId="3" xfId="0" applyNumberFormat="1" applyFont="1" applyFill="1" applyBorder="1" applyAlignment="1" applyProtection="1">
      <alignment horizontal="left" vertical="center" shrinkToFit="1"/>
      <protection locked="0"/>
    </xf>
    <xf numFmtId="38" fontId="29" fillId="2" borderId="10" xfId="0" applyNumberFormat="1" applyFont="1" applyFill="1" applyBorder="1" applyAlignment="1" applyProtection="1">
      <alignment horizontal="right" vertical="center"/>
      <protection locked="0"/>
    </xf>
    <xf numFmtId="38" fontId="29" fillId="2" borderId="3" xfId="0" applyNumberFormat="1" applyFont="1" applyFill="1" applyBorder="1" applyAlignment="1" applyProtection="1">
      <alignment horizontal="right" vertical="center"/>
      <protection locked="0"/>
    </xf>
    <xf numFmtId="38" fontId="25" fillId="2" borderId="11" xfId="0" applyNumberFormat="1" applyFont="1" applyFill="1" applyBorder="1" applyAlignment="1" applyProtection="1">
      <alignment horizontal="left" vertical="center"/>
      <protection locked="0"/>
    </xf>
    <xf numFmtId="38" fontId="25" fillId="2" borderId="39" xfId="0" applyNumberFormat="1" applyFont="1" applyFill="1" applyBorder="1" applyAlignment="1" applyProtection="1">
      <alignment horizontal="left" vertical="center"/>
      <protection locked="0"/>
    </xf>
    <xf numFmtId="38" fontId="25" fillId="2" borderId="12" xfId="0" applyNumberFormat="1" applyFont="1" applyFill="1" applyBorder="1" applyAlignment="1" applyProtection="1">
      <alignment horizontal="left" vertical="center" wrapText="1"/>
      <protection locked="0"/>
    </xf>
    <xf numFmtId="38" fontId="28" fillId="2" borderId="12" xfId="0" applyNumberFormat="1" applyFont="1" applyFill="1" applyBorder="1" applyAlignment="1" applyProtection="1">
      <alignment horizontal="center" vertical="center"/>
      <protection locked="0"/>
    </xf>
    <xf numFmtId="38" fontId="25" fillId="2" borderId="12" xfId="0" applyNumberFormat="1" applyFont="1" applyFill="1" applyBorder="1" applyAlignment="1" applyProtection="1">
      <alignment horizontal="center" vertical="center"/>
      <protection locked="0"/>
    </xf>
    <xf numFmtId="38" fontId="28" fillId="2" borderId="39" xfId="0" applyNumberFormat="1" applyFont="1" applyFill="1" applyBorder="1" applyAlignment="1" applyProtection="1">
      <alignment horizontal="center" vertical="center"/>
      <protection locked="0"/>
    </xf>
    <xf numFmtId="38" fontId="25" fillId="2" borderId="16" xfId="0" applyNumberFormat="1" applyFont="1" applyFill="1" applyBorder="1" applyAlignment="1" applyProtection="1">
      <alignment horizontal="left" vertical="center" wrapText="1"/>
      <protection locked="0"/>
    </xf>
    <xf numFmtId="38" fontId="25" fillId="2" borderId="16" xfId="0" applyNumberFormat="1" applyFont="1" applyFill="1" applyBorder="1" applyAlignment="1" applyProtection="1">
      <alignment vertical="center"/>
      <protection locked="0"/>
    </xf>
    <xf numFmtId="38" fontId="25" fillId="2" borderId="16" xfId="0" applyNumberFormat="1" applyFont="1" applyFill="1" applyBorder="1" applyAlignment="1" applyProtection="1">
      <alignment horizontal="right" vertical="center"/>
      <protection locked="0"/>
    </xf>
    <xf numFmtId="38" fontId="25" fillId="2" borderId="7" xfId="0" applyNumberFormat="1" applyFont="1" applyFill="1" applyBorder="1" applyAlignment="1" applyProtection="1">
      <alignment horizontal="right" vertical="center"/>
      <protection locked="0"/>
    </xf>
    <xf numFmtId="38" fontId="25" fillId="2" borderId="13" xfId="0" applyNumberFormat="1" applyFont="1" applyFill="1" applyBorder="1" applyAlignment="1" applyProtection="1">
      <alignment horizontal="left" vertical="center"/>
      <protection locked="0"/>
    </xf>
    <xf numFmtId="38" fontId="25" fillId="2" borderId="21" xfId="0" applyNumberFormat="1" applyFont="1" applyFill="1" applyBorder="1" applyAlignment="1" applyProtection="1">
      <alignment horizontal="left" vertical="center"/>
      <protection locked="0"/>
    </xf>
    <xf numFmtId="38" fontId="25" fillId="2" borderId="21" xfId="0" applyNumberFormat="1" applyFont="1" applyFill="1" applyBorder="1" applyAlignment="1" applyProtection="1">
      <alignment horizontal="left" vertical="center" wrapText="1"/>
      <protection locked="0"/>
    </xf>
    <xf numFmtId="38" fontId="25" fillId="2" borderId="14" xfId="0" applyNumberFormat="1" applyFont="1" applyFill="1" applyBorder="1" applyAlignment="1" applyProtection="1">
      <alignment horizontal="center" vertical="center"/>
      <protection locked="0"/>
    </xf>
    <xf numFmtId="38" fontId="28" fillId="2" borderId="2" xfId="0" applyNumberFormat="1" applyFont="1" applyFill="1" applyBorder="1" applyAlignment="1" applyProtection="1">
      <alignment horizontal="center" vertical="center"/>
      <protection locked="0"/>
    </xf>
    <xf numFmtId="38" fontId="25" fillId="2" borderId="2" xfId="0" applyNumberFormat="1" applyFont="1" applyFill="1" applyBorder="1" applyAlignment="1" applyProtection="1">
      <alignment horizontal="center" vertical="center"/>
      <protection locked="0"/>
    </xf>
    <xf numFmtId="38" fontId="28" fillId="2" borderId="21" xfId="0" applyNumberFormat="1" applyFont="1" applyFill="1" applyBorder="1" applyAlignment="1" applyProtection="1">
      <alignment horizontal="center" vertical="center"/>
      <protection locked="0"/>
    </xf>
    <xf numFmtId="38" fontId="25" fillId="2" borderId="14" xfId="0" applyNumberFormat="1" applyFont="1" applyFill="1" applyBorder="1" applyAlignment="1" applyProtection="1">
      <alignment horizontal="left" vertical="center" wrapText="1"/>
      <protection locked="0"/>
    </xf>
    <xf numFmtId="38" fontId="25" fillId="2" borderId="14" xfId="0" applyNumberFormat="1" applyFont="1" applyFill="1" applyBorder="1" applyAlignment="1" applyProtection="1">
      <alignment horizontal="right" vertical="center"/>
      <protection locked="0"/>
    </xf>
    <xf numFmtId="38" fontId="25" fillId="2" borderId="3" xfId="0" applyNumberFormat="1" applyFont="1" applyFill="1" applyBorder="1" applyAlignment="1" applyProtection="1">
      <alignment horizontal="right" vertical="center"/>
      <protection locked="0"/>
    </xf>
    <xf numFmtId="38" fontId="29" fillId="2" borderId="13" xfId="0" applyNumberFormat="1" applyFont="1" applyFill="1" applyBorder="1" applyAlignment="1" applyProtection="1">
      <alignment horizontal="left" vertical="center"/>
      <protection locked="0"/>
    </xf>
    <xf numFmtId="38" fontId="29" fillId="2" borderId="21" xfId="0" applyNumberFormat="1" applyFont="1" applyFill="1" applyBorder="1" applyAlignment="1" applyProtection="1">
      <alignment horizontal="left" vertical="center"/>
      <protection locked="0"/>
    </xf>
    <xf numFmtId="38" fontId="29" fillId="2" borderId="21" xfId="0" applyNumberFormat="1" applyFont="1" applyFill="1" applyBorder="1" applyAlignment="1" applyProtection="1">
      <alignment horizontal="left" vertical="center" wrapText="1"/>
      <protection locked="0"/>
    </xf>
    <xf numFmtId="38" fontId="29" fillId="2" borderId="14" xfId="0" applyNumberFormat="1" applyFont="1" applyFill="1" applyBorder="1" applyAlignment="1" applyProtection="1">
      <alignment horizontal="center" vertical="center"/>
      <protection locked="0"/>
    </xf>
    <xf numFmtId="38" fontId="30" fillId="2" borderId="2" xfId="0" applyNumberFormat="1" applyFont="1" applyFill="1" applyBorder="1" applyAlignment="1" applyProtection="1">
      <alignment horizontal="center" vertical="center"/>
      <protection locked="0"/>
    </xf>
    <xf numFmtId="38" fontId="29" fillId="2" borderId="2" xfId="0" applyNumberFormat="1" applyFont="1" applyFill="1" applyBorder="1" applyAlignment="1" applyProtection="1">
      <alignment horizontal="center" vertical="center"/>
      <protection locked="0"/>
    </xf>
    <xf numFmtId="38" fontId="30" fillId="2" borderId="21" xfId="0" applyNumberFormat="1" applyFont="1" applyFill="1" applyBorder="1" applyAlignment="1" applyProtection="1">
      <alignment horizontal="center" vertical="center"/>
      <protection locked="0"/>
    </xf>
    <xf numFmtId="38" fontId="29" fillId="2" borderId="14" xfId="0" applyNumberFormat="1" applyFont="1" applyFill="1" applyBorder="1" applyAlignment="1" applyProtection="1">
      <alignment horizontal="left" vertical="center" wrapText="1"/>
      <protection locked="0"/>
    </xf>
    <xf numFmtId="38" fontId="29" fillId="2" borderId="14" xfId="0" applyNumberFormat="1" applyFont="1" applyFill="1" applyBorder="1" applyAlignment="1" applyProtection="1">
      <alignment horizontal="right" vertical="center"/>
      <protection locked="0"/>
    </xf>
    <xf numFmtId="38" fontId="31" fillId="2" borderId="10" xfId="0" applyNumberFormat="1" applyFont="1" applyFill="1" applyBorder="1" applyAlignment="1" applyProtection="1">
      <alignment horizontal="center" vertical="center"/>
      <protection locked="0"/>
    </xf>
    <xf numFmtId="38" fontId="25" fillId="2" borderId="13" xfId="0" applyNumberFormat="1" applyFont="1" applyFill="1" applyBorder="1" applyAlignment="1" applyProtection="1">
      <alignment horizontal="left" vertical="center" wrapText="1"/>
      <protection locked="0"/>
    </xf>
    <xf numFmtId="38" fontId="31" fillId="2" borderId="3" xfId="0" applyNumberFormat="1" applyFont="1" applyFill="1" applyBorder="1" applyAlignment="1" applyProtection="1">
      <alignment horizontal="center" vertical="center"/>
      <protection locked="0"/>
    </xf>
    <xf numFmtId="38" fontId="21" fillId="2" borderId="13" xfId="0" applyNumberFormat="1" applyFont="1" applyFill="1" applyBorder="1" applyAlignment="1" applyProtection="1">
      <alignment horizontal="left" vertical="center"/>
      <protection locked="0"/>
    </xf>
    <xf numFmtId="38" fontId="21" fillId="2" borderId="3" xfId="0" applyNumberFormat="1" applyFont="1" applyFill="1" applyBorder="1" applyAlignment="1" applyProtection="1">
      <alignment horizontal="left" vertical="center"/>
      <protection locked="0"/>
    </xf>
    <xf numFmtId="38" fontId="22" fillId="2" borderId="3" xfId="0" applyNumberFormat="1" applyFont="1" applyFill="1" applyBorder="1" applyAlignment="1" applyProtection="1">
      <alignment horizontal="center" vertical="center"/>
      <protection locked="0"/>
    </xf>
    <xf numFmtId="38" fontId="21" fillId="2" borderId="18" xfId="0" applyNumberFormat="1" applyFont="1" applyFill="1" applyBorder="1" applyAlignment="1" applyProtection="1">
      <alignment horizontal="left" vertical="center"/>
      <protection locked="0"/>
    </xf>
    <xf numFmtId="38" fontId="21" fillId="2" borderId="5" xfId="0" applyNumberFormat="1" applyFont="1" applyFill="1" applyBorder="1" applyAlignment="1" applyProtection="1">
      <alignment horizontal="left" vertical="center"/>
      <protection locked="0"/>
    </xf>
    <xf numFmtId="38" fontId="22" fillId="2" borderId="5" xfId="0" applyNumberFormat="1" applyFont="1" applyFill="1" applyBorder="1" applyAlignment="1" applyProtection="1">
      <alignment horizontal="center" vertical="center"/>
      <protection locked="0"/>
    </xf>
    <xf numFmtId="38" fontId="25" fillId="2" borderId="13" xfId="0" applyNumberFormat="1" applyFont="1" applyFill="1" applyBorder="1" applyAlignment="1" applyProtection="1">
      <alignment vertical="center"/>
      <protection locked="0"/>
    </xf>
    <xf numFmtId="38" fontId="21" fillId="2" borderId="3" xfId="0" applyNumberFormat="1" applyFont="1" applyFill="1" applyBorder="1" applyAlignment="1" applyProtection="1">
      <alignment vertical="center"/>
      <protection locked="0"/>
    </xf>
    <xf numFmtId="38" fontId="25" fillId="2" borderId="14" xfId="0" applyNumberFormat="1" applyFont="1" applyFill="1" applyBorder="1" applyAlignment="1" applyProtection="1">
      <alignment horizontal="left" vertical="center"/>
      <protection locked="0"/>
    </xf>
    <xf numFmtId="38" fontId="21" fillId="2" borderId="14" xfId="0" applyNumberFormat="1" applyFont="1" applyFill="1" applyBorder="1" applyAlignment="1" applyProtection="1">
      <alignment vertical="center"/>
      <protection locked="0"/>
    </xf>
    <xf numFmtId="38" fontId="25" fillId="2" borderId="12" xfId="0" applyNumberFormat="1" applyFont="1" applyFill="1" applyBorder="1" applyAlignment="1" applyProtection="1">
      <alignment horizontal="left" vertical="center"/>
      <protection locked="0"/>
    </xf>
    <xf numFmtId="176" fontId="25" fillId="2" borderId="10" xfId="0" applyNumberFormat="1" applyFont="1" applyFill="1" applyBorder="1" applyAlignment="1" applyProtection="1">
      <alignment horizontal="center" vertical="center"/>
      <protection locked="0"/>
    </xf>
    <xf numFmtId="38" fontId="25" fillId="2" borderId="14" xfId="0" applyNumberFormat="1" applyFont="1" applyFill="1" applyBorder="1" applyAlignment="1" applyProtection="1">
      <alignment vertical="center"/>
      <protection locked="0"/>
    </xf>
    <xf numFmtId="38" fontId="21" fillId="2" borderId="14" xfId="0" applyNumberFormat="1" applyFont="1" applyFill="1" applyBorder="1" applyAlignment="1" applyProtection="1">
      <alignment horizontal="left" vertical="center"/>
      <protection locked="0"/>
    </xf>
    <xf numFmtId="38" fontId="25" fillId="2" borderId="3" xfId="0" applyNumberFormat="1" applyFont="1" applyFill="1" applyBorder="1" applyAlignment="1" applyProtection="1">
      <alignment vertical="center"/>
      <protection locked="0"/>
    </xf>
    <xf numFmtId="0" fontId="32" fillId="0" borderId="0" xfId="13"/>
    <xf numFmtId="179" fontId="33" fillId="0" borderId="0" xfId="13" applyNumberFormat="1" applyFont="1" applyAlignment="1">
      <alignment vertical="center"/>
    </xf>
    <xf numFmtId="176" fontId="21" fillId="0" borderId="0" xfId="13" applyNumberFormat="1" applyFont="1" applyAlignment="1">
      <alignment vertical="center" wrapText="1"/>
    </xf>
    <xf numFmtId="9" fontId="22" fillId="0" borderId="0" xfId="13" applyNumberFormat="1" applyFont="1" applyAlignment="1">
      <alignment horizontal="right" vertical="center"/>
    </xf>
    <xf numFmtId="38" fontId="27" fillId="0" borderId="57" xfId="0" applyNumberFormat="1" applyFont="1" applyBorder="1" applyAlignment="1">
      <alignment horizontal="center" vertical="center"/>
    </xf>
    <xf numFmtId="38" fontId="27" fillId="0" borderId="54" xfId="0" applyNumberFormat="1" applyFont="1" applyBorder="1" applyAlignment="1">
      <alignment horizontal="center" vertical="center"/>
    </xf>
    <xf numFmtId="38" fontId="35" fillId="0" borderId="51" xfId="0" applyNumberFormat="1" applyFont="1" applyBorder="1" applyAlignment="1">
      <alignment horizontal="center" vertical="center"/>
    </xf>
    <xf numFmtId="38" fontId="25" fillId="2" borderId="58" xfId="0" applyNumberFormat="1" applyFont="1" applyFill="1" applyBorder="1" applyAlignment="1" applyProtection="1">
      <alignment horizontal="right" vertical="center"/>
      <protection locked="0"/>
    </xf>
    <xf numFmtId="38" fontId="25" fillId="2" borderId="39" xfId="0" applyNumberFormat="1" applyFont="1" applyFill="1" applyBorder="1" applyAlignment="1" applyProtection="1">
      <alignment horizontal="right" vertical="center"/>
      <protection locked="0"/>
    </xf>
    <xf numFmtId="38" fontId="25" fillId="2" borderId="60" xfId="0" applyNumberFormat="1" applyFont="1" applyFill="1" applyBorder="1" applyAlignment="1" applyProtection="1">
      <alignment horizontal="right" vertical="center"/>
      <protection locked="0"/>
    </xf>
    <xf numFmtId="38" fontId="25" fillId="2" borderId="21" xfId="0" applyNumberFormat="1" applyFont="1" applyFill="1" applyBorder="1" applyAlignment="1" applyProtection="1">
      <alignment horizontal="right" vertical="center"/>
      <protection locked="0"/>
    </xf>
    <xf numFmtId="38" fontId="21" fillId="2" borderId="60" xfId="0" applyNumberFormat="1" applyFont="1" applyFill="1" applyBorder="1" applyAlignment="1" applyProtection="1">
      <alignment horizontal="right" vertical="center"/>
      <protection locked="0"/>
    </xf>
    <xf numFmtId="38" fontId="21" fillId="2" borderId="21" xfId="0" applyNumberFormat="1" applyFont="1" applyFill="1" applyBorder="1" applyAlignment="1" applyProtection="1">
      <alignment horizontal="right" vertical="center"/>
      <protection locked="0"/>
    </xf>
    <xf numFmtId="38" fontId="21" fillId="2" borderId="57" xfId="0" applyNumberFormat="1" applyFont="1" applyFill="1" applyBorder="1" applyAlignment="1" applyProtection="1">
      <alignment horizontal="right" vertical="center"/>
      <protection locked="0"/>
    </xf>
    <xf numFmtId="38" fontId="21" fillId="2" borderId="23" xfId="0" applyNumberFormat="1" applyFont="1" applyFill="1" applyBorder="1" applyAlignment="1" applyProtection="1">
      <alignment horizontal="right" vertical="center"/>
      <protection locked="0"/>
    </xf>
    <xf numFmtId="38" fontId="21" fillId="0" borderId="0" xfId="0" applyNumberFormat="1" applyFont="1" applyAlignment="1">
      <alignment horizontal="left" vertical="center"/>
    </xf>
    <xf numFmtId="177" fontId="36" fillId="0" borderId="0" xfId="0" applyNumberFormat="1" applyFont="1" applyAlignment="1">
      <alignment vertical="center" wrapText="1"/>
    </xf>
    <xf numFmtId="0" fontId="22" fillId="0" borderId="3" xfId="13" applyFont="1" applyBorder="1" applyAlignment="1">
      <alignment horizontal="center" vertical="center"/>
    </xf>
    <xf numFmtId="0" fontId="22" fillId="0" borderId="3" xfId="13" applyFont="1" applyBorder="1" applyAlignment="1">
      <alignment horizontal="center" vertical="center" wrapText="1"/>
    </xf>
    <xf numFmtId="0" fontId="22" fillId="0" borderId="3" xfId="13" applyFont="1" applyBorder="1" applyAlignment="1">
      <alignment horizontal="justify" vertical="center"/>
    </xf>
    <xf numFmtId="176" fontId="22" fillId="0" borderId="3" xfId="13" applyNumberFormat="1" applyFont="1" applyBorder="1" applyAlignment="1">
      <alignment horizontal="right" vertical="center"/>
    </xf>
    <xf numFmtId="0" fontId="22" fillId="0" borderId="3" xfId="13" applyFont="1" applyBorder="1" applyAlignment="1">
      <alignment horizontal="justify" vertical="center" wrapText="1"/>
    </xf>
    <xf numFmtId="0" fontId="22" fillId="0" borderId="22" xfId="13" applyFont="1" applyBorder="1" applyAlignment="1">
      <alignment horizontal="center" vertical="center"/>
    </xf>
    <xf numFmtId="176" fontId="22" fillId="0" borderId="22" xfId="13" applyNumberFormat="1" applyFont="1" applyBorder="1" applyAlignment="1">
      <alignment horizontal="right" vertical="top"/>
    </xf>
    <xf numFmtId="176" fontId="22" fillId="0" borderId="5" xfId="13" applyNumberFormat="1" applyFont="1" applyBorder="1" applyAlignment="1">
      <alignment horizontal="right" vertical="top"/>
    </xf>
    <xf numFmtId="176" fontId="14" fillId="0" borderId="16" xfId="0" applyNumberFormat="1" applyFont="1" applyBorder="1" applyAlignment="1">
      <alignment horizontal="right" vertical="top"/>
    </xf>
    <xf numFmtId="176" fontId="14" fillId="0" borderId="10" xfId="0" applyNumberFormat="1" applyFont="1" applyBorder="1" applyAlignment="1">
      <alignment horizontal="right" vertical="top"/>
    </xf>
    <xf numFmtId="176" fontId="22" fillId="0" borderId="15" xfId="13" applyNumberFormat="1" applyFont="1" applyBorder="1" applyAlignment="1">
      <alignment horizontal="right" vertical="center"/>
    </xf>
    <xf numFmtId="176" fontId="22" fillId="0" borderId="17" xfId="13" applyNumberFormat="1" applyFont="1" applyBorder="1" applyAlignment="1">
      <alignment horizontal="right" vertical="center"/>
    </xf>
    <xf numFmtId="176" fontId="22" fillId="0" borderId="15" xfId="13" applyNumberFormat="1" applyFont="1" applyBorder="1" applyAlignment="1">
      <alignment horizontal="right" vertical="top"/>
    </xf>
    <xf numFmtId="176" fontId="22" fillId="0" borderId="17" xfId="13" applyNumberFormat="1" applyFont="1" applyBorder="1" applyAlignment="1">
      <alignment horizontal="right" vertical="top"/>
    </xf>
    <xf numFmtId="176" fontId="22" fillId="0" borderId="14" xfId="13" applyNumberFormat="1" applyFont="1" applyBorder="1" applyAlignment="1">
      <alignment horizontal="right" vertical="center"/>
    </xf>
    <xf numFmtId="38" fontId="25" fillId="2" borderId="59" xfId="0" applyNumberFormat="1" applyFont="1" applyFill="1" applyBorder="1" applyAlignment="1" applyProtection="1">
      <alignment horizontal="right" vertical="center"/>
      <protection locked="0"/>
    </xf>
    <xf numFmtId="38" fontId="25" fillId="2" borderId="42" xfId="0" applyNumberFormat="1" applyFont="1" applyFill="1" applyBorder="1" applyAlignment="1" applyProtection="1">
      <alignment horizontal="right" vertical="center"/>
      <protection locked="0"/>
    </xf>
    <xf numFmtId="38" fontId="25" fillId="0" borderId="7" xfId="0" applyNumberFormat="1" applyFont="1" applyBorder="1" applyAlignment="1" applyProtection="1">
      <alignment horizontal="right" vertical="center"/>
      <protection locked="0"/>
    </xf>
    <xf numFmtId="38" fontId="25" fillId="0" borderId="3" xfId="0" applyNumberFormat="1" applyFont="1" applyBorder="1" applyAlignment="1" applyProtection="1">
      <alignment horizontal="right" vertical="center"/>
      <protection locked="0"/>
    </xf>
    <xf numFmtId="38" fontId="21" fillId="0" borderId="3" xfId="0" applyNumberFormat="1" applyFont="1" applyBorder="1" applyAlignment="1" applyProtection="1">
      <alignment horizontal="right" vertical="center"/>
      <protection locked="0"/>
    </xf>
    <xf numFmtId="38" fontId="21" fillId="2" borderId="54" xfId="0" applyNumberFormat="1" applyFont="1" applyFill="1" applyBorder="1" applyAlignment="1" applyProtection="1">
      <alignment horizontal="right" vertical="center"/>
      <protection locked="0"/>
    </xf>
    <xf numFmtId="38" fontId="21" fillId="0" borderId="51" xfId="0" applyNumberFormat="1" applyFont="1" applyBorder="1" applyAlignment="1" applyProtection="1">
      <alignment horizontal="right" vertical="center"/>
      <protection locked="0"/>
    </xf>
    <xf numFmtId="38" fontId="25" fillId="2" borderId="61" xfId="0" applyNumberFormat="1" applyFont="1" applyFill="1" applyBorder="1" applyAlignment="1" applyProtection="1">
      <alignment horizontal="right" vertical="center"/>
      <protection locked="0"/>
    </xf>
    <xf numFmtId="38" fontId="25" fillId="2" borderId="23" xfId="0" applyNumberFormat="1" applyFont="1" applyFill="1" applyBorder="1" applyAlignment="1" applyProtection="1">
      <alignment horizontal="right" vertical="center"/>
      <protection locked="0"/>
    </xf>
    <xf numFmtId="0" fontId="22" fillId="0" borderId="5" xfId="13" applyFont="1" applyBorder="1" applyAlignment="1">
      <alignment horizontal="center" vertical="center" wrapText="1"/>
    </xf>
    <xf numFmtId="0" fontId="40" fillId="0" borderId="0" xfId="13" applyFont="1" applyAlignment="1">
      <alignment horizontal="left" vertical="center"/>
    </xf>
    <xf numFmtId="38" fontId="35" fillId="0" borderId="51" xfId="0" applyNumberFormat="1" applyFont="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38" fontId="27" fillId="0" borderId="51" xfId="0" applyNumberFormat="1" applyFont="1" applyBorder="1" applyAlignment="1">
      <alignment horizontal="center" vertical="center" wrapText="1" shrinkToFit="1"/>
    </xf>
    <xf numFmtId="38" fontId="25" fillId="2" borderId="10" xfId="0" applyNumberFormat="1" applyFont="1" applyFill="1" applyBorder="1" applyAlignment="1" applyProtection="1">
      <alignment horizontal="right" vertical="center" shrinkToFit="1"/>
      <protection locked="0"/>
    </xf>
    <xf numFmtId="38" fontId="31" fillId="2" borderId="10" xfId="0" applyNumberFormat="1" applyFont="1" applyFill="1" applyBorder="1" applyAlignment="1" applyProtection="1">
      <alignment horizontal="center" vertical="center" shrinkToFit="1"/>
      <protection locked="0"/>
    </xf>
    <xf numFmtId="38" fontId="25" fillId="2" borderId="3" xfId="0" applyNumberFormat="1" applyFont="1" applyFill="1" applyBorder="1" applyAlignment="1" applyProtection="1">
      <alignment horizontal="right" vertical="center" shrinkToFit="1"/>
      <protection locked="0"/>
    </xf>
    <xf numFmtId="38" fontId="31" fillId="2" borderId="3" xfId="0" applyNumberFormat="1" applyFont="1" applyFill="1" applyBorder="1" applyAlignment="1" applyProtection="1">
      <alignment horizontal="center" vertical="center" shrinkToFit="1"/>
      <protection locked="0"/>
    </xf>
    <xf numFmtId="38" fontId="39" fillId="0" borderId="51" xfId="0" applyNumberFormat="1" applyFont="1" applyBorder="1" applyAlignment="1">
      <alignment horizontal="center" vertical="center"/>
    </xf>
    <xf numFmtId="38" fontId="21" fillId="2" borderId="3" xfId="0" applyNumberFormat="1" applyFont="1" applyFill="1" applyBorder="1" applyAlignment="1" applyProtection="1">
      <alignment horizontal="right" vertical="center" shrinkToFit="1"/>
      <protection locked="0"/>
    </xf>
    <xf numFmtId="38" fontId="22" fillId="2" borderId="3" xfId="0" applyNumberFormat="1" applyFont="1" applyFill="1" applyBorder="1" applyAlignment="1" applyProtection="1">
      <alignment horizontal="center" vertical="center" shrinkToFit="1"/>
      <protection locked="0"/>
    </xf>
    <xf numFmtId="38" fontId="21" fillId="2" borderId="5" xfId="0" applyNumberFormat="1" applyFont="1" applyFill="1" applyBorder="1" applyAlignment="1" applyProtection="1">
      <alignment horizontal="right" vertical="center" shrinkToFit="1"/>
      <protection locked="0"/>
    </xf>
    <xf numFmtId="38" fontId="22" fillId="2" borderId="5" xfId="0" applyNumberFormat="1" applyFont="1" applyFill="1" applyBorder="1" applyAlignment="1" applyProtection="1">
      <alignment horizontal="center" vertical="center" shrinkToFit="1"/>
      <protection locked="0"/>
    </xf>
    <xf numFmtId="3" fontId="22" fillId="0" borderId="3" xfId="0" applyNumberFormat="1" applyFont="1" applyBorder="1" applyAlignment="1">
      <alignment vertical="center"/>
    </xf>
    <xf numFmtId="38" fontId="21" fillId="0" borderId="40" xfId="0" applyNumberFormat="1" applyFont="1" applyBorder="1" applyAlignment="1">
      <alignment horizontal="center" vertical="center"/>
    </xf>
    <xf numFmtId="176" fontId="25" fillId="2" borderId="10" xfId="0" applyNumberFormat="1" applyFont="1" applyFill="1" applyBorder="1" applyAlignment="1" applyProtection="1">
      <alignment vertical="center"/>
      <protection locked="0"/>
    </xf>
    <xf numFmtId="38" fontId="21" fillId="2" borderId="76" xfId="0" applyNumberFormat="1" applyFont="1" applyFill="1" applyBorder="1" applyAlignment="1" applyProtection="1">
      <alignment vertical="center"/>
      <protection locked="0"/>
    </xf>
    <xf numFmtId="176" fontId="21" fillId="2" borderId="78" xfId="0" applyNumberFormat="1" applyFont="1" applyFill="1" applyBorder="1" applyAlignment="1" applyProtection="1">
      <alignment horizontal="center" vertical="center"/>
      <protection locked="0"/>
    </xf>
    <xf numFmtId="177" fontId="24" fillId="0" borderId="62" xfId="0" applyNumberFormat="1" applyFont="1" applyBorder="1" applyAlignment="1">
      <alignment vertical="center"/>
    </xf>
    <xf numFmtId="177" fontId="24" fillId="0" borderId="31" xfId="0" applyNumberFormat="1" applyFont="1" applyBorder="1" applyAlignment="1">
      <alignment vertical="center"/>
    </xf>
    <xf numFmtId="38" fontId="24" fillId="0" borderId="62" xfId="0" applyNumberFormat="1" applyFont="1" applyBorder="1" applyAlignment="1">
      <alignment vertical="center"/>
    </xf>
    <xf numFmtId="38" fontId="21" fillId="2" borderId="78" xfId="0" applyNumberFormat="1" applyFont="1" applyFill="1" applyBorder="1" applyAlignment="1" applyProtection="1">
      <alignment vertical="center"/>
      <protection locked="0"/>
    </xf>
    <xf numFmtId="177" fontId="24" fillId="0" borderId="31" xfId="0" applyNumberFormat="1" applyFont="1" applyBorder="1" applyAlignment="1">
      <alignment horizontal="right" vertical="center"/>
    </xf>
    <xf numFmtId="38" fontId="21" fillId="2" borderId="76" xfId="0" applyNumberFormat="1" applyFont="1" applyFill="1" applyBorder="1" applyAlignment="1" applyProtection="1">
      <alignment horizontal="left" vertical="center"/>
      <protection locked="0"/>
    </xf>
    <xf numFmtId="38" fontId="21" fillId="2" borderId="77" xfId="0" applyNumberFormat="1" applyFont="1" applyFill="1" applyBorder="1" applyAlignment="1" applyProtection="1">
      <alignment horizontal="left" vertical="center"/>
      <protection locked="0"/>
    </xf>
    <xf numFmtId="38" fontId="21" fillId="2" borderId="77" xfId="0" applyNumberFormat="1" applyFont="1" applyFill="1" applyBorder="1" applyAlignment="1" applyProtection="1">
      <alignment vertical="center"/>
      <protection locked="0"/>
    </xf>
    <xf numFmtId="176" fontId="21" fillId="0" borderId="0" xfId="0" applyNumberFormat="1" applyFont="1" applyAlignment="1">
      <alignment horizontal="right" vertical="center"/>
    </xf>
    <xf numFmtId="176" fontId="21" fillId="0" borderId="0" xfId="0" applyNumberFormat="1" applyFont="1" applyAlignment="1">
      <alignment vertical="center"/>
    </xf>
    <xf numFmtId="176" fontId="25" fillId="0" borderId="0" xfId="0" applyNumberFormat="1" applyFont="1" applyAlignment="1">
      <alignment vertical="center"/>
    </xf>
    <xf numFmtId="176" fontId="24" fillId="0" borderId="0" xfId="0" applyNumberFormat="1" applyFont="1" applyAlignment="1">
      <alignment vertical="center"/>
    </xf>
    <xf numFmtId="49" fontId="24" fillId="0" borderId="0" xfId="0" applyNumberFormat="1" applyFont="1" applyAlignment="1">
      <alignment horizontal="left" vertical="center" wrapText="1"/>
    </xf>
    <xf numFmtId="180" fontId="37" fillId="0" borderId="2" xfId="0" applyNumberFormat="1" applyFont="1" applyBorder="1" applyAlignment="1">
      <alignment horizontal="left" vertical="center" wrapText="1"/>
    </xf>
    <xf numFmtId="180" fontId="37" fillId="0" borderId="12" xfId="0" applyNumberFormat="1" applyFont="1" applyBorder="1" applyAlignment="1">
      <alignment horizontal="left" vertical="center" wrapText="1"/>
    </xf>
    <xf numFmtId="180" fontId="37" fillId="3" borderId="12" xfId="0" applyNumberFormat="1" applyFont="1" applyFill="1" applyBorder="1" applyAlignment="1">
      <alignment horizontal="left" vertical="center"/>
    </xf>
    <xf numFmtId="176" fontId="24" fillId="0" borderId="0" xfId="0" applyNumberFormat="1" applyFont="1" applyAlignment="1">
      <alignment horizontal="left" vertical="center"/>
    </xf>
    <xf numFmtId="49" fontId="24" fillId="0" borderId="0" xfId="0" applyNumberFormat="1" applyFont="1" applyAlignment="1">
      <alignment horizontal="left" vertical="center"/>
    </xf>
    <xf numFmtId="49" fontId="24" fillId="0" borderId="0" xfId="0" applyNumberFormat="1" applyFont="1" applyAlignment="1">
      <alignment vertical="center"/>
    </xf>
    <xf numFmtId="49" fontId="21" fillId="0" borderId="0" xfId="0" applyNumberFormat="1" applyFont="1" applyAlignment="1">
      <alignment horizontal="right" vertical="center" shrinkToFit="1"/>
    </xf>
    <xf numFmtId="176" fontId="21" fillId="0" borderId="0" xfId="0" applyNumberFormat="1" applyFont="1" applyAlignment="1">
      <alignment horizontal="center" vertical="center" wrapText="1"/>
    </xf>
    <xf numFmtId="176" fontId="24" fillId="0" borderId="0" xfId="0" applyNumberFormat="1" applyFont="1" applyAlignment="1">
      <alignment horizontal="left" vertical="center" wrapText="1"/>
    </xf>
    <xf numFmtId="176" fontId="38" fillId="0" borderId="0" xfId="0" applyNumberFormat="1" applyFont="1" applyAlignment="1">
      <alignment vertical="center"/>
    </xf>
    <xf numFmtId="176" fontId="21" fillId="0" borderId="9" xfId="0" applyNumberFormat="1" applyFont="1" applyBorder="1" applyAlignment="1">
      <alignment horizontal="center" vertical="center"/>
    </xf>
    <xf numFmtId="176" fontId="27" fillId="0" borderId="9" xfId="0" applyNumberFormat="1" applyFont="1" applyBorder="1" applyAlignment="1">
      <alignment horizontal="center" vertical="center" wrapText="1" shrinkToFit="1"/>
    </xf>
    <xf numFmtId="176" fontId="21" fillId="0" borderId="0" xfId="0" applyNumberFormat="1" applyFont="1" applyAlignment="1">
      <alignment horizontal="center" vertical="center"/>
    </xf>
    <xf numFmtId="176" fontId="24" fillId="0" borderId="29" xfId="0" applyNumberFormat="1" applyFont="1" applyBorder="1" applyAlignment="1">
      <alignment vertical="center"/>
    </xf>
    <xf numFmtId="176" fontId="24" fillId="0" borderId="32" xfId="0" applyNumberFormat="1" applyFont="1" applyBorder="1" applyAlignment="1">
      <alignment vertical="center"/>
    </xf>
    <xf numFmtId="176" fontId="24" fillId="0" borderId="11" xfId="0" applyNumberFormat="1" applyFont="1" applyBorder="1" applyAlignment="1">
      <alignment vertical="center"/>
    </xf>
    <xf numFmtId="176" fontId="24" fillId="0" borderId="20" xfId="0" applyNumberFormat="1" applyFont="1" applyBorder="1" applyAlignment="1">
      <alignment vertical="center"/>
    </xf>
    <xf numFmtId="176" fontId="24" fillId="0" borderId="13" xfId="0" applyNumberFormat="1" applyFont="1" applyBorder="1" applyAlignment="1">
      <alignment vertical="center"/>
    </xf>
    <xf numFmtId="176" fontId="24" fillId="0" borderId="8" xfId="0" applyNumberFormat="1" applyFont="1" applyBorder="1" applyAlignment="1">
      <alignment vertical="center"/>
    </xf>
    <xf numFmtId="176" fontId="24" fillId="0" borderId="18" xfId="0" applyNumberFormat="1" applyFont="1" applyBorder="1" applyAlignment="1">
      <alignment vertical="center"/>
    </xf>
    <xf numFmtId="176" fontId="24" fillId="0" borderId="24" xfId="0" applyNumberFormat="1" applyFont="1" applyBorder="1" applyAlignment="1">
      <alignment vertical="center"/>
    </xf>
    <xf numFmtId="176" fontId="24" fillId="0" borderId="15" xfId="0" applyNumberFormat="1" applyFont="1" applyBorder="1" applyAlignment="1">
      <alignment vertical="center"/>
    </xf>
    <xf numFmtId="176" fontId="21" fillId="0" borderId="22" xfId="0" applyNumberFormat="1" applyFont="1" applyBorder="1" applyAlignment="1">
      <alignment horizontal="right" vertical="center"/>
    </xf>
    <xf numFmtId="9" fontId="21" fillId="0" borderId="28" xfId="0" applyNumberFormat="1" applyFont="1" applyBorder="1" applyAlignment="1">
      <alignment horizontal="left" vertical="center"/>
    </xf>
    <xf numFmtId="176" fontId="24" fillId="0" borderId="28" xfId="0" applyNumberFormat="1" applyFont="1" applyBorder="1" applyAlignment="1">
      <alignment horizontal="right" vertical="center"/>
    </xf>
    <xf numFmtId="176" fontId="24" fillId="0" borderId="63" xfId="0" applyNumberFormat="1" applyFont="1" applyBorder="1" applyAlignment="1">
      <alignment vertical="center"/>
    </xf>
    <xf numFmtId="176" fontId="24" fillId="0" borderId="40" xfId="0" applyNumberFormat="1" applyFont="1" applyBorder="1" applyAlignment="1">
      <alignment horizontal="center" vertical="center"/>
    </xf>
    <xf numFmtId="176" fontId="24" fillId="0" borderId="40" xfId="0" applyNumberFormat="1" applyFont="1" applyBorder="1" applyAlignment="1">
      <alignment horizontal="right" vertical="center"/>
    </xf>
    <xf numFmtId="176" fontId="24" fillId="0" borderId="31" xfId="0" applyNumberFormat="1" applyFont="1" applyBorder="1" applyAlignment="1">
      <alignment horizontal="right" vertical="center"/>
    </xf>
    <xf numFmtId="176" fontId="24" fillId="0" borderId="52" xfId="0" applyNumberFormat="1" applyFont="1" applyBorder="1" applyAlignment="1">
      <alignment horizontal="right" vertical="center"/>
    </xf>
    <xf numFmtId="176" fontId="24" fillId="0" borderId="0" xfId="0" applyNumberFormat="1" applyFont="1" applyAlignment="1">
      <alignment horizontal="center" vertical="center"/>
    </xf>
    <xf numFmtId="176" fontId="37" fillId="0" borderId="0" xfId="0" applyNumberFormat="1" applyFont="1" applyAlignment="1">
      <alignment horizontal="right" vertical="center"/>
    </xf>
    <xf numFmtId="9" fontId="34" fillId="3" borderId="46" xfId="0" applyNumberFormat="1" applyFont="1" applyFill="1" applyBorder="1" applyAlignment="1">
      <alignment horizontal="right" vertical="center"/>
    </xf>
    <xf numFmtId="176" fontId="21" fillId="0" borderId="14" xfId="0" applyNumberFormat="1" applyFont="1" applyBorder="1" applyAlignment="1">
      <alignment horizontal="center" vertical="center"/>
    </xf>
    <xf numFmtId="176" fontId="21" fillId="0" borderId="3" xfId="0" applyNumberFormat="1" applyFont="1" applyBorder="1" applyAlignment="1">
      <alignment horizontal="center" vertical="center"/>
    </xf>
    <xf numFmtId="176" fontId="21" fillId="3" borderId="3" xfId="0" applyNumberFormat="1" applyFont="1" applyFill="1" applyBorder="1" applyAlignment="1">
      <alignment horizontal="center" vertical="center"/>
    </xf>
    <xf numFmtId="176" fontId="21" fillId="0" borderId="15" xfId="0" applyNumberFormat="1" applyFont="1" applyBorder="1" applyAlignment="1">
      <alignment horizontal="center" vertical="center"/>
    </xf>
    <xf numFmtId="176" fontId="24" fillId="0" borderId="16" xfId="0" applyNumberFormat="1" applyFont="1" applyBorder="1" applyAlignment="1">
      <alignment horizontal="left" vertical="center"/>
    </xf>
    <xf numFmtId="176" fontId="25" fillId="2" borderId="0" xfId="0" applyNumberFormat="1" applyFont="1" applyFill="1" applyAlignment="1" applyProtection="1">
      <alignment vertical="center"/>
      <protection locked="0"/>
    </xf>
    <xf numFmtId="176" fontId="25" fillId="2" borderId="0" xfId="0" applyNumberFormat="1" applyFont="1" applyFill="1" applyAlignment="1" applyProtection="1">
      <alignment horizontal="left" vertical="center"/>
      <protection locked="0"/>
    </xf>
    <xf numFmtId="176" fontId="25" fillId="0" borderId="0" xfId="0" applyNumberFormat="1" applyFont="1" applyAlignment="1" applyProtection="1">
      <alignment vertical="center"/>
      <protection locked="0"/>
    </xf>
    <xf numFmtId="176" fontId="24" fillId="0" borderId="0" xfId="0" applyNumberFormat="1" applyFont="1" applyAlignment="1">
      <alignment horizontal="right" vertical="center"/>
    </xf>
    <xf numFmtId="176" fontId="21" fillId="0" borderId="15" xfId="0" applyNumberFormat="1" applyFont="1" applyBorder="1" applyAlignment="1" applyProtection="1">
      <alignment vertical="center"/>
      <protection locked="0"/>
    </xf>
    <xf numFmtId="176" fontId="44" fillId="0" borderId="15" xfId="0" applyNumberFormat="1" applyFont="1" applyBorder="1" applyAlignment="1" applyProtection="1">
      <alignment vertical="center"/>
      <protection locked="0"/>
    </xf>
    <xf numFmtId="38" fontId="39" fillId="0" borderId="51" xfId="0" applyNumberFormat="1" applyFont="1" applyBorder="1" applyAlignment="1">
      <alignment horizontal="center" vertical="center" wrapText="1"/>
    </xf>
    <xf numFmtId="177" fontId="21" fillId="0" borderId="20" xfId="0" applyNumberFormat="1" applyFont="1" applyBorder="1" applyAlignment="1">
      <alignment horizontal="right" vertical="center"/>
    </xf>
    <xf numFmtId="177" fontId="21" fillId="0" borderId="20" xfId="0" applyNumberFormat="1" applyFont="1" applyBorder="1" applyAlignment="1">
      <alignment vertical="center"/>
    </xf>
    <xf numFmtId="177" fontId="21" fillId="0" borderId="79" xfId="0" applyNumberFormat="1" applyFont="1" applyBorder="1" applyAlignment="1">
      <alignment horizontal="right" vertical="center"/>
    </xf>
    <xf numFmtId="38" fontId="21" fillId="0" borderId="53" xfId="0" applyNumberFormat="1" applyFont="1" applyBorder="1" applyAlignment="1">
      <alignment horizontal="right" vertical="center"/>
    </xf>
    <xf numFmtId="177" fontId="21" fillId="0" borderId="79" xfId="0" applyNumberFormat="1" applyFont="1" applyBorder="1" applyAlignment="1">
      <alignment vertical="center"/>
    </xf>
    <xf numFmtId="49" fontId="24" fillId="3" borderId="0" xfId="0" applyNumberFormat="1" applyFont="1" applyFill="1" applyAlignment="1">
      <alignment horizontal="left" vertical="center" wrapText="1"/>
    </xf>
    <xf numFmtId="176" fontId="46" fillId="0" borderId="0" xfId="0" applyNumberFormat="1" applyFont="1" applyAlignment="1">
      <alignment horizontal="right" vertical="center"/>
    </xf>
    <xf numFmtId="176" fontId="21" fillId="0" borderId="0" xfId="0" applyNumberFormat="1" applyFont="1" applyAlignment="1">
      <alignment horizontal="right" vertical="center" shrinkToFit="1"/>
    </xf>
    <xf numFmtId="176" fontId="27" fillId="0" borderId="0" xfId="0" applyNumberFormat="1" applyFont="1" applyAlignment="1">
      <alignment horizontal="right" vertical="center" shrinkToFit="1"/>
    </xf>
    <xf numFmtId="176" fontId="21" fillId="3" borderId="0" xfId="0" applyNumberFormat="1" applyFont="1" applyFill="1" applyAlignment="1">
      <alignment horizontal="right" vertical="center" shrinkToFit="1"/>
    </xf>
    <xf numFmtId="49" fontId="21" fillId="3" borderId="45" xfId="0" applyNumberFormat="1" applyFont="1" applyFill="1" applyBorder="1" applyAlignment="1" applyProtection="1">
      <alignment horizontal="right" vertical="center" shrinkToFit="1"/>
      <protection locked="0"/>
    </xf>
    <xf numFmtId="176" fontId="21" fillId="0" borderId="0" xfId="0" applyNumberFormat="1" applyFont="1" applyAlignment="1">
      <alignment horizontal="left" vertical="center" wrapText="1"/>
    </xf>
    <xf numFmtId="180" fontId="37" fillId="2" borderId="12" xfId="0" applyNumberFormat="1" applyFont="1" applyFill="1" applyBorder="1" applyAlignment="1" applyProtection="1">
      <alignment horizontal="left" vertical="center" shrinkToFit="1"/>
      <protection locked="0"/>
    </xf>
    <xf numFmtId="180" fontId="24" fillId="2" borderId="12" xfId="0" applyNumberFormat="1" applyFont="1" applyFill="1" applyBorder="1" applyAlignment="1" applyProtection="1">
      <alignment horizontal="left" vertical="center" shrinkToFit="1"/>
      <protection locked="0"/>
    </xf>
    <xf numFmtId="49" fontId="48" fillId="2" borderId="80" xfId="26" applyNumberFormat="1" applyFont="1" applyFill="1" applyBorder="1" applyAlignment="1" applyProtection="1">
      <alignment horizontal="left" vertical="center" shrinkToFit="1"/>
      <protection locked="0"/>
    </xf>
    <xf numFmtId="49" fontId="48" fillId="2" borderId="45" xfId="0" applyNumberFormat="1" applyFont="1" applyFill="1" applyBorder="1" applyAlignment="1" applyProtection="1">
      <alignment horizontal="left" vertical="center" shrinkToFit="1"/>
      <protection locked="0"/>
    </xf>
    <xf numFmtId="49" fontId="48" fillId="2" borderId="12" xfId="26" applyNumberFormat="1" applyFont="1" applyFill="1" applyBorder="1" applyAlignment="1" applyProtection="1">
      <alignment horizontal="left" vertical="center" shrinkToFit="1"/>
      <protection locked="0"/>
    </xf>
    <xf numFmtId="176" fontId="24" fillId="2" borderId="15" xfId="0" applyNumberFormat="1" applyFont="1" applyFill="1" applyBorder="1" applyAlignment="1" applyProtection="1">
      <alignment horizontal="left" vertical="center" shrinkToFit="1"/>
      <protection locked="0"/>
    </xf>
    <xf numFmtId="176" fontId="24" fillId="2" borderId="17" xfId="0" applyNumberFormat="1" applyFont="1" applyFill="1" applyBorder="1" applyAlignment="1" applyProtection="1">
      <alignment horizontal="left" vertical="center" shrinkToFit="1"/>
      <protection locked="0"/>
    </xf>
    <xf numFmtId="49" fontId="24" fillId="2" borderId="16" xfId="0" applyNumberFormat="1" applyFont="1" applyFill="1" applyBorder="1" applyAlignment="1" applyProtection="1">
      <alignment horizontal="left" vertical="center" shrinkToFit="1"/>
      <protection locked="0"/>
    </xf>
    <xf numFmtId="176" fontId="24" fillId="2" borderId="10" xfId="0" applyNumberFormat="1" applyFont="1" applyFill="1" applyBorder="1" applyAlignment="1" applyProtection="1">
      <alignment horizontal="left" vertical="center" shrinkToFit="1"/>
      <protection locked="0"/>
    </xf>
    <xf numFmtId="176" fontId="21" fillId="0" borderId="0" xfId="0" applyNumberFormat="1" applyFont="1" applyAlignment="1" applyProtection="1">
      <alignment vertical="center"/>
      <protection locked="0"/>
    </xf>
    <xf numFmtId="176" fontId="21" fillId="2" borderId="0" xfId="0" applyNumberFormat="1" applyFont="1" applyFill="1" applyAlignment="1" applyProtection="1">
      <alignment horizontal="right" vertical="center" shrinkToFit="1"/>
      <protection locked="0"/>
    </xf>
    <xf numFmtId="9" fontId="24" fillId="0" borderId="0" xfId="27" applyFont="1" applyAlignment="1">
      <alignment horizontal="right" vertical="center"/>
    </xf>
    <xf numFmtId="38" fontId="21" fillId="0" borderId="40" xfId="0" applyNumberFormat="1" applyFont="1" applyBorder="1" applyAlignment="1">
      <alignment horizontal="center" vertical="center"/>
    </xf>
    <xf numFmtId="38" fontId="21" fillId="0" borderId="51" xfId="0" applyNumberFormat="1" applyFont="1" applyBorder="1" applyAlignment="1">
      <alignment horizontal="center" vertical="center" wrapText="1"/>
    </xf>
    <xf numFmtId="38" fontId="21" fillId="0" borderId="51" xfId="0" applyNumberFormat="1" applyFont="1" applyBorder="1" applyAlignment="1">
      <alignment horizontal="center" vertical="center"/>
    </xf>
    <xf numFmtId="0" fontId="21" fillId="0" borderId="0" xfId="0" applyFont="1" applyFill="1" applyAlignment="1">
      <alignment vertical="center"/>
    </xf>
    <xf numFmtId="0" fontId="24" fillId="0" borderId="81" xfId="0" applyFont="1" applyBorder="1" applyAlignment="1">
      <alignment horizontal="center" vertical="center"/>
    </xf>
    <xf numFmtId="0" fontId="21" fillId="2" borderId="72" xfId="0" applyFont="1" applyFill="1" applyBorder="1" applyAlignment="1">
      <alignment vertical="center"/>
    </xf>
    <xf numFmtId="0" fontId="21" fillId="0" borderId="71" xfId="0" applyFont="1" applyFill="1" applyBorder="1" applyAlignment="1">
      <alignment vertical="center"/>
    </xf>
    <xf numFmtId="0" fontId="21" fillId="0" borderId="72" xfId="0" applyFont="1" applyFill="1" applyBorder="1" applyAlignment="1">
      <alignment vertical="center"/>
    </xf>
    <xf numFmtId="0" fontId="21" fillId="0" borderId="73" xfId="0" applyFont="1" applyFill="1" applyBorder="1" applyAlignment="1">
      <alignment vertical="center"/>
    </xf>
    <xf numFmtId="176" fontId="24" fillId="0" borderId="16" xfId="0" applyNumberFormat="1" applyFont="1" applyBorder="1" applyAlignment="1">
      <alignment vertical="center"/>
    </xf>
    <xf numFmtId="176" fontId="24" fillId="0" borderId="14" xfId="0" applyNumberFormat="1" applyFont="1" applyBorder="1" applyAlignment="1">
      <alignment vertical="center"/>
    </xf>
    <xf numFmtId="176" fontId="24" fillId="0" borderId="14" xfId="0" applyNumberFormat="1" applyFont="1" applyBorder="1" applyAlignment="1">
      <alignment horizontal="right" vertical="center"/>
    </xf>
    <xf numFmtId="176" fontId="21" fillId="0" borderId="0" xfId="13" applyNumberFormat="1" applyFont="1" applyAlignment="1">
      <alignment vertical="center" wrapText="1"/>
    </xf>
    <xf numFmtId="0" fontId="22" fillId="0" borderId="12" xfId="13" applyFont="1" applyBorder="1" applyAlignment="1">
      <alignment horizontal="left" vertical="center"/>
    </xf>
    <xf numFmtId="0" fontId="22" fillId="0" borderId="0" xfId="13" applyFont="1" applyBorder="1" applyAlignment="1">
      <alignment horizontal="left" vertical="center"/>
    </xf>
    <xf numFmtId="176" fontId="21" fillId="0" borderId="0" xfId="13" applyNumberFormat="1" applyFont="1" applyBorder="1" applyAlignment="1">
      <alignment vertical="center" wrapText="1"/>
    </xf>
    <xf numFmtId="0" fontId="32" fillId="0" borderId="0" xfId="13" applyAlignment="1">
      <alignment horizontal="right"/>
    </xf>
    <xf numFmtId="0" fontId="50" fillId="0" borderId="0" xfId="13" applyFont="1"/>
    <xf numFmtId="0" fontId="22" fillId="0" borderId="0" xfId="0" applyFont="1"/>
    <xf numFmtId="176" fontId="22" fillId="0" borderId="0" xfId="10" applyNumberFormat="1" applyFont="1" applyBorder="1" applyAlignment="1">
      <alignment vertical="center"/>
    </xf>
    <xf numFmtId="176" fontId="22" fillId="0" borderId="17" xfId="10" applyNumberFormat="1" applyFont="1" applyBorder="1" applyAlignment="1">
      <alignment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176" fontId="22" fillId="0" borderId="2" xfId="10" applyNumberFormat="1" applyFont="1" applyBorder="1" applyAlignment="1">
      <alignment vertical="center"/>
    </xf>
    <xf numFmtId="176" fontId="22" fillId="0" borderId="3" xfId="10" applyNumberFormat="1" applyFont="1" applyBorder="1" applyAlignment="1">
      <alignment vertical="center"/>
    </xf>
    <xf numFmtId="38" fontId="21" fillId="0" borderId="72" xfId="0" applyNumberFormat="1" applyFont="1" applyFill="1" applyBorder="1" applyAlignment="1" applyProtection="1">
      <alignment horizontal="left" vertical="center"/>
      <protection locked="0"/>
    </xf>
    <xf numFmtId="38" fontId="21" fillId="0" borderId="84" xfId="0" applyNumberFormat="1" applyFont="1" applyFill="1" applyBorder="1" applyAlignment="1" applyProtection="1">
      <alignment horizontal="left" vertical="center"/>
      <protection locked="0"/>
    </xf>
    <xf numFmtId="177" fontId="24" fillId="0" borderId="81" xfId="0" applyNumberFormat="1" applyFont="1" applyBorder="1" applyAlignment="1" applyProtection="1">
      <alignment vertical="center"/>
      <protection locked="0"/>
    </xf>
    <xf numFmtId="38" fontId="21" fillId="0" borderId="0" xfId="10" applyFont="1" applyAlignment="1">
      <alignment vertical="center"/>
    </xf>
    <xf numFmtId="38" fontId="29" fillId="0" borderId="0" xfId="10" applyFont="1" applyAlignment="1">
      <alignment vertical="center"/>
    </xf>
    <xf numFmtId="0" fontId="51" fillId="0" borderId="0" xfId="13" applyFont="1"/>
    <xf numFmtId="176" fontId="22" fillId="0" borderId="0" xfId="0" applyNumberFormat="1" applyFont="1"/>
    <xf numFmtId="176" fontId="22" fillId="0" borderId="28" xfId="13" applyNumberFormat="1" applyFont="1" applyBorder="1" applyAlignment="1">
      <alignment horizontal="right" vertical="center"/>
    </xf>
    <xf numFmtId="0" fontId="22" fillId="0" borderId="3" xfId="13" applyFont="1" applyBorder="1" applyAlignment="1">
      <alignment vertical="center" wrapText="1"/>
    </xf>
    <xf numFmtId="0" fontId="14" fillId="0" borderId="3" xfId="0" applyFont="1" applyBorder="1" applyAlignment="1">
      <alignment vertical="center"/>
    </xf>
    <xf numFmtId="0" fontId="22" fillId="0" borderId="3" xfId="13" applyFont="1" applyBorder="1" applyAlignment="1">
      <alignment horizontal="left" vertical="center"/>
    </xf>
    <xf numFmtId="176" fontId="22" fillId="0" borderId="0" xfId="0" applyNumberFormat="1" applyFont="1" applyAlignment="1">
      <alignment vertical="center"/>
    </xf>
    <xf numFmtId="176" fontId="22" fillId="0" borderId="0" xfId="0" applyNumberFormat="1" applyFont="1" applyFill="1" applyAlignment="1">
      <alignment vertical="center"/>
    </xf>
    <xf numFmtId="176" fontId="37" fillId="0" borderId="0" xfId="0" applyNumberFormat="1" applyFont="1" applyAlignment="1">
      <alignment vertical="center"/>
    </xf>
    <xf numFmtId="0" fontId="21" fillId="2" borderId="28" xfId="0" applyFont="1" applyFill="1" applyBorder="1" applyAlignment="1" applyProtection="1">
      <alignment horizontal="center" vertical="center"/>
      <protection locked="0"/>
    </xf>
    <xf numFmtId="38" fontId="21" fillId="2" borderId="11" xfId="0" applyNumberFormat="1" applyFont="1" applyFill="1" applyBorder="1" applyAlignment="1" applyProtection="1">
      <alignment vertical="center"/>
      <protection locked="0"/>
    </xf>
    <xf numFmtId="38" fontId="21" fillId="2" borderId="16" xfId="0" applyNumberFormat="1" applyFont="1" applyFill="1" applyBorder="1" applyAlignment="1" applyProtection="1">
      <alignment horizontal="center" vertical="center"/>
      <protection locked="0"/>
    </xf>
    <xf numFmtId="38" fontId="21" fillId="2" borderId="11" xfId="0" applyNumberFormat="1" applyFont="1" applyFill="1" applyBorder="1" applyAlignment="1" applyProtection="1">
      <alignment horizontal="left" vertical="center" shrinkToFit="1"/>
      <protection locked="0"/>
    </xf>
    <xf numFmtId="38" fontId="21" fillId="2" borderId="10" xfId="0" applyNumberFormat="1" applyFont="1" applyFill="1" applyBorder="1" applyAlignment="1" applyProtection="1">
      <alignment horizontal="left" vertical="center" shrinkToFit="1"/>
      <protection locked="0"/>
    </xf>
    <xf numFmtId="38" fontId="21" fillId="2" borderId="10" xfId="0" applyNumberFormat="1" applyFont="1" applyFill="1" applyBorder="1" applyAlignment="1" applyProtection="1">
      <alignment horizontal="right" vertical="center"/>
      <protection locked="0"/>
    </xf>
    <xf numFmtId="38" fontId="21" fillId="2" borderId="10" xfId="0" applyNumberFormat="1" applyFont="1" applyFill="1" applyBorder="1" applyAlignment="1" applyProtection="1">
      <alignment vertical="center"/>
      <protection locked="0"/>
    </xf>
    <xf numFmtId="38" fontId="21" fillId="2" borderId="10" xfId="0" applyNumberFormat="1" applyFont="1" applyFill="1" applyBorder="1" applyAlignment="1" applyProtection="1">
      <alignment horizontal="center" vertical="center"/>
      <protection locked="0"/>
    </xf>
    <xf numFmtId="38" fontId="21" fillId="2" borderId="11" xfId="0" applyNumberFormat="1" applyFont="1" applyFill="1" applyBorder="1" applyAlignment="1" applyProtection="1">
      <alignment horizontal="left" vertical="center"/>
      <protection locked="0"/>
    </xf>
    <xf numFmtId="38" fontId="21" fillId="2" borderId="21" xfId="0" applyNumberFormat="1" applyFont="1" applyFill="1" applyBorder="1" applyAlignment="1" applyProtection="1">
      <alignment horizontal="left" vertical="center"/>
      <protection locked="0"/>
    </xf>
    <xf numFmtId="38" fontId="21" fillId="2" borderId="21" xfId="0" applyNumberFormat="1" applyFont="1" applyFill="1" applyBorder="1" applyAlignment="1" applyProtection="1">
      <alignment horizontal="left" vertical="center" wrapText="1"/>
      <protection locked="0"/>
    </xf>
    <xf numFmtId="38" fontId="21" fillId="2" borderId="14" xfId="0" applyNumberFormat="1" applyFont="1" applyFill="1" applyBorder="1" applyAlignment="1" applyProtection="1">
      <alignment horizontal="center" vertical="center"/>
      <protection locked="0"/>
    </xf>
    <xf numFmtId="38" fontId="27" fillId="2" borderId="2" xfId="0" applyNumberFormat="1" applyFont="1" applyFill="1" applyBorder="1" applyAlignment="1" applyProtection="1">
      <alignment horizontal="center" vertical="center"/>
      <protection locked="0"/>
    </xf>
    <xf numFmtId="38" fontId="21" fillId="2" borderId="2" xfId="0" applyNumberFormat="1" applyFont="1" applyFill="1" applyBorder="1" applyAlignment="1" applyProtection="1">
      <alignment horizontal="center" vertical="center"/>
      <protection locked="0"/>
    </xf>
    <xf numFmtId="38" fontId="27" fillId="2" borderId="21" xfId="0" applyNumberFormat="1" applyFont="1" applyFill="1" applyBorder="1" applyAlignment="1" applyProtection="1">
      <alignment horizontal="center" vertical="center"/>
      <protection locked="0"/>
    </xf>
    <xf numFmtId="38" fontId="21" fillId="2" borderId="14" xfId="0" applyNumberFormat="1" applyFont="1" applyFill="1" applyBorder="1" applyAlignment="1" applyProtection="1">
      <alignment horizontal="left" vertical="center" wrapText="1"/>
      <protection locked="0"/>
    </xf>
    <xf numFmtId="38" fontId="21" fillId="2" borderId="14" xfId="0" applyNumberFormat="1" applyFont="1" applyFill="1" applyBorder="1" applyAlignment="1" applyProtection="1">
      <alignment horizontal="right" vertical="center"/>
      <protection locked="0"/>
    </xf>
    <xf numFmtId="38" fontId="21" fillId="2" borderId="3" xfId="0" applyNumberFormat="1" applyFont="1" applyFill="1" applyBorder="1" applyAlignment="1" applyProtection="1">
      <alignment horizontal="right" vertical="center"/>
      <protection locked="0"/>
    </xf>
    <xf numFmtId="38" fontId="21" fillId="0" borderId="83" xfId="0" applyNumberFormat="1" applyFont="1" applyFill="1" applyBorder="1" applyAlignment="1" applyProtection="1">
      <alignment horizontal="left" vertical="center"/>
      <protection locked="0"/>
    </xf>
    <xf numFmtId="38" fontId="21" fillId="2" borderId="13" xfId="0" applyNumberFormat="1" applyFont="1" applyFill="1" applyBorder="1" applyAlignment="1" applyProtection="1">
      <alignment horizontal="left" vertical="center" wrapText="1"/>
      <protection locked="0"/>
    </xf>
    <xf numFmtId="38" fontId="21" fillId="0" borderId="72" xfId="0" applyNumberFormat="1" applyFont="1" applyFill="1" applyBorder="1" applyAlignment="1" applyProtection="1">
      <alignment horizontal="left" vertical="center" wrapText="1"/>
      <protection locked="0"/>
    </xf>
    <xf numFmtId="38" fontId="21" fillId="2" borderId="58" xfId="0" applyNumberFormat="1" applyFont="1" applyFill="1" applyBorder="1" applyAlignment="1" applyProtection="1">
      <alignment horizontal="right" vertical="center"/>
      <protection locked="0"/>
    </xf>
    <xf numFmtId="38" fontId="21" fillId="2" borderId="39" xfId="0" applyNumberFormat="1" applyFont="1" applyFill="1" applyBorder="1" applyAlignment="1" applyProtection="1">
      <alignment horizontal="right" vertical="center"/>
      <protection locked="0"/>
    </xf>
    <xf numFmtId="38" fontId="22" fillId="2" borderId="10" xfId="0" applyNumberFormat="1" applyFont="1" applyFill="1" applyBorder="1" applyAlignment="1" applyProtection="1">
      <alignment horizontal="center" vertical="center"/>
      <protection locked="0"/>
    </xf>
    <xf numFmtId="0" fontId="25" fillId="2" borderId="72" xfId="0" applyFont="1" applyFill="1" applyBorder="1" applyAlignment="1" applyProtection="1">
      <alignment vertical="center"/>
      <protection locked="0"/>
    </xf>
    <xf numFmtId="0" fontId="21" fillId="2" borderId="72" xfId="0" applyFont="1" applyFill="1" applyBorder="1" applyAlignment="1" applyProtection="1">
      <alignment vertical="center"/>
      <protection locked="0"/>
    </xf>
    <xf numFmtId="0" fontId="25" fillId="2" borderId="71" xfId="0" applyFont="1" applyFill="1" applyBorder="1" applyAlignment="1" applyProtection="1">
      <alignment vertical="center"/>
      <protection locked="0"/>
    </xf>
    <xf numFmtId="0" fontId="21" fillId="2" borderId="73" xfId="0" applyFont="1" applyFill="1" applyBorder="1" applyAlignment="1" applyProtection="1">
      <alignment vertical="center"/>
      <protection locked="0"/>
    </xf>
    <xf numFmtId="176" fontId="21" fillId="0" borderId="0" xfId="0" applyNumberFormat="1" applyFont="1" applyAlignment="1" applyProtection="1">
      <alignment vertical="center" shrinkToFit="1"/>
      <protection locked="0"/>
    </xf>
    <xf numFmtId="0" fontId="22" fillId="0" borderId="12" xfId="13" applyFont="1" applyFill="1" applyBorder="1" applyAlignment="1">
      <alignment horizontal="left" vertical="center"/>
    </xf>
    <xf numFmtId="0" fontId="22" fillId="0" borderId="3" xfId="13" applyFont="1" applyFill="1" applyBorder="1" applyAlignment="1">
      <alignment horizontal="center" vertical="center"/>
    </xf>
    <xf numFmtId="0" fontId="22" fillId="0" borderId="3" xfId="13" applyFont="1" applyFill="1" applyBorder="1" applyAlignment="1">
      <alignment horizontal="center" vertical="center" wrapText="1"/>
    </xf>
    <xf numFmtId="176" fontId="21" fillId="0" borderId="4" xfId="0" applyNumberFormat="1" applyFont="1" applyFill="1" applyBorder="1" applyAlignment="1">
      <alignment horizontal="center" vertical="center"/>
    </xf>
    <xf numFmtId="176" fontId="21" fillId="0" borderId="19" xfId="0" applyNumberFormat="1" applyFont="1" applyFill="1" applyBorder="1" applyAlignment="1">
      <alignment horizontal="center" vertical="center"/>
    </xf>
    <xf numFmtId="0" fontId="22" fillId="4" borderId="12" xfId="13" applyFont="1" applyFill="1" applyBorder="1" applyAlignment="1">
      <alignment horizontal="left" vertical="center"/>
    </xf>
    <xf numFmtId="176" fontId="22" fillId="4" borderId="3" xfId="10" applyNumberFormat="1" applyFont="1" applyFill="1" applyBorder="1" applyAlignment="1">
      <alignment vertical="center"/>
    </xf>
    <xf numFmtId="0" fontId="22" fillId="0" borderId="0" xfId="13" applyFont="1" applyAlignment="1">
      <alignment horizontal="left" vertical="center"/>
    </xf>
    <xf numFmtId="38" fontId="25" fillId="2" borderId="14" xfId="10" applyFont="1" applyFill="1" applyBorder="1" applyAlignment="1" applyProtection="1">
      <alignment vertical="center"/>
      <protection locked="0"/>
    </xf>
    <xf numFmtId="176" fontId="25" fillId="2" borderId="3" xfId="0" applyNumberFormat="1" applyFont="1" applyFill="1" applyBorder="1" applyAlignment="1" applyProtection="1">
      <alignment vertical="center"/>
      <protection locked="0"/>
    </xf>
    <xf numFmtId="176" fontId="21" fillId="0" borderId="14" xfId="0" applyNumberFormat="1" applyFont="1" applyBorder="1" applyAlignment="1">
      <alignment horizontal="left" vertical="center"/>
    </xf>
    <xf numFmtId="176" fontId="21" fillId="0" borderId="2" xfId="0" applyNumberFormat="1" applyFont="1" applyBorder="1" applyAlignment="1">
      <alignment horizontal="left" vertical="center"/>
    </xf>
    <xf numFmtId="176" fontId="21" fillId="0" borderId="21" xfId="0" applyNumberFormat="1" applyFont="1" applyBorder="1" applyAlignment="1">
      <alignment horizontal="left" vertical="center"/>
    </xf>
    <xf numFmtId="38" fontId="21" fillId="0" borderId="40" xfId="0" applyNumberFormat="1" applyFont="1" applyBorder="1" applyAlignment="1">
      <alignment horizontal="center" vertical="center"/>
    </xf>
    <xf numFmtId="38" fontId="21" fillId="0" borderId="34" xfId="0" applyNumberFormat="1" applyFont="1" applyBorder="1" applyAlignment="1">
      <alignment horizontal="center" vertical="center"/>
    </xf>
    <xf numFmtId="176" fontId="25" fillId="2" borderId="16" xfId="0" applyNumberFormat="1" applyFont="1" applyFill="1" applyBorder="1" applyAlignment="1" applyProtection="1">
      <alignment horizontal="center" vertical="center"/>
      <protection locked="0"/>
    </xf>
    <xf numFmtId="176" fontId="21" fillId="2" borderId="16" xfId="0" applyNumberFormat="1" applyFont="1" applyFill="1" applyBorder="1" applyAlignment="1" applyProtection="1">
      <alignment horizontal="center" vertical="center"/>
      <protection locked="0"/>
    </xf>
    <xf numFmtId="176" fontId="21" fillId="2" borderId="15" xfId="0" applyNumberFormat="1" applyFont="1" applyFill="1" applyBorder="1" applyAlignment="1" applyProtection="1">
      <alignment horizontal="center" vertical="center"/>
      <protection locked="0"/>
    </xf>
    <xf numFmtId="38" fontId="21" fillId="2" borderId="22" xfId="10" applyFont="1" applyFill="1" applyBorder="1" applyAlignment="1" applyProtection="1">
      <alignment vertical="center"/>
      <protection locked="0"/>
    </xf>
    <xf numFmtId="176" fontId="21" fillId="2" borderId="5" xfId="0" applyNumberFormat="1" applyFont="1" applyFill="1" applyBorder="1" applyAlignment="1" applyProtection="1">
      <alignment vertical="center"/>
      <protection locked="0"/>
    </xf>
    <xf numFmtId="176" fontId="21" fillId="2" borderId="5" xfId="0" applyNumberFormat="1" applyFont="1" applyFill="1" applyBorder="1" applyAlignment="1" applyProtection="1">
      <alignment horizontal="center" vertical="center"/>
      <protection locked="0"/>
    </xf>
    <xf numFmtId="177" fontId="21" fillId="0" borderId="85" xfId="0" applyNumberFormat="1" applyFont="1" applyBorder="1" applyAlignment="1">
      <alignment horizontal="right" vertical="center"/>
    </xf>
    <xf numFmtId="0" fontId="21" fillId="2" borderId="84" xfId="0" applyFont="1" applyFill="1" applyBorder="1" applyAlignment="1" applyProtection="1">
      <alignment vertical="center"/>
      <protection locked="0"/>
    </xf>
    <xf numFmtId="176" fontId="25" fillId="0" borderId="16" xfId="0" applyNumberFormat="1" applyFont="1" applyFill="1" applyBorder="1" applyAlignment="1" applyProtection="1">
      <alignment horizontal="center" vertical="center"/>
      <protection locked="0"/>
    </xf>
    <xf numFmtId="176" fontId="21" fillId="0" borderId="16" xfId="0" applyNumberFormat="1" applyFont="1" applyFill="1" applyBorder="1" applyAlignment="1" applyProtection="1">
      <alignment horizontal="center" vertical="center"/>
      <protection locked="0"/>
    </xf>
    <xf numFmtId="176" fontId="21" fillId="0" borderId="15" xfId="0" applyNumberFormat="1" applyFont="1" applyFill="1" applyBorder="1" applyAlignment="1" applyProtection="1">
      <alignment horizontal="center" vertical="center"/>
      <protection locked="0"/>
    </xf>
    <xf numFmtId="38" fontId="21" fillId="2" borderId="22" xfId="0" applyNumberFormat="1" applyFont="1" applyFill="1" applyBorder="1" applyAlignment="1" applyProtection="1">
      <alignment horizontal="center" vertical="center"/>
      <protection locked="0"/>
    </xf>
    <xf numFmtId="38" fontId="25" fillId="0" borderId="16" xfId="0" applyNumberFormat="1" applyFont="1" applyFill="1" applyBorder="1" applyAlignment="1" applyProtection="1">
      <alignment horizontal="center" vertical="center"/>
      <protection locked="0"/>
    </xf>
    <xf numFmtId="38" fontId="21" fillId="0" borderId="16" xfId="0" applyNumberFormat="1" applyFont="1" applyFill="1" applyBorder="1" applyAlignment="1" applyProtection="1">
      <alignment horizontal="center" vertical="center"/>
      <protection locked="0"/>
    </xf>
    <xf numFmtId="0" fontId="21" fillId="2" borderId="13" xfId="0" applyFont="1" applyFill="1" applyBorder="1" applyAlignment="1" applyProtection="1">
      <alignment horizontal="left" vertical="center" shrinkToFit="1"/>
      <protection locked="0"/>
    </xf>
    <xf numFmtId="38" fontId="21" fillId="2" borderId="3" xfId="0" applyNumberFormat="1" applyFont="1" applyFill="1" applyBorder="1" applyAlignment="1" applyProtection="1">
      <alignment horizontal="left" vertical="center" shrinkToFit="1"/>
      <protection locked="0"/>
    </xf>
    <xf numFmtId="38" fontId="21" fillId="2" borderId="13" xfId="0" applyNumberFormat="1" applyFont="1" applyFill="1" applyBorder="1" applyAlignment="1" applyProtection="1">
      <alignment horizontal="left" vertical="center" shrinkToFit="1"/>
      <protection locked="0"/>
    </xf>
    <xf numFmtId="0" fontId="21" fillId="2" borderId="76" xfId="0" applyFont="1" applyFill="1" applyBorder="1" applyAlignment="1" applyProtection="1">
      <alignment horizontal="justify" vertical="center" shrinkToFit="1"/>
      <protection locked="0"/>
    </xf>
    <xf numFmtId="38" fontId="21" fillId="2" borderId="78" xfId="0" applyNumberFormat="1" applyFont="1" applyFill="1" applyBorder="1" applyAlignment="1" applyProtection="1">
      <alignment vertical="center" shrinkToFit="1"/>
      <protection locked="0"/>
    </xf>
    <xf numFmtId="38" fontId="21" fillId="2" borderId="78" xfId="0" applyNumberFormat="1" applyFont="1" applyFill="1" applyBorder="1" applyAlignment="1" applyProtection="1">
      <alignment horizontal="right" vertical="center"/>
      <protection locked="0"/>
    </xf>
    <xf numFmtId="38" fontId="21" fillId="2" borderId="78" xfId="0" applyNumberFormat="1" applyFont="1" applyFill="1" applyBorder="1" applyAlignment="1" applyProtection="1">
      <alignment horizontal="center" vertical="center"/>
      <protection locked="0"/>
    </xf>
    <xf numFmtId="38" fontId="21" fillId="2" borderId="77" xfId="0" applyNumberFormat="1" applyFont="1" applyFill="1" applyBorder="1" applyAlignment="1" applyProtection="1">
      <alignment horizontal="center" vertical="center"/>
      <protection locked="0"/>
    </xf>
    <xf numFmtId="38" fontId="21" fillId="0" borderId="77" xfId="0" applyNumberFormat="1" applyFont="1" applyFill="1" applyBorder="1" applyAlignment="1" applyProtection="1">
      <alignment horizontal="center" vertical="center"/>
      <protection locked="0"/>
    </xf>
    <xf numFmtId="38" fontId="29" fillId="2" borderId="18" xfId="0" applyNumberFormat="1" applyFont="1" applyFill="1" applyBorder="1" applyAlignment="1" applyProtection="1">
      <alignment horizontal="left" vertical="center"/>
      <protection locked="0"/>
    </xf>
    <xf numFmtId="38" fontId="29" fillId="2" borderId="23" xfId="0" applyNumberFormat="1" applyFont="1" applyFill="1" applyBorder="1" applyAlignment="1" applyProtection="1">
      <alignment horizontal="left" vertical="center"/>
      <protection locked="0"/>
    </xf>
    <xf numFmtId="38" fontId="29" fillId="2" borderId="23" xfId="0" applyNumberFormat="1" applyFont="1" applyFill="1" applyBorder="1" applyAlignment="1" applyProtection="1">
      <alignment horizontal="left" vertical="center" wrapText="1"/>
      <protection locked="0"/>
    </xf>
    <xf numFmtId="38" fontId="29" fillId="2" borderId="22" xfId="0" applyNumberFormat="1" applyFont="1" applyFill="1" applyBorder="1" applyAlignment="1" applyProtection="1">
      <alignment horizontal="center" vertical="center"/>
      <protection locked="0"/>
    </xf>
    <xf numFmtId="38" fontId="30" fillId="2" borderId="28" xfId="0" applyNumberFormat="1" applyFont="1" applyFill="1" applyBorder="1" applyAlignment="1" applyProtection="1">
      <alignment horizontal="center" vertical="center"/>
      <protection locked="0"/>
    </xf>
    <xf numFmtId="38" fontId="29" fillId="2" borderId="28" xfId="0" applyNumberFormat="1" applyFont="1" applyFill="1" applyBorder="1" applyAlignment="1" applyProtection="1">
      <alignment horizontal="center" vertical="center"/>
      <protection locked="0"/>
    </xf>
    <xf numFmtId="38" fontId="30" fillId="2" borderId="23" xfId="0" applyNumberFormat="1" applyFont="1" applyFill="1" applyBorder="1" applyAlignment="1" applyProtection="1">
      <alignment horizontal="center" vertical="center"/>
      <protection locked="0"/>
    </xf>
    <xf numFmtId="38" fontId="29" fillId="2" borderId="22" xfId="0" applyNumberFormat="1" applyFont="1" applyFill="1" applyBorder="1" applyAlignment="1" applyProtection="1">
      <alignment horizontal="left" vertical="center" wrapText="1"/>
      <protection locked="0"/>
    </xf>
    <xf numFmtId="38" fontId="29" fillId="2" borderId="22" xfId="0" applyNumberFormat="1" applyFont="1" applyFill="1" applyBorder="1" applyAlignment="1" applyProtection="1">
      <alignment horizontal="right" vertical="center"/>
      <protection locked="0"/>
    </xf>
    <xf numFmtId="38" fontId="29" fillId="2" borderId="5" xfId="0" applyNumberFormat="1" applyFont="1" applyFill="1" applyBorder="1" applyAlignment="1" applyProtection="1">
      <alignment horizontal="right" vertical="center"/>
      <protection locked="0"/>
    </xf>
    <xf numFmtId="38" fontId="21" fillId="0" borderId="86" xfId="0" applyNumberFormat="1" applyFont="1" applyBorder="1" applyAlignment="1">
      <alignment horizontal="right" vertical="center"/>
    </xf>
    <xf numFmtId="38" fontId="29" fillId="2" borderId="87" xfId="0" applyNumberFormat="1" applyFont="1" applyFill="1" applyBorder="1" applyAlignment="1" applyProtection="1">
      <alignment horizontal="right" vertical="center"/>
      <protection locked="0"/>
    </xf>
    <xf numFmtId="38" fontId="25" fillId="0" borderId="7" xfId="0" applyNumberFormat="1" applyFont="1" applyFill="1" applyBorder="1" applyAlignment="1" applyProtection="1">
      <alignment horizontal="center" vertical="center"/>
      <protection locked="0"/>
    </xf>
    <xf numFmtId="38" fontId="25" fillId="0" borderId="10" xfId="0" applyNumberFormat="1" applyFont="1" applyFill="1" applyBorder="1" applyAlignment="1" applyProtection="1">
      <alignment horizontal="center" vertical="center"/>
      <protection locked="0"/>
    </xf>
    <xf numFmtId="38" fontId="21" fillId="0" borderId="10" xfId="0" applyNumberFormat="1" applyFont="1" applyFill="1" applyBorder="1" applyAlignment="1" applyProtection="1">
      <alignment horizontal="center" vertical="center"/>
      <protection locked="0"/>
    </xf>
    <xf numFmtId="38" fontId="29" fillId="0" borderId="10" xfId="0" applyNumberFormat="1" applyFont="1" applyFill="1" applyBorder="1" applyAlignment="1" applyProtection="1">
      <alignment horizontal="center" vertical="center"/>
      <protection locked="0"/>
    </xf>
    <xf numFmtId="38" fontId="29" fillId="0" borderId="87" xfId="0" applyNumberFormat="1" applyFont="1" applyFill="1" applyBorder="1" applyAlignment="1" applyProtection="1">
      <alignment horizontal="center" vertical="center"/>
      <protection locked="0"/>
    </xf>
    <xf numFmtId="38" fontId="31" fillId="0" borderId="16" xfId="0" applyNumberFormat="1" applyFont="1" applyFill="1" applyBorder="1" applyAlignment="1" applyProtection="1">
      <alignment horizontal="center" vertical="center"/>
      <protection locked="0"/>
    </xf>
    <xf numFmtId="38" fontId="22" fillId="0" borderId="16" xfId="0" applyNumberFormat="1" applyFont="1" applyFill="1" applyBorder="1" applyAlignment="1" applyProtection="1">
      <alignment horizontal="center" vertical="center"/>
      <protection locked="0"/>
    </xf>
    <xf numFmtId="38" fontId="22" fillId="0" borderId="15" xfId="0" applyNumberFormat="1" applyFont="1" applyFill="1" applyBorder="1" applyAlignment="1" applyProtection="1">
      <alignment horizontal="center" vertical="center"/>
      <protection locked="0"/>
    </xf>
    <xf numFmtId="177" fontId="24" fillId="0" borderId="90" xfId="0" applyNumberFormat="1" applyFont="1" applyBorder="1" applyAlignment="1">
      <alignment vertical="center"/>
    </xf>
    <xf numFmtId="38" fontId="21" fillId="0" borderId="25" xfId="0" applyNumberFormat="1" applyFont="1" applyBorder="1" applyAlignment="1">
      <alignment horizontal="center" vertical="center"/>
    </xf>
    <xf numFmtId="38" fontId="31" fillId="0" borderId="16" xfId="0" applyNumberFormat="1" applyFont="1" applyFill="1" applyBorder="1" applyAlignment="1" applyProtection="1">
      <alignment horizontal="center" vertical="center" shrinkToFit="1"/>
      <protection locked="0"/>
    </xf>
    <xf numFmtId="38" fontId="22" fillId="0" borderId="16" xfId="0" applyNumberFormat="1" applyFont="1" applyFill="1" applyBorder="1" applyAlignment="1" applyProtection="1">
      <alignment horizontal="center" vertical="center" shrinkToFit="1"/>
      <protection locked="0"/>
    </xf>
    <xf numFmtId="38" fontId="22" fillId="0" borderId="15" xfId="0" applyNumberFormat="1" applyFont="1" applyFill="1" applyBorder="1" applyAlignment="1" applyProtection="1">
      <alignment horizontal="center" vertical="center" shrinkToFit="1"/>
      <protection locked="0"/>
    </xf>
    <xf numFmtId="177" fontId="21" fillId="0" borderId="12" xfId="0" applyNumberFormat="1" applyFont="1" applyBorder="1" applyAlignment="1">
      <alignment horizontal="right" vertical="center"/>
    </xf>
    <xf numFmtId="177" fontId="21" fillId="0" borderId="0" xfId="0" applyNumberFormat="1" applyFont="1" applyBorder="1" applyAlignment="1">
      <alignment horizontal="right" vertical="center"/>
    </xf>
    <xf numFmtId="177" fontId="24" fillId="0" borderId="34" xfId="0" applyNumberFormat="1" applyFont="1" applyBorder="1" applyAlignment="1">
      <alignment vertical="center"/>
    </xf>
    <xf numFmtId="177" fontId="21" fillId="0" borderId="10" xfId="0" applyNumberFormat="1" applyFont="1" applyBorder="1" applyAlignment="1">
      <alignment horizontal="right" vertical="center"/>
    </xf>
    <xf numFmtId="177" fontId="21" fillId="0" borderId="78" xfId="0" applyNumberFormat="1" applyFont="1" applyBorder="1" applyAlignment="1">
      <alignment horizontal="right" vertical="center"/>
    </xf>
    <xf numFmtId="177" fontId="24" fillId="0" borderId="92" xfId="0" applyNumberFormat="1" applyFont="1" applyBorder="1" applyAlignment="1">
      <alignment vertical="center"/>
    </xf>
    <xf numFmtId="177" fontId="25" fillId="0" borderId="10" xfId="0" applyNumberFormat="1" applyFont="1" applyBorder="1" applyAlignment="1">
      <alignment horizontal="right" vertical="center"/>
    </xf>
    <xf numFmtId="177" fontId="25" fillId="0" borderId="12" xfId="0" applyNumberFormat="1" applyFont="1" applyBorder="1" applyAlignment="1">
      <alignment horizontal="right" vertical="center"/>
    </xf>
    <xf numFmtId="177" fontId="21" fillId="0" borderId="17" xfId="0" applyNumberFormat="1" applyFont="1" applyBorder="1" applyAlignment="1">
      <alignment horizontal="right" vertical="center"/>
    </xf>
    <xf numFmtId="177" fontId="25" fillId="0" borderId="20" xfId="0" applyNumberFormat="1" applyFont="1" applyBorder="1" applyAlignment="1">
      <alignment horizontal="right" vertical="center"/>
    </xf>
    <xf numFmtId="177" fontId="25" fillId="0" borderId="20" xfId="0" applyNumberFormat="1" applyFont="1" applyBorder="1" applyAlignment="1">
      <alignment vertical="center"/>
    </xf>
    <xf numFmtId="38" fontId="25" fillId="0" borderId="53" xfId="0" applyNumberFormat="1" applyFont="1" applyBorder="1" applyAlignment="1">
      <alignment horizontal="right" vertical="center"/>
    </xf>
    <xf numFmtId="176" fontId="21" fillId="2" borderId="77" xfId="0" applyNumberFormat="1" applyFont="1" applyFill="1" applyBorder="1" applyAlignment="1" applyProtection="1">
      <alignment horizontal="center" vertical="center"/>
      <protection locked="0"/>
    </xf>
    <xf numFmtId="176" fontId="21" fillId="0" borderId="77" xfId="0" applyNumberFormat="1" applyFont="1" applyFill="1" applyBorder="1" applyAlignment="1" applyProtection="1">
      <alignment horizontal="center" vertical="center"/>
      <protection locked="0"/>
    </xf>
    <xf numFmtId="0" fontId="52" fillId="0" borderId="0" xfId="0" applyFont="1" applyAlignment="1">
      <alignment vertical="center"/>
    </xf>
    <xf numFmtId="0" fontId="24" fillId="0" borderId="0" xfId="0" applyFont="1" applyAlignment="1">
      <alignment vertical="center"/>
    </xf>
    <xf numFmtId="38" fontId="21" fillId="0" borderId="93" xfId="0" applyNumberFormat="1" applyFont="1" applyBorder="1" applyAlignment="1">
      <alignment horizontal="center" vertical="center"/>
    </xf>
    <xf numFmtId="38" fontId="21" fillId="0" borderId="19" xfId="0" applyNumberFormat="1" applyFont="1" applyBorder="1" applyAlignment="1">
      <alignment horizontal="center" vertical="center"/>
    </xf>
    <xf numFmtId="177" fontId="21" fillId="0" borderId="93" xfId="0" applyNumberFormat="1" applyFont="1" applyBorder="1" applyAlignment="1">
      <alignment horizontal="center" vertical="center"/>
    </xf>
    <xf numFmtId="177" fontId="21" fillId="0" borderId="9" xfId="0" applyNumberFormat="1" applyFont="1" applyBorder="1" applyAlignment="1">
      <alignment horizontal="center" vertical="center"/>
    </xf>
    <xf numFmtId="38" fontId="21" fillId="0" borderId="10" xfId="0" applyNumberFormat="1" applyFont="1" applyBorder="1" applyAlignment="1">
      <alignment vertical="center"/>
    </xf>
    <xf numFmtId="38" fontId="21" fillId="0" borderId="10" xfId="0" applyNumberFormat="1" applyFont="1" applyBorder="1" applyAlignment="1">
      <alignment horizontal="right" vertical="center"/>
    </xf>
    <xf numFmtId="9" fontId="21" fillId="0" borderId="10" xfId="27" applyFont="1" applyFill="1" applyBorder="1" applyAlignment="1">
      <alignment horizontal="right" vertical="center"/>
    </xf>
    <xf numFmtId="177" fontId="24" fillId="0" borderId="20" xfId="0" applyNumberFormat="1" applyFont="1" applyBorder="1" applyAlignment="1">
      <alignment horizontal="right" vertical="center"/>
    </xf>
    <xf numFmtId="38" fontId="21" fillId="0" borderId="3" xfId="0" applyNumberFormat="1" applyFont="1" applyBorder="1" applyAlignment="1">
      <alignment vertical="center"/>
    </xf>
    <xf numFmtId="177" fontId="24" fillId="0" borderId="8" xfId="0" applyNumberFormat="1" applyFont="1" applyBorder="1" applyAlignment="1">
      <alignment horizontal="right" vertical="center"/>
    </xf>
    <xf numFmtId="38" fontId="21" fillId="0" borderId="78" xfId="0" applyNumberFormat="1" applyFont="1" applyBorder="1" applyAlignment="1">
      <alignment vertical="center"/>
    </xf>
    <xf numFmtId="38" fontId="21" fillId="0" borderId="78" xfId="0" applyNumberFormat="1" applyFont="1" applyBorder="1" applyAlignment="1">
      <alignment horizontal="right" vertical="center"/>
    </xf>
    <xf numFmtId="9" fontId="21" fillId="0" borderId="78" xfId="27" applyFont="1" applyFill="1" applyBorder="1" applyAlignment="1">
      <alignment horizontal="right" vertical="center"/>
    </xf>
    <xf numFmtId="177" fontId="24" fillId="0" borderId="79" xfId="0" applyNumberFormat="1" applyFont="1" applyBorder="1" applyAlignment="1">
      <alignment horizontal="right" vertical="center"/>
    </xf>
    <xf numFmtId="38" fontId="53" fillId="0" borderId="46" xfId="0" applyNumberFormat="1" applyFont="1" applyBorder="1" applyAlignment="1">
      <alignment horizontal="right" vertical="center"/>
    </xf>
    <xf numFmtId="38" fontId="24" fillId="0" borderId="0" xfId="10" applyFont="1" applyAlignment="1">
      <alignment vertical="center"/>
    </xf>
    <xf numFmtId="38" fontId="21" fillId="0" borderId="0" xfId="0" applyNumberFormat="1" applyFont="1" applyAlignment="1">
      <alignment horizontal="right" vertical="center"/>
    </xf>
    <xf numFmtId="38" fontId="53" fillId="0" borderId="0" xfId="0" applyNumberFormat="1" applyFont="1" applyAlignment="1">
      <alignment horizontal="right" vertical="center"/>
    </xf>
    <xf numFmtId="38" fontId="24" fillId="0" borderId="0" xfId="0" applyNumberFormat="1" applyFont="1" applyAlignment="1">
      <alignment vertical="center"/>
    </xf>
    <xf numFmtId="177" fontId="24" fillId="0" borderId="0" xfId="0" applyNumberFormat="1" applyFont="1" applyAlignment="1">
      <alignment vertical="center"/>
    </xf>
    <xf numFmtId="176" fontId="24" fillId="0" borderId="95" xfId="0" applyNumberFormat="1" applyFont="1" applyBorder="1" applyAlignment="1">
      <alignment vertical="center"/>
    </xf>
    <xf numFmtId="176" fontId="24" fillId="0" borderId="96" xfId="0" applyNumberFormat="1" applyFont="1" applyBorder="1" applyAlignment="1">
      <alignment vertical="center"/>
    </xf>
    <xf numFmtId="38" fontId="21" fillId="0" borderId="0" xfId="10" applyFont="1" applyAlignment="1">
      <alignment horizontal="right" vertical="center"/>
    </xf>
    <xf numFmtId="176" fontId="24" fillId="5" borderId="64" xfId="0" applyNumberFormat="1" applyFont="1" applyFill="1" applyBorder="1" applyAlignment="1">
      <alignment vertical="center"/>
    </xf>
    <xf numFmtId="176" fontId="21" fillId="5" borderId="65" xfId="0" applyNumberFormat="1" applyFont="1" applyFill="1" applyBorder="1" applyAlignment="1">
      <alignment horizontal="right" vertical="center"/>
    </xf>
    <xf numFmtId="0" fontId="25" fillId="5" borderId="66" xfId="0" applyFont="1" applyFill="1" applyBorder="1" applyAlignment="1">
      <alignment horizontal="center" vertical="center"/>
    </xf>
    <xf numFmtId="9" fontId="21" fillId="5" borderId="67" xfId="0" applyNumberFormat="1" applyFont="1" applyFill="1" applyBorder="1" applyAlignment="1">
      <alignment horizontal="left" vertical="center"/>
    </xf>
    <xf numFmtId="176" fontId="24" fillId="5" borderId="68" xfId="0" applyNumberFormat="1" applyFont="1" applyFill="1" applyBorder="1" applyAlignment="1">
      <alignment vertical="center"/>
    </xf>
    <xf numFmtId="176" fontId="24" fillId="5" borderId="69" xfId="0" applyNumberFormat="1" applyFont="1" applyFill="1" applyBorder="1" applyAlignment="1">
      <alignment vertical="center"/>
    </xf>
    <xf numFmtId="176" fontId="24" fillId="5" borderId="66" xfId="0" applyNumberFormat="1" applyFont="1" applyFill="1" applyBorder="1" applyAlignment="1" applyProtection="1">
      <alignment horizontal="right" vertical="center"/>
    </xf>
    <xf numFmtId="38" fontId="54" fillId="2" borderId="10" xfId="0" applyNumberFormat="1" applyFont="1" applyFill="1" applyBorder="1" applyAlignment="1" applyProtection="1">
      <alignment horizontal="right" vertical="center"/>
      <protection locked="0"/>
    </xf>
    <xf numFmtId="0" fontId="22" fillId="0" borderId="3" xfId="13" applyFont="1" applyBorder="1" applyAlignment="1">
      <alignment horizontal="left" vertical="center"/>
    </xf>
    <xf numFmtId="0" fontId="14" fillId="0" borderId="3" xfId="0" applyFont="1" applyBorder="1" applyAlignment="1">
      <alignment horizontal="left" vertical="center"/>
    </xf>
    <xf numFmtId="0" fontId="22" fillId="0" borderId="3" xfId="13" applyFont="1" applyBorder="1" applyAlignment="1">
      <alignment horizontal="right" vertical="center"/>
    </xf>
    <xf numFmtId="0" fontId="22" fillId="0" borderId="3" xfId="13" applyFont="1" applyBorder="1" applyAlignment="1">
      <alignment vertical="center" wrapText="1"/>
    </xf>
    <xf numFmtId="0" fontId="14" fillId="0" borderId="3" xfId="0" applyFont="1" applyBorder="1" applyAlignment="1">
      <alignment vertical="center"/>
    </xf>
    <xf numFmtId="0" fontId="14" fillId="0" borderId="3" xfId="0" applyFont="1" applyBorder="1" applyAlignment="1">
      <alignment horizontal="right" vertical="center"/>
    </xf>
    <xf numFmtId="0" fontId="22" fillId="0" borderId="14"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2" xfId="0" applyFont="1" applyBorder="1" applyAlignment="1">
      <alignment horizontal="left" vertical="center"/>
    </xf>
    <xf numFmtId="0" fontId="22" fillId="0" borderId="23" xfId="0" applyFont="1" applyBorder="1" applyAlignment="1">
      <alignment horizontal="left" vertical="center"/>
    </xf>
    <xf numFmtId="0" fontId="22" fillId="0" borderId="15" xfId="0" applyFont="1" applyBorder="1" applyAlignment="1">
      <alignment horizontal="left" vertical="center"/>
    </xf>
    <xf numFmtId="0" fontId="22" fillId="0" borderId="82" xfId="0" applyFont="1" applyBorder="1" applyAlignment="1">
      <alignment horizontal="left" vertical="center"/>
    </xf>
    <xf numFmtId="0" fontId="22" fillId="0" borderId="16" xfId="0" applyFont="1" applyBorder="1" applyAlignment="1">
      <alignment horizontal="left" vertical="center"/>
    </xf>
    <xf numFmtId="0" fontId="22" fillId="0" borderId="39" xfId="0" applyFont="1" applyBorder="1" applyAlignment="1">
      <alignment horizontal="left" vertical="center"/>
    </xf>
    <xf numFmtId="0" fontId="22" fillId="0" borderId="14" xfId="0" applyFont="1" applyBorder="1" applyAlignment="1">
      <alignment horizontal="right" vertical="center"/>
    </xf>
    <xf numFmtId="0" fontId="22" fillId="0" borderId="21" xfId="0" applyFont="1" applyBorder="1" applyAlignment="1">
      <alignment horizontal="right" vertical="center"/>
    </xf>
    <xf numFmtId="176" fontId="21" fillId="0" borderId="14" xfId="0" applyNumberFormat="1" applyFont="1" applyBorder="1" applyAlignment="1">
      <alignment horizontal="center" vertical="center"/>
    </xf>
    <xf numFmtId="176" fontId="21" fillId="0" borderId="2" xfId="0" applyNumberFormat="1" applyFont="1" applyBorder="1" applyAlignment="1">
      <alignment horizontal="center" vertical="center"/>
    </xf>
    <xf numFmtId="176" fontId="21" fillId="0" borderId="21" xfId="0" applyNumberFormat="1" applyFont="1" applyBorder="1" applyAlignment="1">
      <alignment horizontal="center" vertical="center"/>
    </xf>
    <xf numFmtId="176" fontId="24" fillId="0" borderId="0" xfId="0" applyNumberFormat="1" applyFont="1" applyAlignment="1">
      <alignment horizontal="left" vertical="center" wrapText="1"/>
    </xf>
    <xf numFmtId="176" fontId="24" fillId="0" borderId="15" xfId="0" applyNumberFormat="1" applyFont="1" applyBorder="1" applyAlignment="1">
      <alignment horizontal="left" vertical="center" wrapText="1"/>
    </xf>
    <xf numFmtId="176" fontId="24" fillId="2" borderId="22" xfId="0" applyNumberFormat="1" applyFont="1" applyFill="1" applyBorder="1" applyAlignment="1" applyProtection="1">
      <alignment horizontal="left" vertical="center" wrapText="1"/>
      <protection locked="0"/>
    </xf>
    <xf numFmtId="176" fontId="24" fillId="2" borderId="28" xfId="0" applyNumberFormat="1" applyFont="1" applyFill="1" applyBorder="1" applyAlignment="1" applyProtection="1">
      <alignment horizontal="left" vertical="center" wrapText="1"/>
      <protection locked="0"/>
    </xf>
    <xf numFmtId="176" fontId="24" fillId="2" borderId="23" xfId="0" applyNumberFormat="1" applyFont="1" applyFill="1" applyBorder="1" applyAlignment="1" applyProtection="1">
      <alignment horizontal="left" vertical="center" wrapText="1"/>
      <protection locked="0"/>
    </xf>
    <xf numFmtId="176" fontId="21" fillId="3" borderId="3" xfId="0" applyNumberFormat="1" applyFont="1" applyFill="1" applyBorder="1" applyAlignment="1">
      <alignment horizontal="center" vertical="center"/>
    </xf>
    <xf numFmtId="49" fontId="24" fillId="2" borderId="16" xfId="0" applyNumberFormat="1" applyFont="1" applyFill="1" applyBorder="1" applyAlignment="1" applyProtection="1">
      <alignment horizontal="left" vertical="center" shrinkToFit="1"/>
      <protection locked="0"/>
    </xf>
    <xf numFmtId="49" fontId="24" fillId="2" borderId="12" xfId="0" applyNumberFormat="1" applyFont="1" applyFill="1" applyBorder="1" applyAlignment="1" applyProtection="1">
      <alignment horizontal="left" vertical="center" shrinkToFit="1"/>
      <protection locked="0"/>
    </xf>
    <xf numFmtId="49" fontId="24" fillId="2" borderId="39" xfId="0" applyNumberFormat="1" applyFont="1" applyFill="1" applyBorder="1" applyAlignment="1" applyProtection="1">
      <alignment horizontal="left" vertical="center" shrinkToFit="1"/>
      <protection locked="0"/>
    </xf>
    <xf numFmtId="49" fontId="24" fillId="2" borderId="2" xfId="0" applyNumberFormat="1" applyFont="1" applyFill="1" applyBorder="1" applyAlignment="1" applyProtection="1">
      <alignment horizontal="left" vertical="center" wrapText="1"/>
      <protection locked="0"/>
    </xf>
    <xf numFmtId="49" fontId="49" fillId="2" borderId="12" xfId="26" applyNumberFormat="1" applyFont="1" applyFill="1" applyBorder="1" applyAlignment="1" applyProtection="1">
      <alignment horizontal="left" vertical="center" shrinkToFit="1"/>
      <protection locked="0"/>
    </xf>
    <xf numFmtId="176" fontId="24" fillId="2" borderId="5" xfId="0" applyNumberFormat="1" applyFont="1" applyFill="1" applyBorder="1" applyAlignment="1" applyProtection="1">
      <alignment horizontal="left" vertical="center" wrapText="1"/>
      <protection locked="0"/>
    </xf>
    <xf numFmtId="176" fontId="24" fillId="2" borderId="17" xfId="0" applyNumberFormat="1" applyFont="1" applyFill="1" applyBorder="1" applyAlignment="1" applyProtection="1">
      <alignment horizontal="left" vertical="center" wrapText="1"/>
      <protection locked="0"/>
    </xf>
    <xf numFmtId="176" fontId="24" fillId="2" borderId="10" xfId="0" applyNumberFormat="1" applyFont="1" applyFill="1" applyBorder="1" applyAlignment="1" applyProtection="1">
      <alignment horizontal="left" vertical="center" wrapText="1"/>
      <protection locked="0"/>
    </xf>
    <xf numFmtId="176" fontId="24" fillId="0" borderId="70" xfId="0" applyNumberFormat="1" applyFont="1" applyBorder="1" applyAlignment="1">
      <alignment horizontal="center" vertical="center"/>
    </xf>
    <xf numFmtId="176" fontId="24" fillId="0" borderId="40" xfId="0" applyNumberFormat="1" applyFont="1" applyBorder="1" applyAlignment="1">
      <alignment horizontal="center" vertical="center"/>
    </xf>
    <xf numFmtId="176" fontId="41" fillId="2" borderId="12" xfId="0" applyNumberFormat="1" applyFont="1" applyFill="1" applyBorder="1" applyAlignment="1" applyProtection="1">
      <alignment horizontal="left" vertical="center" wrapText="1"/>
      <protection locked="0"/>
    </xf>
    <xf numFmtId="49" fontId="24" fillId="2" borderId="45" xfId="0" applyNumberFormat="1" applyFont="1" applyFill="1" applyBorder="1" applyAlignment="1" applyProtection="1">
      <alignment horizontal="left" vertical="center" shrinkToFit="1"/>
      <protection locked="0"/>
    </xf>
    <xf numFmtId="0" fontId="0" fillId="0" borderId="45" xfId="0" applyBorder="1" applyAlignment="1" applyProtection="1">
      <alignment horizontal="left" vertical="center" shrinkToFit="1"/>
      <protection locked="0"/>
    </xf>
    <xf numFmtId="176" fontId="23" fillId="0" borderId="0" xfId="0" applyNumberFormat="1" applyFont="1" applyAlignment="1">
      <alignment vertical="top" wrapText="1"/>
    </xf>
    <xf numFmtId="0" fontId="21" fillId="0" borderId="0" xfId="0" applyFont="1" applyAlignment="1">
      <alignment vertical="top"/>
    </xf>
    <xf numFmtId="176" fontId="21" fillId="0" borderId="19" xfId="0" applyNumberFormat="1" applyFont="1" applyFill="1" applyBorder="1" applyAlignment="1">
      <alignment horizontal="center" vertical="center"/>
    </xf>
    <xf numFmtId="176" fontId="21" fillId="0" borderId="1" xfId="0" applyNumberFormat="1" applyFont="1" applyFill="1" applyBorder="1" applyAlignment="1">
      <alignment horizontal="center" vertical="center"/>
    </xf>
    <xf numFmtId="176" fontId="21" fillId="0" borderId="25" xfId="0" applyNumberFormat="1" applyFont="1" applyFill="1" applyBorder="1" applyAlignment="1">
      <alignment horizontal="center" vertical="center"/>
    </xf>
    <xf numFmtId="176" fontId="21" fillId="0" borderId="41" xfId="0" applyNumberFormat="1" applyFont="1" applyBorder="1" applyAlignment="1">
      <alignment horizontal="left" vertical="center"/>
    </xf>
    <xf numFmtId="176" fontId="21" fillId="0" borderId="44" xfId="0" applyNumberFormat="1" applyFont="1" applyBorder="1" applyAlignment="1">
      <alignment horizontal="left" vertical="center"/>
    </xf>
    <xf numFmtId="176" fontId="21" fillId="0" borderId="42" xfId="0" applyNumberFormat="1" applyFont="1" applyBorder="1" applyAlignment="1">
      <alignment horizontal="left" vertical="center"/>
    </xf>
    <xf numFmtId="176" fontId="21" fillId="0" borderId="14" xfId="0" applyNumberFormat="1" applyFont="1" applyBorder="1" applyAlignment="1">
      <alignment horizontal="left" vertical="center"/>
    </xf>
    <xf numFmtId="176" fontId="21" fillId="0" borderId="2" xfId="0" applyNumberFormat="1" applyFont="1" applyBorder="1" applyAlignment="1">
      <alignment horizontal="left" vertical="center"/>
    </xf>
    <xf numFmtId="176" fontId="21" fillId="0" borderId="21" xfId="0" applyNumberFormat="1" applyFont="1" applyBorder="1" applyAlignment="1">
      <alignment horizontal="left" vertical="center"/>
    </xf>
    <xf numFmtId="176" fontId="24" fillId="0" borderId="43" xfId="0" applyNumberFormat="1" applyFont="1" applyBorder="1" applyAlignment="1">
      <alignment horizontal="left" vertical="center"/>
    </xf>
    <xf numFmtId="176" fontId="24" fillId="0" borderId="12" xfId="0" applyNumberFormat="1" applyFont="1" applyBorder="1" applyAlignment="1">
      <alignment horizontal="left" vertical="center"/>
    </xf>
    <xf numFmtId="176" fontId="24" fillId="0" borderId="39" xfId="0" applyNumberFormat="1" applyFont="1" applyBorder="1" applyAlignment="1">
      <alignment horizontal="left" vertical="center"/>
    </xf>
    <xf numFmtId="0" fontId="29" fillId="0" borderId="0" xfId="0" applyFont="1" applyAlignment="1">
      <alignment horizontal="right" vertical="top" wrapText="1"/>
    </xf>
    <xf numFmtId="176" fontId="24" fillId="2" borderId="12" xfId="0" applyNumberFormat="1" applyFont="1" applyFill="1" applyBorder="1" applyAlignment="1" applyProtection="1">
      <alignment horizontal="left" vertical="center" wrapText="1"/>
      <protection locked="0"/>
    </xf>
    <xf numFmtId="0" fontId="0" fillId="0" borderId="12" xfId="0" applyBorder="1" applyAlignment="1" applyProtection="1">
      <alignment vertical="center" wrapText="1"/>
      <protection locked="0"/>
    </xf>
    <xf numFmtId="176" fontId="24" fillId="2" borderId="2" xfId="0" applyNumberFormat="1" applyFont="1" applyFill="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2" xfId="0" applyBorder="1" applyAlignment="1" applyProtection="1">
      <alignment vertical="center" wrapText="1"/>
      <protection locked="0"/>
    </xf>
    <xf numFmtId="49" fontId="49" fillId="2" borderId="2" xfId="26" applyNumberFormat="1" applyFont="1" applyFill="1" applyBorder="1" applyAlignment="1" applyProtection="1">
      <alignment horizontal="left" vertical="center" shrinkToFit="1"/>
      <protection locked="0"/>
    </xf>
    <xf numFmtId="49" fontId="24" fillId="2" borderId="2" xfId="0" applyNumberFormat="1" applyFont="1" applyFill="1" applyBorder="1" applyAlignment="1" applyProtection="1">
      <alignment horizontal="left" vertical="center" shrinkToFit="1"/>
      <protection locked="0"/>
    </xf>
    <xf numFmtId="180" fontId="24" fillId="2" borderId="2" xfId="0" applyNumberFormat="1" applyFont="1" applyFill="1" applyBorder="1" applyAlignment="1" applyProtection="1">
      <alignment horizontal="left" vertical="center" shrinkToFit="1"/>
      <protection locked="0"/>
    </xf>
    <xf numFmtId="49" fontId="24" fillId="2" borderId="12" xfId="0" applyNumberFormat="1" applyFont="1" applyFill="1" applyBorder="1" applyAlignment="1" applyProtection="1">
      <alignment horizontal="left" vertical="center" wrapText="1"/>
      <protection locked="0"/>
    </xf>
    <xf numFmtId="38" fontId="22" fillId="0" borderId="75" xfId="0" applyNumberFormat="1" applyFont="1" applyBorder="1" applyAlignment="1">
      <alignment horizontal="center" vertical="center" wrapText="1"/>
    </xf>
    <xf numFmtId="38" fontId="22" fillId="0" borderId="74" xfId="0" applyNumberFormat="1" applyFont="1" applyBorder="1" applyAlignment="1">
      <alignment horizontal="center" vertical="center" wrapText="1"/>
    </xf>
    <xf numFmtId="38" fontId="21" fillId="0" borderId="33" xfId="0" applyNumberFormat="1" applyFont="1" applyBorder="1" applyAlignment="1">
      <alignment horizontal="center" vertical="center"/>
    </xf>
    <xf numFmtId="38" fontId="21" fillId="0" borderId="34" xfId="0" applyNumberFormat="1" applyFont="1" applyBorder="1" applyAlignment="1">
      <alignment horizontal="center" vertical="center"/>
    </xf>
    <xf numFmtId="177" fontId="21" fillId="0" borderId="32" xfId="0" applyNumberFormat="1" applyFont="1" applyBorder="1" applyAlignment="1">
      <alignment horizontal="center" vertical="center"/>
    </xf>
    <xf numFmtId="177" fontId="21" fillId="0" borderId="31" xfId="0" applyNumberFormat="1" applyFont="1" applyBorder="1" applyAlignment="1">
      <alignment horizontal="center" vertical="center"/>
    </xf>
    <xf numFmtId="38" fontId="21" fillId="0" borderId="29" xfId="0" applyNumberFormat="1" applyFont="1" applyBorder="1" applyAlignment="1">
      <alignment horizontal="center" vertical="center"/>
    </xf>
    <xf numFmtId="38" fontId="21" fillId="0" borderId="35" xfId="0" applyNumberFormat="1" applyFont="1" applyBorder="1" applyAlignment="1">
      <alignment horizontal="center" vertical="center"/>
    </xf>
    <xf numFmtId="38" fontId="21" fillId="0" borderId="36" xfId="0" applyNumberFormat="1" applyFont="1" applyBorder="1" applyAlignment="1">
      <alignment horizontal="center" vertical="center"/>
    </xf>
    <xf numFmtId="38" fontId="21" fillId="0" borderId="37" xfId="0" applyNumberFormat="1" applyFont="1" applyBorder="1" applyAlignment="1">
      <alignment horizontal="center" vertical="center"/>
    </xf>
    <xf numFmtId="38" fontId="22" fillId="0" borderId="36" xfId="0" applyNumberFormat="1" applyFont="1" applyBorder="1" applyAlignment="1">
      <alignment horizontal="center" vertical="center" wrapText="1"/>
    </xf>
    <xf numFmtId="38" fontId="22" fillId="0" borderId="37" xfId="0" applyNumberFormat="1" applyFont="1" applyBorder="1" applyAlignment="1">
      <alignment horizontal="center" vertical="center" wrapText="1"/>
    </xf>
    <xf numFmtId="38" fontId="21" fillId="0" borderId="51" xfId="0" applyNumberFormat="1" applyFont="1" applyBorder="1" applyAlignment="1">
      <alignment horizontal="center" vertical="center" wrapText="1"/>
    </xf>
    <xf numFmtId="38" fontId="21" fillId="0" borderId="7" xfId="0" applyNumberFormat="1" applyFont="1" applyBorder="1" applyAlignment="1">
      <alignment horizontal="center" vertical="center" wrapText="1"/>
    </xf>
    <xf numFmtId="38" fontId="21" fillId="0" borderId="36" xfId="0" applyNumberFormat="1" applyFont="1" applyBorder="1" applyAlignment="1">
      <alignment horizontal="center" vertical="center" wrapText="1"/>
    </xf>
    <xf numFmtId="38" fontId="21" fillId="0" borderId="37" xfId="0" applyNumberFormat="1" applyFont="1" applyBorder="1" applyAlignment="1">
      <alignment horizontal="center" vertical="center" wrapText="1"/>
    </xf>
    <xf numFmtId="38" fontId="21" fillId="0" borderId="70" xfId="0" applyNumberFormat="1" applyFont="1" applyBorder="1" applyAlignment="1">
      <alignment horizontal="center" vertical="center"/>
    </xf>
    <xf numFmtId="38" fontId="21" fillId="0" borderId="40" xfId="0" applyNumberFormat="1" applyFont="1" applyBorder="1" applyAlignment="1">
      <alignment horizontal="center" vertical="center"/>
    </xf>
    <xf numFmtId="38" fontId="21" fillId="0" borderId="36" xfId="0" applyNumberFormat="1" applyFont="1" applyBorder="1" applyAlignment="1">
      <alignment horizontal="center" vertical="center" shrinkToFit="1"/>
    </xf>
    <xf numFmtId="38" fontId="21" fillId="0" borderId="37" xfId="0" applyNumberFormat="1" applyFont="1" applyBorder="1" applyAlignment="1">
      <alignment horizontal="center" vertical="center" shrinkToFit="1"/>
    </xf>
    <xf numFmtId="38" fontId="21" fillId="0" borderId="29" xfId="0" applyNumberFormat="1" applyFont="1" applyBorder="1" applyAlignment="1">
      <alignment horizontal="center" vertical="center" shrinkToFit="1"/>
    </xf>
    <xf numFmtId="38" fontId="21" fillId="0" borderId="35" xfId="0" applyNumberFormat="1" applyFont="1" applyBorder="1" applyAlignment="1">
      <alignment horizontal="center" vertical="center" shrinkToFit="1"/>
    </xf>
    <xf numFmtId="38" fontId="21" fillId="0" borderId="49" xfId="0" applyNumberFormat="1" applyFont="1" applyBorder="1" applyAlignment="1">
      <alignment horizontal="center" vertical="center" wrapText="1"/>
    </xf>
    <xf numFmtId="38" fontId="21" fillId="0" borderId="46" xfId="0" applyNumberFormat="1" applyFont="1" applyBorder="1" applyAlignment="1">
      <alignment horizontal="center" vertical="center" wrapText="1"/>
    </xf>
    <xf numFmtId="38" fontId="21" fillId="0" borderId="50" xfId="0" applyNumberFormat="1" applyFont="1" applyBorder="1" applyAlignment="1">
      <alignment horizontal="center" vertical="center" wrapText="1"/>
    </xf>
    <xf numFmtId="177" fontId="21" fillId="0" borderId="26" xfId="0" applyNumberFormat="1" applyFont="1" applyBorder="1" applyAlignment="1">
      <alignment horizontal="center" vertical="center"/>
    </xf>
    <xf numFmtId="177" fontId="21" fillId="0" borderId="48" xfId="0" applyNumberFormat="1" applyFont="1" applyBorder="1" applyAlignment="1">
      <alignment horizontal="center" vertical="center"/>
    </xf>
    <xf numFmtId="38" fontId="21" fillId="0" borderId="55" xfId="0" applyNumberFormat="1" applyFont="1" applyBorder="1" applyAlignment="1">
      <alignment horizontal="center" vertical="center" wrapText="1"/>
    </xf>
    <xf numFmtId="38" fontId="21" fillId="0" borderId="56" xfId="0" applyNumberFormat="1" applyFont="1" applyBorder="1" applyAlignment="1">
      <alignment horizontal="center" vertical="center" wrapText="1"/>
    </xf>
    <xf numFmtId="38" fontId="21" fillId="0" borderId="7" xfId="0" applyNumberFormat="1" applyFont="1" applyBorder="1" applyAlignment="1">
      <alignment horizontal="center" vertical="center"/>
    </xf>
    <xf numFmtId="38" fontId="21" fillId="0" borderId="51" xfId="0" applyNumberFormat="1" applyFont="1" applyBorder="1" applyAlignment="1">
      <alignment horizontal="center" vertical="center"/>
    </xf>
    <xf numFmtId="38" fontId="21" fillId="0" borderId="49" xfId="0" applyNumberFormat="1" applyFont="1" applyBorder="1" applyAlignment="1">
      <alignment horizontal="center" vertical="center"/>
    </xf>
    <xf numFmtId="38" fontId="21" fillId="0" borderId="46" xfId="0" applyNumberFormat="1" applyFont="1" applyBorder="1" applyAlignment="1">
      <alignment horizontal="center" vertical="center"/>
    </xf>
    <xf numFmtId="38" fontId="21" fillId="0" borderId="50" xfId="0" applyNumberFormat="1" applyFont="1" applyBorder="1" applyAlignment="1">
      <alignment horizontal="center" vertical="center"/>
    </xf>
    <xf numFmtId="38" fontId="21" fillId="0" borderId="30" xfId="0" applyNumberFormat="1" applyFont="1" applyBorder="1" applyAlignment="1">
      <alignment horizontal="center" vertical="center"/>
    </xf>
    <xf numFmtId="38" fontId="21" fillId="0" borderId="38" xfId="0" applyNumberFormat="1" applyFont="1" applyBorder="1" applyAlignment="1">
      <alignment horizontal="center" vertical="center"/>
    </xf>
    <xf numFmtId="0" fontId="27" fillId="0" borderId="26" xfId="0" applyFont="1" applyBorder="1" applyAlignment="1" applyProtection="1">
      <alignment horizontal="center" vertical="center" wrapText="1"/>
      <protection locked="0"/>
    </xf>
    <xf numFmtId="0" fontId="45" fillId="0" borderId="48" xfId="0" applyFont="1" applyBorder="1" applyAlignment="1" applyProtection="1">
      <alignment horizontal="center" vertical="center" wrapText="1"/>
      <protection locked="0"/>
    </xf>
    <xf numFmtId="38" fontId="21" fillId="0" borderId="6" xfId="0" applyNumberFormat="1" applyFont="1" applyBorder="1" applyAlignment="1">
      <alignment horizontal="center" vertical="center" wrapText="1"/>
    </xf>
    <xf numFmtId="38" fontId="21" fillId="0" borderId="47" xfId="0" applyNumberFormat="1" applyFont="1" applyBorder="1" applyAlignment="1">
      <alignment horizontal="center" vertical="center"/>
    </xf>
    <xf numFmtId="38" fontId="22" fillId="0" borderId="7" xfId="0" applyNumberFormat="1" applyFont="1" applyBorder="1" applyAlignment="1">
      <alignment horizontal="center" vertical="center" wrapText="1"/>
    </xf>
    <xf numFmtId="38" fontId="22" fillId="0" borderId="51" xfId="0" applyNumberFormat="1" applyFont="1" applyBorder="1" applyAlignment="1">
      <alignment horizontal="center" vertical="center"/>
    </xf>
    <xf numFmtId="177" fontId="21" fillId="0" borderId="7" xfId="0" applyNumberFormat="1" applyFont="1" applyBorder="1" applyAlignment="1">
      <alignment horizontal="center" vertical="center"/>
    </xf>
    <xf numFmtId="177" fontId="21" fillId="0" borderId="51" xfId="0" applyNumberFormat="1" applyFont="1" applyBorder="1" applyAlignment="1">
      <alignment horizontal="center" vertical="center"/>
    </xf>
    <xf numFmtId="177" fontId="21" fillId="0" borderId="91" xfId="0" applyNumberFormat="1" applyFont="1" applyBorder="1" applyAlignment="1">
      <alignment horizontal="center" vertical="center" wrapText="1"/>
    </xf>
    <xf numFmtId="177" fontId="21" fillId="0" borderId="52" xfId="0" applyNumberFormat="1" applyFont="1" applyBorder="1" applyAlignment="1">
      <alignment horizontal="center" vertical="center"/>
    </xf>
    <xf numFmtId="177" fontId="21" fillId="0" borderId="75" xfId="0" applyNumberFormat="1" applyFont="1" applyBorder="1" applyAlignment="1">
      <alignment horizontal="center" vertical="center"/>
    </xf>
    <xf numFmtId="0" fontId="0" fillId="0" borderId="74" xfId="0" applyBorder="1" applyAlignment="1">
      <alignment horizontal="center" vertical="center"/>
    </xf>
    <xf numFmtId="38" fontId="21" fillId="0" borderId="27" xfId="0" applyNumberFormat="1" applyFont="1" applyBorder="1" applyAlignment="1">
      <alignment horizontal="center" vertical="center"/>
    </xf>
    <xf numFmtId="38" fontId="21" fillId="0" borderId="1" xfId="0" applyNumberFormat="1" applyFont="1" applyBorder="1" applyAlignment="1">
      <alignment horizontal="center" vertical="center"/>
    </xf>
    <xf numFmtId="38" fontId="21" fillId="0" borderId="6" xfId="0" applyNumberFormat="1" applyFont="1" applyBorder="1" applyAlignment="1">
      <alignment horizontal="center" vertical="center"/>
    </xf>
    <xf numFmtId="38" fontId="21" fillId="0" borderId="77" xfId="0" applyNumberFormat="1" applyFont="1" applyBorder="1" applyAlignment="1">
      <alignment horizontal="left" vertical="center"/>
    </xf>
    <xf numFmtId="38" fontId="21" fillId="0" borderId="94" xfId="0" applyNumberFormat="1" applyFont="1" applyBorder="1" applyAlignment="1">
      <alignment horizontal="left" vertical="center"/>
    </xf>
    <xf numFmtId="38" fontId="21" fillId="0" borderId="19" xfId="0" applyNumberFormat="1" applyFont="1" applyBorder="1" applyAlignment="1">
      <alignment horizontal="center" vertical="center"/>
    </xf>
    <xf numFmtId="38" fontId="21" fillId="0" borderId="25" xfId="0" applyNumberFormat="1" applyFont="1" applyBorder="1" applyAlignment="1">
      <alignment horizontal="center" vertical="center"/>
    </xf>
    <xf numFmtId="38" fontId="21" fillId="0" borderId="16" xfId="0" applyNumberFormat="1" applyFont="1" applyBorder="1" applyAlignment="1">
      <alignment horizontal="left" vertical="center"/>
    </xf>
    <xf numFmtId="38" fontId="21" fillId="0" borderId="39" xfId="0" applyNumberFormat="1" applyFont="1" applyBorder="1" applyAlignment="1">
      <alignment horizontal="left" vertical="center"/>
    </xf>
    <xf numFmtId="38" fontId="21" fillId="0" borderId="14" xfId="0" applyNumberFormat="1" applyFont="1" applyBorder="1" applyAlignment="1">
      <alignment horizontal="left" vertical="center"/>
    </xf>
    <xf numFmtId="38" fontId="21" fillId="0" borderId="21" xfId="0" applyNumberFormat="1" applyFont="1" applyBorder="1" applyAlignment="1">
      <alignment horizontal="left" vertical="center"/>
    </xf>
    <xf numFmtId="177" fontId="21" fillId="0" borderId="88" xfId="0" applyNumberFormat="1" applyFont="1" applyBorder="1" applyAlignment="1">
      <alignment horizontal="center" vertical="center"/>
    </xf>
    <xf numFmtId="177" fontId="21" fillId="0" borderId="89" xfId="0" applyNumberFormat="1" applyFont="1" applyBorder="1" applyAlignment="1">
      <alignment horizontal="center" vertical="center"/>
    </xf>
  </cellXfs>
  <cellStyles count="28">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subhead" xfId="5" xr:uid="{00000000-0005-0000-0000-000004000000}"/>
    <cellStyle name="パーセント" xfId="27" builtinId="5"/>
    <cellStyle name="ハイパーリンク" xfId="26" builtinId="8"/>
    <cellStyle name="桁区切り" xfId="10" builtinId="6"/>
    <cellStyle name="桁区切り 2" xfId="9" xr:uid="{00000000-0005-0000-0000-000006000000}"/>
    <cellStyle name="桁区切り 2 2" xfId="22" xr:uid="{75F6E9DB-E8C9-4D33-94F3-D7893B8CDDC8}"/>
    <cellStyle name="桁区切り 2 4" xfId="25" xr:uid="{1EAAD208-8E99-42D0-9E67-F6801FB35F85}"/>
    <cellStyle name="桁区切り 3" xfId="12" xr:uid="{00000000-0005-0000-0000-000007000000}"/>
    <cellStyle name="標準" xfId="0" builtinId="0"/>
    <cellStyle name="標準 2" xfId="7" xr:uid="{00000000-0005-0000-0000-000009000000}"/>
    <cellStyle name="標準 3" xfId="8" xr:uid="{00000000-0005-0000-0000-00000A000000}"/>
    <cellStyle name="標準 3 144" xfId="23" xr:uid="{15C14A17-CDAF-42DE-84DF-545EA366488F}"/>
    <cellStyle name="標準 3 2" xfId="21" xr:uid="{6E041F66-3317-41E5-83BE-30946497172C}"/>
    <cellStyle name="標準 3 4" xfId="24" xr:uid="{CBBBA61E-AD4A-40E7-AA17-52FDC114D493}"/>
    <cellStyle name="標準 4" xfId="11" xr:uid="{00000000-0005-0000-0000-00000B000000}"/>
    <cellStyle name="標準 4 2" xfId="13" xr:uid="{00000000-0005-0000-0000-00000C000000}"/>
    <cellStyle name="標準 5" xfId="14" xr:uid="{00000000-0005-0000-0000-00000D000000}"/>
    <cellStyle name="標準 5 2" xfId="15" xr:uid="{00000000-0005-0000-0000-00000E000000}"/>
    <cellStyle name="標準 5 3" xfId="16" xr:uid="{00000000-0005-0000-0000-00000F000000}"/>
    <cellStyle name="標準 5 3 2" xfId="18" xr:uid="{00000000-0005-0000-0000-000010000000}"/>
    <cellStyle name="標準 5 3 2 2" xfId="19" xr:uid="{00000000-0005-0000-0000-000011000000}"/>
    <cellStyle name="標準 5 3 2 4" xfId="20" xr:uid="{00000000-0005-0000-0000-000012000000}"/>
    <cellStyle name="標準 5 4" xfId="17" xr:uid="{00000000-0005-0000-0000-000013000000}"/>
    <cellStyle name="未定義" xfId="6" xr:uid="{00000000-0005-0000-0000-000014000000}"/>
  </cellStyles>
  <dxfs count="0"/>
  <tableStyles count="0" defaultTableStyle="TableStyleMedium2" defaultPivotStyle="PivotStyleLight16"/>
  <colors>
    <mruColors>
      <color rgb="FF3333FF"/>
      <color rgb="FFCCFFFF"/>
      <color rgb="FFDAEEE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theme/theme1.xml" Type="http://schemas.openxmlformats.org/officeDocument/2006/relationships/theme"/><Relationship Id="rId23" Target="styles.xml" Type="http://schemas.openxmlformats.org/officeDocument/2006/relationships/styles"/><Relationship Id="rId24" Target="sharedStrings.xml" Type="http://schemas.openxmlformats.org/officeDocument/2006/relationships/sharedStrings"/><Relationship Id="rId25"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10</xdr:col>
      <xdr:colOff>19636</xdr:colOff>
      <xdr:row>5</xdr:row>
      <xdr:rowOff>34583</xdr:rowOff>
    </xdr:from>
    <xdr:ext cx="3934219" cy="998094"/>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744911" y="891833"/>
          <a:ext cx="3934219" cy="9980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●本シートの注意事項</a:t>
          </a:r>
          <a:endParaRPr kumimoji="1" lang="en-US" altLang="ja-JP" sz="1100"/>
        </a:p>
        <a:p>
          <a:r>
            <a:rPr kumimoji="1" lang="ja-JP" altLang="en-US" sz="1100"/>
            <a:t>・転記された数値が正しいものであるかを確認し、全補助事業期　</a:t>
          </a:r>
          <a:endParaRPr kumimoji="1" lang="en-US" altLang="ja-JP" sz="1100"/>
        </a:p>
        <a:p>
          <a:r>
            <a:rPr kumimoji="1" lang="ja-JP" altLang="en-US" sz="1100"/>
            <a:t>間経費内訳書のワークシートに転記して下さい。</a:t>
          </a:r>
          <a:endParaRPr kumimoji="1" lang="en-US" altLang="ja-JP" sz="1100"/>
        </a:p>
        <a:p>
          <a:endParaRPr kumimoji="1" lang="en-US" altLang="ja-JP" sz="1100"/>
        </a:p>
        <a:p>
          <a:r>
            <a:rPr kumimoji="1" lang="ja-JP" altLang="en-US" sz="1100"/>
            <a:t>・</a:t>
          </a:r>
          <a:r>
            <a:rPr kumimoji="1" lang="en-US" altLang="ja-JP" sz="1100"/>
            <a:t>E</a:t>
          </a:r>
          <a:r>
            <a:rPr kumimoji="1" lang="ja-JP" altLang="en-US" sz="1100"/>
            <a:t>列は補助率に基づき交付額が決定される事業のみ用います。</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6</xdr:col>
      <xdr:colOff>367180</xdr:colOff>
      <xdr:row>2</xdr:row>
      <xdr:rowOff>91325</xdr:rowOff>
    </xdr:from>
    <xdr:ext cx="4403257" cy="1159292"/>
    <xdr:sp macro="" textlink="">
      <xdr:nvSpPr>
        <xdr:cNvPr id="2" name="正方形/長方形 1">
          <a:extLst>
            <a:ext uri="{FF2B5EF4-FFF2-40B4-BE49-F238E27FC236}">
              <a16:creationId xmlns:a16="http://schemas.microsoft.com/office/drawing/2014/main" id="{3237B023-B08A-4705-AC4D-CFCEBDFAE11A}"/>
            </a:ext>
          </a:extLst>
        </xdr:cNvPr>
        <xdr:cNvSpPr/>
      </xdr:nvSpPr>
      <xdr:spPr>
        <a:xfrm>
          <a:off x="8429140" y="510425"/>
          <a:ext cx="4403257" cy="115929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600"/>
            <a:t>このシートは各費目から自動計算されるため、原則、手入力は不要です。</a:t>
          </a:r>
          <a:endParaRPr kumimoji="1" lang="en-US" altLang="ja-JP" sz="1600"/>
        </a:p>
        <a:p>
          <a:pPr algn="l"/>
          <a:r>
            <a:rPr kumimoji="1" lang="ja-JP" altLang="en-US" sz="1600"/>
            <a:t>各シートの消費税相当額計上対象額に表示された数字が正しく反映されているかご確認ください。</a:t>
          </a:r>
          <a:endParaRPr kumimoji="1" lang="en-US" altLang="ja-JP" sz="16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10</xdr:col>
      <xdr:colOff>142874</xdr:colOff>
      <xdr:row>13</xdr:row>
      <xdr:rowOff>123824</xdr:rowOff>
    </xdr:from>
    <xdr:ext cx="7591426" cy="3537892"/>
    <xdr:sp macro="" textlink="">
      <xdr:nvSpPr>
        <xdr:cNvPr id="2" name="正方形/長方形 1">
          <a:extLst>
            <a:ext uri="{FF2B5EF4-FFF2-40B4-BE49-F238E27FC236}">
              <a16:creationId xmlns:a16="http://schemas.microsoft.com/office/drawing/2014/main" id="{5DFC492C-CC74-4400-BF2F-FD9A51AA2D06}"/>
            </a:ext>
          </a:extLst>
        </xdr:cNvPr>
        <xdr:cNvSpPr/>
      </xdr:nvSpPr>
      <xdr:spPr>
        <a:xfrm>
          <a:off x="11010899" y="2819399"/>
          <a:ext cx="7591426" cy="353789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2000" b="1">
              <a:latin typeface="+mj-ea"/>
              <a:ea typeface="+mj-ea"/>
            </a:rPr>
            <a:t>作成上の注意</a:t>
          </a:r>
          <a:endParaRPr kumimoji="1" lang="en-US" altLang="ja-JP" sz="2000" b="1" i="1">
            <a:latin typeface="+mj-ea"/>
            <a:ea typeface="+mj-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b="0" i="0">
              <a:solidFill>
                <a:srgbClr val="FF0000"/>
              </a:solidFill>
              <a:effectLst/>
              <a:latin typeface="+mn-lt"/>
              <a:ea typeface="+mn-ea"/>
              <a:cs typeface="+mn-cs"/>
            </a:rPr>
            <a:t>※</a:t>
          </a:r>
          <a:r>
            <a:rPr lang="ja-JP" altLang="ja-JP" sz="1600" b="0" i="0">
              <a:solidFill>
                <a:srgbClr val="FF0000"/>
              </a:solidFill>
              <a:effectLst/>
              <a:latin typeface="+mn-lt"/>
              <a:ea typeface="+mn-ea"/>
              <a:cs typeface="+mn-cs"/>
            </a:rPr>
            <a:t>本シートの</a:t>
          </a:r>
          <a:r>
            <a:rPr lang="en-US" altLang="ja-JP" sz="1600" b="0" i="0">
              <a:solidFill>
                <a:srgbClr val="FF0000"/>
              </a:solidFill>
              <a:effectLst/>
              <a:latin typeface="+mn-lt"/>
              <a:ea typeface="+mn-ea"/>
              <a:cs typeface="+mn-cs"/>
            </a:rPr>
            <a:t>J5</a:t>
          </a:r>
          <a:r>
            <a:rPr lang="ja-JP" altLang="ja-JP" sz="1600" b="0" i="0">
              <a:solidFill>
                <a:srgbClr val="FF0000"/>
              </a:solidFill>
              <a:effectLst/>
              <a:latin typeface="+mn-lt"/>
              <a:ea typeface="+mn-ea"/>
              <a:cs typeface="+mn-cs"/>
            </a:rPr>
            <a:t>～</a:t>
          </a:r>
          <a:r>
            <a:rPr lang="en-US" altLang="ja-JP" sz="1600" b="0" i="0">
              <a:solidFill>
                <a:srgbClr val="FF0000"/>
              </a:solidFill>
              <a:effectLst/>
              <a:latin typeface="+mn-lt"/>
              <a:ea typeface="+mn-ea"/>
              <a:cs typeface="+mn-cs"/>
            </a:rPr>
            <a:t>J16</a:t>
          </a:r>
          <a:r>
            <a:rPr lang="ja-JP" altLang="ja-JP" sz="1600" b="0" i="0">
              <a:solidFill>
                <a:srgbClr val="FF0000"/>
              </a:solidFill>
              <a:effectLst/>
              <a:latin typeface="+mn-lt"/>
              <a:ea typeface="+mn-ea"/>
              <a:cs typeface="+mn-cs"/>
            </a:rPr>
            <a:t>に分類</a:t>
          </a:r>
          <a:r>
            <a:rPr lang="en-US" altLang="ja-JP" sz="1600" b="0" i="0">
              <a:solidFill>
                <a:srgbClr val="FF0000"/>
              </a:solidFill>
              <a:effectLst/>
              <a:latin typeface="+mn-lt"/>
              <a:ea typeface="+mn-ea"/>
              <a:cs typeface="+mn-cs"/>
            </a:rPr>
            <a:t>(</a:t>
          </a:r>
          <a:r>
            <a:rPr lang="ja-JP" altLang="en-US" sz="1600" b="0" i="0">
              <a:solidFill>
                <a:srgbClr val="FF0000"/>
              </a:solidFill>
              <a:effectLst/>
              <a:latin typeface="+mn-lt"/>
              <a:ea typeface="+mn-ea"/>
              <a:cs typeface="+mn-cs"/>
            </a:rPr>
            <a:t>環境整備施策名</a:t>
          </a:r>
          <a:r>
            <a:rPr lang="en-US" altLang="ja-JP" sz="1600" b="0" i="0">
              <a:solidFill>
                <a:srgbClr val="FF0000"/>
              </a:solidFill>
              <a:effectLst/>
              <a:latin typeface="+mn-lt"/>
              <a:ea typeface="+mn-ea"/>
              <a:cs typeface="+mn-cs"/>
            </a:rPr>
            <a:t>)</a:t>
          </a:r>
          <a:r>
            <a:rPr lang="ja-JP" altLang="ja-JP" sz="1600" b="0" i="0">
              <a:solidFill>
                <a:srgbClr val="FF0000"/>
              </a:solidFill>
              <a:effectLst/>
              <a:latin typeface="+mn-lt"/>
              <a:ea typeface="+mn-ea"/>
              <a:cs typeface="+mn-cs"/>
            </a:rPr>
            <a:t>を記入下さい。他シートに反映します。</a:t>
          </a:r>
          <a:endParaRPr lang="ja-JP" altLang="ja-JP" sz="1600">
            <a:solidFill>
              <a:srgbClr val="FF0000"/>
            </a:solidFill>
            <a:effectLst/>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a:t>
          </a:r>
          <a:r>
            <a:rPr lang="ja-JP" altLang="en-US" sz="1600" b="0" i="0">
              <a:solidFill>
                <a:schemeClr val="lt1"/>
              </a:solidFill>
              <a:effectLst/>
              <a:latin typeface="+mn-lt"/>
              <a:ea typeface="+mn-ea"/>
              <a:cs typeface="+mn-cs"/>
            </a:rPr>
            <a:t>赤字の</a:t>
          </a:r>
          <a:r>
            <a:rPr lang="ja-JP" altLang="ja-JP" sz="1600" b="0" i="0">
              <a:solidFill>
                <a:schemeClr val="lt1"/>
              </a:solidFill>
              <a:effectLst/>
              <a:latin typeface="+mn-lt"/>
              <a:ea typeface="+mn-ea"/>
              <a:cs typeface="+mn-cs"/>
            </a:rPr>
            <a:t>記載例を削除の上、黒字で記入してください。</a:t>
          </a:r>
          <a:endParaRPr lang="en-US" altLang="ja-JP" sz="1600" b="0" i="0">
            <a:solidFill>
              <a:schemeClr val="lt1"/>
            </a:solidFill>
            <a:effectLst/>
            <a:latin typeface="+mn-lt"/>
            <a:ea typeface="+mn-ea"/>
            <a:cs typeface="+mn-cs"/>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p>
        <a:p>
          <a:pPr algn="l"/>
          <a:r>
            <a:rPr kumimoji="1" lang="en-US" altLang="ja-JP" sz="1600"/>
            <a:t>※</a:t>
          </a:r>
          <a:r>
            <a:rPr kumimoji="1" lang="ja-JP" altLang="en-US" sz="1600"/>
            <a:t>水色セルに記入してください。（</a:t>
          </a:r>
          <a:r>
            <a:rPr kumimoji="1" lang="ja-JP" altLang="en-US" sz="1600" u="sng"/>
            <a:t>水色セル以外については変更等しないでください。</a:t>
          </a:r>
          <a:r>
            <a:rPr kumimoji="1" lang="ja-JP" altLang="en-US" sz="1600"/>
            <a:t>）</a:t>
          </a:r>
          <a:endParaRPr kumimoji="1" lang="en-US" altLang="ja-JP" sz="1100"/>
        </a:p>
        <a:p>
          <a:pPr marL="171450" indent="-171450" algn="l">
            <a:buFont typeface="Wingdings" panose="05000000000000000000" pitchFamily="2" charset="2"/>
            <a:buChar char="l"/>
          </a:pPr>
          <a:r>
            <a:rPr kumimoji="1" lang="ja-JP" altLang="en-US" sz="1200" b="1">
              <a:latin typeface="+mj-ea"/>
              <a:ea typeface="+mj-ea"/>
            </a:rPr>
            <a:t>取得価額が</a:t>
          </a:r>
          <a:r>
            <a:rPr kumimoji="1" lang="en-US" altLang="ja-JP" sz="1200" b="1">
              <a:latin typeface="+mj-ea"/>
              <a:ea typeface="+mj-ea"/>
            </a:rPr>
            <a:t>10</a:t>
          </a:r>
          <a:r>
            <a:rPr kumimoji="1" lang="ja-JP" altLang="en-US" sz="1200" b="1">
              <a:latin typeface="+mj-ea"/>
              <a:ea typeface="+mj-ea"/>
            </a:rPr>
            <a:t>万円以上かつ耐用年数</a:t>
          </a:r>
          <a:r>
            <a:rPr kumimoji="1" lang="en-US" altLang="ja-JP" sz="1200" b="1">
              <a:latin typeface="+mj-ea"/>
              <a:ea typeface="+mj-ea"/>
            </a:rPr>
            <a:t>1</a:t>
          </a:r>
          <a:r>
            <a:rPr kumimoji="1" lang="ja-JP" altLang="en-US" sz="1200" b="1">
              <a:latin typeface="+mj-ea"/>
              <a:ea typeface="+mj-ea"/>
            </a:rPr>
            <a:t>年以上の設備備品のうち、取得価額が</a:t>
          </a:r>
          <a:r>
            <a:rPr kumimoji="1" lang="en-US" altLang="ja-JP" sz="1200" b="1">
              <a:latin typeface="+mj-ea"/>
              <a:ea typeface="+mj-ea"/>
            </a:rPr>
            <a:t>50</a:t>
          </a:r>
          <a:r>
            <a:rPr kumimoji="1" lang="ja-JP" altLang="en-US" sz="1200" b="1">
              <a:latin typeface="+mj-ea"/>
              <a:ea typeface="+mj-ea"/>
            </a:rPr>
            <a:t>万円以上の設備備品については、見積書または金額が記載されたカタログの添付が必要です。</a:t>
          </a:r>
          <a:endParaRPr kumimoji="1" lang="en-US" altLang="ja-JP" sz="1200" b="1">
            <a:latin typeface="+mj-ea"/>
            <a:ea typeface="+mj-ea"/>
          </a:endParaRPr>
        </a:p>
        <a:p>
          <a:pPr marL="171450" indent="-171450" algn="l">
            <a:buFont typeface="Wingdings" panose="05000000000000000000" pitchFamily="2" charset="2"/>
            <a:buChar char="l"/>
          </a:pPr>
          <a:r>
            <a:rPr kumimoji="1" lang="ja-JP" altLang="en-US" sz="1200" b="1">
              <a:latin typeface="+mj-ea"/>
              <a:ea typeface="+mj-ea"/>
            </a:rPr>
            <a:t>見積書がある場合は見積書に記載の金額（消費税込）を入力してください。</a:t>
          </a:r>
          <a:endParaRPr kumimoji="1" lang="en-US" altLang="ja-JP" sz="1200" b="1">
            <a:latin typeface="+mj-ea"/>
            <a:ea typeface="+mj-ea"/>
          </a:endParaRPr>
        </a:p>
        <a:p>
          <a:pPr algn="l"/>
          <a:endParaRPr kumimoji="1" lang="en-US" altLang="ja-JP" sz="1100"/>
        </a:p>
        <a:p>
          <a:pPr marL="171450" indent="-171450" algn="l">
            <a:buFont typeface="Arial" panose="020B0604020202020204" pitchFamily="34" charset="0"/>
            <a:buChar char="•"/>
          </a:pPr>
          <a:r>
            <a:rPr kumimoji="1" lang="ja-JP" altLang="en-US" sz="1100"/>
            <a:t>品名／具体的な機器名を記載してください。</a:t>
          </a:r>
          <a:r>
            <a:rPr kumimoji="1" lang="ja-JP" altLang="en-US" sz="1100" u="sng"/>
            <a:t>品番・型番名だけは不可。</a:t>
          </a:r>
          <a:endParaRPr kumimoji="1" lang="en-US" altLang="ja-JP" sz="1100" u="sng"/>
        </a:p>
        <a:p>
          <a:pPr marL="171450" indent="-171450" algn="l">
            <a:buFont typeface="Arial" panose="020B0604020202020204" pitchFamily="34" charset="0"/>
            <a:buChar char="•"/>
          </a:pPr>
          <a:r>
            <a:rPr kumimoji="1" lang="ja-JP" altLang="en-US" sz="1100"/>
            <a:t>使途／具体的な使い途を必ず記入してください。</a:t>
          </a:r>
          <a:r>
            <a:rPr kumimoji="1" lang="ja-JP" altLang="en-US" sz="1100" u="sng"/>
            <a:t>空欄は不可。</a:t>
          </a:r>
          <a:endParaRPr kumimoji="1" lang="en-US" altLang="ja-JP" sz="1100" u="sng"/>
        </a:p>
        <a:p>
          <a:pPr marL="171450" indent="-171450" algn="l">
            <a:buFont typeface="Arial" panose="020B0604020202020204" pitchFamily="34" charset="0"/>
            <a:buChar char="•"/>
          </a:pPr>
          <a:r>
            <a:rPr kumimoji="1" lang="ja-JP" altLang="en-US" sz="1100"/>
            <a:t>購入予定時期／購入時期を四半期単位で記入してください（リストより選択してください）</a:t>
          </a:r>
          <a:endParaRPr kumimoji="1" lang="en-US" altLang="ja-JP" sz="1100"/>
        </a:p>
        <a:p>
          <a:pPr marL="171450" indent="-171450" eaLnBrk="1" fontAlgn="auto" latinLnBrk="0" hangingPunct="1">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単価と数量を入力すると金額が自動計算されます</a:t>
          </a:r>
          <a:r>
            <a:rPr kumimoji="1" lang="ja-JP" altLang="en-US" sz="1100" u="sng">
              <a:solidFill>
                <a:schemeClr val="lt1"/>
              </a:solidFill>
              <a:effectLst/>
              <a:latin typeface="+mn-lt"/>
              <a:ea typeface="+mn-ea"/>
              <a:cs typeface="+mn-cs"/>
            </a:rPr>
            <a:t>。直接金額欄に入力しないでください。</a:t>
          </a:r>
          <a:r>
            <a:rPr kumimoji="1" lang="ja-JP" altLang="en-US" sz="1100">
              <a:solidFill>
                <a:schemeClr val="lt1"/>
              </a:solidFill>
              <a:effectLst/>
              <a:latin typeface="+mn-lt"/>
              <a:ea typeface="+mn-ea"/>
              <a:cs typeface="+mn-cs"/>
            </a:rPr>
            <a:t>単位はリストから適宜選択してください。</a:t>
          </a:r>
          <a:r>
            <a:rPr kumimoji="1" lang="ja-JP" altLang="ja-JP" sz="1100">
              <a:solidFill>
                <a:schemeClr val="lt1"/>
              </a:solidFill>
              <a:effectLst/>
              <a:latin typeface="+mn-lt"/>
              <a:ea typeface="+mn-ea"/>
              <a:cs typeface="+mn-cs"/>
            </a:rPr>
            <a:t>数量欄に入力しないと金額は表示されません</a:t>
          </a:r>
          <a:r>
            <a:rPr kumimoji="1" lang="ja-JP" altLang="en-US" sz="1100">
              <a:solidFill>
                <a:schemeClr val="lt1"/>
              </a:solidFill>
              <a:effectLst/>
              <a:latin typeface="+mn-lt"/>
              <a:ea typeface="+mn-ea"/>
              <a:cs typeface="+mn-cs"/>
            </a:rPr>
            <a:t>。</a:t>
          </a:r>
          <a:r>
            <a:rPr kumimoji="1" lang="ja-JP" altLang="en-US" sz="1100"/>
            <a:t>消費税込の金額で記載してください。</a:t>
          </a:r>
          <a:endParaRPr kumimoji="1" lang="en-US" altLang="ja-JP" sz="1100"/>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a:p>
          <a:pPr marL="171450" indent="-171450" eaLnBrk="1" fontAlgn="auto" latinLnBrk="0" hangingPunct="1">
            <a:buFont typeface="Arial" panose="020B0604020202020204" pitchFamily="34" charset="0"/>
            <a:buChar char="•"/>
          </a:pPr>
          <a:endParaRPr kumimoji="1" lang="en-US" altLang="ja-JP"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9</xdr:col>
      <xdr:colOff>133350</xdr:colOff>
      <xdr:row>13</xdr:row>
      <xdr:rowOff>104774</xdr:rowOff>
    </xdr:from>
    <xdr:ext cx="7734300" cy="3615926"/>
    <xdr:sp macro="" textlink="">
      <xdr:nvSpPr>
        <xdr:cNvPr id="2" name="正方形/長方形 1">
          <a:extLst>
            <a:ext uri="{FF2B5EF4-FFF2-40B4-BE49-F238E27FC236}">
              <a16:creationId xmlns:a16="http://schemas.microsoft.com/office/drawing/2014/main" id="{CD9C8F28-2879-494B-854F-2723D0F41624}"/>
            </a:ext>
          </a:extLst>
        </xdr:cNvPr>
        <xdr:cNvSpPr/>
      </xdr:nvSpPr>
      <xdr:spPr>
        <a:xfrm>
          <a:off x="10534650" y="2828924"/>
          <a:ext cx="7734300" cy="36159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lang="ja-JP" altLang="ja-JP" sz="2000" b="1">
            <a:effectLst/>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endParaRPr lang="en-US" altLang="ja-JP" sz="1600" b="0" i="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i="0">
              <a:solidFill>
                <a:schemeClr val="bg1"/>
              </a:solidFill>
              <a:effectLst/>
              <a:latin typeface="+mn-lt"/>
              <a:ea typeface="+mn-ea"/>
              <a:cs typeface="+mn-cs"/>
            </a:rPr>
            <a:t>　</a:t>
          </a:r>
          <a:r>
            <a:rPr kumimoji="0" lang="ja-JP" altLang="en-US" sz="1400" b="0" i="0" u="none" strike="noStrike" kern="0" cap="none" spc="0" normalizeH="0" baseline="0" noProof="0">
              <a:ln>
                <a:noFill/>
              </a:ln>
              <a:solidFill>
                <a:schemeClr val="bg1"/>
              </a:solidFill>
              <a:effectLst/>
              <a:uLnTx/>
              <a:uFillTx/>
              <a:latin typeface="+mn-lt"/>
              <a:ea typeface="+mn-ea"/>
              <a:cs typeface="+mn-cs"/>
            </a:rPr>
            <a:t>記載は例示です。該当項目に纏めた金額入力はしないで、</a:t>
          </a:r>
          <a:endParaRPr kumimoji="0" lang="en-US" altLang="ja-JP" sz="1400" b="0" i="0" u="none" strike="noStrike" kern="0" cap="none" spc="0" normalizeH="0" baseline="0" noProof="0">
            <a:ln>
              <a:noFill/>
            </a:ln>
            <a:solidFill>
              <a:schemeClr val="bg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chemeClr val="bg1"/>
              </a:solidFill>
              <a:effectLst/>
              <a:uLnTx/>
              <a:uFillTx/>
              <a:latin typeface="+mn-lt"/>
              <a:ea typeface="+mn-ea"/>
              <a:cs typeface="+mn-cs"/>
            </a:rPr>
            <a:t>　必要な区分をして積算内容が説明できるように記載してください。</a:t>
          </a:r>
          <a:endParaRPr kumimoji="0" lang="en-US" altLang="ja-JP" sz="1400" b="0" i="0" u="none" strike="noStrike" kern="0" cap="none" spc="0" normalizeH="0" baseline="0" noProof="0">
            <a:ln>
              <a:noFill/>
            </a:ln>
            <a:solidFill>
              <a:schemeClr val="bg1"/>
            </a:solidFill>
            <a:effectLst/>
            <a:uLnTx/>
            <a:uFillTx/>
            <a:latin typeface="+mn-lt"/>
            <a:ea typeface="+mn-ea"/>
            <a:cs typeface="+mn-cs"/>
          </a:endParaRPr>
        </a:p>
        <a:p>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lang="ja-JP" altLang="ja-JP" sz="1600">
            <a:effectLst/>
          </a:endParaRPr>
        </a:p>
        <a:p>
          <a:pPr algn="l"/>
          <a:endParaRPr kumimoji="1" lang="en-US" altLang="ja-JP" sz="1100"/>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品名／具体的な商品名を記載してください。</a:t>
          </a:r>
          <a:r>
            <a:rPr kumimoji="1" lang="ja-JP" altLang="ja-JP" sz="1100" u="sng">
              <a:solidFill>
                <a:schemeClr val="lt1"/>
              </a:solidFill>
              <a:effectLst/>
              <a:latin typeface="+mn-lt"/>
              <a:ea typeface="+mn-ea"/>
              <a:cs typeface="+mn-cs"/>
            </a:rPr>
            <a:t>品番・型番名だけは不可</a:t>
          </a:r>
          <a:r>
            <a:rPr kumimoji="1" lang="ja-JP" altLang="ja-JP" sz="1100">
              <a:solidFill>
                <a:schemeClr val="lt1"/>
              </a:solidFill>
              <a:effectLst/>
              <a:latin typeface="+mn-lt"/>
              <a:ea typeface="+mn-ea"/>
              <a:cs typeface="+mn-cs"/>
            </a:rPr>
            <a:t>。「●●用消耗品」等と記載した場合は括弧書きで具体的に何の消耗品なのか記載してください。なお詳しい明細の記入は不要です。（記載例参照。）</a:t>
          </a:r>
          <a:endParaRPr lang="ja-JP" altLang="ja-JP" sz="1100">
            <a:effectLst/>
          </a:endParaRPr>
        </a:p>
        <a:p>
          <a:pPr marL="171450" indent="-171450" algn="l">
            <a:buFont typeface="Arial" panose="020B0604020202020204" pitchFamily="34" charset="0"/>
            <a:buChar char="•"/>
          </a:pPr>
          <a:r>
            <a:rPr kumimoji="1" lang="ja-JP" altLang="en-US" sz="1100"/>
            <a:t>使途／具体的な使い途を必ず記入してください。</a:t>
          </a:r>
          <a:r>
            <a:rPr kumimoji="1" lang="ja-JP" altLang="en-US" sz="1100" u="sng"/>
            <a:t>空欄は不可。</a:t>
          </a:r>
          <a:endParaRPr kumimoji="1" lang="en-US" altLang="ja-JP" sz="1100" u="sng"/>
        </a:p>
        <a:p>
          <a:pPr marL="171450" indent="-171450" eaLnBrk="1" fontAlgn="auto" latinLnBrk="0" hangingPunct="1">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単価と数量を入力すると金額が自動計算されます</a:t>
          </a:r>
          <a:r>
            <a:rPr kumimoji="1" lang="ja-JP" altLang="en-US" sz="1100">
              <a:solidFill>
                <a:schemeClr val="lt1"/>
              </a:solidFill>
              <a:effectLst/>
              <a:latin typeface="+mn-lt"/>
              <a:ea typeface="+mn-ea"/>
              <a:cs typeface="+mn-cs"/>
            </a:rPr>
            <a:t>。単位は適宜記入してください。</a:t>
          </a:r>
          <a:r>
            <a:rPr kumimoji="1" lang="ja-JP" altLang="ja-JP" sz="1100">
              <a:solidFill>
                <a:schemeClr val="lt1"/>
              </a:solidFill>
              <a:effectLst/>
              <a:latin typeface="+mn-lt"/>
              <a:ea typeface="+mn-ea"/>
              <a:cs typeface="+mn-cs"/>
            </a:rPr>
            <a:t>数量欄に入力しないと金額は表示されません</a:t>
          </a:r>
          <a:r>
            <a:rPr kumimoji="1" lang="ja-JP" altLang="en-US" sz="1100">
              <a:solidFill>
                <a:schemeClr val="lt1"/>
              </a:solidFill>
              <a:effectLst/>
              <a:latin typeface="+mn-lt"/>
              <a:ea typeface="+mn-ea"/>
              <a:cs typeface="+mn-cs"/>
            </a:rPr>
            <a:t>。</a:t>
          </a:r>
          <a:r>
            <a:rPr kumimoji="1" lang="ja-JP" altLang="en-US" sz="1100"/>
            <a:t>消費税込の金額で記載してください。尚、複数点をまとめて記載する場合には、その総額を単価部分に記載し、数量</a:t>
          </a:r>
          <a:r>
            <a:rPr kumimoji="1" lang="en-US" altLang="ja-JP" sz="1100"/>
            <a:t>=1</a:t>
          </a:r>
          <a:r>
            <a:rPr kumimoji="1" lang="ja-JP" altLang="en-US" sz="1100"/>
            <a:t>、単位</a:t>
          </a:r>
          <a:r>
            <a:rPr kumimoji="1" lang="en-US" altLang="ja-JP" sz="1100"/>
            <a:t>=</a:t>
          </a:r>
          <a:r>
            <a:rPr kumimoji="1" lang="ja-JP" altLang="en-US" sz="1100"/>
            <a:t>式としてください。</a:t>
          </a:r>
          <a:endParaRPr kumimoji="1" lang="en-US" altLang="ja-JP" sz="1100">
            <a:solidFill>
              <a:schemeClr val="lt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solidFill>
                <a:schemeClr val="lt1"/>
              </a:solidFill>
              <a:effectLst/>
              <a:latin typeface="+mn-lt"/>
              <a:ea typeface="+mn-ea"/>
              <a:cs typeface="+mn-cs"/>
            </a:rPr>
            <a:t>金額欄は積算根拠欄を入力すると自動計算されます。</a:t>
          </a:r>
          <a:r>
            <a:rPr kumimoji="1" lang="ja-JP" altLang="en-US" sz="1100" u="sng">
              <a:solidFill>
                <a:schemeClr val="lt1"/>
              </a:solidFill>
              <a:effectLst/>
              <a:latin typeface="+mn-lt"/>
              <a:ea typeface="+mn-ea"/>
              <a:cs typeface="+mn-cs"/>
            </a:rPr>
            <a:t>金額欄に直接金額（消費税込）を入力しないでください。</a:t>
          </a:r>
          <a:endParaRPr kumimoji="1" lang="en-US" altLang="ja-JP" sz="1100" u="none">
            <a:solidFill>
              <a:schemeClr val="lt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15</xdr:col>
      <xdr:colOff>206375</xdr:colOff>
      <xdr:row>13</xdr:row>
      <xdr:rowOff>126999</xdr:rowOff>
    </xdr:from>
    <xdr:ext cx="8553450" cy="4987926"/>
    <xdr:sp macro="" textlink="">
      <xdr:nvSpPr>
        <xdr:cNvPr id="2" name="正方形/長方形 1">
          <a:extLst>
            <a:ext uri="{FF2B5EF4-FFF2-40B4-BE49-F238E27FC236}">
              <a16:creationId xmlns:a16="http://schemas.microsoft.com/office/drawing/2014/main" id="{BA13A7A7-EC90-4E3C-A567-FE9C15CB10D6}"/>
            </a:ext>
          </a:extLst>
        </xdr:cNvPr>
        <xdr:cNvSpPr/>
      </xdr:nvSpPr>
      <xdr:spPr>
        <a:xfrm>
          <a:off x="12465050" y="3336924"/>
          <a:ext cx="8553450" cy="49879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2000" b="1"/>
            <a:t>作成上の注意</a:t>
          </a:r>
          <a:endParaRPr kumimoji="1" lang="en-US" altLang="ja-JP" sz="2000" b="1"/>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出張先、用務・目的は、現時点で想定される業務・日程を必ず記載してください。</a:t>
          </a:r>
          <a:r>
            <a:rPr lang="ja-JP" altLang="ja-JP" sz="1600">
              <a:solidFill>
                <a:schemeClr val="lt1"/>
              </a:solidFill>
              <a:effectLst/>
              <a:latin typeface="+mn-lt"/>
              <a:ea typeface="+mn-ea"/>
              <a:cs typeface="+mn-cs"/>
            </a:rPr>
            <a:t> </a:t>
          </a:r>
          <a:endParaRPr lang="ja-JP" altLang="ja-JP" sz="1600">
            <a:effectLst/>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本事業における必要性が明確でない学生・院生の出張は、認められません。また、教育目的による出張は認められません。</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学生単独の出張は認められません。</a:t>
          </a:r>
          <a:endParaRPr kumimoji="1" lang="en-US" altLang="ja-JP" sz="1600">
            <a:solidFill>
              <a:schemeClr val="lt1"/>
            </a:solidFill>
            <a:effectLst/>
            <a:latin typeface="+mn-lt"/>
            <a:ea typeface="+mn-ea"/>
            <a:cs typeface="+mn-cs"/>
          </a:endParaRPr>
        </a:p>
        <a:p>
          <a:r>
            <a:rPr lang="en-US" altLang="ja-JP" sz="1600">
              <a:effectLst/>
            </a:rPr>
            <a:t>※</a:t>
          </a:r>
          <a:r>
            <a:rPr lang="ja-JP" altLang="en-US" sz="1600">
              <a:effectLst/>
            </a:rPr>
            <a:t>委託先機関の研究参加者の旅費（有識者等の招聘旅費を除く）を代表機関が負担することはできません。</a:t>
          </a:r>
          <a:endParaRPr lang="ja-JP" altLang="ja-JP" sz="1600">
            <a:effectLst/>
          </a:endParaRPr>
        </a:p>
        <a:p>
          <a:pPr algn="l"/>
          <a:endParaRPr kumimoji="1" lang="en-US" altLang="ja-JP" sz="1600"/>
        </a:p>
        <a:p>
          <a:pPr marL="171450" indent="-171450" algn="l">
            <a:buFont typeface="Arial" panose="020B0604020202020204" pitchFamily="34" charset="0"/>
            <a:buChar char="•"/>
          </a:pPr>
          <a:r>
            <a:rPr kumimoji="1" lang="ja-JP" altLang="en-US" sz="1100"/>
            <a:t>種別／リストから国内、海外、招聘のいずれかを選択してください。</a:t>
          </a:r>
          <a:endParaRPr kumimoji="1" lang="en-US" altLang="ja-JP" sz="1100"/>
        </a:p>
        <a:p>
          <a:pPr marL="171450" indent="-171450" algn="l">
            <a:buFont typeface="Arial" panose="020B0604020202020204" pitchFamily="34" charset="0"/>
            <a:buChar char="•"/>
          </a:pPr>
          <a:r>
            <a:rPr kumimoji="1" lang="ja-JP" altLang="en-US" sz="1100"/>
            <a:t>区分／リストから国内使用分、海外使用分のいずれかを選択してください。</a:t>
          </a:r>
          <a:endParaRPr kumimoji="1" lang="en-US" altLang="ja-JP" sz="1100"/>
        </a:p>
        <a:p>
          <a:pPr marL="171450" indent="-171450" algn="l">
            <a:buFont typeface="Arial" panose="020B0604020202020204" pitchFamily="34" charset="0"/>
            <a:buChar char="•"/>
          </a:pPr>
          <a:r>
            <a:rPr kumimoji="1" lang="ja-JP" altLang="en-US" sz="1100"/>
            <a:t>出張者／出張者名を記入してください。</a:t>
          </a:r>
          <a:r>
            <a:rPr kumimoji="1" lang="ja-JP" altLang="en-US" sz="1100" u="sng"/>
            <a:t>出張者は参加者リストに記載が必要です。</a:t>
          </a:r>
          <a:r>
            <a:rPr kumimoji="1" lang="ja-JP" altLang="en-US" sz="1100"/>
            <a:t>（有識者等の招聘旅費を除きます。）</a:t>
          </a:r>
          <a:endParaRPr kumimoji="1" lang="en-US" altLang="ja-JP" sz="1100"/>
        </a:p>
        <a:p>
          <a:pPr marL="171450" indent="-171450" algn="l">
            <a:buFont typeface="Arial" panose="020B0604020202020204" pitchFamily="34" charset="0"/>
            <a:buChar char="•"/>
          </a:pPr>
          <a:r>
            <a:rPr kumimoji="1" lang="ja-JP" altLang="en-US" sz="1100"/>
            <a:t>出張先／出張先名を具体的に記載してください。空欄は不可です。</a:t>
          </a:r>
          <a:endParaRPr kumimoji="1" lang="en-US" altLang="ja-JP" sz="1100"/>
        </a:p>
        <a:p>
          <a:pPr marL="171450" indent="-171450" algn="l">
            <a:buFont typeface="Arial" panose="020B0604020202020204" pitchFamily="34" charset="0"/>
            <a:buChar char="•"/>
          </a:pPr>
          <a:r>
            <a:rPr kumimoji="1" lang="ja-JP" altLang="en-US" sz="1100"/>
            <a:t>日程／出張の日程を記載してください。</a:t>
          </a:r>
          <a:endParaRPr kumimoji="1" lang="en-US" altLang="ja-JP" sz="1100"/>
        </a:p>
        <a:p>
          <a:pPr marL="171450" indent="-171450" algn="l">
            <a:buFont typeface="Arial" panose="020B0604020202020204" pitchFamily="34" charset="0"/>
            <a:buChar char="•"/>
          </a:pPr>
          <a:r>
            <a:rPr kumimoji="1" lang="ja-JP" altLang="en-US" sz="1100"/>
            <a:t>用務・目的／その出張の用務内容、目的を具体的に記載してください。</a:t>
          </a:r>
          <a:endParaRPr kumimoji="1" lang="en-US" altLang="ja-JP" sz="1100"/>
        </a:p>
        <a:p>
          <a:pPr marL="171450" indent="-171450" algn="l">
            <a:buFont typeface="Arial" panose="020B0604020202020204" pitchFamily="34" charset="0"/>
            <a:buChar char="•"/>
          </a:pPr>
          <a:r>
            <a:rPr kumimoji="1" lang="ja-JP" altLang="en-US" sz="1100"/>
            <a:t>積算根拠／単価はその出張にかかる交通費、宿泊費、日当などの合計を記入してください。その目的で複数回出張に行かれる場合は回数を入力してください。同じ目的・行程・単価で同行される方が居る場合はその人数を入力してください。（氏名がわかる場合は同一セル内に列記してください）</a:t>
          </a:r>
          <a:endParaRPr kumimoji="1" lang="en-US" altLang="ja-JP" sz="1100"/>
        </a:p>
        <a:p>
          <a:pPr marL="171450" indent="-171450" algn="l">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13</xdr:col>
      <xdr:colOff>171451</xdr:colOff>
      <xdr:row>13</xdr:row>
      <xdr:rowOff>114300</xdr:rowOff>
    </xdr:from>
    <xdr:ext cx="10280650" cy="5413375"/>
    <xdr:sp macro="" textlink="">
      <xdr:nvSpPr>
        <xdr:cNvPr id="2" name="正方形/長方形 1">
          <a:extLst>
            <a:ext uri="{FF2B5EF4-FFF2-40B4-BE49-F238E27FC236}">
              <a16:creationId xmlns:a16="http://schemas.microsoft.com/office/drawing/2014/main" id="{FC3EAD13-B66E-4949-9F2C-DF41A90CC09A}"/>
            </a:ext>
          </a:extLst>
        </xdr:cNvPr>
        <xdr:cNvSpPr/>
      </xdr:nvSpPr>
      <xdr:spPr>
        <a:xfrm>
          <a:off x="10668001" y="3038475"/>
          <a:ext cx="10280650" cy="5413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1600" b="1">
              <a:solidFill>
                <a:schemeClr val="lt1"/>
              </a:solidFill>
              <a:effectLst/>
              <a:latin typeface="+mj-ea"/>
              <a:ea typeface="+mj-ea"/>
              <a:cs typeface="+mn-cs"/>
            </a:rPr>
            <a:t>作成</a:t>
          </a:r>
          <a:r>
            <a:rPr kumimoji="1" lang="ja-JP" altLang="ja-JP" sz="1600" b="1">
              <a:solidFill>
                <a:schemeClr val="lt1"/>
              </a:solidFill>
              <a:effectLst/>
              <a:latin typeface="+mj-ea"/>
              <a:ea typeface="+mj-ea"/>
              <a:cs typeface="+mn-cs"/>
            </a:rPr>
            <a:t>上の注意</a:t>
          </a:r>
          <a:endParaRPr kumimoji="1" lang="en-US" altLang="ja-JP" sz="1600" b="1">
            <a:solidFill>
              <a:schemeClr val="lt1"/>
            </a:solidFill>
            <a:effectLst/>
            <a:latin typeface="+mj-ea"/>
            <a:ea typeface="+mj-ea"/>
            <a:cs typeface="+mn-cs"/>
          </a:endParaRPr>
        </a:p>
        <a:p>
          <a:r>
            <a:rPr kumimoji="1" lang="en-US" altLang="ja-JP" sz="1600" b="1">
              <a:solidFill>
                <a:schemeClr val="lt1"/>
              </a:solidFill>
              <a:effectLst/>
              <a:latin typeface="+mj-ea"/>
              <a:ea typeface="+mj-ea"/>
              <a:cs typeface="+mn-cs"/>
            </a:rPr>
            <a:t>※</a:t>
          </a:r>
          <a:r>
            <a:rPr kumimoji="1" lang="ja-JP" altLang="en-US" sz="1600" b="0">
              <a:solidFill>
                <a:schemeClr val="lt1"/>
              </a:solidFill>
              <a:effectLst/>
              <a:latin typeface="+mj-ea"/>
              <a:ea typeface="+mj-ea"/>
              <a:cs typeface="+mn-cs"/>
            </a:rPr>
            <a:t>本シートは実績単価で人件費計上を行う場合に使用してください。（健保等級用シートとの併用も可能）</a:t>
          </a:r>
          <a:endParaRPr kumimoji="1" lang="en-US" altLang="ja-JP" sz="1600" b="0">
            <a:solidFill>
              <a:schemeClr val="lt1"/>
            </a:solidFill>
            <a:effectLst/>
            <a:latin typeface="+mj-ea"/>
            <a:ea typeface="+mj-ea"/>
            <a:cs typeface="+mn-cs"/>
          </a:endParaRPr>
        </a:p>
        <a:p>
          <a:r>
            <a:rPr lang="en-US" altLang="ja-JP" sz="1600" b="0" i="0">
              <a:solidFill>
                <a:schemeClr val="lt1"/>
              </a:solidFill>
              <a:effectLst/>
              <a:latin typeface="+mj-ea"/>
              <a:ea typeface="+mj-ea"/>
              <a:cs typeface="+mn-cs"/>
            </a:rPr>
            <a:t>※</a:t>
          </a:r>
          <a:r>
            <a:rPr lang="ja-JP" altLang="ja-JP" sz="1600" b="0" i="0">
              <a:solidFill>
                <a:schemeClr val="lt1"/>
              </a:solidFill>
              <a:effectLst/>
              <a:latin typeface="+mj-ea"/>
              <a:ea typeface="+mj-ea"/>
              <a:cs typeface="+mn-cs"/>
            </a:rPr>
            <a:t>提出の際は記載例を削除の上、黒字で記入してください。</a:t>
          </a:r>
          <a:r>
            <a:rPr lang="ja-JP" altLang="ja-JP" sz="1600">
              <a:solidFill>
                <a:schemeClr val="lt1"/>
              </a:solidFill>
              <a:effectLst/>
              <a:latin typeface="+mj-ea"/>
              <a:ea typeface="+mj-ea"/>
              <a:cs typeface="+mn-cs"/>
            </a:rPr>
            <a:t> </a:t>
          </a:r>
          <a:endParaRPr lang="ja-JP" altLang="ja-JP" sz="1600">
            <a:effectLst/>
            <a:latin typeface="+mj-ea"/>
            <a:ea typeface="+mj-ea"/>
          </a:endParaRPr>
        </a:p>
        <a:p>
          <a:r>
            <a:rPr kumimoji="1" lang="en-US" altLang="ja-JP" sz="1600">
              <a:solidFill>
                <a:schemeClr val="lt1"/>
              </a:solidFill>
              <a:effectLst/>
              <a:latin typeface="+mj-ea"/>
              <a:ea typeface="+mj-ea"/>
              <a:cs typeface="+mn-cs"/>
            </a:rPr>
            <a:t>※</a:t>
          </a:r>
          <a:r>
            <a:rPr kumimoji="1" lang="ja-JP" altLang="ja-JP" sz="1600">
              <a:solidFill>
                <a:schemeClr val="lt1"/>
              </a:solidFill>
              <a:effectLst/>
              <a:latin typeface="+mj-ea"/>
              <a:ea typeface="+mj-ea"/>
              <a:cs typeface="+mn-cs"/>
            </a:rPr>
            <a:t>費目自体に該当する計上が無い場合は記載例は削除してください。</a:t>
          </a:r>
          <a:endParaRPr lang="ja-JP" altLang="ja-JP" sz="1600">
            <a:effectLst/>
            <a:latin typeface="+mj-ea"/>
            <a:ea typeface="+mj-ea"/>
          </a:endParaRPr>
        </a:p>
        <a:p>
          <a:pPr eaLnBrk="1" fontAlgn="auto" latinLnBrk="0" hangingPunct="1"/>
          <a:r>
            <a:rPr kumimoji="1" lang="en-US" altLang="ja-JP" sz="1600">
              <a:solidFill>
                <a:schemeClr val="lt1"/>
              </a:solidFill>
              <a:effectLst/>
              <a:latin typeface="+mj-ea"/>
              <a:ea typeface="+mj-ea"/>
              <a:cs typeface="+mn-cs"/>
            </a:rPr>
            <a:t>※</a:t>
          </a:r>
          <a:r>
            <a:rPr kumimoji="1" lang="ja-JP" altLang="ja-JP" sz="1600">
              <a:solidFill>
                <a:schemeClr val="lt1"/>
              </a:solidFill>
              <a:effectLst/>
              <a:latin typeface="+mj-ea"/>
              <a:ea typeface="+mj-ea"/>
              <a:cs typeface="+mn-cs"/>
            </a:rPr>
            <a:t>水色セル</a:t>
          </a:r>
          <a:r>
            <a:rPr kumimoji="1" lang="ja-JP" altLang="en-US" sz="1600">
              <a:solidFill>
                <a:schemeClr val="lt1"/>
              </a:solidFill>
              <a:effectLst/>
              <a:latin typeface="+mj-ea"/>
              <a:ea typeface="+mj-ea"/>
              <a:cs typeface="+mn-cs"/>
            </a:rPr>
            <a:t>に</a:t>
          </a:r>
          <a:r>
            <a:rPr kumimoji="1" lang="ja-JP" altLang="ja-JP" sz="1600">
              <a:solidFill>
                <a:schemeClr val="lt1"/>
              </a:solidFill>
              <a:effectLst/>
              <a:latin typeface="+mj-ea"/>
              <a:ea typeface="+mj-ea"/>
              <a:cs typeface="+mn-cs"/>
            </a:rPr>
            <a:t>記入してください。（</a:t>
          </a:r>
          <a:r>
            <a:rPr kumimoji="1" lang="ja-JP" altLang="ja-JP" sz="1600" u="sng">
              <a:solidFill>
                <a:schemeClr val="lt1"/>
              </a:solidFill>
              <a:effectLst/>
              <a:latin typeface="+mj-ea"/>
              <a:ea typeface="+mj-ea"/>
              <a:cs typeface="+mn-cs"/>
            </a:rPr>
            <a:t>水色セル以外については変更等しないでください。</a:t>
          </a:r>
          <a:r>
            <a:rPr kumimoji="1" lang="ja-JP" altLang="ja-JP" sz="1600">
              <a:solidFill>
                <a:schemeClr val="lt1"/>
              </a:solidFill>
              <a:effectLst/>
              <a:latin typeface="+mj-ea"/>
              <a:ea typeface="+mj-ea"/>
              <a:cs typeface="+mn-cs"/>
            </a:rPr>
            <a:t>）</a:t>
          </a:r>
          <a:endParaRPr lang="ja-JP" altLang="ja-JP" sz="1600">
            <a:effectLst/>
            <a:latin typeface="+mj-ea"/>
            <a:ea typeface="+mj-ea"/>
          </a:endParaRPr>
        </a:p>
        <a:p>
          <a:r>
            <a:rPr lang="en-US" altLang="ja-JP" sz="1600">
              <a:effectLst/>
              <a:latin typeface="+mj-ea"/>
              <a:ea typeface="+mj-ea"/>
            </a:rPr>
            <a:t>※</a:t>
          </a:r>
          <a:r>
            <a:rPr lang="ja-JP" altLang="en-US" sz="1600">
              <a:effectLst/>
              <a:latin typeface="+mj-ea"/>
              <a:ea typeface="+mj-ea"/>
            </a:rPr>
            <a:t>アルバイト、短期雇用者も計上してください。</a:t>
          </a:r>
          <a:endParaRPr lang="en-US" altLang="ja-JP" sz="1600">
            <a:effectLst/>
            <a:latin typeface="+mj-ea"/>
            <a:ea typeface="+mj-ea"/>
          </a:endParaRPr>
        </a:p>
        <a:p>
          <a:endParaRPr lang="ja-JP" altLang="ja-JP" sz="1600">
            <a:effectLst/>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種別／</a:t>
          </a:r>
          <a:r>
            <a:rPr kumimoji="1" lang="ja-JP" altLang="en-US" sz="1100">
              <a:solidFill>
                <a:schemeClr val="lt1"/>
              </a:solidFill>
              <a:effectLst/>
              <a:latin typeface="+mn-lt"/>
              <a:ea typeface="+mn-ea"/>
              <a:cs typeface="+mn-cs"/>
            </a:rPr>
            <a:t>各機関での雇用の名称を記載してください。</a:t>
          </a:r>
          <a:endParaRPr lang="ja-JP" altLang="ja-JP">
            <a:effectLst/>
          </a:endParaRP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氏名</a:t>
          </a:r>
          <a:r>
            <a:rPr kumimoji="1" lang="ja-JP" altLang="ja-JP" sz="1100">
              <a:solidFill>
                <a:schemeClr val="bg1"/>
              </a:solidFill>
              <a:effectLst/>
              <a:latin typeface="+mn-lt"/>
              <a:ea typeface="+mn-ea"/>
              <a:cs typeface="+mn-cs"/>
            </a:rPr>
            <a:t>／</a:t>
          </a:r>
          <a:r>
            <a:rPr kumimoji="1" lang="ja-JP" altLang="en-US" sz="1100">
              <a:solidFill>
                <a:schemeClr val="bg1"/>
              </a:solidFill>
              <a:effectLst/>
              <a:latin typeface="+mn-lt"/>
              <a:ea typeface="+mn-ea"/>
              <a:cs typeface="+mn-cs"/>
            </a:rPr>
            <a:t>雇用が未定の場合は</a:t>
          </a:r>
          <a:r>
            <a:rPr kumimoji="1" lang="en-US" altLang="ja-JP" sz="1100">
              <a:solidFill>
                <a:schemeClr val="bg1"/>
              </a:solidFill>
              <a:effectLst/>
              <a:latin typeface="+mn-lt"/>
              <a:ea typeface="+mn-ea"/>
              <a:cs typeface="+mn-cs"/>
            </a:rPr>
            <a:t>A</a:t>
          </a:r>
          <a:r>
            <a:rPr kumimoji="1" lang="ja-JP" altLang="en-US"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B</a:t>
          </a:r>
          <a:r>
            <a:rPr kumimoji="1" lang="ja-JP" altLang="en-US" sz="1100">
              <a:solidFill>
                <a:schemeClr val="bg1"/>
              </a:solidFill>
              <a:effectLst/>
              <a:latin typeface="+mn-lt"/>
              <a:ea typeface="+mn-ea"/>
              <a:cs typeface="+mn-cs"/>
            </a:rPr>
            <a:t>・・・と仮称を入力してください。</a:t>
          </a:r>
          <a:endParaRPr kumimoji="1" lang="en-US" altLang="ja-JP" sz="1100">
            <a:solidFill>
              <a:schemeClr val="bg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積算根拠　月給</a:t>
          </a:r>
          <a:r>
            <a:rPr kumimoji="1" lang="ja-JP" altLang="ja-JP" sz="1100">
              <a:solidFill>
                <a:schemeClr val="bg1"/>
              </a:solidFill>
              <a:effectLst/>
              <a:latin typeface="+mn-lt"/>
              <a:ea typeface="+mn-ea"/>
              <a:cs typeface="+mn-cs"/>
            </a:rPr>
            <a:t>／</a:t>
          </a:r>
          <a:r>
            <a:rPr kumimoji="1" lang="ja-JP" altLang="en-US" sz="1100">
              <a:solidFill>
                <a:schemeClr val="bg1"/>
              </a:solidFill>
              <a:effectLst/>
              <a:latin typeface="+mn-lt"/>
              <a:ea typeface="+mn-ea"/>
              <a:cs typeface="+mn-cs"/>
            </a:rPr>
            <a:t>社会保険事業主負担等などを含めた１ヶ月分の支給総額を入力してください。時給制の場合は</a:t>
          </a:r>
          <a:r>
            <a:rPr kumimoji="1" lang="en-US" altLang="ja-JP" sz="1100">
              <a:solidFill>
                <a:schemeClr val="bg1"/>
              </a:solidFill>
              <a:effectLst/>
              <a:latin typeface="+mn-lt"/>
              <a:ea typeface="+mn-ea"/>
              <a:cs typeface="+mn-cs"/>
            </a:rPr>
            <a:t>1</a:t>
          </a:r>
          <a:r>
            <a:rPr kumimoji="1" lang="ja-JP" altLang="en-US" sz="1100">
              <a:solidFill>
                <a:schemeClr val="bg1"/>
              </a:solidFill>
              <a:effectLst/>
              <a:latin typeface="+mn-lt"/>
              <a:ea typeface="+mn-ea"/>
              <a:cs typeface="+mn-cs"/>
            </a:rPr>
            <a:t>時間分の単価を記載して下さい。</a:t>
          </a:r>
          <a:endParaRPr kumimoji="1" lang="en-US" altLang="ja-JP" sz="1100">
            <a:solidFill>
              <a:schemeClr val="bg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支払月数／給与を計上する月数を入力してください。時給制の場合は給与を計上する時間数を入力して下さい。</a:t>
          </a:r>
          <a:endParaRPr kumimoji="1" lang="en-US" altLang="ja-JP" sz="1100">
            <a:solidFill>
              <a:schemeClr val="bg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年間定期代</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支払月数分の通勤費の総額を入力してください。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lang="ja-JP" altLang="en-US">
              <a:effectLst/>
            </a:rPr>
            <a:t>賞与／賞与等、給与以外に支給されるものをその分の社会保険料等の事業主負担額を含めて計上してください。（賞与については事務処理説明書および「検査及び証憑類の管理に関する補足説明資料」をご確認ください）</a:t>
          </a:r>
          <a:endParaRPr lang="en-US" altLang="ja-JP">
            <a:effectLst/>
          </a:endParaRPr>
        </a:p>
        <a:p>
          <a:pPr marL="171450" indent="-171450">
            <a:buFont typeface="Arial" panose="020B0604020202020204" pitchFamily="34" charset="0"/>
            <a:buChar char="•"/>
          </a:pPr>
          <a:r>
            <a:rPr lang="ja-JP" altLang="en-US">
              <a:solidFill>
                <a:schemeClr val="bg1"/>
              </a:solidFill>
              <a:effectLst/>
            </a:rPr>
            <a:t>従事率／</a:t>
          </a:r>
          <a:r>
            <a:rPr lang="ja-JP" altLang="en-US" b="1" i="1" u="sng">
              <a:solidFill>
                <a:schemeClr val="bg1"/>
              </a:solidFill>
              <a:effectLst/>
            </a:rPr>
            <a:t>人件費を計上する期間（支払月数）における</a:t>
          </a:r>
          <a:r>
            <a:rPr lang="ja-JP" altLang="en-US">
              <a:solidFill>
                <a:schemeClr val="bg1"/>
              </a:solidFill>
              <a:effectLst/>
            </a:rPr>
            <a:t>当事業への従事率を入力してください。専従の場合は１００と入力してください。</a:t>
          </a:r>
          <a:br>
            <a:rPr lang="en-US" altLang="ja-JP">
              <a:solidFill>
                <a:schemeClr val="bg1"/>
              </a:solidFill>
              <a:effectLst/>
            </a:rPr>
          </a:br>
          <a:r>
            <a:rPr lang="ja-JP" altLang="en-US">
              <a:solidFill>
                <a:schemeClr val="bg1"/>
              </a:solidFill>
              <a:effectLst/>
            </a:rPr>
            <a:t>例</a:t>
          </a:r>
          <a:r>
            <a:rPr lang="en-US" altLang="ja-JP">
              <a:solidFill>
                <a:schemeClr val="bg1"/>
              </a:solidFill>
              <a:effectLst/>
            </a:rPr>
            <a:t>1</a:t>
          </a:r>
          <a:r>
            <a:rPr lang="ja-JP" altLang="en-US">
              <a:solidFill>
                <a:schemeClr val="bg1"/>
              </a:solidFill>
              <a:effectLst/>
            </a:rPr>
            <a:t>：４月～</a:t>
          </a:r>
          <a:r>
            <a:rPr lang="en-US" altLang="ja-JP">
              <a:solidFill>
                <a:schemeClr val="bg1"/>
              </a:solidFill>
              <a:effectLst/>
            </a:rPr>
            <a:t>12</a:t>
          </a:r>
          <a:r>
            <a:rPr lang="ja-JP" altLang="en-US">
              <a:solidFill>
                <a:schemeClr val="bg1"/>
              </a:solidFill>
              <a:effectLst/>
            </a:rPr>
            <a:t>月は当事業のみに従事するが、１月～</a:t>
          </a:r>
          <a:r>
            <a:rPr lang="en-US" altLang="ja-JP">
              <a:solidFill>
                <a:schemeClr val="bg1"/>
              </a:solidFill>
              <a:effectLst/>
            </a:rPr>
            <a:t>3</a:t>
          </a:r>
          <a:r>
            <a:rPr lang="ja-JP" altLang="en-US">
              <a:solidFill>
                <a:schemeClr val="bg1"/>
              </a:solidFill>
              <a:effectLst/>
            </a:rPr>
            <a:t>月は本事業には一切参加しない。</a:t>
          </a:r>
          <a:br>
            <a:rPr lang="ja-JP" altLang="en-US">
              <a:solidFill>
                <a:schemeClr val="bg1"/>
              </a:solidFill>
              <a:effectLst/>
            </a:rPr>
          </a:br>
          <a:r>
            <a:rPr lang="ja-JP" altLang="en-US">
              <a:solidFill>
                <a:schemeClr val="bg1"/>
              </a:solidFill>
              <a:effectLst/>
            </a:rPr>
            <a:t>　→</a:t>
          </a:r>
          <a:r>
            <a:rPr lang="en-US" altLang="ja-JP">
              <a:solidFill>
                <a:schemeClr val="bg1"/>
              </a:solidFill>
              <a:effectLst/>
            </a:rPr>
            <a:t>『</a:t>
          </a:r>
          <a:r>
            <a:rPr lang="ja-JP" altLang="en-US">
              <a:solidFill>
                <a:schemeClr val="bg1"/>
              </a:solidFill>
              <a:effectLst/>
            </a:rPr>
            <a:t>支払月数９、従事率１００</a:t>
          </a:r>
          <a:r>
            <a:rPr lang="en-US" altLang="ja-JP">
              <a:solidFill>
                <a:schemeClr val="bg1"/>
              </a:solidFill>
              <a:effectLst/>
            </a:rPr>
            <a:t>』</a:t>
          </a:r>
          <a:r>
            <a:rPr lang="ja-JP" altLang="en-US">
              <a:solidFill>
                <a:schemeClr val="bg1"/>
              </a:solidFill>
              <a:effectLst/>
            </a:rPr>
            <a:t>としてください。</a:t>
          </a:r>
          <a:br>
            <a:rPr lang="en-US" altLang="ja-JP">
              <a:solidFill>
                <a:schemeClr val="bg1"/>
              </a:solidFill>
              <a:effectLst/>
            </a:rPr>
          </a:br>
          <a:r>
            <a:rPr lang="ja-JP" altLang="en-US">
              <a:solidFill>
                <a:schemeClr val="bg1"/>
              </a:solidFill>
              <a:effectLst/>
            </a:rPr>
            <a:t>例</a:t>
          </a:r>
          <a:r>
            <a:rPr lang="en-US" altLang="ja-JP">
              <a:solidFill>
                <a:schemeClr val="bg1"/>
              </a:solidFill>
              <a:effectLst/>
            </a:rPr>
            <a:t>2</a:t>
          </a:r>
          <a:r>
            <a:rPr lang="ja-JP" altLang="en-US">
              <a:solidFill>
                <a:schemeClr val="bg1"/>
              </a:solidFill>
              <a:effectLst/>
            </a:rPr>
            <a:t>：年間を通じて当事業に従事するが、その割合は</a:t>
          </a:r>
          <a:r>
            <a:rPr lang="en-US" altLang="ja-JP">
              <a:solidFill>
                <a:schemeClr val="bg1"/>
              </a:solidFill>
              <a:effectLst/>
            </a:rPr>
            <a:t>50</a:t>
          </a:r>
          <a:r>
            <a:rPr lang="ja-JP" altLang="en-US">
              <a:solidFill>
                <a:schemeClr val="bg1"/>
              </a:solidFill>
              <a:effectLst/>
            </a:rPr>
            <a:t>％である。</a:t>
          </a:r>
          <a:br>
            <a:rPr lang="en-US" altLang="ja-JP">
              <a:solidFill>
                <a:schemeClr val="bg1"/>
              </a:solidFill>
              <a:effectLst/>
            </a:rPr>
          </a:br>
          <a:r>
            <a:rPr lang="ja-JP" altLang="en-US">
              <a:solidFill>
                <a:schemeClr val="bg1"/>
              </a:solidFill>
              <a:effectLst/>
            </a:rPr>
            <a:t>　→</a:t>
          </a:r>
          <a:r>
            <a:rPr lang="en-US" altLang="ja-JP">
              <a:solidFill>
                <a:schemeClr val="bg1"/>
              </a:solidFill>
              <a:effectLst/>
            </a:rPr>
            <a:t>『</a:t>
          </a:r>
          <a:r>
            <a:rPr lang="ja-JP" altLang="en-US">
              <a:solidFill>
                <a:schemeClr val="bg1"/>
              </a:solidFill>
              <a:effectLst/>
            </a:rPr>
            <a:t>支払月数</a:t>
          </a:r>
          <a:r>
            <a:rPr lang="en-US" altLang="ja-JP">
              <a:solidFill>
                <a:schemeClr val="bg1"/>
              </a:solidFill>
              <a:effectLst/>
            </a:rPr>
            <a:t>12</a:t>
          </a:r>
          <a:r>
            <a:rPr lang="ja-JP" altLang="en-US">
              <a:solidFill>
                <a:schemeClr val="bg1"/>
              </a:solidFill>
              <a:effectLst/>
            </a:rPr>
            <a:t>、従事率</a:t>
          </a:r>
          <a:r>
            <a:rPr lang="en-US" altLang="ja-JP">
              <a:solidFill>
                <a:schemeClr val="bg1"/>
              </a:solidFill>
              <a:effectLst/>
            </a:rPr>
            <a:t>50』</a:t>
          </a:r>
          <a:r>
            <a:rPr lang="ja-JP" altLang="en-US">
              <a:solidFill>
                <a:schemeClr val="bg1"/>
              </a:solidFill>
              <a:effectLst/>
            </a:rPr>
            <a:t>としてください。</a:t>
          </a:r>
          <a:endParaRPr lang="en-US" altLang="ja-JP">
            <a:solidFill>
              <a:schemeClr val="bg1"/>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100">
              <a:solidFill>
                <a:schemeClr val="lt1"/>
              </a:solidFill>
              <a:effectLst/>
              <a:latin typeface="+mn-lt"/>
              <a:ea typeface="+mn-ea"/>
              <a:cs typeface="+mn-cs"/>
            </a:rPr>
            <a:t>計画時点で不明な項目は概算値で結構です。ただし</a:t>
          </a:r>
          <a:r>
            <a:rPr lang="en-US" altLang="ja-JP" sz="1100">
              <a:solidFill>
                <a:schemeClr val="lt1"/>
              </a:solidFill>
              <a:effectLst/>
              <a:latin typeface="+mn-lt"/>
              <a:ea typeface="+mn-ea"/>
              <a:cs typeface="+mn-cs"/>
            </a:rPr>
            <a:t>C</a:t>
          </a:r>
          <a:r>
            <a:rPr lang="ja-JP" altLang="ja-JP" sz="1100">
              <a:solidFill>
                <a:schemeClr val="lt1"/>
              </a:solidFill>
              <a:effectLst/>
              <a:latin typeface="+mn-lt"/>
              <a:ea typeface="+mn-ea"/>
              <a:cs typeface="+mn-cs"/>
            </a:rPr>
            <a:t>、</a:t>
          </a:r>
          <a:r>
            <a:rPr lang="en-US" altLang="ja-JP" sz="1100">
              <a:solidFill>
                <a:schemeClr val="lt1"/>
              </a:solidFill>
              <a:effectLst/>
              <a:latin typeface="+mn-lt"/>
              <a:ea typeface="+mn-ea"/>
              <a:cs typeface="+mn-cs"/>
            </a:rPr>
            <a:t>D</a:t>
          </a:r>
          <a:r>
            <a:rPr lang="ja-JP" altLang="ja-JP" sz="1100">
              <a:solidFill>
                <a:schemeClr val="lt1"/>
              </a:solidFill>
              <a:effectLst/>
              <a:latin typeface="+mn-lt"/>
              <a:ea typeface="+mn-ea"/>
              <a:cs typeface="+mn-cs"/>
            </a:rPr>
            <a:t>、</a:t>
          </a:r>
          <a:r>
            <a:rPr lang="en-US" altLang="ja-JP" sz="1100">
              <a:solidFill>
                <a:schemeClr val="lt1"/>
              </a:solidFill>
              <a:effectLst/>
              <a:latin typeface="+mn-lt"/>
              <a:ea typeface="+mn-ea"/>
              <a:cs typeface="+mn-cs"/>
            </a:rPr>
            <a:t>G</a:t>
          </a:r>
          <a:r>
            <a:rPr lang="ja-JP" altLang="ja-JP" sz="1100">
              <a:solidFill>
                <a:schemeClr val="lt1"/>
              </a:solidFill>
              <a:effectLst/>
              <a:latin typeface="+mn-lt"/>
              <a:ea typeface="+mn-ea"/>
              <a:cs typeface="+mn-cs"/>
            </a:rPr>
            <a:t>列は計算式の都合上空欄にはできませんので、適切な金額となるよう何らかの値を入力してください。</a:t>
          </a:r>
          <a:endParaRPr lang="en-US" altLang="ja-JP">
            <a:effectLst/>
          </a:endParaRPr>
        </a:p>
        <a:p>
          <a:pPr marL="171450" indent="-171450">
            <a:buFont typeface="Arial" panose="020B0604020202020204" pitchFamily="34" charset="0"/>
            <a:buChar char="•"/>
          </a:pPr>
          <a:r>
            <a:rPr lang="ja-JP" altLang="en-US" u="sng">
              <a:effectLst/>
            </a:rPr>
            <a:t>雇用区分／機関が直接雇用</a:t>
          </a:r>
          <a:r>
            <a:rPr lang="ja-JP" altLang="ja-JP" sz="1100" u="sng">
              <a:solidFill>
                <a:schemeClr val="lt1"/>
              </a:solidFill>
              <a:effectLst/>
              <a:latin typeface="+mn-lt"/>
              <a:ea typeface="+mn-ea"/>
              <a:cs typeface="+mn-cs"/>
            </a:rPr>
            <a:t>（正社員、任期付き、パート、アルバイト）</a:t>
          </a:r>
          <a:r>
            <a:rPr lang="ja-JP" altLang="en-US" u="sng">
              <a:effectLst/>
            </a:rPr>
            <a:t>しているのか人材派遣会社なのか選択してください。出向者については、「直雇用」を選択してください。</a:t>
          </a:r>
          <a:endParaRPr lang="en-US" altLang="ja-JP" u="sng">
            <a:effectLst/>
          </a:endParaRPr>
        </a:p>
        <a:p>
          <a:pPr marL="628650" lvl="1" indent="-171450">
            <a:buFont typeface="Wingdings" panose="05000000000000000000" pitchFamily="2" charset="2"/>
            <a:buChar char="Ø"/>
          </a:pPr>
          <a:r>
            <a:rPr lang="ja-JP" altLang="en-US">
              <a:effectLst/>
            </a:rPr>
            <a:t>消費税相当額の有無／雇用区分を入力すると自動入力されます。「要」の合計が消費税相当額計上対象額</a:t>
          </a:r>
          <a:r>
            <a:rPr lang="en-US" altLang="ja-JP">
              <a:effectLst/>
            </a:rPr>
            <a:t>(</a:t>
          </a:r>
          <a:r>
            <a:rPr lang="ja-JP" altLang="en-US">
              <a:effectLst/>
            </a:rPr>
            <a:t>定期代込）に表示され ます。</a:t>
          </a:r>
          <a:endParaRPr lang="en-US" altLang="ja-JP">
            <a:effectLst/>
          </a:endParaRPr>
        </a:p>
        <a:p>
          <a:pPr marL="628650" lvl="1" indent="-171450">
            <a:buFont typeface="Wingdings" panose="05000000000000000000" pitchFamily="2" charset="2"/>
            <a:buChar char="Ø"/>
          </a:pPr>
          <a:r>
            <a:rPr lang="ja-JP" altLang="en-US">
              <a:effectLst/>
            </a:rPr>
            <a:t>下段集計部分の年間定期代を抜いた金額にて消費税相当額のシートに自動的に転記、計算されます。</a:t>
          </a:r>
          <a:endParaRPr lang="en-US" altLang="ja-JP">
            <a:effectLst/>
          </a:endParaRPr>
        </a:p>
        <a:p>
          <a:pPr marL="628650" lvl="1" indent="-171450">
            <a:buFont typeface="Wingdings" panose="05000000000000000000" pitchFamily="2" charset="2"/>
            <a:buChar char="Ø"/>
          </a:pPr>
          <a:r>
            <a:rPr lang="en-US" altLang="ja-JP" u="sng">
              <a:effectLst/>
            </a:rPr>
            <a:t>【</a:t>
          </a:r>
          <a:r>
            <a:rPr lang="ja-JP" altLang="en-US" u="sng">
              <a:effectLst/>
            </a:rPr>
            <a:t>鑑</a:t>
          </a:r>
          <a:r>
            <a:rPr lang="en-US" altLang="ja-JP" u="sng">
              <a:effectLst/>
            </a:rPr>
            <a:t>】</a:t>
          </a:r>
          <a:r>
            <a:rPr lang="ja-JP" altLang="en-US" u="sng">
              <a:effectLst/>
            </a:rPr>
            <a:t>シートにて「免税事業者」を選択された場合は、すべて「派遣」を選択してください。</a:t>
          </a:r>
          <a:endParaRPr lang="en-US" altLang="ja-JP" u="sng">
            <a:effectLst/>
          </a:endParaRPr>
        </a:p>
        <a:p>
          <a:pPr marL="171450" indent="-171450">
            <a:buFont typeface="Arial" panose="020B0604020202020204" pitchFamily="34" charset="0"/>
            <a:buChar char="•"/>
          </a:pPr>
          <a:r>
            <a:rPr lang="ja-JP" altLang="en-US" u="sng">
              <a:effectLst/>
            </a:rPr>
            <a:t>人件費を計上する場合は「参加者リスト」にも必ず記載してください。「参加者リスト」に記載が無い場合は計上できません。</a:t>
          </a:r>
          <a:endParaRPr kumimoji="1" lang="en-US" altLang="ja-JP" sz="1100" u="sng">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行を挿入する場合は、セルのロック解除が必要となりますので、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12</xdr:col>
      <xdr:colOff>168275</xdr:colOff>
      <xdr:row>13</xdr:row>
      <xdr:rowOff>101601</xdr:rowOff>
    </xdr:from>
    <xdr:ext cx="8686800" cy="3863974"/>
    <xdr:sp macro="" textlink="">
      <xdr:nvSpPr>
        <xdr:cNvPr id="2" name="正方形/長方形 1">
          <a:extLst>
            <a:ext uri="{FF2B5EF4-FFF2-40B4-BE49-F238E27FC236}">
              <a16:creationId xmlns:a16="http://schemas.microsoft.com/office/drawing/2014/main" id="{A5500346-0685-45E7-A497-72BB66B56391}"/>
            </a:ext>
          </a:extLst>
        </xdr:cNvPr>
        <xdr:cNvSpPr/>
      </xdr:nvSpPr>
      <xdr:spPr>
        <a:xfrm>
          <a:off x="10988675" y="2797176"/>
          <a:ext cx="8686800" cy="386397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kumimoji="1" lang="en-US" altLang="ja-JP" sz="2000" b="1">
            <a:solidFill>
              <a:schemeClr val="lt1"/>
            </a:solidFill>
            <a:effectLst/>
            <a:latin typeface="+mn-lt"/>
            <a:ea typeface="+mn-ea"/>
            <a:cs typeface="+mn-cs"/>
          </a:endParaRPr>
        </a:p>
        <a:p>
          <a:r>
            <a:rPr kumimoji="1" lang="en-US" altLang="ja-JP" sz="1600" b="0">
              <a:solidFill>
                <a:schemeClr val="lt1"/>
              </a:solidFill>
              <a:effectLst/>
              <a:latin typeface="+mn-ea"/>
              <a:ea typeface="+mn-ea"/>
              <a:cs typeface="+mn-cs"/>
            </a:rPr>
            <a:t>※</a:t>
          </a:r>
          <a:r>
            <a:rPr kumimoji="1" lang="ja-JP" altLang="en-US" sz="1600" b="0">
              <a:solidFill>
                <a:schemeClr val="lt1"/>
              </a:solidFill>
              <a:effectLst/>
              <a:latin typeface="+mn-ea"/>
              <a:ea typeface="+mn-ea"/>
              <a:cs typeface="+mn-cs"/>
            </a:rPr>
            <a:t>本シートは健保等級単価で人件費計上を行う場合に使用してください。（実績単価用シートとの併用も可能）</a:t>
          </a: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lang="ja-JP" altLang="ja-JP" sz="1600">
            <a:effectLst/>
          </a:endParaRPr>
        </a:p>
        <a:p>
          <a:pPr eaLnBrk="1" fontAlgn="auto" latinLnBrk="0" hangingPunct="1"/>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lang="ja-JP" altLang="ja-JP" sz="1600">
            <a:effectLst/>
          </a:endParaRPr>
        </a:p>
        <a:p>
          <a:r>
            <a:rPr lang="en-US" altLang="ja-JP" sz="1600">
              <a:effectLst/>
            </a:rPr>
            <a:t>※</a:t>
          </a:r>
          <a:r>
            <a:rPr lang="ja-JP" altLang="en-US" sz="1600">
              <a:effectLst/>
            </a:rPr>
            <a:t>アルバイト、短期雇用者も計上してください。</a:t>
          </a:r>
          <a:endParaRPr lang="en-US" altLang="ja-JP" sz="1600">
            <a:effectLst/>
          </a:endParaRPr>
        </a:p>
        <a:p>
          <a:endParaRPr lang="ja-JP" altLang="ja-JP" sz="1600">
            <a:effectLst/>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種別／</a:t>
          </a:r>
          <a:r>
            <a:rPr kumimoji="1" lang="ja-JP" altLang="en-US" sz="1100">
              <a:solidFill>
                <a:schemeClr val="lt1"/>
              </a:solidFill>
              <a:effectLst/>
              <a:latin typeface="+mn-lt"/>
              <a:ea typeface="+mn-ea"/>
              <a:cs typeface="+mn-cs"/>
            </a:rPr>
            <a:t>各機関での雇用の名称を記載してください。</a:t>
          </a:r>
          <a:endParaRPr lang="ja-JP" altLang="ja-JP">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solidFill>
                <a:schemeClr val="lt1"/>
              </a:solidFill>
              <a:effectLst/>
              <a:latin typeface="+mn-lt"/>
              <a:ea typeface="+mn-ea"/>
              <a:cs typeface="+mn-cs"/>
            </a:rPr>
            <a:t>氏名</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雇用が未定の場合は</a:t>
          </a:r>
          <a:r>
            <a:rPr kumimoji="1" lang="en-US" altLang="ja-JP" sz="1100">
              <a:solidFill>
                <a:schemeClr val="lt1"/>
              </a:solidFill>
              <a:effectLst/>
              <a:latin typeface="+mn-lt"/>
              <a:ea typeface="+mn-ea"/>
              <a:cs typeface="+mn-cs"/>
            </a:rPr>
            <a:t>A</a:t>
          </a:r>
          <a:r>
            <a:rPr kumimoji="1"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B</a:t>
          </a:r>
          <a:r>
            <a:rPr kumimoji="1" lang="ja-JP" altLang="en-US"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・と仮称を入力してください。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時間単価・月額単価</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健保等級時間単価、健保等級月額単価または派遣契約単価を入力してください。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従事時間・従事月数／人件費を計上する時間数、月数を入力してください</a:t>
          </a:r>
          <a:endParaRPr kumimoji="1" lang="en-US" altLang="ja-JP" sz="1100">
            <a:solidFill>
              <a:schemeClr val="lt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100">
              <a:solidFill>
                <a:schemeClr val="lt1"/>
              </a:solidFill>
              <a:effectLst/>
              <a:latin typeface="+mn-lt"/>
              <a:ea typeface="+mn-ea"/>
              <a:cs typeface="+mn-cs"/>
            </a:rPr>
            <a:t>計画時点で不明な項目は概算値で結構です。</a:t>
          </a:r>
          <a:endParaRPr lang="en-US" altLang="ja-JP">
            <a:effectLst/>
          </a:endParaRPr>
        </a:p>
        <a:p>
          <a:pPr marL="171450" indent="-171450">
            <a:buFont typeface="Arial" panose="020B0604020202020204" pitchFamily="34" charset="0"/>
            <a:buChar char="•"/>
          </a:pPr>
          <a:r>
            <a:rPr lang="ja-JP" altLang="ja-JP" sz="1100">
              <a:solidFill>
                <a:schemeClr val="lt1"/>
              </a:solidFill>
              <a:effectLst/>
              <a:latin typeface="+mn-lt"/>
              <a:ea typeface="+mn-ea"/>
              <a:cs typeface="+mn-cs"/>
            </a:rPr>
            <a:t>雇用区分／「直雇用」を選択してください。出向者についても、「直雇用」を選択してください</a:t>
          </a:r>
          <a:endParaRPr lang="en-US" altLang="ja-JP" sz="1100">
            <a:solidFill>
              <a:schemeClr val="lt1"/>
            </a:solidFill>
            <a:effectLst/>
            <a:latin typeface="+mn-lt"/>
            <a:ea typeface="+mn-ea"/>
            <a:cs typeface="+mn-cs"/>
          </a:endParaRPr>
        </a:p>
        <a:p>
          <a:pPr marL="171450" indent="-171450">
            <a:buFont typeface="Arial" panose="020B0604020202020204" pitchFamily="34" charset="0"/>
            <a:buChar char="•"/>
          </a:pPr>
          <a:r>
            <a:rPr lang="ja-JP" altLang="en-US" u="sng">
              <a:effectLst/>
            </a:rPr>
            <a:t>人件費を計上する場合は「参加者リスト」にも必ず記載してください。「参加者リスト」に記載が無い場合は計上できません。</a:t>
          </a:r>
          <a:endParaRPr kumimoji="1" lang="en-US" altLang="ja-JP" sz="1100" u="sng">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行を挿入する場合は、セルのロック解除が必要となりますので、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8</xdr:col>
      <xdr:colOff>123826</xdr:colOff>
      <xdr:row>13</xdr:row>
      <xdr:rowOff>114299</xdr:rowOff>
    </xdr:from>
    <xdr:ext cx="7435850" cy="3209789"/>
    <xdr:sp macro="" textlink="">
      <xdr:nvSpPr>
        <xdr:cNvPr id="2" name="正方形/長方形 1">
          <a:extLst>
            <a:ext uri="{FF2B5EF4-FFF2-40B4-BE49-F238E27FC236}">
              <a16:creationId xmlns:a16="http://schemas.microsoft.com/office/drawing/2014/main" id="{E7BD1CD5-0D5E-4D7C-85C2-E7A98A141D8E}"/>
            </a:ext>
          </a:extLst>
        </xdr:cNvPr>
        <xdr:cNvSpPr/>
      </xdr:nvSpPr>
      <xdr:spPr>
        <a:xfrm>
          <a:off x="9401176" y="2800349"/>
          <a:ext cx="7435850" cy="320978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kumimoji="1" lang="en-US" altLang="ja-JP" sz="2000" b="1">
            <a:solidFill>
              <a:schemeClr val="lt1"/>
            </a:solidFill>
            <a:effectLst/>
            <a:latin typeface="+mn-lt"/>
            <a:ea typeface="+mn-ea"/>
            <a:cs typeface="+mn-cs"/>
          </a:endParaRPr>
        </a:p>
        <a:p>
          <a:r>
            <a:rPr lang="en-US" altLang="ja-JP" sz="1600" b="0" i="0" u="none" strike="noStrike">
              <a:solidFill>
                <a:schemeClr val="lt1"/>
              </a:solidFill>
              <a:effectLst/>
              <a:latin typeface="+mn-lt"/>
              <a:ea typeface="+mn-ea"/>
              <a:cs typeface="+mn-cs"/>
            </a:rPr>
            <a:t>※</a:t>
          </a:r>
          <a:r>
            <a:rPr lang="ja-JP" altLang="en-US" sz="1600" b="0" i="0" u="none" strike="noStrike">
              <a:solidFill>
                <a:schemeClr val="lt1"/>
              </a:solidFill>
              <a:effectLst/>
              <a:latin typeface="+mn-lt"/>
              <a:ea typeface="+mn-ea"/>
              <a:cs typeface="+mn-cs"/>
            </a:rPr>
            <a:t>提出の際は記載例を削除の上、黒字で記入してください。</a:t>
          </a:r>
          <a:r>
            <a:rPr lang="ja-JP" altLang="en-US" sz="1600"/>
            <a:t> </a:t>
          </a:r>
          <a:endParaRPr lang="en-US" altLang="ja-JP" sz="1600"/>
        </a:p>
        <a:p>
          <a:r>
            <a:rPr kumimoji="1" lang="en-US" altLang="ja-JP" sz="1600">
              <a:solidFill>
                <a:schemeClr val="lt1"/>
              </a:solidFill>
              <a:effectLst/>
              <a:latin typeface="+mn-lt"/>
              <a:ea typeface="+mn-ea"/>
              <a:cs typeface="+mn-cs"/>
            </a:rPr>
            <a:t>※</a:t>
          </a:r>
          <a:r>
            <a:rPr kumimoji="1" lang="ja-JP" altLang="en-US"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solidFill>
              <a:schemeClr val="lt1"/>
            </a:solidFill>
            <a:effectLst/>
            <a:latin typeface="+mn-lt"/>
            <a:ea typeface="+mn-ea"/>
            <a:cs typeface="+mn-cs"/>
          </a:endParaRPr>
        </a:p>
        <a:p>
          <a:endParaRPr lang="en-US" altLang="ja-JP">
            <a:effectLst/>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氏　　　　名</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謝金を支払う方の氏名を記載してください。未定の場合は</a:t>
          </a:r>
          <a:r>
            <a:rPr kumimoji="1" lang="en-US" altLang="ja-JP" sz="1100">
              <a:solidFill>
                <a:schemeClr val="lt1"/>
              </a:solidFill>
              <a:effectLst/>
              <a:latin typeface="+mn-lt"/>
              <a:ea typeface="+mn-ea"/>
              <a:cs typeface="+mn-cs"/>
            </a:rPr>
            <a:t>A</a:t>
          </a:r>
          <a:r>
            <a:rPr kumimoji="1"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B</a:t>
          </a:r>
          <a:r>
            <a:rPr kumimoji="1" lang="ja-JP" altLang="en-US" sz="1100">
              <a:solidFill>
                <a:schemeClr val="lt1"/>
              </a:solidFill>
              <a:effectLst/>
              <a:latin typeface="+mn-lt"/>
              <a:ea typeface="+mn-ea"/>
              <a:cs typeface="+mn-cs"/>
            </a:rPr>
            <a:t>・・・と仮称を入力してください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用務・目的</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何のために雇用し何を行うのか用務・目的等を具体的に必ず記載してください。空欄は不可。</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単　　　　価／支払する謝金の単価（税込）を記載してください。時給の場合は日給に換算して記入してください。その場合は時間単価を用務目的欄に記載してください。</a:t>
          </a:r>
          <a:endParaRPr kumimoji="0"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kumimoji="0"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参加者リストに掲載されている方への知識提供等の謝金支払いはできません。</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lang="ja-JP" altLang="en-US" sz="1100" u="sng">
              <a:effectLst/>
            </a:rPr>
            <a:t>謝金として支払われるものでも、研究開発への参加に伴う人件費的なものであれば人件費とみなしますので、本シートではなく人件費シートに記入してください。</a:t>
          </a:r>
        </a:p>
        <a:p>
          <a:pPr marL="171450" indent="-171450">
            <a:buFont typeface="Arial" panose="020B0604020202020204" pitchFamily="34" charset="0"/>
            <a:buChar char="•"/>
          </a:pPr>
          <a:endParaRPr lang="ja-JP" altLang="ja-JP" sz="1100">
            <a:effectLst/>
          </a:endParaRPr>
        </a:p>
        <a:p>
          <a:endParaRPr kumimoji="1" lang="ja-JP" altLang="en-US" sz="1100"/>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9</xdr:col>
      <xdr:colOff>120652</xdr:colOff>
      <xdr:row>13</xdr:row>
      <xdr:rowOff>123825</xdr:rowOff>
    </xdr:from>
    <xdr:ext cx="7448549" cy="3760966"/>
    <xdr:sp macro="" textlink="">
      <xdr:nvSpPr>
        <xdr:cNvPr id="2" name="正方形/長方形 1">
          <a:extLst>
            <a:ext uri="{FF2B5EF4-FFF2-40B4-BE49-F238E27FC236}">
              <a16:creationId xmlns:a16="http://schemas.microsoft.com/office/drawing/2014/main" id="{D50FFBB4-0106-475A-A40B-4ADC4FA16900}"/>
            </a:ext>
          </a:extLst>
        </xdr:cNvPr>
        <xdr:cNvSpPr/>
      </xdr:nvSpPr>
      <xdr:spPr>
        <a:xfrm>
          <a:off x="10855327" y="2800350"/>
          <a:ext cx="7448549" cy="376096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2000" b="1"/>
            <a:t>作成上の注意</a:t>
          </a:r>
          <a:endParaRPr kumimoji="1" lang="en-US" altLang="ja-JP" sz="2000" b="1"/>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600" u="none">
              <a:solidFill>
                <a:schemeClr val="lt1"/>
              </a:solidFill>
              <a:effectLst/>
              <a:latin typeface="+mn-lt"/>
              <a:ea typeface="+mn-ea"/>
              <a:cs typeface="+mn-cs"/>
            </a:rPr>
            <a:t>※</a:t>
          </a:r>
          <a:r>
            <a:rPr lang="ja-JP" altLang="ja-JP" sz="1600" u="none">
              <a:solidFill>
                <a:schemeClr val="lt1"/>
              </a:solidFill>
              <a:effectLst/>
              <a:latin typeface="+mn-lt"/>
              <a:ea typeface="+mn-ea"/>
              <a:cs typeface="+mn-cs"/>
            </a:rPr>
            <a:t>試作品や設備機器の作製を目的とする外注費については、第三者に実施させるために必要な費用等であっても物品費に計上してください。</a:t>
          </a:r>
          <a:endParaRPr lang="en-US" altLang="ja-JP" sz="1600" u="none">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600" u="none">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sng">
              <a:latin typeface="+mj-ea"/>
              <a:ea typeface="+mj-ea"/>
            </a:rPr>
            <a:t>１契約あたり</a:t>
          </a:r>
          <a:r>
            <a:rPr kumimoji="1" lang="en-US" altLang="ja-JP" sz="1200" b="1" u="sng">
              <a:latin typeface="+mj-ea"/>
              <a:ea typeface="+mj-ea"/>
            </a:rPr>
            <a:t>100</a:t>
          </a:r>
          <a:r>
            <a:rPr kumimoji="1" lang="ja-JP" altLang="ja-JP" sz="1200" b="1" u="sng">
              <a:solidFill>
                <a:schemeClr val="lt1"/>
              </a:solidFill>
              <a:effectLst/>
              <a:latin typeface="+mj-ea"/>
              <a:ea typeface="+mj-ea"/>
              <a:cs typeface="+mn-cs"/>
            </a:rPr>
            <a:t>万円以上の</a:t>
          </a:r>
          <a:r>
            <a:rPr kumimoji="1" lang="ja-JP" altLang="en-US" sz="1200" b="1" u="sng">
              <a:solidFill>
                <a:schemeClr val="lt1"/>
              </a:solidFill>
              <a:effectLst/>
              <a:latin typeface="+mj-ea"/>
              <a:ea typeface="+mj-ea"/>
              <a:cs typeface="+mn-cs"/>
            </a:rPr>
            <a:t>外注費</a:t>
          </a:r>
          <a:r>
            <a:rPr kumimoji="1" lang="ja-JP" altLang="ja-JP" sz="1200" b="1" u="sng">
              <a:solidFill>
                <a:schemeClr val="lt1"/>
              </a:solidFill>
              <a:effectLst/>
              <a:latin typeface="+mj-ea"/>
              <a:ea typeface="+mj-ea"/>
              <a:cs typeface="+mn-cs"/>
            </a:rPr>
            <a:t>については、見積書</a:t>
          </a:r>
          <a:r>
            <a:rPr kumimoji="1" lang="ja-JP" altLang="en-US" sz="1200" b="1" u="sng">
              <a:solidFill>
                <a:schemeClr val="lt1"/>
              </a:solidFill>
              <a:effectLst/>
              <a:latin typeface="+mj-ea"/>
              <a:ea typeface="+mj-ea"/>
              <a:cs typeface="+mn-cs"/>
            </a:rPr>
            <a:t>等</a:t>
          </a:r>
          <a:r>
            <a:rPr kumimoji="1" lang="ja-JP" altLang="ja-JP" sz="1200" b="1" u="sng">
              <a:solidFill>
                <a:schemeClr val="lt1"/>
              </a:solidFill>
              <a:effectLst/>
              <a:latin typeface="+mj-ea"/>
              <a:ea typeface="+mj-ea"/>
              <a:cs typeface="+mn-cs"/>
            </a:rPr>
            <a:t>の添付が必要です。</a:t>
          </a:r>
          <a:endParaRPr kumimoji="1" lang="en-US" altLang="ja-JP" sz="1200" b="1" u="sng">
            <a:solidFill>
              <a:schemeClr val="lt1"/>
            </a:solidFill>
            <a:effectLst/>
            <a:latin typeface="+mj-ea"/>
            <a:ea typeface="+mj-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u="sng">
              <a:solidFill>
                <a:schemeClr val="lt1"/>
              </a:solidFill>
              <a:effectLst/>
              <a:latin typeface="+mj-ea"/>
              <a:ea typeface="+mj-ea"/>
              <a:cs typeface="+mn-cs"/>
            </a:rPr>
            <a:t>見積書がある場合は見積書に記載の金額（消費税込）を入力してください。</a:t>
          </a:r>
          <a:endParaRPr lang="ja-JP" altLang="ja-JP" sz="1200" b="1" u="sng">
            <a:effectLst/>
            <a:latin typeface="+mj-ea"/>
            <a:ea typeface="+mj-ea"/>
          </a:endParaRPr>
        </a:p>
        <a:p>
          <a:pPr algn="l"/>
          <a:endParaRPr kumimoji="1" lang="en-US" altLang="ja-JP" sz="1600"/>
        </a:p>
        <a:p>
          <a:pPr marL="171450" marR="0" lvl="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t>件名／具体的な件名を記載してください。</a:t>
          </a:r>
          <a:r>
            <a:rPr kumimoji="1" lang="ja-JP" altLang="ja-JP" sz="1100">
              <a:solidFill>
                <a:schemeClr val="bg1"/>
              </a:solidFill>
              <a:effectLst/>
              <a:latin typeface="+mn-lt"/>
              <a:ea typeface="+mn-ea"/>
              <a:cs typeface="+mn-cs"/>
            </a:rPr>
            <a:t>なお、委託</a:t>
          </a:r>
          <a:r>
            <a:rPr kumimoji="1" lang="ja-JP" altLang="en-US" sz="1100">
              <a:solidFill>
                <a:schemeClr val="bg1"/>
              </a:solidFill>
              <a:effectLst/>
              <a:latin typeface="+mn-lt"/>
              <a:ea typeface="+mn-ea"/>
              <a:cs typeface="+mn-cs"/>
            </a:rPr>
            <a:t>に</a:t>
          </a:r>
          <a:r>
            <a:rPr kumimoji="1" lang="ja-JP" altLang="ja-JP" sz="1100">
              <a:solidFill>
                <a:schemeClr val="bg1"/>
              </a:solidFill>
              <a:effectLst/>
              <a:latin typeface="+mn-lt"/>
              <a:ea typeface="+mn-ea"/>
              <a:cs typeface="+mn-cs"/>
            </a:rPr>
            <a:t>ついては「委託費」のシートに記入してください。</a:t>
          </a:r>
          <a:endParaRPr kumimoji="1" lang="en-US" altLang="ja-JP" sz="1100">
            <a:solidFill>
              <a:schemeClr val="bg1"/>
            </a:solidFill>
          </a:endParaRPr>
        </a:p>
        <a:p>
          <a:pPr marL="171450" indent="-171450" algn="l">
            <a:buFont typeface="Arial" panose="020B0604020202020204" pitchFamily="34" charset="0"/>
            <a:buChar char="•"/>
          </a:pPr>
          <a:r>
            <a:rPr kumimoji="1" lang="ja-JP" altLang="en-US" sz="1100"/>
            <a:t>目的／使途を必ず記入してください。空欄は不可</a:t>
          </a:r>
          <a:endParaRPr kumimoji="1" lang="en-US" altLang="ja-JP" sz="1100"/>
        </a:p>
        <a:p>
          <a:pPr marL="171450" indent="-171450" algn="l">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a:t>
          </a:r>
          <a:r>
            <a:rPr kumimoji="1" lang="ja-JP" altLang="en-US" sz="1100">
              <a:solidFill>
                <a:schemeClr val="lt1"/>
              </a:solidFill>
              <a:effectLst/>
              <a:latin typeface="+mn-lt"/>
              <a:ea typeface="+mn-ea"/>
              <a:cs typeface="+mn-cs"/>
            </a:rPr>
            <a:t>入力してください。</a:t>
          </a:r>
          <a:r>
            <a:rPr kumimoji="1" lang="ja-JP" altLang="ja-JP" sz="1100">
              <a:solidFill>
                <a:schemeClr val="lt1"/>
              </a:solidFill>
              <a:effectLst/>
              <a:latin typeface="+mn-lt"/>
              <a:ea typeface="+mn-ea"/>
              <a:cs typeface="+mn-cs"/>
            </a:rPr>
            <a:t>入力すると金額が自動計算されます</a:t>
          </a:r>
          <a:r>
            <a:rPr kumimoji="1" lang="ja-JP" altLang="en-US" sz="1100">
              <a:solidFill>
                <a:schemeClr val="lt1"/>
              </a:solidFill>
              <a:effectLst/>
              <a:latin typeface="+mn-lt"/>
              <a:ea typeface="+mn-ea"/>
              <a:cs typeface="+mn-cs"/>
            </a:rPr>
            <a:t>。</a:t>
          </a:r>
          <a:r>
            <a:rPr kumimoji="1" lang="ja-JP" altLang="en-US" sz="1100"/>
            <a:t>消費税込の金額で記載してください</a:t>
          </a:r>
          <a:endParaRPr kumimoji="1" lang="en-US" altLang="ja-JP" sz="1100"/>
        </a:p>
        <a:p>
          <a:pPr marL="171450" marR="0" lvl="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ja-JP" sz="1100" u="sng">
              <a:solidFill>
                <a:schemeClr val="lt1"/>
              </a:solidFill>
              <a:effectLst/>
              <a:latin typeface="+mn-lt"/>
              <a:ea typeface="+mn-ea"/>
              <a:cs typeface="+mn-cs"/>
            </a:rPr>
            <a:t>学会参加費を計上する場合は「参加者リスト」にも必ず記載してください。「参加者リスト」に記載が無い場合は計上できません。</a:t>
          </a:r>
          <a:endParaRPr lang="ja-JP" altLang="ja-JP" sz="1100">
            <a:effectLst/>
          </a:endParaRPr>
        </a:p>
        <a:p>
          <a:pPr marL="171450" indent="-171450" algn="l">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6</xdr:col>
      <xdr:colOff>367180</xdr:colOff>
      <xdr:row>2</xdr:row>
      <xdr:rowOff>91325</xdr:rowOff>
    </xdr:from>
    <xdr:ext cx="4403257" cy="1159292"/>
    <xdr:sp macro="" textlink="">
      <xdr:nvSpPr>
        <xdr:cNvPr id="2" name="正方形/長方形 1">
          <a:extLst>
            <a:ext uri="{FF2B5EF4-FFF2-40B4-BE49-F238E27FC236}">
              <a16:creationId xmlns:a16="http://schemas.microsoft.com/office/drawing/2014/main" id="{C7A35C9A-8855-4C54-98FB-5AC3BDC57F8A}"/>
            </a:ext>
          </a:extLst>
        </xdr:cNvPr>
        <xdr:cNvSpPr/>
      </xdr:nvSpPr>
      <xdr:spPr>
        <a:xfrm>
          <a:off x="8431045" y="514235"/>
          <a:ext cx="4403257" cy="115929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600"/>
            <a:t>このシートは各費目から自動計算されるため、原則、手入力は不要です。</a:t>
          </a:r>
          <a:endParaRPr kumimoji="1" lang="en-US" altLang="ja-JP" sz="1600"/>
        </a:p>
        <a:p>
          <a:pPr algn="l"/>
          <a:r>
            <a:rPr kumimoji="1" lang="ja-JP" altLang="en-US" sz="1600"/>
            <a:t>各シートの消費税相当額計上対象額に表示された数字が正しく反映されているかご確認ください。</a:t>
          </a:r>
          <a:endParaRPr kumimoji="1" lang="en-US" altLang="ja-JP" sz="16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256721</xdr:colOff>
      <xdr:row>0</xdr:row>
      <xdr:rowOff>125185</xdr:rowOff>
    </xdr:from>
    <xdr:ext cx="7087053" cy="11628665"/>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9095921" y="125185"/>
          <a:ext cx="7087053" cy="1162866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lang="ja-JP" altLang="en-US" sz="2400">
              <a:effectLst/>
            </a:rPr>
            <a:t>こちらに記載した内容は</a:t>
          </a:r>
          <a:r>
            <a:rPr lang="ja-JP" altLang="en-US" sz="2400" u="sng">
              <a:effectLst/>
            </a:rPr>
            <a:t>自動的に補助項目シートへ転記されます</a:t>
          </a:r>
          <a:r>
            <a:rPr lang="ja-JP" altLang="en-US" sz="2400">
              <a:effectLst/>
            </a:rPr>
            <a:t>ので、間違いの無いよう、また空欄が無いように記載をお願いします。</a:t>
          </a:r>
          <a:endParaRPr lang="en-US" altLang="ja-JP" sz="24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2400">
              <a:effectLst/>
            </a:rPr>
            <a:t>※</a:t>
          </a:r>
          <a:r>
            <a:rPr lang="ja-JP" altLang="en-US" sz="2400">
              <a:effectLst/>
            </a:rPr>
            <a:t>水色セルはすべて記入が必要です。</a:t>
          </a:r>
          <a:br>
            <a:rPr lang="en-US" altLang="ja-JP" sz="2400">
              <a:effectLst/>
            </a:rPr>
          </a:br>
          <a:r>
            <a:rPr lang="ja-JP" altLang="en-US" sz="1800" u="none">
              <a:solidFill>
                <a:schemeClr val="lt1"/>
              </a:solidFill>
              <a:effectLst/>
              <a:latin typeface="+mn-lt"/>
              <a:ea typeface="+mn-ea"/>
              <a:cs typeface="+mn-cs"/>
            </a:rPr>
            <a:t>・</a:t>
          </a:r>
          <a:r>
            <a:rPr lang="ja-JP" altLang="en-US" sz="1200" u="none">
              <a:solidFill>
                <a:schemeClr val="lt1"/>
              </a:solidFill>
              <a:effectLst/>
              <a:latin typeface="+mn-lt"/>
              <a:ea typeface="+mn-ea"/>
              <a:cs typeface="+mn-cs"/>
            </a:rPr>
            <a:t>　　</a:t>
          </a:r>
          <a:r>
            <a:rPr lang="ja-JP" altLang="ja-JP" sz="1200" u="sng">
              <a:solidFill>
                <a:schemeClr val="lt1"/>
              </a:solidFill>
              <a:effectLst/>
              <a:latin typeface="+mn-lt"/>
              <a:ea typeface="+mn-ea"/>
              <a:cs typeface="+mn-cs"/>
            </a:rPr>
            <a:t>水色セル以外については変更等しないでください。</a:t>
          </a:r>
          <a:endParaRPr lang="en-US" altLang="ja-JP" sz="1200" u="sng">
            <a:solidFill>
              <a:schemeClr val="lt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altLang="ja-JP" sz="1200" u="sng">
              <a:solidFill>
                <a:schemeClr val="lt1"/>
              </a:solidFill>
              <a:effectLst/>
              <a:latin typeface="+mn-lt"/>
              <a:ea typeface="+mn-ea"/>
              <a:cs typeface="+mn-cs"/>
            </a:rPr>
            <a:t>G</a:t>
          </a:r>
          <a:r>
            <a:rPr lang="ja-JP" altLang="en-US" sz="1200" u="sng">
              <a:solidFill>
                <a:schemeClr val="lt1"/>
              </a:solidFill>
              <a:effectLst/>
              <a:latin typeface="+mn-lt"/>
              <a:ea typeface="+mn-ea"/>
              <a:cs typeface="+mn-cs"/>
            </a:rPr>
            <a:t>列は補助率に基づき交付額が決定される事業のみ用います。（定額補助の事業は</a:t>
          </a:r>
          <a:r>
            <a:rPr lang="en-US" altLang="ja-JP" sz="1200" u="sng">
              <a:solidFill>
                <a:schemeClr val="lt1"/>
              </a:solidFill>
              <a:effectLst/>
              <a:latin typeface="+mn-lt"/>
              <a:ea typeface="+mn-ea"/>
              <a:cs typeface="+mn-cs"/>
            </a:rPr>
            <a:t>G</a:t>
          </a:r>
          <a:r>
            <a:rPr lang="ja-JP" altLang="en-US" sz="1200" u="sng">
              <a:solidFill>
                <a:schemeClr val="lt1"/>
              </a:solidFill>
              <a:effectLst/>
              <a:latin typeface="+mn-lt"/>
              <a:ea typeface="+mn-ea"/>
              <a:cs typeface="+mn-cs"/>
            </a:rPr>
            <a:t>列への記入・削除を行わないでください）</a:t>
          </a:r>
          <a:endParaRPr lang="en-US" altLang="ja-JP" sz="1200" u="sng">
            <a:effectLst/>
          </a:endParaRPr>
        </a:p>
        <a:p>
          <a:pPr marL="285750" indent="-285750" algn="l">
            <a:buFont typeface="Arial" panose="020B0604020202020204" pitchFamily="34" charset="0"/>
            <a:buChar char="•"/>
          </a:pPr>
          <a:r>
            <a:rPr lang="ja-JP" altLang="en-US" sz="1200">
              <a:effectLst/>
            </a:rPr>
            <a:t>「申請機関名」：必ず正式名称で記入願います。</a:t>
          </a:r>
          <a:r>
            <a:rPr lang="ja-JP" altLang="en-US" sz="1200" b="0" i="0" u="sng" strike="noStrike" baseline="0">
              <a:solidFill>
                <a:schemeClr val="lt1"/>
              </a:solidFill>
              <a:latin typeface="+mn-lt"/>
              <a:ea typeface="+mn-ea"/>
              <a:cs typeface="+mn-cs"/>
            </a:rPr>
            <a:t>部署名は研究担当者所属・役職欄に記載してください。</a:t>
          </a:r>
          <a:endParaRPr lang="en-US" altLang="ja-JP" sz="1200" u="sng">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100">
              <a:solidFill>
                <a:schemeClr val="lt1"/>
              </a:solidFill>
              <a:effectLst/>
              <a:latin typeface="+mn-lt"/>
              <a:ea typeface="+mn-ea"/>
              <a:cs typeface="+mn-cs"/>
            </a:rPr>
            <a:t>「</a:t>
          </a:r>
          <a:r>
            <a:rPr lang="ja-JP" altLang="en-US" sz="1100">
              <a:solidFill>
                <a:schemeClr val="bg1"/>
              </a:solidFill>
              <a:effectLst/>
              <a:latin typeface="+mn-lt"/>
              <a:ea typeface="+mn-ea"/>
              <a:cs typeface="+mn-cs"/>
            </a:rPr>
            <a:t>申請者</a:t>
          </a:r>
          <a:r>
            <a:rPr lang="en-US" altLang="ja-JP" sz="1100">
              <a:solidFill>
                <a:schemeClr val="bg1"/>
              </a:solidFill>
              <a:effectLst/>
              <a:latin typeface="+mn-lt"/>
              <a:ea typeface="+mn-ea"/>
              <a:cs typeface="+mn-cs"/>
            </a:rPr>
            <a:t>(</a:t>
          </a:r>
          <a:r>
            <a:rPr lang="ja-JP" altLang="en-US" sz="1100">
              <a:solidFill>
                <a:schemeClr val="bg1"/>
              </a:solidFill>
              <a:effectLst/>
              <a:latin typeface="+mn-lt"/>
              <a:ea typeface="+mn-ea"/>
              <a:cs typeface="+mn-cs"/>
            </a:rPr>
            <a:t>機関の代表者</a:t>
          </a:r>
          <a:r>
            <a:rPr lang="en-US" altLang="ja-JP" sz="1100">
              <a:solidFill>
                <a:schemeClr val="bg1"/>
              </a:solidFill>
              <a:effectLst/>
              <a:latin typeface="+mn-lt"/>
              <a:ea typeface="+mn-ea"/>
              <a:cs typeface="+mn-cs"/>
            </a:rPr>
            <a:t>)</a:t>
          </a:r>
          <a:r>
            <a:rPr lang="ja-JP" altLang="ja-JP" sz="1100">
              <a:solidFill>
                <a:schemeClr val="bg1"/>
              </a:solidFill>
              <a:effectLst/>
              <a:latin typeface="+mn-lt"/>
              <a:ea typeface="+mn-ea"/>
              <a:cs typeface="+mn-cs"/>
            </a:rPr>
            <a:t>住所」：申請機関の住所を記入してください。</a:t>
          </a:r>
          <a:r>
            <a:rPr lang="ja-JP" altLang="ja-JP" sz="1200" u="sng">
              <a:solidFill>
                <a:schemeClr val="bg1"/>
              </a:solidFill>
              <a:effectLst/>
              <a:latin typeface="+mn-lt"/>
              <a:ea typeface="+mn-ea"/>
              <a:cs typeface="+mn-cs"/>
            </a:rPr>
            <a:t>交付申請時のものを記入してください。</a:t>
          </a:r>
          <a:endParaRPr lang="en-US" altLang="ja-JP" sz="1200">
            <a:solidFill>
              <a:schemeClr val="bg1"/>
            </a:solidFill>
            <a:effectLst/>
          </a:endParaRPr>
        </a:p>
        <a:p>
          <a:pPr marL="285750" indent="-285750" algn="l">
            <a:buFont typeface="Arial" panose="020B0604020202020204" pitchFamily="34" charset="0"/>
            <a:buChar char="•"/>
          </a:pPr>
          <a:r>
            <a:rPr lang="ja-JP" altLang="ja-JP" sz="1100">
              <a:solidFill>
                <a:schemeClr val="bg1"/>
              </a:solidFill>
              <a:effectLst/>
              <a:latin typeface="+mn-lt"/>
              <a:ea typeface="+mn-ea"/>
              <a:cs typeface="+mn-cs"/>
            </a:rPr>
            <a:t>「</a:t>
          </a:r>
          <a:r>
            <a:rPr lang="ja-JP" altLang="en-US" sz="1100">
              <a:solidFill>
                <a:schemeClr val="bg1"/>
              </a:solidFill>
              <a:effectLst/>
              <a:latin typeface="+mn-lt"/>
              <a:ea typeface="+mn-ea"/>
              <a:cs typeface="+mn-cs"/>
            </a:rPr>
            <a:t>申請者</a:t>
          </a:r>
          <a:r>
            <a:rPr lang="en-US" altLang="ja-JP" sz="1100">
              <a:solidFill>
                <a:schemeClr val="bg1"/>
              </a:solidFill>
              <a:effectLst/>
              <a:latin typeface="+mn-lt"/>
              <a:ea typeface="+mn-ea"/>
              <a:cs typeface="+mn-cs"/>
            </a:rPr>
            <a:t>(</a:t>
          </a:r>
          <a:r>
            <a:rPr lang="ja-JP" altLang="en-US" sz="1100">
              <a:solidFill>
                <a:schemeClr val="bg1"/>
              </a:solidFill>
              <a:effectLst/>
              <a:latin typeface="+mn-lt"/>
              <a:ea typeface="+mn-ea"/>
              <a:cs typeface="+mn-cs"/>
            </a:rPr>
            <a:t>機関の代表者</a:t>
          </a:r>
          <a:r>
            <a:rPr lang="en-US" altLang="ja-JP" sz="1100">
              <a:solidFill>
                <a:schemeClr val="bg1"/>
              </a:solidFill>
              <a:effectLst/>
              <a:latin typeface="+mn-lt"/>
              <a:ea typeface="+mn-ea"/>
              <a:cs typeface="+mn-cs"/>
            </a:rPr>
            <a:t>)</a:t>
          </a:r>
          <a:r>
            <a:rPr lang="ja-JP" altLang="ja-JP" sz="1100">
              <a:solidFill>
                <a:schemeClr val="bg1"/>
              </a:solidFill>
              <a:effectLst/>
              <a:latin typeface="+mn-lt"/>
              <a:ea typeface="+mn-ea"/>
              <a:cs typeface="+mn-cs"/>
            </a:rPr>
            <a:t>肩書」：申請機関の代表者（または、代表者から権限を委任された方。以下同じ）の肩書きを記入してください。</a:t>
          </a:r>
          <a:r>
            <a:rPr lang="ja-JP" altLang="en-US" sz="1200" u="sng">
              <a:solidFill>
                <a:schemeClr val="bg1"/>
              </a:solidFill>
              <a:effectLst/>
            </a:rPr>
            <a:t>交付申請時のものを記入してください。</a:t>
          </a:r>
          <a:endParaRPr lang="en-US" altLang="ja-JP" sz="1200" u="sng">
            <a:solidFill>
              <a:schemeClr val="bg1"/>
            </a:solidFill>
            <a:effectLst/>
          </a:endParaRPr>
        </a:p>
        <a:p>
          <a:pPr marL="285750" indent="-285750" algn="l">
            <a:buFont typeface="Arial" panose="020B0604020202020204" pitchFamily="34" charset="0"/>
            <a:buChar char="•"/>
          </a:pPr>
          <a:r>
            <a:rPr lang="ja-JP" altLang="ja-JP" sz="1100">
              <a:solidFill>
                <a:schemeClr val="bg1"/>
              </a:solidFill>
              <a:effectLst/>
              <a:latin typeface="+mn-lt"/>
              <a:ea typeface="+mn-ea"/>
              <a:cs typeface="+mn-cs"/>
            </a:rPr>
            <a:t>「</a:t>
          </a:r>
          <a:r>
            <a:rPr lang="ja-JP" altLang="en-US" sz="1100">
              <a:solidFill>
                <a:schemeClr val="bg1"/>
              </a:solidFill>
              <a:effectLst/>
              <a:latin typeface="+mn-lt"/>
              <a:ea typeface="+mn-ea"/>
              <a:cs typeface="+mn-cs"/>
            </a:rPr>
            <a:t>申請者</a:t>
          </a:r>
          <a:r>
            <a:rPr lang="en-US" altLang="ja-JP" sz="1100">
              <a:solidFill>
                <a:schemeClr val="bg1"/>
              </a:solidFill>
              <a:effectLst/>
              <a:latin typeface="+mn-lt"/>
              <a:ea typeface="+mn-ea"/>
              <a:cs typeface="+mn-cs"/>
            </a:rPr>
            <a:t>(</a:t>
          </a:r>
          <a:r>
            <a:rPr lang="ja-JP" altLang="en-US" sz="1100">
              <a:solidFill>
                <a:schemeClr val="bg1"/>
              </a:solidFill>
              <a:effectLst/>
              <a:latin typeface="+mn-lt"/>
              <a:ea typeface="+mn-ea"/>
              <a:cs typeface="+mn-cs"/>
            </a:rPr>
            <a:t>機関の代表者</a:t>
          </a:r>
          <a:r>
            <a:rPr lang="en-US" altLang="ja-JP" sz="1100">
              <a:solidFill>
                <a:schemeClr val="bg1"/>
              </a:solidFill>
              <a:effectLst/>
              <a:latin typeface="+mn-lt"/>
              <a:ea typeface="+mn-ea"/>
              <a:cs typeface="+mn-cs"/>
            </a:rPr>
            <a:t>)</a:t>
          </a:r>
          <a:r>
            <a:rPr lang="ja-JP" altLang="ja-JP" sz="1100">
              <a:solidFill>
                <a:schemeClr val="bg1"/>
              </a:solidFill>
              <a:effectLst/>
              <a:latin typeface="+mn-lt"/>
              <a:ea typeface="+mn-ea"/>
              <a:cs typeface="+mn-cs"/>
            </a:rPr>
            <a:t>氏名」：申請機関の代表者の氏名を記入してください。</a:t>
          </a:r>
          <a:r>
            <a:rPr lang="ja-JP" altLang="en-US" sz="1200">
              <a:solidFill>
                <a:schemeClr val="bg1"/>
              </a:solidFill>
              <a:effectLst/>
            </a:rPr>
            <a:t>名字とお名前の間に</a:t>
          </a:r>
          <a:r>
            <a:rPr lang="ja-JP" altLang="en-US" sz="1200" u="sng">
              <a:solidFill>
                <a:schemeClr val="bg1"/>
              </a:solidFill>
              <a:effectLst/>
            </a:rPr>
            <a:t>全角１文字分のスペース</a:t>
          </a:r>
          <a:r>
            <a:rPr lang="ja-JP" altLang="en-US" sz="1200">
              <a:solidFill>
                <a:schemeClr val="bg1"/>
              </a:solidFill>
              <a:effectLst/>
            </a:rPr>
            <a:t>を入れてください。</a:t>
          </a:r>
          <a:endParaRPr lang="en-US" altLang="ja-JP" sz="1200">
            <a:solidFill>
              <a:schemeClr val="bg1"/>
            </a:solidFill>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200">
              <a:solidFill>
                <a:schemeClr val="bg1"/>
              </a:solidFill>
              <a:effectLst/>
              <a:latin typeface="+mn-lt"/>
              <a:ea typeface="+mn-ea"/>
              <a:cs typeface="+mn-cs"/>
            </a:rPr>
            <a:t>「全補助事業期間」「当年度補助事業期間」</a:t>
          </a:r>
          <a:r>
            <a:rPr kumimoji="1" lang="ja-JP" altLang="en-US" sz="1100">
              <a:solidFill>
                <a:schemeClr val="bg1"/>
              </a:solidFill>
              <a:effectLst/>
              <a:latin typeface="+mn-lt"/>
              <a:ea typeface="+mn-ea"/>
              <a:cs typeface="+mn-cs"/>
            </a:rPr>
            <a:t>：</a:t>
          </a:r>
          <a:r>
            <a:rPr kumimoji="1" lang="en-US" altLang="ja-JP" sz="1200">
              <a:solidFill>
                <a:schemeClr val="bg1"/>
              </a:solidFill>
              <a:effectLst/>
              <a:latin typeface="+mn-lt"/>
              <a:ea typeface="+mn-ea"/>
              <a:cs typeface="+mn-cs"/>
            </a:rPr>
            <a:t>yyyy/mm/dd</a:t>
          </a:r>
          <a:r>
            <a:rPr kumimoji="1" lang="ja-JP" altLang="ja-JP" sz="1200">
              <a:solidFill>
                <a:schemeClr val="bg1"/>
              </a:solidFill>
              <a:effectLst/>
              <a:latin typeface="+mn-lt"/>
              <a:ea typeface="+mn-ea"/>
              <a:cs typeface="+mn-cs"/>
            </a:rPr>
            <a:t>と入力していただくと和暦で表示されます。</a:t>
          </a:r>
          <a:endParaRPr kumimoji="1" lang="en-US" altLang="ja-JP" sz="1200">
            <a:solidFill>
              <a:schemeClr val="bg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200">
              <a:solidFill>
                <a:schemeClr val="bg1"/>
              </a:solidFill>
              <a:effectLst/>
            </a:rPr>
            <a:t>「補助事業担当者所属・役職」：</a:t>
          </a:r>
          <a:r>
            <a:rPr kumimoji="1" lang="ja-JP" altLang="ja-JP" sz="1200">
              <a:solidFill>
                <a:schemeClr val="bg1"/>
              </a:solidFill>
              <a:effectLst/>
              <a:latin typeface="+mn-lt"/>
              <a:ea typeface="+mn-ea"/>
              <a:cs typeface="+mn-cs"/>
            </a:rPr>
            <a:t>大学の場合「○○学部、大学院△△研究科　教授等役職」まで</a:t>
          </a:r>
          <a:endParaRPr lang="ja-JP" altLang="ja-JP" sz="1200">
            <a:solidFill>
              <a:schemeClr val="bg1"/>
            </a:solidFill>
            <a:effectLst/>
          </a:endParaRPr>
        </a:p>
        <a:p>
          <a:r>
            <a:rPr kumimoji="1" lang="ja-JP" altLang="ja-JP" sz="1200">
              <a:solidFill>
                <a:schemeClr val="bg1"/>
              </a:solidFill>
              <a:effectLst/>
              <a:latin typeface="+mn-lt"/>
              <a:ea typeface="+mn-ea"/>
              <a:cs typeface="+mn-cs"/>
            </a:rPr>
            <a:t>　　　　　　　　　　　　　　　　　　　企業等の場合「○○部　役職」まで　ご入力ださい。</a:t>
          </a:r>
          <a:endParaRPr lang="ja-JP" altLang="ja-JP" sz="1200">
            <a:solidFill>
              <a:schemeClr val="bg1"/>
            </a:solidFill>
            <a:effectLst/>
          </a:endParaRPr>
        </a:p>
        <a:p>
          <a:r>
            <a:rPr lang="ja-JP" altLang="ja-JP" sz="1200">
              <a:solidFill>
                <a:schemeClr val="bg1"/>
              </a:solidFill>
              <a:effectLst/>
              <a:latin typeface="+mn-lt"/>
              <a:ea typeface="+mn-ea"/>
              <a:cs typeface="+mn-cs"/>
            </a:rPr>
            <a:t>　　　　　　　　　　　　　　　　　　　</a:t>
          </a:r>
          <a:r>
            <a:rPr lang="ja-JP" altLang="en-US" sz="1200" u="sng">
              <a:solidFill>
                <a:schemeClr val="bg1"/>
              </a:solidFill>
              <a:effectLst/>
              <a:latin typeface="+mn-lt"/>
              <a:ea typeface="+mn-ea"/>
              <a:cs typeface="+mn-cs"/>
            </a:rPr>
            <a:t>交付申請</a:t>
          </a:r>
          <a:r>
            <a:rPr lang="ja-JP" altLang="ja-JP" sz="1200" u="sng">
              <a:solidFill>
                <a:schemeClr val="bg1"/>
              </a:solidFill>
              <a:effectLst/>
              <a:latin typeface="+mn-lt"/>
              <a:ea typeface="+mn-ea"/>
              <a:cs typeface="+mn-cs"/>
            </a:rPr>
            <a:t>時のものを記入してください。また</a:t>
          </a:r>
          <a:r>
            <a:rPr lang="ja-JP" altLang="en-US" sz="1200" u="sng">
              <a:solidFill>
                <a:schemeClr val="bg1"/>
              </a:solidFill>
              <a:effectLst/>
              <a:latin typeface="+mn-lt"/>
              <a:ea typeface="+mn-ea"/>
              <a:cs typeface="+mn-cs"/>
            </a:rPr>
            <a:t>事業計画</a:t>
          </a:r>
          <a:r>
            <a:rPr lang="ja-JP" altLang="ja-JP" sz="1200" u="sng">
              <a:solidFill>
                <a:schemeClr val="bg1"/>
              </a:solidFill>
              <a:effectLst/>
              <a:latin typeface="+mn-lt"/>
              <a:ea typeface="+mn-ea"/>
              <a:cs typeface="+mn-cs"/>
            </a:rPr>
            <a:t>との整合に</a:t>
          </a:r>
          <a:r>
            <a:rPr lang="ja-JP" altLang="en-US" sz="1200" u="sng">
              <a:solidFill>
                <a:schemeClr val="bg1"/>
              </a:solidFill>
              <a:effectLst/>
              <a:latin typeface="+mn-lt"/>
              <a:ea typeface="+mn-ea"/>
              <a:cs typeface="+mn-cs"/>
            </a:rPr>
            <a:t>　　　　　　　　　　　　　　</a:t>
          </a:r>
          <a:endParaRPr lang="en-US" altLang="ja-JP" sz="1200" u="sng">
            <a:solidFill>
              <a:schemeClr val="bg1"/>
            </a:solidFill>
            <a:effectLst/>
            <a:latin typeface="+mn-lt"/>
            <a:ea typeface="+mn-ea"/>
            <a:cs typeface="+mn-cs"/>
          </a:endParaRPr>
        </a:p>
        <a:p>
          <a:r>
            <a:rPr lang="ja-JP" altLang="en-US" sz="1200" u="none">
              <a:solidFill>
                <a:schemeClr val="bg1"/>
              </a:solidFill>
              <a:effectLst/>
              <a:latin typeface="+mn-lt"/>
              <a:ea typeface="+mn-ea"/>
              <a:cs typeface="+mn-cs"/>
            </a:rPr>
            <a:t>　　　　　　　　　　　　　　　　　　　</a:t>
          </a:r>
          <a:r>
            <a:rPr lang="ja-JP" altLang="ja-JP" sz="1200" u="sng">
              <a:solidFill>
                <a:schemeClr val="bg1"/>
              </a:solidFill>
              <a:effectLst/>
              <a:latin typeface="+mn-lt"/>
              <a:ea typeface="+mn-ea"/>
              <a:cs typeface="+mn-cs"/>
            </a:rPr>
            <a:t>ご留意ください。</a:t>
          </a:r>
          <a:endParaRPr lang="ja-JP" altLang="ja-JP" sz="1200">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「補助事業</a:t>
          </a:r>
          <a:r>
            <a:rPr lang="ja-JP" altLang="en-US" sz="1200">
              <a:solidFill>
                <a:schemeClr val="bg1"/>
              </a:solidFill>
              <a:effectLst/>
              <a:latin typeface="+mn-ea"/>
              <a:ea typeface="+mn-ea"/>
            </a:rPr>
            <a:t>担当</a:t>
          </a:r>
          <a:r>
            <a:rPr lang="ja-JP" altLang="en-US" sz="1200">
              <a:solidFill>
                <a:schemeClr val="bg1"/>
              </a:solidFill>
              <a:effectLst/>
            </a:rPr>
            <a:t>者名」：</a:t>
          </a:r>
          <a:r>
            <a:rPr lang="ja-JP" altLang="en-US" sz="1200" u="sng">
              <a:solidFill>
                <a:schemeClr val="bg1"/>
              </a:solidFill>
              <a:effectLst/>
            </a:rPr>
            <a:t>名字とお名前の間に１文字分のスペースを入れてください。</a:t>
          </a:r>
          <a:endParaRPr lang="en-US" altLang="ja-JP" sz="1200" u="sng">
            <a:solidFill>
              <a:schemeClr val="bg1"/>
            </a:solidFill>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200" b="0">
              <a:solidFill>
                <a:schemeClr val="lt1"/>
              </a:solidFill>
              <a:effectLst/>
              <a:latin typeface="+mn-ea"/>
              <a:ea typeface="+mn-ea"/>
              <a:cs typeface="+mn-cs"/>
            </a:rPr>
            <a:t>「</a:t>
          </a:r>
          <a:r>
            <a:rPr lang="ja-JP" altLang="en-US" sz="1200" b="0">
              <a:solidFill>
                <a:schemeClr val="lt1"/>
              </a:solidFill>
              <a:effectLst/>
              <a:latin typeface="+mn-ea"/>
              <a:ea typeface="+mn-ea"/>
              <a:cs typeface="+mn-cs"/>
            </a:rPr>
            <a:t>補助事業</a:t>
          </a:r>
          <a:r>
            <a:rPr lang="ja-JP" altLang="ja-JP" sz="1200" b="0">
              <a:solidFill>
                <a:schemeClr val="lt1"/>
              </a:solidFill>
              <a:effectLst/>
              <a:latin typeface="+mn-ea"/>
              <a:ea typeface="+mn-ea"/>
              <a:cs typeface="+mn-cs"/>
            </a:rPr>
            <a:t>担当者 </a:t>
          </a:r>
          <a:r>
            <a:rPr lang="en-US" altLang="ja-JP" sz="1200" b="0">
              <a:solidFill>
                <a:schemeClr val="lt1"/>
              </a:solidFill>
              <a:effectLst/>
              <a:latin typeface="+mn-ea"/>
              <a:ea typeface="+mn-ea"/>
              <a:cs typeface="+mn-cs"/>
            </a:rPr>
            <a:t>e-Rad</a:t>
          </a:r>
          <a:r>
            <a:rPr lang="ja-JP" altLang="ja-JP" sz="1200" b="0">
              <a:solidFill>
                <a:schemeClr val="lt1"/>
              </a:solidFill>
              <a:effectLst/>
              <a:latin typeface="+mn-ea"/>
              <a:ea typeface="+mn-ea"/>
              <a:cs typeface="+mn-cs"/>
            </a:rPr>
            <a:t>研究者番号」：</a:t>
          </a:r>
          <a:r>
            <a:rPr lang="ja-JP" altLang="en-US" sz="1200" b="0">
              <a:solidFill>
                <a:schemeClr val="lt1"/>
              </a:solidFill>
              <a:effectLst/>
              <a:latin typeface="+mn-ea"/>
              <a:ea typeface="+mn-ea"/>
              <a:cs typeface="+mn-cs"/>
            </a:rPr>
            <a:t>補助事業</a:t>
          </a:r>
          <a:r>
            <a:rPr lang="ja-JP" altLang="ja-JP" sz="1200" b="0">
              <a:solidFill>
                <a:schemeClr val="lt1"/>
              </a:solidFill>
              <a:effectLst/>
              <a:latin typeface="+mn-ea"/>
              <a:ea typeface="+mn-ea"/>
              <a:cs typeface="+mn-cs"/>
            </a:rPr>
            <a:t>担当者の </a:t>
          </a:r>
          <a:r>
            <a:rPr lang="en-US" altLang="ja-JP" sz="1200" b="0">
              <a:solidFill>
                <a:schemeClr val="lt1"/>
              </a:solidFill>
              <a:effectLst/>
              <a:latin typeface="+mn-ea"/>
              <a:ea typeface="+mn-ea"/>
              <a:cs typeface="+mn-cs"/>
            </a:rPr>
            <a:t>e-Rad</a:t>
          </a:r>
          <a:r>
            <a:rPr lang="ja-JP" altLang="ja-JP" sz="1200" b="0">
              <a:solidFill>
                <a:schemeClr val="lt1"/>
              </a:solidFill>
              <a:effectLst/>
              <a:latin typeface="+mn-ea"/>
              <a:ea typeface="+mn-ea"/>
              <a:cs typeface="+mn-cs"/>
            </a:rPr>
            <a:t>登録番号を記載して下さい。</a:t>
          </a:r>
          <a:endParaRPr lang="en-US" altLang="ja-JP" sz="1200" b="0">
            <a:solidFill>
              <a:schemeClr val="lt1"/>
            </a:solidFill>
            <a:effectLst/>
            <a:latin typeface="+mn-ea"/>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200" u="none">
              <a:solidFill>
                <a:schemeClr val="bg1"/>
              </a:solidFill>
              <a:effectLst/>
              <a:latin typeface="+mn-ea"/>
              <a:ea typeface="+mn-ea"/>
            </a:rPr>
            <a:t>「補助事業担当者 </a:t>
          </a:r>
          <a:r>
            <a:rPr lang="en-US" altLang="ja-JP" sz="1200" u="none">
              <a:solidFill>
                <a:schemeClr val="bg1"/>
              </a:solidFill>
              <a:effectLst/>
              <a:latin typeface="+mn-ea"/>
              <a:ea typeface="+mn-ea"/>
            </a:rPr>
            <a:t>E-mail</a:t>
          </a:r>
          <a:r>
            <a:rPr lang="ja-JP" altLang="en-US" sz="1200" u="none">
              <a:solidFill>
                <a:schemeClr val="bg1"/>
              </a:solidFill>
              <a:effectLst/>
              <a:latin typeface="+mn-ea"/>
              <a:ea typeface="+mn-ea"/>
            </a:rPr>
            <a:t>アドレス」：補助事業担当者の </a:t>
          </a:r>
          <a:r>
            <a:rPr lang="en-US" altLang="ja-JP" sz="1200" u="none">
              <a:solidFill>
                <a:schemeClr val="bg1"/>
              </a:solidFill>
              <a:effectLst/>
              <a:latin typeface="+mn-ea"/>
              <a:ea typeface="+mn-ea"/>
            </a:rPr>
            <a:t>E-mail</a:t>
          </a:r>
          <a:r>
            <a:rPr lang="ja-JP" altLang="en-US" sz="1200" u="none">
              <a:solidFill>
                <a:schemeClr val="bg1"/>
              </a:solidFill>
              <a:effectLst/>
              <a:latin typeface="+mn-ea"/>
              <a:ea typeface="+mn-ea"/>
            </a:rPr>
            <a:t>アドレスを記載して下さい。</a:t>
          </a:r>
          <a:endParaRPr lang="en-US" altLang="ja-JP" sz="1200" u="none">
            <a:solidFill>
              <a:schemeClr val="bg1"/>
            </a:solidFill>
            <a:effectLst/>
            <a:latin typeface="+mn-ea"/>
            <a:ea typeface="+mn-ea"/>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200" u="none">
              <a:solidFill>
                <a:schemeClr val="bg1"/>
              </a:solidFill>
              <a:effectLst/>
              <a:latin typeface="+mn-ea"/>
              <a:ea typeface="+mn-ea"/>
            </a:rPr>
            <a:t>「補助事業事務連絡担当者 </a:t>
          </a:r>
          <a:r>
            <a:rPr lang="en-US" altLang="ja-JP" sz="1200" u="none">
              <a:solidFill>
                <a:schemeClr val="bg1"/>
              </a:solidFill>
              <a:effectLst/>
              <a:latin typeface="+mn-ea"/>
              <a:ea typeface="+mn-ea"/>
            </a:rPr>
            <a:t>E-mail</a:t>
          </a:r>
          <a:r>
            <a:rPr lang="ja-JP" altLang="en-US" sz="1200" u="none">
              <a:solidFill>
                <a:schemeClr val="bg1"/>
              </a:solidFill>
              <a:effectLst/>
              <a:latin typeface="+mn-ea"/>
              <a:ea typeface="+mn-ea"/>
            </a:rPr>
            <a:t>アドレス」：ｃｃメールで送信すべき当該事業の事務連絡ご担当者がいらっしゃる場合にご入力ください。</a:t>
          </a:r>
          <a:endParaRPr lang="en-US" altLang="ja-JP" sz="1200" u="none">
            <a:solidFill>
              <a:schemeClr val="bg1"/>
            </a:solidFill>
            <a:effectLst/>
            <a:latin typeface="+mn-ea"/>
            <a:ea typeface="+mn-ea"/>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200" u="none">
              <a:solidFill>
                <a:schemeClr val="bg1"/>
              </a:solidFill>
              <a:effectLst/>
              <a:latin typeface="+mn-ea"/>
              <a:ea typeface="+mn-ea"/>
            </a:rPr>
            <a:t>「補助事業事務連絡担当者氏名」：上記にて記入頂いた場合に、差し支えなければご入力ください。</a:t>
          </a:r>
          <a:endParaRPr lang="en-US" altLang="ja-JP" sz="1200" u="none">
            <a:solidFill>
              <a:schemeClr val="bg1"/>
            </a:solidFill>
            <a:effectLst/>
            <a:latin typeface="+mn-ea"/>
            <a:ea typeface="+mn-ea"/>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200">
              <a:solidFill>
                <a:schemeClr val="bg1"/>
              </a:solidFill>
              <a:effectLst/>
              <a:latin typeface="+mn-lt"/>
              <a:ea typeface="+mn-ea"/>
              <a:cs typeface="+mn-cs"/>
            </a:rPr>
            <a:t>「</a:t>
          </a:r>
          <a:r>
            <a:rPr lang="en-US" altLang="ja-JP" sz="1200">
              <a:solidFill>
                <a:schemeClr val="bg1"/>
              </a:solidFill>
              <a:effectLst/>
              <a:latin typeface="+mn-lt"/>
              <a:ea typeface="+mn-ea"/>
              <a:cs typeface="+mn-cs"/>
            </a:rPr>
            <a:t>e-Rad</a:t>
          </a:r>
          <a:r>
            <a:rPr lang="ja-JP" altLang="ja-JP" sz="1200">
              <a:solidFill>
                <a:schemeClr val="bg1"/>
              </a:solidFill>
              <a:effectLst/>
              <a:latin typeface="+mn-lt"/>
              <a:ea typeface="+mn-ea"/>
              <a:cs typeface="+mn-cs"/>
            </a:rPr>
            <a:t>課題</a:t>
          </a:r>
          <a:r>
            <a:rPr lang="en-US" altLang="ja-JP" sz="1200">
              <a:solidFill>
                <a:schemeClr val="bg1"/>
              </a:solidFill>
              <a:effectLst/>
              <a:latin typeface="+mn-lt"/>
              <a:ea typeface="+mn-ea"/>
              <a:cs typeface="+mn-cs"/>
            </a:rPr>
            <a:t>ID</a:t>
          </a:r>
          <a:r>
            <a:rPr lang="ja-JP" altLang="ja-JP" sz="1200">
              <a:solidFill>
                <a:schemeClr val="bg1"/>
              </a:solidFill>
              <a:effectLst/>
              <a:latin typeface="+mn-lt"/>
              <a:ea typeface="+mn-ea"/>
              <a:cs typeface="+mn-cs"/>
            </a:rPr>
            <a:t>」：</a:t>
          </a:r>
          <a:r>
            <a:rPr lang="en-US" altLang="ja-JP" sz="1200">
              <a:solidFill>
                <a:schemeClr val="bg1"/>
              </a:solidFill>
              <a:effectLst/>
              <a:latin typeface="+mn-lt"/>
              <a:ea typeface="+mn-ea"/>
              <a:cs typeface="+mn-cs"/>
            </a:rPr>
            <a:t>e-Rad</a:t>
          </a:r>
          <a:r>
            <a:rPr lang="ja-JP" altLang="ja-JP" sz="1200">
              <a:solidFill>
                <a:schemeClr val="bg1"/>
              </a:solidFill>
              <a:effectLst/>
              <a:latin typeface="+mn-lt"/>
              <a:ea typeface="+mn-ea"/>
              <a:cs typeface="+mn-cs"/>
            </a:rPr>
            <a:t>の課題</a:t>
          </a:r>
          <a:r>
            <a:rPr lang="en-US" altLang="ja-JP" sz="1200">
              <a:solidFill>
                <a:schemeClr val="bg1"/>
              </a:solidFill>
              <a:effectLst/>
              <a:latin typeface="+mn-lt"/>
              <a:ea typeface="+mn-ea"/>
              <a:cs typeface="+mn-cs"/>
            </a:rPr>
            <a:t>ID</a:t>
          </a:r>
          <a:r>
            <a:rPr lang="ja-JP" altLang="ja-JP" sz="1200">
              <a:solidFill>
                <a:schemeClr val="bg1"/>
              </a:solidFill>
              <a:effectLst/>
              <a:latin typeface="+mn-lt"/>
              <a:ea typeface="+mn-ea"/>
              <a:cs typeface="+mn-cs"/>
            </a:rPr>
            <a:t>を記入してください。</a:t>
          </a:r>
          <a:r>
            <a:rPr lang="en-US" altLang="ja-JP" sz="1200" b="1" u="sng">
              <a:solidFill>
                <a:schemeClr val="bg1"/>
              </a:solidFill>
              <a:effectLst/>
              <a:latin typeface="+mn-lt"/>
              <a:ea typeface="+mn-ea"/>
              <a:cs typeface="+mn-cs"/>
            </a:rPr>
            <a:t>※</a:t>
          </a:r>
          <a:r>
            <a:rPr lang="ja-JP" altLang="ja-JP" sz="1200" b="1" u="sng">
              <a:solidFill>
                <a:schemeClr val="bg1"/>
              </a:solidFill>
              <a:effectLst/>
              <a:latin typeface="+mn-lt"/>
              <a:ea typeface="+mn-ea"/>
              <a:cs typeface="+mn-cs"/>
            </a:rPr>
            <a:t>研究者番号ではありません。</a:t>
          </a:r>
          <a:endParaRPr lang="en-US" altLang="ja-JP" sz="1200">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「研究概要」：当年度の補助事業目的を</a:t>
          </a:r>
          <a:r>
            <a:rPr lang="en-US" altLang="ja-JP" sz="1200">
              <a:solidFill>
                <a:schemeClr val="bg1"/>
              </a:solidFill>
              <a:effectLst/>
            </a:rPr>
            <a:t>300</a:t>
          </a:r>
          <a:r>
            <a:rPr lang="ja-JP" altLang="en-US" sz="1200">
              <a:solidFill>
                <a:schemeClr val="bg1"/>
              </a:solidFill>
              <a:effectLst/>
            </a:rPr>
            <a:t>～</a:t>
          </a:r>
          <a:r>
            <a:rPr lang="en-US" altLang="ja-JP" sz="1200">
              <a:solidFill>
                <a:schemeClr val="bg1"/>
              </a:solidFill>
              <a:effectLst/>
            </a:rPr>
            <a:t>500</a:t>
          </a:r>
          <a:r>
            <a:rPr lang="ja-JP" altLang="en-US" sz="1200">
              <a:solidFill>
                <a:schemeClr val="bg1"/>
              </a:solidFill>
              <a:effectLst/>
            </a:rPr>
            <a:t>字程度でご記入ください。記載いただいた当年度目的等、整理／分類し</a:t>
          </a:r>
          <a:r>
            <a:rPr lang="en-US" altLang="ja-JP" sz="1200">
              <a:solidFill>
                <a:schemeClr val="bg1"/>
              </a:solidFill>
              <a:effectLst/>
            </a:rPr>
            <a:t>AMED</a:t>
          </a:r>
          <a:r>
            <a:rPr lang="ja-JP" altLang="en-US" sz="1200">
              <a:solidFill>
                <a:schemeClr val="bg1"/>
              </a:solidFill>
              <a:effectLst/>
            </a:rPr>
            <a:t>のウェブサイト、</a:t>
          </a:r>
          <a:r>
            <a:rPr lang="en-US" altLang="ja-JP" sz="1200">
              <a:solidFill>
                <a:schemeClr val="bg1"/>
              </a:solidFill>
              <a:effectLst/>
            </a:rPr>
            <a:t>AMED</a:t>
          </a:r>
          <a:r>
            <a:rPr lang="ja-JP" altLang="en-US" sz="1200">
              <a:solidFill>
                <a:schemeClr val="bg1"/>
              </a:solidFill>
              <a:effectLst/>
            </a:rPr>
            <a:t>研究開発課題データベース</a:t>
          </a:r>
          <a:r>
            <a:rPr lang="en-US" altLang="ja-JP" sz="1200">
              <a:solidFill>
                <a:schemeClr val="bg1"/>
              </a:solidFill>
              <a:effectLst/>
            </a:rPr>
            <a:t>(</a:t>
          </a:r>
          <a:r>
            <a:rPr lang="ja-JP" altLang="en-US" sz="1200">
              <a:solidFill>
                <a:schemeClr val="bg1"/>
              </a:solidFill>
              <a:effectLst/>
            </a:rPr>
            <a:t>ＡＭＥＤｆｉｎｄ）及びＡＭＥＤが協定等に基づく協力関係を有する研究資金配分機関等が運営する公的データベース（Ｗｏｒｌｄ </a:t>
          </a:r>
          <a:r>
            <a:rPr lang="en-US" altLang="ja-JP" sz="1200">
              <a:solidFill>
                <a:schemeClr val="bg1"/>
              </a:solidFill>
              <a:effectLst/>
            </a:rPr>
            <a:t>RePort</a:t>
          </a:r>
          <a:r>
            <a:rPr lang="ja-JP" altLang="en-US" sz="1200">
              <a:solidFill>
                <a:schemeClr val="bg1"/>
              </a:solidFill>
              <a:effectLst/>
            </a:rPr>
            <a:t>等）から公開します。</a:t>
          </a:r>
        </a:p>
        <a:p>
          <a:pPr marL="285750" indent="-285750" algn="l">
            <a:buFont typeface="Arial" panose="020B0604020202020204" pitchFamily="34" charset="0"/>
            <a:buChar char="•"/>
          </a:pPr>
          <a:r>
            <a:rPr lang="ja-JP" altLang="en-US" sz="1200">
              <a:effectLst/>
            </a:rPr>
            <a:t>＜経費内訳＞：設備備品費～その他のシートから自動入力されますが、間接経費率（一般管理費率のみ入力してください。環境整備等の事業の場合は一般管理費率（間接経費</a:t>
          </a:r>
          <a:r>
            <a:rPr lang="en-US" altLang="ja-JP" sz="1200">
              <a:effectLst/>
            </a:rPr>
            <a:t>/</a:t>
          </a:r>
          <a:r>
            <a:rPr lang="ja-JP" altLang="en-US" sz="1200">
              <a:effectLst/>
            </a:rPr>
            <a:t>を削除</a:t>
          </a:r>
          <a:r>
            <a:rPr lang="en-US" altLang="ja-JP" sz="1200">
              <a:effectLst/>
            </a:rPr>
            <a:t>)</a:t>
          </a:r>
          <a:r>
            <a:rPr lang="ja-JP" altLang="en-US" sz="1200">
              <a:effectLst/>
            </a:rPr>
            <a:t>は上限</a:t>
          </a:r>
          <a:r>
            <a:rPr lang="en-US" altLang="ja-JP" sz="1200">
              <a:effectLst/>
            </a:rPr>
            <a:t>10</a:t>
          </a:r>
          <a:r>
            <a:rPr lang="ja-JP" altLang="en-US" sz="1200">
              <a:effectLst/>
            </a:rPr>
            <a:t>％としてください。いずれも整数値としてください。間接経費は小数点以下切り捨てとなっています。</a:t>
          </a:r>
          <a:endParaRPr lang="en-US" altLang="ja-JP" sz="1200">
            <a:effectLst/>
          </a:endParaRPr>
        </a:p>
        <a:p>
          <a:pPr marL="285750" indent="-285750" algn="l">
            <a:buFont typeface="Arial" panose="020B0604020202020204" pitchFamily="34" charset="0"/>
            <a:buChar cha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契約</a:t>
          </a:r>
          <a:r>
            <a:rPr kumimoji="1" lang="ja-JP" altLang="ja-JP" sz="1100">
              <a:solidFill>
                <a:schemeClr val="lt1"/>
              </a:solidFill>
              <a:effectLst/>
              <a:latin typeface="+mn-lt"/>
              <a:ea typeface="+mn-ea"/>
              <a:cs typeface="+mn-cs"/>
            </a:rPr>
            <a:t>担当者」：郵便番号、住所、所属</a:t>
          </a:r>
          <a:r>
            <a:rPr kumimoji="1" lang="ja-JP" altLang="en-US" sz="1100">
              <a:solidFill>
                <a:schemeClr val="lt1"/>
              </a:solidFill>
              <a:effectLst/>
              <a:latin typeface="+mn-lt"/>
              <a:ea typeface="+mn-ea"/>
              <a:cs typeface="+mn-cs"/>
            </a:rPr>
            <a:t>・役職</a:t>
          </a:r>
          <a:r>
            <a:rPr kumimoji="1" lang="ja-JP" altLang="ja-JP" sz="1100">
              <a:solidFill>
                <a:schemeClr val="lt1"/>
              </a:solidFill>
              <a:effectLst/>
              <a:latin typeface="+mn-lt"/>
              <a:ea typeface="+mn-ea"/>
              <a:cs typeface="+mn-cs"/>
            </a:rPr>
            <a:t>、氏名、電話、</a:t>
          </a:r>
          <a:r>
            <a:rPr kumimoji="1" lang="en-US" altLang="ja-JP" sz="1100">
              <a:solidFill>
                <a:schemeClr val="lt1"/>
              </a:solidFill>
              <a:effectLst/>
              <a:latin typeface="+mn-lt"/>
              <a:ea typeface="+mn-ea"/>
              <a:cs typeface="+mn-cs"/>
            </a:rPr>
            <a:t>FAX</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e-mail</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補助金交付申請等</a:t>
          </a:r>
          <a:r>
            <a:rPr kumimoji="1" lang="ja-JP" altLang="ja-JP" sz="1100">
              <a:solidFill>
                <a:schemeClr val="lt1"/>
              </a:solidFill>
              <a:effectLst/>
              <a:latin typeface="+mn-lt"/>
              <a:ea typeface="+mn-ea"/>
              <a:cs typeface="+mn-cs"/>
            </a:rPr>
            <a:t>に関するご担当窓口の情報をご入力ください（</a:t>
          </a:r>
          <a:r>
            <a:rPr kumimoji="1" lang="ja-JP" altLang="en-US" sz="1100">
              <a:solidFill>
                <a:schemeClr val="lt1"/>
              </a:solidFill>
              <a:effectLst/>
              <a:latin typeface="+mn-lt"/>
              <a:ea typeface="+mn-ea"/>
              <a:cs typeface="+mn-cs"/>
            </a:rPr>
            <a:t>交付決定通知</a:t>
          </a:r>
          <a:r>
            <a:rPr kumimoji="1" lang="ja-JP" altLang="ja-JP" sz="1100">
              <a:solidFill>
                <a:schemeClr val="lt1"/>
              </a:solidFill>
              <a:effectLst/>
              <a:latin typeface="+mn-lt"/>
              <a:ea typeface="+mn-ea"/>
              <a:cs typeface="+mn-cs"/>
            </a:rPr>
            <a:t>はご担当様宛に郵送されます）。</a:t>
          </a:r>
          <a:r>
            <a:rPr kumimoji="1" lang="ja-JP" altLang="en-US" sz="1100">
              <a:solidFill>
                <a:schemeClr val="lt1"/>
              </a:solidFill>
              <a:effectLst/>
              <a:latin typeface="+mn-lt"/>
              <a:ea typeface="+mn-ea"/>
              <a:cs typeface="+mn-cs"/>
            </a:rPr>
            <a:t>なお、</a:t>
          </a:r>
          <a:r>
            <a:rPr kumimoji="1" lang="en-US" altLang="ja-JP" sz="1100">
              <a:solidFill>
                <a:schemeClr val="lt1"/>
              </a:solidFill>
              <a:effectLst/>
              <a:latin typeface="+mn-lt"/>
              <a:ea typeface="+mn-ea"/>
              <a:cs typeface="+mn-cs"/>
            </a:rPr>
            <a:t>FAX</a:t>
          </a:r>
          <a:r>
            <a:rPr kumimoji="1" lang="ja-JP" altLang="en-US" sz="1100">
              <a:solidFill>
                <a:schemeClr val="lt1"/>
              </a:solidFill>
              <a:effectLst/>
              <a:latin typeface="+mn-lt"/>
              <a:ea typeface="+mn-ea"/>
              <a:cs typeface="+mn-cs"/>
            </a:rPr>
            <a:t>については記入を省略いただいてもかまいません。</a:t>
          </a:r>
          <a:endParaRPr kumimoji="0" lang="en-US" altLang="ja-JP" sz="1100">
            <a:solidFill>
              <a:schemeClr val="lt1"/>
            </a:solidFill>
            <a:effectLst/>
            <a:latin typeface="+mn-lt"/>
            <a:ea typeface="+mn-ea"/>
            <a:cs typeface="+mn-cs"/>
          </a:endParaRPr>
        </a:p>
        <a:p>
          <a:pPr marL="285750" indent="-285750" algn="l">
            <a:buFont typeface="Arial" panose="020B0604020202020204" pitchFamily="34" charset="0"/>
            <a:buChar char="•"/>
          </a:pPr>
          <a:r>
            <a:rPr kumimoji="1" lang="ja-JP" altLang="ja-JP" sz="1100">
              <a:solidFill>
                <a:schemeClr val="lt1"/>
              </a:solidFill>
              <a:effectLst/>
              <a:latin typeface="+mn-lt"/>
              <a:ea typeface="+mn-ea"/>
              <a:cs typeface="+mn-cs"/>
            </a:rPr>
            <a:t>「経理担当者」：郵便番号、住所、所属</a:t>
          </a:r>
          <a:r>
            <a:rPr kumimoji="1" lang="ja-JP" altLang="en-US" sz="1100">
              <a:solidFill>
                <a:schemeClr val="lt1"/>
              </a:solidFill>
              <a:effectLst/>
              <a:latin typeface="+mn-lt"/>
              <a:ea typeface="+mn-ea"/>
              <a:cs typeface="+mn-cs"/>
            </a:rPr>
            <a:t>・役職</a:t>
          </a:r>
          <a:r>
            <a:rPr kumimoji="1" lang="ja-JP" altLang="ja-JP" sz="1100">
              <a:solidFill>
                <a:schemeClr val="lt1"/>
              </a:solidFill>
              <a:effectLst/>
              <a:latin typeface="+mn-lt"/>
              <a:ea typeface="+mn-ea"/>
              <a:cs typeface="+mn-cs"/>
            </a:rPr>
            <a:t>、氏名、電話、</a:t>
          </a:r>
          <a:r>
            <a:rPr kumimoji="1" lang="en-US" altLang="ja-JP" sz="1100">
              <a:solidFill>
                <a:schemeClr val="lt1"/>
              </a:solidFill>
              <a:effectLst/>
              <a:latin typeface="+mn-lt"/>
              <a:ea typeface="+mn-ea"/>
              <a:cs typeface="+mn-cs"/>
            </a:rPr>
            <a:t>FAX</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e-mail</a:t>
          </a:r>
          <a:r>
            <a:rPr kumimoji="1" lang="ja-JP" altLang="ja-JP" sz="1100">
              <a:solidFill>
                <a:schemeClr val="lt1"/>
              </a:solidFill>
              <a:effectLst/>
              <a:latin typeface="+mn-lt"/>
              <a:ea typeface="+mn-ea"/>
              <a:cs typeface="+mn-cs"/>
            </a:rPr>
            <a:t>・・・経理、支払い等に関するご担当窓口の情報をご入力ください</a:t>
          </a:r>
          <a:r>
            <a:rPr kumimoji="1" lang="ja-JP" altLang="en-US" sz="1100">
              <a:solidFill>
                <a:schemeClr val="lt1"/>
              </a:solidFill>
              <a:effectLst/>
              <a:latin typeface="+mn-lt"/>
              <a:ea typeface="+mn-ea"/>
              <a:cs typeface="+mn-cs"/>
            </a:rPr>
            <a:t>。なお、</a:t>
          </a:r>
          <a:r>
            <a:rPr kumimoji="1" lang="en-US" altLang="ja-JP" sz="1100">
              <a:solidFill>
                <a:schemeClr val="lt1"/>
              </a:solidFill>
              <a:effectLst/>
              <a:latin typeface="+mn-lt"/>
              <a:ea typeface="+mn-ea"/>
              <a:cs typeface="+mn-cs"/>
            </a:rPr>
            <a:t>FAX</a:t>
          </a:r>
          <a:r>
            <a:rPr kumimoji="1" lang="ja-JP" altLang="en-US" sz="1100">
              <a:solidFill>
                <a:schemeClr val="lt1"/>
              </a:solidFill>
              <a:effectLst/>
              <a:latin typeface="+mn-lt"/>
              <a:ea typeface="+mn-ea"/>
              <a:cs typeface="+mn-cs"/>
            </a:rPr>
            <a:t>については記入を省略いただいてもかまいません。</a:t>
          </a:r>
          <a:endParaRPr kumimoji="1" lang="en-US" altLang="ja-JP" sz="1100">
            <a:solidFill>
              <a:schemeClr val="lt1"/>
            </a:solidFill>
            <a:effectLst/>
            <a:latin typeface="+mn-lt"/>
            <a:ea typeface="+mn-ea"/>
            <a:cs typeface="+mn-cs"/>
          </a:endParaRPr>
        </a:p>
        <a:p>
          <a:pPr marL="285750" indent="-285750" algn="l">
            <a:buFont typeface="Arial" panose="020B0604020202020204" pitchFamily="34" charset="0"/>
            <a:buChar char="•"/>
          </a:pPr>
          <a:r>
            <a:rPr lang="ja-JP"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知財担当者」：所属・役職、氏名、電話、</a:t>
          </a:r>
          <a:r>
            <a:rPr kumimoji="1" lang="en-US" altLang="ja-JP" sz="1100">
              <a:solidFill>
                <a:schemeClr val="lt1"/>
              </a:solidFill>
              <a:effectLst/>
              <a:latin typeface="+mn-lt"/>
              <a:ea typeface="+mn-ea"/>
              <a:cs typeface="+mn-cs"/>
            </a:rPr>
            <a:t>FAX</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e-mail</a:t>
          </a:r>
          <a:r>
            <a:rPr kumimoji="1" lang="ja-JP" altLang="ja-JP" sz="1100">
              <a:solidFill>
                <a:schemeClr val="lt1"/>
              </a:solidFill>
              <a:effectLst/>
              <a:latin typeface="+mn-lt"/>
              <a:ea typeface="+mn-ea"/>
              <a:cs typeface="+mn-cs"/>
            </a:rPr>
            <a:t>・・・知財に関してお問い合わせする際のご担当者様をご入力ください。</a:t>
          </a:r>
          <a:r>
            <a:rPr kumimoji="1" lang="ja-JP" altLang="en-US" sz="1100">
              <a:solidFill>
                <a:schemeClr val="lt1"/>
              </a:solidFill>
              <a:effectLst/>
              <a:latin typeface="+mn-lt"/>
              <a:ea typeface="+mn-ea"/>
              <a:cs typeface="+mn-cs"/>
            </a:rPr>
            <a:t>なお、</a:t>
          </a:r>
          <a:r>
            <a:rPr kumimoji="1" lang="en-US" altLang="ja-JP" sz="1100">
              <a:solidFill>
                <a:schemeClr val="lt1"/>
              </a:solidFill>
              <a:effectLst/>
              <a:latin typeface="+mn-lt"/>
              <a:ea typeface="+mn-ea"/>
              <a:cs typeface="+mn-cs"/>
            </a:rPr>
            <a:t>FAX</a:t>
          </a:r>
          <a:r>
            <a:rPr kumimoji="1" lang="ja-JP" altLang="en-US" sz="1100">
              <a:solidFill>
                <a:schemeClr val="lt1"/>
              </a:solidFill>
              <a:effectLst/>
              <a:latin typeface="+mn-lt"/>
              <a:ea typeface="+mn-ea"/>
              <a:cs typeface="+mn-cs"/>
            </a:rPr>
            <a:t>については記入を省略いただいてもかまいません。</a:t>
          </a:r>
          <a:endParaRPr kumimoji="1" lang="en-US" altLang="ja-JP" sz="1100">
            <a:solidFill>
              <a:schemeClr val="lt1"/>
            </a:solidFill>
            <a:effectLst/>
            <a:latin typeface="+mn-lt"/>
            <a:ea typeface="+mn-ea"/>
            <a:cs typeface="+mn-cs"/>
          </a:endParaRPr>
        </a:p>
        <a:p>
          <a:pPr marL="285750" indent="-285750" algn="l">
            <a:buFont typeface="Arial" panose="020B0604020202020204" pitchFamily="34" charset="0"/>
            <a:buChar char="•"/>
          </a:pPr>
          <a:r>
            <a:rPr kumimoji="1" lang="ja-JP" altLang="ja-JP" sz="1100">
              <a:solidFill>
                <a:schemeClr val="lt1"/>
              </a:solidFill>
              <a:effectLst/>
              <a:latin typeface="+mn-lt"/>
              <a:ea typeface="+mn-ea"/>
              <a:cs typeface="+mn-cs"/>
            </a:rPr>
            <a:t>「研究倫理教育責任者」：所属・役職、氏名、電話、</a:t>
          </a:r>
          <a:r>
            <a:rPr kumimoji="1" lang="en-US" altLang="ja-JP" sz="1100">
              <a:solidFill>
                <a:schemeClr val="lt1"/>
              </a:solidFill>
              <a:effectLst/>
              <a:latin typeface="+mn-lt"/>
              <a:ea typeface="+mn-ea"/>
              <a:cs typeface="+mn-cs"/>
            </a:rPr>
            <a:t>FAX</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e-mail</a:t>
          </a:r>
          <a:r>
            <a:rPr kumimoji="1" lang="ja-JP" altLang="ja-JP" sz="1100">
              <a:solidFill>
                <a:schemeClr val="lt1"/>
              </a:solidFill>
              <a:effectLst/>
              <a:latin typeface="+mn-lt"/>
              <a:ea typeface="+mn-ea"/>
              <a:cs typeface="+mn-cs"/>
            </a:rPr>
            <a:t>・・・研究倫理教育責任者（</a:t>
          </a:r>
          <a:r>
            <a:rPr lang="ja-JP" altLang="ja-JP" sz="1100" b="0" i="0" baseline="0">
              <a:solidFill>
                <a:schemeClr val="lt1"/>
              </a:solidFill>
              <a:effectLst/>
              <a:latin typeface="+mn-lt"/>
              <a:ea typeface="+mn-ea"/>
              <a:cs typeface="+mn-cs"/>
            </a:rPr>
            <a:t>所属する研究者、研究支援人材など、広く研究活動に関わる者を対象に定期的に研究倫理教育を実施する者</a:t>
          </a:r>
          <a:r>
            <a:rPr kumimoji="1" lang="ja-JP" altLang="ja-JP" sz="1100">
              <a:solidFill>
                <a:schemeClr val="lt1"/>
              </a:solidFill>
              <a:effectLst/>
              <a:latin typeface="+mn-lt"/>
              <a:ea typeface="+mn-ea"/>
              <a:cs typeface="+mn-cs"/>
            </a:rPr>
            <a:t>）に関する情報をご入力ください。</a:t>
          </a:r>
          <a:r>
            <a:rPr kumimoji="1" lang="ja-JP" altLang="en-US" sz="1100">
              <a:solidFill>
                <a:schemeClr val="lt1"/>
              </a:solidFill>
              <a:effectLst/>
              <a:latin typeface="+mn-lt"/>
              <a:ea typeface="+mn-ea"/>
              <a:cs typeface="+mn-cs"/>
            </a:rPr>
            <a:t>なお、</a:t>
          </a:r>
          <a:r>
            <a:rPr kumimoji="1" lang="en-US" altLang="ja-JP" sz="1100">
              <a:solidFill>
                <a:schemeClr val="lt1"/>
              </a:solidFill>
              <a:effectLst/>
              <a:latin typeface="+mn-lt"/>
              <a:ea typeface="+mn-ea"/>
              <a:cs typeface="+mn-cs"/>
            </a:rPr>
            <a:t>FAX</a:t>
          </a:r>
          <a:r>
            <a:rPr kumimoji="1" lang="ja-JP" altLang="en-US" sz="1100">
              <a:solidFill>
                <a:schemeClr val="lt1"/>
              </a:solidFill>
              <a:effectLst/>
              <a:latin typeface="+mn-lt"/>
              <a:ea typeface="+mn-ea"/>
              <a:cs typeface="+mn-cs"/>
            </a:rPr>
            <a:t>については記入を省略いただいてもかまいません。</a:t>
          </a:r>
          <a:endParaRPr kumimoji="1" lang="en-US" altLang="ja-JP" sz="1100">
            <a:solidFill>
              <a:schemeClr val="lt1"/>
            </a:solidFill>
            <a:effectLst/>
            <a:latin typeface="+mn-lt"/>
            <a:ea typeface="+mn-ea"/>
            <a:cs typeface="+mn-cs"/>
          </a:endParaRPr>
        </a:p>
        <a:p>
          <a:pPr marL="285750" indent="-285750" algn="l">
            <a:buFont typeface="Arial" panose="020B0604020202020204" pitchFamily="34" charset="0"/>
            <a:buChar char="•"/>
          </a:pPr>
          <a:r>
            <a:rPr lang="ja-JP" altLang="ja-JP" sz="1100">
              <a:solidFill>
                <a:schemeClr val="lt1"/>
              </a:solidFill>
              <a:effectLst/>
              <a:latin typeface="+mn-lt"/>
              <a:ea typeface="+mn-ea"/>
              <a:cs typeface="+mn-cs"/>
            </a:rPr>
            <a:t>「コンプライアンス推進責任者</a:t>
          </a:r>
          <a:r>
            <a:rPr kumimoji="1" lang="ja-JP" altLang="ja-JP" sz="1100">
              <a:solidFill>
                <a:schemeClr val="lt1"/>
              </a:solidFill>
              <a:effectLst/>
              <a:latin typeface="+mn-lt"/>
              <a:ea typeface="+mn-ea"/>
              <a:cs typeface="+mn-cs"/>
            </a:rPr>
            <a:t>」：所属・役職、氏名、電話、</a:t>
          </a:r>
          <a:r>
            <a:rPr kumimoji="1" lang="en-US" altLang="ja-JP" sz="1100">
              <a:solidFill>
                <a:schemeClr val="lt1"/>
              </a:solidFill>
              <a:effectLst/>
              <a:latin typeface="+mn-lt"/>
              <a:ea typeface="+mn-ea"/>
              <a:cs typeface="+mn-cs"/>
            </a:rPr>
            <a:t>FAX</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e-mail</a:t>
          </a:r>
          <a:r>
            <a:rPr kumimoji="1" lang="ja-JP" altLang="ja-JP" sz="1100">
              <a:solidFill>
                <a:schemeClr val="lt1"/>
              </a:solidFill>
              <a:effectLst/>
              <a:latin typeface="+mn-lt"/>
              <a:ea typeface="+mn-ea"/>
              <a:cs typeface="+mn-cs"/>
            </a:rPr>
            <a:t>・・・コンプライアンス推進責任者（</a:t>
          </a:r>
          <a:r>
            <a:rPr lang="ja-JP" altLang="ja-JP" sz="1100" b="0" i="0" baseline="0">
              <a:solidFill>
                <a:schemeClr val="lt1"/>
              </a:solidFill>
              <a:effectLst/>
              <a:latin typeface="+mn-lt"/>
              <a:ea typeface="+mn-ea"/>
              <a:cs typeface="+mn-cs"/>
            </a:rPr>
            <a:t>機関内の各部局等（例えば、大学の学部、附属の研究所等、一定の独立した事務機能を備えた組織）における競争的資金等の運営・管理について実質的な責任と権限を持つ者</a:t>
          </a:r>
          <a:r>
            <a:rPr kumimoji="1" lang="ja-JP" altLang="ja-JP" sz="1100">
              <a:solidFill>
                <a:schemeClr val="lt1"/>
              </a:solidFill>
              <a:effectLst/>
              <a:latin typeface="+mn-lt"/>
              <a:ea typeface="+mn-ea"/>
              <a:cs typeface="+mn-cs"/>
            </a:rPr>
            <a:t>）に関する情報をご入力ください。</a:t>
          </a:r>
          <a:r>
            <a:rPr kumimoji="1" lang="ja-JP" altLang="en-US" sz="1100">
              <a:solidFill>
                <a:schemeClr val="lt1"/>
              </a:solidFill>
              <a:effectLst/>
              <a:latin typeface="+mn-lt"/>
              <a:ea typeface="+mn-ea"/>
              <a:cs typeface="+mn-cs"/>
            </a:rPr>
            <a:t>なお、</a:t>
          </a:r>
          <a:r>
            <a:rPr kumimoji="1" lang="en-US" altLang="ja-JP" sz="1100">
              <a:solidFill>
                <a:schemeClr val="lt1"/>
              </a:solidFill>
              <a:effectLst/>
              <a:latin typeface="+mn-lt"/>
              <a:ea typeface="+mn-ea"/>
              <a:cs typeface="+mn-cs"/>
            </a:rPr>
            <a:t>FAX</a:t>
          </a:r>
          <a:r>
            <a:rPr kumimoji="1" lang="ja-JP" altLang="en-US" sz="1100">
              <a:solidFill>
                <a:schemeClr val="lt1"/>
              </a:solidFill>
              <a:effectLst/>
              <a:latin typeface="+mn-lt"/>
              <a:ea typeface="+mn-ea"/>
              <a:cs typeface="+mn-cs"/>
            </a:rPr>
            <a:t>については記入を省略いただいてもかまいません。</a:t>
          </a:r>
          <a:endParaRPr lang="en-US" altLang="ja-JP">
            <a:effectLst/>
          </a:endParaRPr>
        </a:p>
        <a:p>
          <a:pPr rtl="0"/>
          <a:r>
            <a:rPr lang="ja-JP" altLang="ja-JP" sz="1100" b="0" i="0" baseline="0">
              <a:solidFill>
                <a:schemeClr val="lt1"/>
              </a:solidFill>
              <a:effectLst/>
              <a:latin typeface="+mn-lt"/>
              <a:ea typeface="+mn-ea"/>
              <a:cs typeface="+mn-cs"/>
            </a:rPr>
            <a:t>　　</a:t>
          </a:r>
          <a:r>
            <a:rPr lang="en-US" altLang="ja-JP" sz="1050" b="0" i="0" baseline="0">
              <a:solidFill>
                <a:schemeClr val="lt1"/>
              </a:solidFill>
              <a:effectLst/>
              <a:latin typeface="+mn-lt"/>
              <a:ea typeface="+mn-ea"/>
              <a:cs typeface="+mn-cs"/>
            </a:rPr>
            <a:t>※</a:t>
          </a:r>
          <a:r>
            <a:rPr lang="ja-JP" altLang="ja-JP" sz="1050" b="0" i="0" baseline="0">
              <a:solidFill>
                <a:schemeClr val="lt1"/>
              </a:solidFill>
              <a:effectLst/>
              <a:latin typeface="+mn-lt"/>
              <a:ea typeface="+mn-ea"/>
              <a:cs typeface="+mn-cs"/>
            </a:rPr>
            <a:t>「研究倫理教育責任者」「コンプライアンス推進責任者」に問い合わせをすることはございません。</a:t>
          </a:r>
          <a:endParaRPr lang="ja-JP" altLang="ja-JP" sz="1050">
            <a:effectLst/>
          </a:endParaRPr>
        </a:p>
        <a:p>
          <a:pPr rtl="0"/>
          <a:r>
            <a:rPr lang="ja-JP" altLang="ja-JP" sz="1050" b="0" i="0" baseline="0">
              <a:solidFill>
                <a:schemeClr val="lt1"/>
              </a:solidFill>
              <a:effectLst/>
              <a:latin typeface="+mn-lt"/>
              <a:ea typeface="+mn-ea"/>
              <a:cs typeface="+mn-cs"/>
            </a:rPr>
            <a:t>　　　講演会やセミナーなどのご案内や、研究公正に関するメールマガジンなどをお送りする時に使用させていた　</a:t>
          </a:r>
          <a:endParaRPr lang="ja-JP" altLang="ja-JP" sz="1050">
            <a:effectLst/>
          </a:endParaRPr>
        </a:p>
        <a:p>
          <a:pPr rtl="0"/>
          <a:r>
            <a:rPr lang="ja-JP" altLang="ja-JP" sz="1050" b="0" i="0" baseline="0">
              <a:solidFill>
                <a:schemeClr val="lt1"/>
              </a:solidFill>
              <a:effectLst/>
              <a:latin typeface="+mn-lt"/>
              <a:ea typeface="+mn-ea"/>
              <a:cs typeface="+mn-cs"/>
            </a:rPr>
            <a:t>　　　だく予定です。</a:t>
          </a:r>
          <a:endParaRPr lang="ja-JP" altLang="ja-JP" sz="1050">
            <a:effectLst/>
          </a:endParaRPr>
        </a:p>
        <a:p>
          <a:pPr rtl="0"/>
          <a:r>
            <a:rPr lang="ja-JP" altLang="ja-JP" sz="1050" b="0" i="0" baseline="0">
              <a:solidFill>
                <a:schemeClr val="lt1"/>
              </a:solidFill>
              <a:effectLst/>
              <a:latin typeface="+mn-lt"/>
              <a:ea typeface="+mn-ea"/>
              <a:cs typeface="+mn-cs"/>
            </a:rPr>
            <a:t>　　　記入にあたりましては、次の要領でお願いいたします。</a:t>
          </a:r>
          <a:endParaRPr lang="ja-JP" altLang="ja-JP" sz="1050">
            <a:effectLst/>
          </a:endParaRPr>
        </a:p>
        <a:p>
          <a:pPr rtl="0"/>
          <a:r>
            <a:rPr lang="ja-JP" altLang="ja-JP" sz="1050" b="0" i="0" baseline="0">
              <a:solidFill>
                <a:schemeClr val="lt1"/>
              </a:solidFill>
              <a:effectLst/>
              <a:latin typeface="+mn-lt"/>
              <a:ea typeface="+mn-ea"/>
              <a:cs typeface="+mn-cs"/>
            </a:rPr>
            <a:t>　　　･研究機関によりましては「研究倫理教育責任者」「コンプライアンス推進責任者」とは異なる名称の場合があ</a:t>
          </a:r>
          <a:endParaRPr lang="ja-JP" altLang="ja-JP" sz="1050">
            <a:effectLst/>
          </a:endParaRPr>
        </a:p>
        <a:p>
          <a:pPr rtl="0"/>
          <a:r>
            <a:rPr lang="ja-JP" altLang="ja-JP" sz="1050" b="0" i="0" baseline="0">
              <a:solidFill>
                <a:schemeClr val="lt1"/>
              </a:solidFill>
              <a:effectLst/>
              <a:latin typeface="+mn-lt"/>
              <a:ea typeface="+mn-ea"/>
              <a:cs typeface="+mn-cs"/>
            </a:rPr>
            <a:t>　　　　りますので、その場合は同様の職務を担っている方について記入してください。</a:t>
          </a:r>
          <a:endParaRPr lang="ja-JP" altLang="ja-JP" sz="1050">
            <a:effectLst/>
          </a:endParaRPr>
        </a:p>
        <a:p>
          <a:pPr rtl="0"/>
          <a:r>
            <a:rPr lang="ja-JP" altLang="ja-JP" sz="1050" b="0" i="0" baseline="0">
              <a:solidFill>
                <a:schemeClr val="lt1"/>
              </a:solidFill>
              <a:effectLst/>
              <a:latin typeface="+mn-lt"/>
              <a:ea typeface="+mn-ea"/>
              <a:cs typeface="+mn-cs"/>
            </a:rPr>
            <a:t>　　　・明確に「責任者」として定めていない場合は、同様の職務を担当している方について記入してください。</a:t>
          </a:r>
          <a:endParaRPr lang="ja-JP" altLang="ja-JP" sz="1050">
            <a:effectLst/>
          </a:endParaRPr>
        </a:p>
        <a:p>
          <a:pPr rtl="0"/>
          <a:r>
            <a:rPr lang="ja-JP" altLang="ja-JP" sz="1050" b="0" i="0" baseline="0">
              <a:solidFill>
                <a:schemeClr val="lt1"/>
              </a:solidFill>
              <a:effectLst/>
              <a:latin typeface="+mn-lt"/>
              <a:ea typeface="+mn-ea"/>
              <a:cs typeface="+mn-cs"/>
            </a:rPr>
            <a:t>　　　・各種のご案内を責任者に直接お送りすることに問題があるようでしたら、電話・</a:t>
          </a:r>
          <a:r>
            <a:rPr lang="en-US" altLang="ja-JP" sz="1050" b="0" i="0" baseline="0">
              <a:solidFill>
                <a:schemeClr val="lt1"/>
              </a:solidFill>
              <a:effectLst/>
              <a:latin typeface="+mn-lt"/>
              <a:ea typeface="+mn-ea"/>
              <a:cs typeface="+mn-cs"/>
            </a:rPr>
            <a:t>Fax</a:t>
          </a:r>
          <a:r>
            <a:rPr lang="ja-JP" altLang="ja-JP" sz="1050" b="0" i="0" baseline="0">
              <a:solidFill>
                <a:schemeClr val="lt1"/>
              </a:solidFill>
              <a:effectLst/>
              <a:latin typeface="+mn-lt"/>
              <a:ea typeface="+mn-ea"/>
              <a:cs typeface="+mn-cs"/>
            </a:rPr>
            <a:t>・</a:t>
          </a:r>
          <a:r>
            <a:rPr lang="en-US" altLang="ja-JP" sz="1050" b="0" i="0" baseline="0">
              <a:solidFill>
                <a:schemeClr val="lt1"/>
              </a:solidFill>
              <a:effectLst/>
              <a:latin typeface="+mn-lt"/>
              <a:ea typeface="+mn-ea"/>
              <a:cs typeface="+mn-cs"/>
            </a:rPr>
            <a:t>E-mail</a:t>
          </a:r>
          <a:r>
            <a:rPr lang="ja-JP" altLang="ja-JP" sz="1050" b="0" i="0" baseline="0">
              <a:solidFill>
                <a:schemeClr val="lt1"/>
              </a:solidFill>
              <a:effectLst/>
              <a:latin typeface="+mn-lt"/>
              <a:ea typeface="+mn-ea"/>
              <a:cs typeface="+mn-cs"/>
            </a:rPr>
            <a:t>欄は事務担当部</a:t>
          </a:r>
          <a:endParaRPr lang="ja-JP" altLang="ja-JP" sz="1050">
            <a:effectLst/>
          </a:endParaRPr>
        </a:p>
        <a:p>
          <a:pPr rtl="0"/>
          <a:r>
            <a:rPr lang="ja-JP" altLang="ja-JP" sz="1050" b="0" i="0" baseline="0">
              <a:solidFill>
                <a:schemeClr val="lt1"/>
              </a:solidFill>
              <a:effectLst/>
              <a:latin typeface="+mn-lt"/>
              <a:ea typeface="+mn-ea"/>
              <a:cs typeface="+mn-cs"/>
            </a:rPr>
            <a:t>　　　　署（または事務担当者）のものを記入されても結構です。この場合でも、責任者名の記入はお願いします。</a:t>
          </a:r>
          <a:endParaRPr lang="ja-JP" altLang="ja-JP" sz="1050">
            <a:effectLst/>
          </a:endParaRPr>
        </a:p>
        <a:p>
          <a:pPr marL="285750" indent="-285750" algn="l">
            <a:buFont typeface="Arial" panose="020B0604020202020204" pitchFamily="34" charset="0"/>
            <a:buChar char="•"/>
          </a:pPr>
          <a:endParaRPr lang="ja-JP" altLang="ja-JP" sz="1050">
            <a:effectLst/>
          </a:endParaRPr>
        </a:p>
        <a:p>
          <a:pPr algn="l"/>
          <a:endParaRPr lang="en-US" altLang="ja-JP"/>
        </a:p>
        <a:p>
          <a:pPr algn="l"/>
          <a:endParaRPr lang="ja-JP" altLang="ja-JP"/>
        </a:p>
      </xdr:txBody>
    </xdr:sp>
    <xdr:clientData/>
  </xdr:oneCellAnchor>
  <xdr:oneCellAnchor>
    <xdr:from>
      <xdr:col>19</xdr:col>
      <xdr:colOff>0</xdr:colOff>
      <xdr:row>1</xdr:row>
      <xdr:rowOff>0</xdr:rowOff>
    </xdr:from>
    <xdr:ext cx="4560093" cy="1759521"/>
    <xdr:sp macro="" textlink="">
      <xdr:nvSpPr>
        <xdr:cNvPr id="2" name="正方形/長方形 1">
          <a:extLst>
            <a:ext uri="{FF2B5EF4-FFF2-40B4-BE49-F238E27FC236}">
              <a16:creationId xmlns:a16="http://schemas.microsoft.com/office/drawing/2014/main" id="{1048AB60-8717-43E2-9C2C-020635DC3F08}"/>
            </a:ext>
          </a:extLst>
        </xdr:cNvPr>
        <xdr:cNvSpPr/>
      </xdr:nvSpPr>
      <xdr:spPr>
        <a:xfrm>
          <a:off x="17133094" y="226219"/>
          <a:ext cx="4560093" cy="17595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2000" b="1">
              <a:solidFill>
                <a:srgbClr val="FF0000"/>
              </a:solidFill>
              <a:latin typeface="+mj-ea"/>
              <a:ea typeface="+mj-ea"/>
            </a:rPr>
            <a:t>フォーム差替での注意点</a:t>
          </a:r>
          <a:endParaRPr kumimoji="1" lang="en-US" altLang="ja-JP" sz="2000" b="1" i="1">
            <a:solidFill>
              <a:srgbClr val="FF0000"/>
            </a:solidFill>
            <a:latin typeface="+mj-ea"/>
            <a:ea typeface="+mj-ea"/>
          </a:endParaRPr>
        </a:p>
        <a:p>
          <a:r>
            <a:rPr lang="en-US" altLang="ja-JP" sz="1600" b="0" i="0">
              <a:solidFill>
                <a:srgbClr val="FF0000"/>
              </a:solidFill>
              <a:effectLst/>
              <a:latin typeface="+mn-lt"/>
              <a:ea typeface="+mn-ea"/>
              <a:cs typeface="+mn-cs"/>
            </a:rPr>
            <a:t>※</a:t>
          </a:r>
          <a:r>
            <a:rPr lang="ja-JP" altLang="en-US" sz="1600" b="0" i="0">
              <a:solidFill>
                <a:srgbClr val="FF0000"/>
              </a:solidFill>
              <a:effectLst/>
              <a:latin typeface="+mn-lt"/>
              <a:ea typeface="+mn-ea"/>
              <a:cs typeface="+mn-cs"/>
            </a:rPr>
            <a:t>前フォームでは各項目はすべて税込の前提ですが、本フォームで各項目の消費税区分を税込から不課税に変更した場合、端数差が発生します。</a:t>
          </a:r>
          <a:endParaRPr lang="en-US" altLang="ja-JP" sz="1600" b="0" i="0">
            <a:solidFill>
              <a:srgbClr val="FF0000"/>
            </a:solidFill>
            <a:effectLst/>
            <a:latin typeface="+mn-lt"/>
            <a:ea typeface="+mn-ea"/>
            <a:cs typeface="+mn-cs"/>
          </a:endParaRPr>
        </a:p>
        <a:p>
          <a:r>
            <a:rPr lang="ja-JP" altLang="en-US" sz="1600" b="0" i="0">
              <a:solidFill>
                <a:srgbClr val="FF0000"/>
              </a:solidFill>
              <a:effectLst/>
              <a:latin typeface="+mn-lt"/>
              <a:ea typeface="+mn-ea"/>
              <a:cs typeface="+mn-cs"/>
            </a:rPr>
            <a:t>お手数ですが、端数差合計を消耗品費の一ラインに含め、経費の合計が変わらないよう調整下さい。</a:t>
          </a:r>
          <a:endParaRPr kumimoji="1" lang="en-US" altLang="ja-JP" sz="1100">
            <a:solidFill>
              <a:srgbClr val="FF0000"/>
            </a:solidFill>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10</xdr:col>
      <xdr:colOff>142874</xdr:colOff>
      <xdr:row>18</xdr:row>
      <xdr:rowOff>104774</xdr:rowOff>
    </xdr:from>
    <xdr:ext cx="7334251" cy="3804631"/>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1010899" y="3848099"/>
          <a:ext cx="7334251" cy="380463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2000" b="1">
              <a:latin typeface="+mj-ea"/>
              <a:ea typeface="+mj-ea"/>
            </a:rPr>
            <a:t>作成上の注意</a:t>
          </a:r>
          <a:endParaRPr kumimoji="1" lang="en-US" altLang="ja-JP" sz="2000" b="1" i="1">
            <a:latin typeface="+mj-ea"/>
            <a:ea typeface="+mj-ea"/>
          </a:endParaRPr>
        </a:p>
        <a:p>
          <a:r>
            <a:rPr lang="en-US" altLang="ja-JP" sz="1600" b="0" i="0">
              <a:solidFill>
                <a:srgbClr val="FF0000"/>
              </a:solidFill>
              <a:effectLst/>
              <a:latin typeface="+mn-lt"/>
              <a:ea typeface="+mn-ea"/>
              <a:cs typeface="+mn-cs"/>
            </a:rPr>
            <a:t>※</a:t>
          </a:r>
          <a:r>
            <a:rPr lang="ja-JP" altLang="en-US" sz="1600" b="0" i="0">
              <a:solidFill>
                <a:srgbClr val="FF0000"/>
              </a:solidFill>
              <a:effectLst/>
              <a:latin typeface="+mn-lt"/>
              <a:ea typeface="+mn-ea"/>
              <a:cs typeface="+mn-cs"/>
            </a:rPr>
            <a:t>本シートの</a:t>
          </a:r>
          <a:r>
            <a:rPr lang="en-US" altLang="ja-JP" sz="1600" b="0" i="0">
              <a:solidFill>
                <a:srgbClr val="FF0000"/>
              </a:solidFill>
              <a:effectLst/>
              <a:latin typeface="+mn-lt"/>
              <a:ea typeface="+mn-ea"/>
              <a:cs typeface="+mn-cs"/>
            </a:rPr>
            <a:t>J5</a:t>
          </a:r>
          <a:r>
            <a:rPr lang="ja-JP" altLang="en-US" sz="1600" b="0" i="0">
              <a:solidFill>
                <a:srgbClr val="FF0000"/>
              </a:solidFill>
              <a:effectLst/>
              <a:latin typeface="+mn-lt"/>
              <a:ea typeface="+mn-ea"/>
              <a:cs typeface="+mn-cs"/>
            </a:rPr>
            <a:t>～</a:t>
          </a:r>
          <a:r>
            <a:rPr lang="en-US" altLang="ja-JP" sz="1600" b="0" i="0">
              <a:solidFill>
                <a:srgbClr val="FF0000"/>
              </a:solidFill>
              <a:effectLst/>
              <a:latin typeface="+mn-lt"/>
              <a:ea typeface="+mn-ea"/>
              <a:cs typeface="+mn-cs"/>
            </a:rPr>
            <a:t>J16</a:t>
          </a:r>
          <a:r>
            <a:rPr lang="ja-JP" altLang="en-US" sz="1600" b="0" i="0">
              <a:solidFill>
                <a:srgbClr val="FF0000"/>
              </a:solidFill>
              <a:effectLst/>
              <a:latin typeface="+mn-lt"/>
              <a:ea typeface="+mn-ea"/>
              <a:cs typeface="+mn-cs"/>
            </a:rPr>
            <a:t>に</a:t>
          </a:r>
          <a:r>
            <a:rPr lang="ja-JP" altLang="ja-JP" sz="1600" b="0" i="0">
              <a:solidFill>
                <a:srgbClr val="FF0000"/>
              </a:solidFill>
              <a:effectLst/>
              <a:latin typeface="+mn-lt"/>
              <a:ea typeface="+mn-ea"/>
              <a:cs typeface="+mn-cs"/>
            </a:rPr>
            <a:t>分類</a:t>
          </a:r>
          <a:r>
            <a:rPr lang="en-US" altLang="ja-JP" sz="1600" b="0" i="0">
              <a:solidFill>
                <a:srgbClr val="FF0000"/>
              </a:solidFill>
              <a:effectLst/>
              <a:latin typeface="+mn-lt"/>
              <a:ea typeface="+mn-ea"/>
              <a:cs typeface="+mn-cs"/>
            </a:rPr>
            <a:t>(</a:t>
          </a:r>
          <a:r>
            <a:rPr lang="ja-JP" altLang="ja-JP" sz="1600" b="0" i="0">
              <a:solidFill>
                <a:srgbClr val="FF0000"/>
              </a:solidFill>
              <a:effectLst/>
              <a:latin typeface="+mn-lt"/>
              <a:ea typeface="+mn-ea"/>
              <a:cs typeface="+mn-cs"/>
            </a:rPr>
            <a:t>サブテーマ</a:t>
          </a:r>
          <a:r>
            <a:rPr lang="ja-JP" altLang="en-US" sz="1600" b="0" i="0">
              <a:solidFill>
                <a:srgbClr val="FF0000"/>
              </a:solidFill>
              <a:effectLst/>
              <a:latin typeface="+mn-lt"/>
              <a:ea typeface="+mn-ea"/>
              <a:cs typeface="+mn-cs"/>
            </a:rPr>
            <a:t>名</a:t>
          </a:r>
          <a:r>
            <a:rPr lang="en-US" altLang="ja-JP" sz="1600" b="0" i="0">
              <a:solidFill>
                <a:srgbClr val="FF0000"/>
              </a:solidFill>
              <a:effectLst/>
              <a:latin typeface="+mn-lt"/>
              <a:ea typeface="+mn-ea"/>
              <a:cs typeface="+mn-cs"/>
            </a:rPr>
            <a:t>)</a:t>
          </a:r>
          <a:r>
            <a:rPr lang="ja-JP" altLang="en-US" sz="1600" b="0" i="0">
              <a:solidFill>
                <a:srgbClr val="FF0000"/>
              </a:solidFill>
              <a:effectLst/>
              <a:latin typeface="+mn-lt"/>
              <a:ea typeface="+mn-ea"/>
              <a:cs typeface="+mn-cs"/>
            </a:rPr>
            <a:t>を記入下さい。他シートに反映します。</a:t>
          </a:r>
          <a:endParaRPr lang="en-US" altLang="ja-JP" sz="1600" b="0" i="0">
            <a:solidFill>
              <a:srgbClr val="FF0000"/>
            </a:solidFill>
            <a:effectLst/>
            <a:latin typeface="+mn-lt"/>
            <a:ea typeface="+mn-ea"/>
            <a:cs typeface="+mn-cs"/>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a:t>
          </a:r>
          <a:r>
            <a:rPr lang="ja-JP" altLang="en-US" sz="1600" b="0" i="0">
              <a:solidFill>
                <a:schemeClr val="lt1"/>
              </a:solidFill>
              <a:effectLst/>
              <a:latin typeface="+mn-lt"/>
              <a:ea typeface="+mn-ea"/>
              <a:cs typeface="+mn-cs"/>
            </a:rPr>
            <a:t>赤字の</a:t>
          </a:r>
          <a:r>
            <a:rPr lang="ja-JP" altLang="ja-JP" sz="1600" b="0" i="0">
              <a:solidFill>
                <a:schemeClr val="lt1"/>
              </a:solidFill>
              <a:effectLst/>
              <a:latin typeface="+mn-lt"/>
              <a:ea typeface="+mn-ea"/>
              <a:cs typeface="+mn-cs"/>
            </a:rPr>
            <a:t>記載例を削除の上、黒字で記入してください。</a:t>
          </a:r>
          <a:endParaRPr lang="en-US" altLang="ja-JP" sz="1600" b="0" i="0">
            <a:solidFill>
              <a:schemeClr val="lt1"/>
            </a:solidFill>
            <a:effectLst/>
            <a:latin typeface="+mn-lt"/>
            <a:ea typeface="+mn-ea"/>
            <a:cs typeface="+mn-cs"/>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p>
        <a:p>
          <a:pPr algn="l"/>
          <a:r>
            <a:rPr kumimoji="1" lang="en-US" altLang="ja-JP" sz="1600"/>
            <a:t>※</a:t>
          </a:r>
          <a:r>
            <a:rPr kumimoji="1" lang="ja-JP" altLang="en-US" sz="1600"/>
            <a:t>水色セルに記入してください。（</a:t>
          </a:r>
          <a:r>
            <a:rPr kumimoji="1" lang="ja-JP" altLang="en-US" sz="1600" u="sng"/>
            <a:t>水色セル以外については変更等しないでください。</a:t>
          </a:r>
          <a:r>
            <a:rPr kumimoji="1" lang="ja-JP" altLang="en-US" sz="1600"/>
            <a:t>）</a:t>
          </a:r>
          <a:endParaRPr kumimoji="1" lang="en-US" altLang="ja-JP" sz="1100"/>
        </a:p>
        <a:p>
          <a:pPr marL="171450" indent="-171450" algn="l">
            <a:buFont typeface="Wingdings" panose="05000000000000000000" pitchFamily="2" charset="2"/>
            <a:buChar char="l"/>
          </a:pPr>
          <a:r>
            <a:rPr kumimoji="1" lang="ja-JP" altLang="en-US" sz="1200" b="1">
              <a:latin typeface="+mj-ea"/>
              <a:ea typeface="+mj-ea"/>
            </a:rPr>
            <a:t>取得価額が</a:t>
          </a:r>
          <a:r>
            <a:rPr kumimoji="1" lang="en-US" altLang="ja-JP" sz="1200" b="1">
              <a:latin typeface="+mj-ea"/>
              <a:ea typeface="+mj-ea"/>
            </a:rPr>
            <a:t>10</a:t>
          </a:r>
          <a:r>
            <a:rPr kumimoji="1" lang="ja-JP" altLang="en-US" sz="1200" b="1">
              <a:latin typeface="+mj-ea"/>
              <a:ea typeface="+mj-ea"/>
            </a:rPr>
            <a:t>万円以上かつ耐用年数</a:t>
          </a:r>
          <a:r>
            <a:rPr kumimoji="1" lang="en-US" altLang="ja-JP" sz="1200" b="1">
              <a:latin typeface="+mj-ea"/>
              <a:ea typeface="+mj-ea"/>
            </a:rPr>
            <a:t>1</a:t>
          </a:r>
          <a:r>
            <a:rPr kumimoji="1" lang="ja-JP" altLang="en-US" sz="1200" b="1">
              <a:latin typeface="+mj-ea"/>
              <a:ea typeface="+mj-ea"/>
            </a:rPr>
            <a:t>年以上の設備備品のうち、取得価額が</a:t>
          </a:r>
          <a:r>
            <a:rPr kumimoji="1" lang="en-US" altLang="ja-JP" sz="1200" b="1">
              <a:latin typeface="+mj-ea"/>
              <a:ea typeface="+mj-ea"/>
            </a:rPr>
            <a:t>50</a:t>
          </a:r>
          <a:r>
            <a:rPr kumimoji="1" lang="ja-JP" altLang="en-US" sz="1200" b="1">
              <a:latin typeface="+mj-ea"/>
              <a:ea typeface="+mj-ea"/>
            </a:rPr>
            <a:t>万円以上の設備備品については、見積書または金額が記載されたカタログの添付が必要です。</a:t>
          </a:r>
          <a:endParaRPr kumimoji="1" lang="en-US" altLang="ja-JP" sz="1200" b="1">
            <a:latin typeface="+mj-ea"/>
            <a:ea typeface="+mj-ea"/>
          </a:endParaRPr>
        </a:p>
        <a:p>
          <a:pPr marL="171450" indent="-171450" algn="l">
            <a:buFont typeface="Wingdings" panose="05000000000000000000" pitchFamily="2" charset="2"/>
            <a:buChar char="l"/>
          </a:pPr>
          <a:r>
            <a:rPr kumimoji="1" lang="ja-JP" altLang="en-US" sz="1200" b="1">
              <a:latin typeface="+mj-ea"/>
              <a:ea typeface="+mj-ea"/>
            </a:rPr>
            <a:t>見積書がある場合は見積書に記載の金額（消費税込）を入力してください。</a:t>
          </a:r>
          <a:endParaRPr kumimoji="1" lang="en-US" altLang="ja-JP" sz="1200" b="1">
            <a:latin typeface="+mj-ea"/>
            <a:ea typeface="+mj-ea"/>
          </a:endParaRPr>
        </a:p>
        <a:p>
          <a:pPr algn="l"/>
          <a:endParaRPr kumimoji="1" lang="en-US" altLang="ja-JP" sz="1100"/>
        </a:p>
        <a:p>
          <a:pPr marL="171450" indent="-171450" algn="l">
            <a:buFont typeface="Arial" panose="020B0604020202020204" pitchFamily="34" charset="0"/>
            <a:buChar char="•"/>
          </a:pPr>
          <a:r>
            <a:rPr kumimoji="1" lang="ja-JP" altLang="en-US" sz="1100"/>
            <a:t>品名／具体的な機器名を記載してください。</a:t>
          </a:r>
          <a:r>
            <a:rPr kumimoji="1" lang="ja-JP" altLang="en-US" sz="1100" u="sng"/>
            <a:t>品番・型番名だけは不可。</a:t>
          </a:r>
          <a:endParaRPr kumimoji="1" lang="en-US" altLang="ja-JP" sz="1100" u="sng"/>
        </a:p>
        <a:p>
          <a:pPr marL="171450" indent="-171450" algn="l">
            <a:buFont typeface="Arial" panose="020B0604020202020204" pitchFamily="34" charset="0"/>
            <a:buChar char="•"/>
          </a:pPr>
          <a:r>
            <a:rPr kumimoji="1" lang="ja-JP" altLang="en-US" sz="1100"/>
            <a:t>使途／具体的な使い途を必ず記入してください。</a:t>
          </a:r>
          <a:r>
            <a:rPr kumimoji="1" lang="ja-JP" altLang="en-US" sz="1100" u="sng"/>
            <a:t>空欄は不可。</a:t>
          </a:r>
          <a:endParaRPr kumimoji="1" lang="en-US" altLang="ja-JP" sz="1100" u="sng"/>
        </a:p>
        <a:p>
          <a:pPr marL="171450" indent="-171450" algn="l">
            <a:buFont typeface="Arial" panose="020B0604020202020204" pitchFamily="34" charset="0"/>
            <a:buChar char="•"/>
          </a:pPr>
          <a:r>
            <a:rPr kumimoji="1" lang="ja-JP" altLang="en-US" sz="1100"/>
            <a:t>購入予定時期／購入時期を四半期単位で記入してください（リストより選択してください）</a:t>
          </a:r>
          <a:endParaRPr kumimoji="1" lang="en-US" altLang="ja-JP" sz="1100"/>
        </a:p>
        <a:p>
          <a:pPr marL="171450" indent="-171450" eaLnBrk="1" fontAlgn="auto" latinLnBrk="0" hangingPunct="1">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単価と数量を入力すると金額が自動計算されます</a:t>
          </a:r>
          <a:r>
            <a:rPr kumimoji="1" lang="ja-JP" altLang="en-US" sz="1100" u="sng">
              <a:solidFill>
                <a:schemeClr val="lt1"/>
              </a:solidFill>
              <a:effectLst/>
              <a:latin typeface="+mn-lt"/>
              <a:ea typeface="+mn-ea"/>
              <a:cs typeface="+mn-cs"/>
            </a:rPr>
            <a:t>。直接金額欄に入力しないでください。</a:t>
          </a:r>
          <a:r>
            <a:rPr kumimoji="1" lang="ja-JP" altLang="en-US" sz="1100">
              <a:solidFill>
                <a:schemeClr val="lt1"/>
              </a:solidFill>
              <a:effectLst/>
              <a:latin typeface="+mn-lt"/>
              <a:ea typeface="+mn-ea"/>
              <a:cs typeface="+mn-cs"/>
            </a:rPr>
            <a:t>単位はリストから適宜選択してください。</a:t>
          </a:r>
          <a:r>
            <a:rPr kumimoji="1" lang="ja-JP" altLang="ja-JP" sz="1100">
              <a:solidFill>
                <a:schemeClr val="lt1"/>
              </a:solidFill>
              <a:effectLst/>
              <a:latin typeface="+mn-lt"/>
              <a:ea typeface="+mn-ea"/>
              <a:cs typeface="+mn-cs"/>
            </a:rPr>
            <a:t>数量欄に入力しないと金額は表示されません</a:t>
          </a:r>
          <a:r>
            <a:rPr kumimoji="1" lang="ja-JP" altLang="en-US" sz="1100">
              <a:solidFill>
                <a:schemeClr val="lt1"/>
              </a:solidFill>
              <a:effectLst/>
              <a:latin typeface="+mn-lt"/>
              <a:ea typeface="+mn-ea"/>
              <a:cs typeface="+mn-cs"/>
            </a:rPr>
            <a:t>。</a:t>
          </a:r>
          <a:r>
            <a:rPr kumimoji="1" lang="ja-JP" altLang="en-US" sz="1100"/>
            <a:t>消費税込の金額で記載してください。</a:t>
          </a:r>
          <a:endParaRPr kumimoji="1" lang="en-US" altLang="ja-JP" sz="1100"/>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a:p>
          <a:pPr marL="171450" indent="-171450" eaLnBrk="1" fontAlgn="auto" latinLnBrk="0" hangingPunct="1">
            <a:buFont typeface="Arial" panose="020B0604020202020204" pitchFamily="34" charset="0"/>
            <a:buChar char="•"/>
          </a:pPr>
          <a:endParaRPr kumimoji="1" lang="en-US" altLang="ja-JP"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9</xdr:col>
      <xdr:colOff>133350</xdr:colOff>
      <xdr:row>18</xdr:row>
      <xdr:rowOff>85724</xdr:rowOff>
    </xdr:from>
    <xdr:ext cx="7734300" cy="3615926"/>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0534650" y="3857624"/>
          <a:ext cx="7734300" cy="36159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lang="ja-JP" altLang="ja-JP" sz="2000" b="1">
            <a:effectLst/>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endParaRPr lang="en-US" altLang="ja-JP" sz="1600" b="0" i="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i="0">
              <a:solidFill>
                <a:schemeClr val="bg1"/>
              </a:solidFill>
              <a:effectLst/>
              <a:latin typeface="+mn-lt"/>
              <a:ea typeface="+mn-ea"/>
              <a:cs typeface="+mn-cs"/>
            </a:rPr>
            <a:t>　</a:t>
          </a:r>
          <a:r>
            <a:rPr kumimoji="0" lang="ja-JP" altLang="en-US" sz="1400" b="0" i="0" u="none" strike="noStrike" kern="0" cap="none" spc="0" normalizeH="0" baseline="0" noProof="0">
              <a:ln>
                <a:noFill/>
              </a:ln>
              <a:solidFill>
                <a:schemeClr val="bg1"/>
              </a:solidFill>
              <a:effectLst/>
              <a:uLnTx/>
              <a:uFillTx/>
              <a:latin typeface="+mn-lt"/>
              <a:ea typeface="+mn-ea"/>
              <a:cs typeface="+mn-cs"/>
            </a:rPr>
            <a:t>記載は例示です。該当項目に纏めた金額入力はしないで、</a:t>
          </a:r>
          <a:endParaRPr kumimoji="0" lang="en-US" altLang="ja-JP" sz="1400" b="0" i="0" u="none" strike="noStrike" kern="0" cap="none" spc="0" normalizeH="0" baseline="0" noProof="0">
            <a:ln>
              <a:noFill/>
            </a:ln>
            <a:solidFill>
              <a:schemeClr val="bg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chemeClr val="bg1"/>
              </a:solidFill>
              <a:effectLst/>
              <a:uLnTx/>
              <a:uFillTx/>
              <a:latin typeface="+mn-lt"/>
              <a:ea typeface="+mn-ea"/>
              <a:cs typeface="+mn-cs"/>
            </a:rPr>
            <a:t>　必要な区分をして積算内容が説明できるように記載してください。</a:t>
          </a:r>
          <a:endParaRPr kumimoji="0" lang="en-US" altLang="ja-JP" sz="1400" b="0" i="0" u="none" strike="noStrike" kern="0" cap="none" spc="0" normalizeH="0" baseline="0" noProof="0">
            <a:ln>
              <a:noFill/>
            </a:ln>
            <a:solidFill>
              <a:schemeClr val="bg1"/>
            </a:solidFill>
            <a:effectLst/>
            <a:uLnTx/>
            <a:uFillTx/>
            <a:latin typeface="+mn-lt"/>
            <a:ea typeface="+mn-ea"/>
            <a:cs typeface="+mn-cs"/>
          </a:endParaRPr>
        </a:p>
        <a:p>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lang="ja-JP" altLang="ja-JP" sz="1600">
            <a:effectLst/>
          </a:endParaRPr>
        </a:p>
        <a:p>
          <a:pPr algn="l"/>
          <a:endParaRPr kumimoji="1" lang="en-US" altLang="ja-JP" sz="1100"/>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品名／具体的な商品名を記載してください。</a:t>
          </a:r>
          <a:r>
            <a:rPr kumimoji="1" lang="ja-JP" altLang="ja-JP" sz="1100" u="sng">
              <a:solidFill>
                <a:schemeClr val="lt1"/>
              </a:solidFill>
              <a:effectLst/>
              <a:latin typeface="+mn-lt"/>
              <a:ea typeface="+mn-ea"/>
              <a:cs typeface="+mn-cs"/>
            </a:rPr>
            <a:t>品番・型番名だけは不可</a:t>
          </a:r>
          <a:r>
            <a:rPr kumimoji="1" lang="ja-JP" altLang="ja-JP" sz="1100">
              <a:solidFill>
                <a:schemeClr val="lt1"/>
              </a:solidFill>
              <a:effectLst/>
              <a:latin typeface="+mn-lt"/>
              <a:ea typeface="+mn-ea"/>
              <a:cs typeface="+mn-cs"/>
            </a:rPr>
            <a:t>。「●●用消耗品」等と記載した場合は括弧書きで具体的に何の消耗品なのか記載してください。なお詳しい明細の記入は不要です。（記載例参照。）</a:t>
          </a:r>
          <a:endParaRPr lang="ja-JP" altLang="ja-JP" sz="1100">
            <a:effectLst/>
          </a:endParaRPr>
        </a:p>
        <a:p>
          <a:pPr marL="171450" indent="-171450" algn="l">
            <a:buFont typeface="Arial" panose="020B0604020202020204" pitchFamily="34" charset="0"/>
            <a:buChar char="•"/>
          </a:pPr>
          <a:r>
            <a:rPr kumimoji="1" lang="ja-JP" altLang="en-US" sz="1100"/>
            <a:t>使途／具体的な使い途を必ず記入してください。</a:t>
          </a:r>
          <a:r>
            <a:rPr kumimoji="1" lang="ja-JP" altLang="en-US" sz="1100" u="sng"/>
            <a:t>空欄は不可。</a:t>
          </a:r>
          <a:endParaRPr kumimoji="1" lang="en-US" altLang="ja-JP" sz="1100" u="sng"/>
        </a:p>
        <a:p>
          <a:pPr marL="171450" indent="-171450" eaLnBrk="1" fontAlgn="auto" latinLnBrk="0" hangingPunct="1">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単価と数量を入力すると金額が自動計算されます</a:t>
          </a:r>
          <a:r>
            <a:rPr kumimoji="1" lang="ja-JP" altLang="en-US" sz="1100">
              <a:solidFill>
                <a:schemeClr val="lt1"/>
              </a:solidFill>
              <a:effectLst/>
              <a:latin typeface="+mn-lt"/>
              <a:ea typeface="+mn-ea"/>
              <a:cs typeface="+mn-cs"/>
            </a:rPr>
            <a:t>。単位は適宜記入してください。</a:t>
          </a:r>
          <a:r>
            <a:rPr kumimoji="1" lang="ja-JP" altLang="ja-JP" sz="1100">
              <a:solidFill>
                <a:schemeClr val="lt1"/>
              </a:solidFill>
              <a:effectLst/>
              <a:latin typeface="+mn-lt"/>
              <a:ea typeface="+mn-ea"/>
              <a:cs typeface="+mn-cs"/>
            </a:rPr>
            <a:t>数量欄に入力しないと金額は表示されません</a:t>
          </a:r>
          <a:r>
            <a:rPr kumimoji="1" lang="ja-JP" altLang="en-US" sz="1100">
              <a:solidFill>
                <a:schemeClr val="lt1"/>
              </a:solidFill>
              <a:effectLst/>
              <a:latin typeface="+mn-lt"/>
              <a:ea typeface="+mn-ea"/>
              <a:cs typeface="+mn-cs"/>
            </a:rPr>
            <a:t>。</a:t>
          </a:r>
          <a:r>
            <a:rPr kumimoji="1" lang="ja-JP" altLang="en-US" sz="1100"/>
            <a:t>消費税込の金額で記載してください。尚、複数点をまとめて記載する場合には、その総額を単価部分に記載し、数量</a:t>
          </a:r>
          <a:r>
            <a:rPr kumimoji="1" lang="en-US" altLang="ja-JP" sz="1100"/>
            <a:t>=1</a:t>
          </a:r>
          <a:r>
            <a:rPr kumimoji="1" lang="ja-JP" altLang="en-US" sz="1100"/>
            <a:t>、単位</a:t>
          </a:r>
          <a:r>
            <a:rPr kumimoji="1" lang="en-US" altLang="ja-JP" sz="1100"/>
            <a:t>=</a:t>
          </a:r>
          <a:r>
            <a:rPr kumimoji="1" lang="ja-JP" altLang="en-US" sz="1100"/>
            <a:t>式としてください。</a:t>
          </a:r>
          <a:endParaRPr kumimoji="1" lang="en-US" altLang="ja-JP" sz="1100">
            <a:solidFill>
              <a:schemeClr val="lt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solidFill>
                <a:schemeClr val="lt1"/>
              </a:solidFill>
              <a:effectLst/>
              <a:latin typeface="+mn-lt"/>
              <a:ea typeface="+mn-ea"/>
              <a:cs typeface="+mn-cs"/>
            </a:rPr>
            <a:t>金額欄は積算根拠欄を入力すると自動計算されます。</a:t>
          </a:r>
          <a:r>
            <a:rPr kumimoji="1" lang="ja-JP" altLang="en-US" sz="1100" u="sng">
              <a:solidFill>
                <a:schemeClr val="lt1"/>
              </a:solidFill>
              <a:effectLst/>
              <a:latin typeface="+mn-lt"/>
              <a:ea typeface="+mn-ea"/>
              <a:cs typeface="+mn-cs"/>
            </a:rPr>
            <a:t>金額欄に直接金額（消費税込）を入力しないでください。</a:t>
          </a:r>
          <a:endParaRPr kumimoji="1" lang="en-US" altLang="ja-JP" sz="1100" u="none">
            <a:solidFill>
              <a:schemeClr val="lt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15</xdr:col>
      <xdr:colOff>206375</xdr:colOff>
      <xdr:row>18</xdr:row>
      <xdr:rowOff>107949</xdr:rowOff>
    </xdr:from>
    <xdr:ext cx="8553450" cy="4987926"/>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2465050" y="4651374"/>
          <a:ext cx="8553450" cy="49879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2000" b="1"/>
            <a:t>作成上の注意</a:t>
          </a:r>
          <a:endParaRPr kumimoji="1" lang="en-US" altLang="ja-JP" sz="2000" b="1"/>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出張先、用務・目的は、現時点で想定される業務・日程を必ず記載してください。</a:t>
          </a:r>
          <a:r>
            <a:rPr lang="ja-JP" altLang="ja-JP" sz="1600">
              <a:solidFill>
                <a:schemeClr val="lt1"/>
              </a:solidFill>
              <a:effectLst/>
              <a:latin typeface="+mn-lt"/>
              <a:ea typeface="+mn-ea"/>
              <a:cs typeface="+mn-cs"/>
            </a:rPr>
            <a:t> </a:t>
          </a:r>
          <a:endParaRPr lang="ja-JP" altLang="ja-JP" sz="1600">
            <a:effectLst/>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本事業における必要性が明確でない学生・院生の出張は、認められません。また、教育目的による出張は認められません。</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学生単独の出張は認められません。</a:t>
          </a:r>
          <a:endParaRPr kumimoji="1" lang="en-US" altLang="ja-JP" sz="1600">
            <a:solidFill>
              <a:schemeClr val="lt1"/>
            </a:solidFill>
            <a:effectLst/>
            <a:latin typeface="+mn-lt"/>
            <a:ea typeface="+mn-ea"/>
            <a:cs typeface="+mn-cs"/>
          </a:endParaRPr>
        </a:p>
        <a:p>
          <a:r>
            <a:rPr lang="en-US" altLang="ja-JP" sz="1600">
              <a:effectLst/>
            </a:rPr>
            <a:t>※</a:t>
          </a:r>
          <a:r>
            <a:rPr lang="ja-JP" altLang="en-US" sz="1600">
              <a:effectLst/>
            </a:rPr>
            <a:t>委託先機関の研究参加者の旅費（有識者等の招聘旅費を除く）を代表機関が負担することはできません。</a:t>
          </a:r>
          <a:endParaRPr lang="ja-JP" altLang="ja-JP" sz="1600">
            <a:effectLst/>
          </a:endParaRPr>
        </a:p>
        <a:p>
          <a:pPr algn="l"/>
          <a:endParaRPr kumimoji="1" lang="en-US" altLang="ja-JP" sz="1600"/>
        </a:p>
        <a:p>
          <a:pPr marL="171450" indent="-171450" algn="l">
            <a:buFont typeface="Arial" panose="020B0604020202020204" pitchFamily="34" charset="0"/>
            <a:buChar char="•"/>
          </a:pPr>
          <a:r>
            <a:rPr kumimoji="1" lang="ja-JP" altLang="en-US" sz="1100"/>
            <a:t>種別／リストから国内、海外、招聘のいずれかを選択してください。</a:t>
          </a:r>
          <a:endParaRPr kumimoji="1" lang="en-US" altLang="ja-JP" sz="1100"/>
        </a:p>
        <a:p>
          <a:pPr marL="171450" indent="-171450" algn="l">
            <a:buFont typeface="Arial" panose="020B0604020202020204" pitchFamily="34" charset="0"/>
            <a:buChar char="•"/>
          </a:pPr>
          <a:r>
            <a:rPr kumimoji="1" lang="ja-JP" altLang="en-US" sz="1100"/>
            <a:t>区分／リストから国内使用分、海外使用分のいずれかを選択してください。</a:t>
          </a:r>
          <a:endParaRPr kumimoji="1" lang="en-US" altLang="ja-JP" sz="1100"/>
        </a:p>
        <a:p>
          <a:pPr marL="171450" indent="-171450" algn="l">
            <a:buFont typeface="Arial" panose="020B0604020202020204" pitchFamily="34" charset="0"/>
            <a:buChar char="•"/>
          </a:pPr>
          <a:r>
            <a:rPr kumimoji="1" lang="ja-JP" altLang="en-US" sz="1100"/>
            <a:t>出張者／出張者名を記入してください。</a:t>
          </a:r>
          <a:r>
            <a:rPr kumimoji="1" lang="ja-JP" altLang="en-US" sz="1100" u="sng"/>
            <a:t>出張者は参加者リストに記載が必要です。</a:t>
          </a:r>
          <a:r>
            <a:rPr kumimoji="1" lang="ja-JP" altLang="en-US" sz="1100"/>
            <a:t>（有識者等の招聘旅費を除きます。）</a:t>
          </a:r>
          <a:endParaRPr kumimoji="1" lang="en-US" altLang="ja-JP" sz="1100"/>
        </a:p>
        <a:p>
          <a:pPr marL="171450" indent="-171450" algn="l">
            <a:buFont typeface="Arial" panose="020B0604020202020204" pitchFamily="34" charset="0"/>
            <a:buChar char="•"/>
          </a:pPr>
          <a:r>
            <a:rPr kumimoji="1" lang="ja-JP" altLang="en-US" sz="1100"/>
            <a:t>出張先／出張先名を具体的に記載してください。空欄は不可です。</a:t>
          </a:r>
          <a:endParaRPr kumimoji="1" lang="en-US" altLang="ja-JP" sz="1100"/>
        </a:p>
        <a:p>
          <a:pPr marL="171450" indent="-171450" algn="l">
            <a:buFont typeface="Arial" panose="020B0604020202020204" pitchFamily="34" charset="0"/>
            <a:buChar char="•"/>
          </a:pPr>
          <a:r>
            <a:rPr kumimoji="1" lang="ja-JP" altLang="en-US" sz="1100"/>
            <a:t>日程／出張の日程を記載してください。</a:t>
          </a:r>
          <a:endParaRPr kumimoji="1" lang="en-US" altLang="ja-JP" sz="1100"/>
        </a:p>
        <a:p>
          <a:pPr marL="171450" indent="-171450" algn="l">
            <a:buFont typeface="Arial" panose="020B0604020202020204" pitchFamily="34" charset="0"/>
            <a:buChar char="•"/>
          </a:pPr>
          <a:r>
            <a:rPr kumimoji="1" lang="ja-JP" altLang="en-US" sz="1100"/>
            <a:t>用務・目的／その出張の用務内容、目的を具体的に記載してください。</a:t>
          </a:r>
          <a:endParaRPr kumimoji="1" lang="en-US" altLang="ja-JP" sz="1100"/>
        </a:p>
        <a:p>
          <a:pPr marL="171450" indent="-171450" algn="l">
            <a:buFont typeface="Arial" panose="020B0604020202020204" pitchFamily="34" charset="0"/>
            <a:buChar char="•"/>
          </a:pPr>
          <a:r>
            <a:rPr kumimoji="1" lang="ja-JP" altLang="en-US" sz="1100"/>
            <a:t>積算根拠／単価はその出張にかかる交通費、宿泊費、日当などの合計を記入してください。その目的で複数回出張に行かれる場合は回数を入力してください。同じ目的・行程・単価で同行される方が居る場合はその人数を入力してください。（氏名がわかる場合は同一セル内に列記してください）</a:t>
          </a:r>
          <a:endParaRPr kumimoji="1" lang="en-US" altLang="ja-JP" sz="1100"/>
        </a:p>
        <a:p>
          <a:pPr marL="171450" indent="-171450" algn="l">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13</xdr:col>
      <xdr:colOff>133351</xdr:colOff>
      <xdr:row>18</xdr:row>
      <xdr:rowOff>123825</xdr:rowOff>
    </xdr:from>
    <xdr:ext cx="10280650" cy="5413375"/>
    <xdr:sp macro="" textlink="">
      <xdr:nvSpPr>
        <xdr:cNvPr id="2" name="正方形/長方形 1">
          <a:extLst>
            <a:ext uri="{FF2B5EF4-FFF2-40B4-BE49-F238E27FC236}">
              <a16:creationId xmlns:a16="http://schemas.microsoft.com/office/drawing/2014/main" id="{C6478E42-FB78-45EC-AB03-2BD3557A390F}"/>
            </a:ext>
          </a:extLst>
        </xdr:cNvPr>
        <xdr:cNvSpPr/>
      </xdr:nvSpPr>
      <xdr:spPr>
        <a:xfrm>
          <a:off x="10629901" y="4095750"/>
          <a:ext cx="10280650" cy="5413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1600" b="1">
              <a:solidFill>
                <a:schemeClr val="lt1"/>
              </a:solidFill>
              <a:effectLst/>
              <a:latin typeface="+mj-ea"/>
              <a:ea typeface="+mj-ea"/>
              <a:cs typeface="+mn-cs"/>
            </a:rPr>
            <a:t>作成</a:t>
          </a:r>
          <a:r>
            <a:rPr kumimoji="1" lang="ja-JP" altLang="ja-JP" sz="1600" b="1">
              <a:solidFill>
                <a:schemeClr val="lt1"/>
              </a:solidFill>
              <a:effectLst/>
              <a:latin typeface="+mj-ea"/>
              <a:ea typeface="+mj-ea"/>
              <a:cs typeface="+mn-cs"/>
            </a:rPr>
            <a:t>上の注意</a:t>
          </a:r>
          <a:endParaRPr kumimoji="1" lang="en-US" altLang="ja-JP" sz="1600" b="1">
            <a:solidFill>
              <a:schemeClr val="lt1"/>
            </a:solidFill>
            <a:effectLst/>
            <a:latin typeface="+mj-ea"/>
            <a:ea typeface="+mj-ea"/>
            <a:cs typeface="+mn-cs"/>
          </a:endParaRPr>
        </a:p>
        <a:p>
          <a:r>
            <a:rPr kumimoji="1" lang="en-US" altLang="ja-JP" sz="1600" b="1">
              <a:solidFill>
                <a:schemeClr val="lt1"/>
              </a:solidFill>
              <a:effectLst/>
              <a:latin typeface="+mj-ea"/>
              <a:ea typeface="+mj-ea"/>
              <a:cs typeface="+mn-cs"/>
            </a:rPr>
            <a:t>※</a:t>
          </a:r>
          <a:r>
            <a:rPr kumimoji="1" lang="ja-JP" altLang="en-US" sz="1600" b="0">
              <a:solidFill>
                <a:schemeClr val="lt1"/>
              </a:solidFill>
              <a:effectLst/>
              <a:latin typeface="+mj-ea"/>
              <a:ea typeface="+mj-ea"/>
              <a:cs typeface="+mn-cs"/>
            </a:rPr>
            <a:t>本シートは実績単価で人件費計上を行う場合に使用してください。（健保等級用シートとの併用も可能）</a:t>
          </a:r>
          <a:endParaRPr kumimoji="1" lang="en-US" altLang="ja-JP" sz="1600" b="0">
            <a:solidFill>
              <a:schemeClr val="lt1"/>
            </a:solidFill>
            <a:effectLst/>
            <a:latin typeface="+mj-ea"/>
            <a:ea typeface="+mj-ea"/>
            <a:cs typeface="+mn-cs"/>
          </a:endParaRPr>
        </a:p>
        <a:p>
          <a:r>
            <a:rPr lang="en-US" altLang="ja-JP" sz="1600" b="0" i="0">
              <a:solidFill>
                <a:schemeClr val="lt1"/>
              </a:solidFill>
              <a:effectLst/>
              <a:latin typeface="+mj-ea"/>
              <a:ea typeface="+mj-ea"/>
              <a:cs typeface="+mn-cs"/>
            </a:rPr>
            <a:t>※</a:t>
          </a:r>
          <a:r>
            <a:rPr lang="ja-JP" altLang="ja-JP" sz="1600" b="0" i="0">
              <a:solidFill>
                <a:schemeClr val="lt1"/>
              </a:solidFill>
              <a:effectLst/>
              <a:latin typeface="+mj-ea"/>
              <a:ea typeface="+mj-ea"/>
              <a:cs typeface="+mn-cs"/>
            </a:rPr>
            <a:t>提出の際は記載例を削除の上、黒字で記入してください。</a:t>
          </a:r>
          <a:r>
            <a:rPr lang="ja-JP" altLang="ja-JP" sz="1600">
              <a:solidFill>
                <a:schemeClr val="lt1"/>
              </a:solidFill>
              <a:effectLst/>
              <a:latin typeface="+mj-ea"/>
              <a:ea typeface="+mj-ea"/>
              <a:cs typeface="+mn-cs"/>
            </a:rPr>
            <a:t> </a:t>
          </a:r>
          <a:endParaRPr lang="ja-JP" altLang="ja-JP" sz="1600">
            <a:effectLst/>
            <a:latin typeface="+mj-ea"/>
            <a:ea typeface="+mj-ea"/>
          </a:endParaRPr>
        </a:p>
        <a:p>
          <a:r>
            <a:rPr kumimoji="1" lang="en-US" altLang="ja-JP" sz="1600">
              <a:solidFill>
                <a:schemeClr val="lt1"/>
              </a:solidFill>
              <a:effectLst/>
              <a:latin typeface="+mj-ea"/>
              <a:ea typeface="+mj-ea"/>
              <a:cs typeface="+mn-cs"/>
            </a:rPr>
            <a:t>※</a:t>
          </a:r>
          <a:r>
            <a:rPr kumimoji="1" lang="ja-JP" altLang="ja-JP" sz="1600">
              <a:solidFill>
                <a:schemeClr val="lt1"/>
              </a:solidFill>
              <a:effectLst/>
              <a:latin typeface="+mj-ea"/>
              <a:ea typeface="+mj-ea"/>
              <a:cs typeface="+mn-cs"/>
            </a:rPr>
            <a:t>費目自体に該当する計上が無い場合は記載例は削除してください。</a:t>
          </a:r>
          <a:endParaRPr lang="ja-JP" altLang="ja-JP" sz="1600">
            <a:effectLst/>
            <a:latin typeface="+mj-ea"/>
            <a:ea typeface="+mj-ea"/>
          </a:endParaRPr>
        </a:p>
        <a:p>
          <a:pPr eaLnBrk="1" fontAlgn="auto" latinLnBrk="0" hangingPunct="1"/>
          <a:r>
            <a:rPr kumimoji="1" lang="en-US" altLang="ja-JP" sz="1600">
              <a:solidFill>
                <a:schemeClr val="lt1"/>
              </a:solidFill>
              <a:effectLst/>
              <a:latin typeface="+mj-ea"/>
              <a:ea typeface="+mj-ea"/>
              <a:cs typeface="+mn-cs"/>
            </a:rPr>
            <a:t>※</a:t>
          </a:r>
          <a:r>
            <a:rPr kumimoji="1" lang="ja-JP" altLang="ja-JP" sz="1600">
              <a:solidFill>
                <a:schemeClr val="lt1"/>
              </a:solidFill>
              <a:effectLst/>
              <a:latin typeface="+mj-ea"/>
              <a:ea typeface="+mj-ea"/>
              <a:cs typeface="+mn-cs"/>
            </a:rPr>
            <a:t>水色セル</a:t>
          </a:r>
          <a:r>
            <a:rPr kumimoji="1" lang="ja-JP" altLang="en-US" sz="1600">
              <a:solidFill>
                <a:schemeClr val="lt1"/>
              </a:solidFill>
              <a:effectLst/>
              <a:latin typeface="+mj-ea"/>
              <a:ea typeface="+mj-ea"/>
              <a:cs typeface="+mn-cs"/>
            </a:rPr>
            <a:t>に</a:t>
          </a:r>
          <a:r>
            <a:rPr kumimoji="1" lang="ja-JP" altLang="ja-JP" sz="1600">
              <a:solidFill>
                <a:schemeClr val="lt1"/>
              </a:solidFill>
              <a:effectLst/>
              <a:latin typeface="+mj-ea"/>
              <a:ea typeface="+mj-ea"/>
              <a:cs typeface="+mn-cs"/>
            </a:rPr>
            <a:t>記入してください。（</a:t>
          </a:r>
          <a:r>
            <a:rPr kumimoji="1" lang="ja-JP" altLang="ja-JP" sz="1600" u="sng">
              <a:solidFill>
                <a:schemeClr val="lt1"/>
              </a:solidFill>
              <a:effectLst/>
              <a:latin typeface="+mj-ea"/>
              <a:ea typeface="+mj-ea"/>
              <a:cs typeface="+mn-cs"/>
            </a:rPr>
            <a:t>水色セル以外については変更等しないでください。</a:t>
          </a:r>
          <a:r>
            <a:rPr kumimoji="1" lang="ja-JP" altLang="ja-JP" sz="1600">
              <a:solidFill>
                <a:schemeClr val="lt1"/>
              </a:solidFill>
              <a:effectLst/>
              <a:latin typeface="+mj-ea"/>
              <a:ea typeface="+mj-ea"/>
              <a:cs typeface="+mn-cs"/>
            </a:rPr>
            <a:t>）</a:t>
          </a:r>
          <a:endParaRPr lang="ja-JP" altLang="ja-JP" sz="1600">
            <a:effectLst/>
            <a:latin typeface="+mj-ea"/>
            <a:ea typeface="+mj-ea"/>
          </a:endParaRPr>
        </a:p>
        <a:p>
          <a:r>
            <a:rPr lang="en-US" altLang="ja-JP" sz="1600">
              <a:effectLst/>
              <a:latin typeface="+mj-ea"/>
              <a:ea typeface="+mj-ea"/>
            </a:rPr>
            <a:t>※</a:t>
          </a:r>
          <a:r>
            <a:rPr lang="ja-JP" altLang="en-US" sz="1600">
              <a:effectLst/>
              <a:latin typeface="+mj-ea"/>
              <a:ea typeface="+mj-ea"/>
            </a:rPr>
            <a:t>アルバイト、短期雇用者も計上してください。</a:t>
          </a:r>
          <a:endParaRPr lang="en-US" altLang="ja-JP" sz="1600">
            <a:effectLst/>
            <a:latin typeface="+mj-ea"/>
            <a:ea typeface="+mj-ea"/>
          </a:endParaRPr>
        </a:p>
        <a:p>
          <a:endParaRPr lang="ja-JP" altLang="ja-JP" sz="1600">
            <a:effectLst/>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種別／</a:t>
          </a:r>
          <a:r>
            <a:rPr kumimoji="1" lang="ja-JP" altLang="en-US" sz="1100">
              <a:solidFill>
                <a:schemeClr val="lt1"/>
              </a:solidFill>
              <a:effectLst/>
              <a:latin typeface="+mn-lt"/>
              <a:ea typeface="+mn-ea"/>
              <a:cs typeface="+mn-cs"/>
            </a:rPr>
            <a:t>各機関での雇用の名称を記載してください。</a:t>
          </a:r>
          <a:endParaRPr lang="ja-JP" altLang="ja-JP">
            <a:effectLst/>
          </a:endParaRP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氏名</a:t>
          </a:r>
          <a:r>
            <a:rPr kumimoji="1" lang="ja-JP" altLang="ja-JP" sz="1100">
              <a:solidFill>
                <a:schemeClr val="bg1"/>
              </a:solidFill>
              <a:effectLst/>
              <a:latin typeface="+mn-lt"/>
              <a:ea typeface="+mn-ea"/>
              <a:cs typeface="+mn-cs"/>
            </a:rPr>
            <a:t>／</a:t>
          </a:r>
          <a:r>
            <a:rPr kumimoji="1" lang="ja-JP" altLang="en-US" sz="1100">
              <a:solidFill>
                <a:schemeClr val="bg1"/>
              </a:solidFill>
              <a:effectLst/>
              <a:latin typeface="+mn-lt"/>
              <a:ea typeface="+mn-ea"/>
              <a:cs typeface="+mn-cs"/>
            </a:rPr>
            <a:t>雇用が未定の場合は</a:t>
          </a:r>
          <a:r>
            <a:rPr kumimoji="1" lang="en-US" altLang="ja-JP" sz="1100">
              <a:solidFill>
                <a:schemeClr val="bg1"/>
              </a:solidFill>
              <a:effectLst/>
              <a:latin typeface="+mn-lt"/>
              <a:ea typeface="+mn-ea"/>
              <a:cs typeface="+mn-cs"/>
            </a:rPr>
            <a:t>A</a:t>
          </a:r>
          <a:r>
            <a:rPr kumimoji="1" lang="ja-JP" altLang="en-US"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B</a:t>
          </a:r>
          <a:r>
            <a:rPr kumimoji="1" lang="ja-JP" altLang="en-US" sz="1100">
              <a:solidFill>
                <a:schemeClr val="bg1"/>
              </a:solidFill>
              <a:effectLst/>
              <a:latin typeface="+mn-lt"/>
              <a:ea typeface="+mn-ea"/>
              <a:cs typeface="+mn-cs"/>
            </a:rPr>
            <a:t>・・・と仮称を入力してください。</a:t>
          </a:r>
          <a:endParaRPr kumimoji="1" lang="en-US" altLang="ja-JP" sz="1100">
            <a:solidFill>
              <a:schemeClr val="bg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積算根拠　月給</a:t>
          </a:r>
          <a:r>
            <a:rPr kumimoji="1" lang="ja-JP" altLang="ja-JP" sz="1100">
              <a:solidFill>
                <a:schemeClr val="bg1"/>
              </a:solidFill>
              <a:effectLst/>
              <a:latin typeface="+mn-lt"/>
              <a:ea typeface="+mn-ea"/>
              <a:cs typeface="+mn-cs"/>
            </a:rPr>
            <a:t>／</a:t>
          </a:r>
          <a:r>
            <a:rPr kumimoji="1" lang="ja-JP" altLang="en-US" sz="1100">
              <a:solidFill>
                <a:schemeClr val="bg1"/>
              </a:solidFill>
              <a:effectLst/>
              <a:latin typeface="+mn-lt"/>
              <a:ea typeface="+mn-ea"/>
              <a:cs typeface="+mn-cs"/>
            </a:rPr>
            <a:t>社会保険事業主負担等などを含めた１ヶ月分の支給総額を入力してください。時給制の場合は</a:t>
          </a:r>
          <a:r>
            <a:rPr kumimoji="1" lang="en-US" altLang="ja-JP" sz="1100">
              <a:solidFill>
                <a:schemeClr val="bg1"/>
              </a:solidFill>
              <a:effectLst/>
              <a:latin typeface="+mn-lt"/>
              <a:ea typeface="+mn-ea"/>
              <a:cs typeface="+mn-cs"/>
            </a:rPr>
            <a:t>1</a:t>
          </a:r>
          <a:r>
            <a:rPr kumimoji="1" lang="ja-JP" altLang="en-US" sz="1100">
              <a:solidFill>
                <a:schemeClr val="bg1"/>
              </a:solidFill>
              <a:effectLst/>
              <a:latin typeface="+mn-lt"/>
              <a:ea typeface="+mn-ea"/>
              <a:cs typeface="+mn-cs"/>
            </a:rPr>
            <a:t>時間分の単価を記載して下さい。</a:t>
          </a:r>
          <a:endParaRPr kumimoji="1" lang="en-US" altLang="ja-JP" sz="1100">
            <a:solidFill>
              <a:schemeClr val="bg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支払月数／給与を計上する月数を入力してください。時給制の場合は給与を計上する時間数を入力して下さい。</a:t>
          </a:r>
          <a:endParaRPr kumimoji="1" lang="en-US" altLang="ja-JP" sz="1100">
            <a:solidFill>
              <a:schemeClr val="bg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年間定期代</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支払月数分の通勤費の総額を入力してください。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lang="ja-JP" altLang="en-US">
              <a:effectLst/>
            </a:rPr>
            <a:t>賞与／賞与等、給与以外に支給されるものをその分の社会保険料等の事業主負担額を含めて計上してください。（賞与については事務処理説明書および「検査及び証憑類の管理に関する補足説明資料」をご確認ください）</a:t>
          </a:r>
          <a:endParaRPr lang="en-US" altLang="ja-JP">
            <a:effectLst/>
          </a:endParaRPr>
        </a:p>
        <a:p>
          <a:pPr marL="171450" indent="-171450">
            <a:buFont typeface="Arial" panose="020B0604020202020204" pitchFamily="34" charset="0"/>
            <a:buChar char="•"/>
          </a:pPr>
          <a:r>
            <a:rPr lang="ja-JP" altLang="en-US">
              <a:solidFill>
                <a:schemeClr val="bg1"/>
              </a:solidFill>
              <a:effectLst/>
            </a:rPr>
            <a:t>従事率／</a:t>
          </a:r>
          <a:r>
            <a:rPr lang="ja-JP" altLang="en-US" b="1" i="1" u="sng">
              <a:solidFill>
                <a:schemeClr val="bg1"/>
              </a:solidFill>
              <a:effectLst/>
            </a:rPr>
            <a:t>人件費を計上する期間（支払月数）における</a:t>
          </a:r>
          <a:r>
            <a:rPr lang="ja-JP" altLang="en-US">
              <a:solidFill>
                <a:schemeClr val="bg1"/>
              </a:solidFill>
              <a:effectLst/>
            </a:rPr>
            <a:t>当事業への従事率を入力してください。専従の場合は１００と入力してください。</a:t>
          </a:r>
          <a:br>
            <a:rPr lang="en-US" altLang="ja-JP">
              <a:solidFill>
                <a:schemeClr val="bg1"/>
              </a:solidFill>
              <a:effectLst/>
            </a:rPr>
          </a:br>
          <a:r>
            <a:rPr lang="ja-JP" altLang="en-US">
              <a:solidFill>
                <a:schemeClr val="bg1"/>
              </a:solidFill>
              <a:effectLst/>
            </a:rPr>
            <a:t>例</a:t>
          </a:r>
          <a:r>
            <a:rPr lang="en-US" altLang="ja-JP">
              <a:solidFill>
                <a:schemeClr val="bg1"/>
              </a:solidFill>
              <a:effectLst/>
            </a:rPr>
            <a:t>1</a:t>
          </a:r>
          <a:r>
            <a:rPr lang="ja-JP" altLang="en-US">
              <a:solidFill>
                <a:schemeClr val="bg1"/>
              </a:solidFill>
              <a:effectLst/>
            </a:rPr>
            <a:t>：４月～</a:t>
          </a:r>
          <a:r>
            <a:rPr lang="en-US" altLang="ja-JP">
              <a:solidFill>
                <a:schemeClr val="bg1"/>
              </a:solidFill>
              <a:effectLst/>
            </a:rPr>
            <a:t>12</a:t>
          </a:r>
          <a:r>
            <a:rPr lang="ja-JP" altLang="en-US">
              <a:solidFill>
                <a:schemeClr val="bg1"/>
              </a:solidFill>
              <a:effectLst/>
            </a:rPr>
            <a:t>月は当事業のみに従事するが、１月～</a:t>
          </a:r>
          <a:r>
            <a:rPr lang="en-US" altLang="ja-JP">
              <a:solidFill>
                <a:schemeClr val="bg1"/>
              </a:solidFill>
              <a:effectLst/>
            </a:rPr>
            <a:t>3</a:t>
          </a:r>
          <a:r>
            <a:rPr lang="ja-JP" altLang="en-US">
              <a:solidFill>
                <a:schemeClr val="bg1"/>
              </a:solidFill>
              <a:effectLst/>
            </a:rPr>
            <a:t>月は本事業には一切参加しない。</a:t>
          </a:r>
          <a:br>
            <a:rPr lang="ja-JP" altLang="en-US">
              <a:solidFill>
                <a:schemeClr val="bg1"/>
              </a:solidFill>
              <a:effectLst/>
            </a:rPr>
          </a:br>
          <a:r>
            <a:rPr lang="ja-JP" altLang="en-US">
              <a:solidFill>
                <a:schemeClr val="bg1"/>
              </a:solidFill>
              <a:effectLst/>
            </a:rPr>
            <a:t>　→</a:t>
          </a:r>
          <a:r>
            <a:rPr lang="en-US" altLang="ja-JP">
              <a:solidFill>
                <a:schemeClr val="bg1"/>
              </a:solidFill>
              <a:effectLst/>
            </a:rPr>
            <a:t>『</a:t>
          </a:r>
          <a:r>
            <a:rPr lang="ja-JP" altLang="en-US">
              <a:solidFill>
                <a:schemeClr val="bg1"/>
              </a:solidFill>
              <a:effectLst/>
            </a:rPr>
            <a:t>支払月数９、従事率１００</a:t>
          </a:r>
          <a:r>
            <a:rPr lang="en-US" altLang="ja-JP">
              <a:solidFill>
                <a:schemeClr val="bg1"/>
              </a:solidFill>
              <a:effectLst/>
            </a:rPr>
            <a:t>』</a:t>
          </a:r>
          <a:r>
            <a:rPr lang="ja-JP" altLang="en-US">
              <a:solidFill>
                <a:schemeClr val="bg1"/>
              </a:solidFill>
              <a:effectLst/>
            </a:rPr>
            <a:t>としてください。</a:t>
          </a:r>
          <a:br>
            <a:rPr lang="en-US" altLang="ja-JP">
              <a:solidFill>
                <a:schemeClr val="bg1"/>
              </a:solidFill>
              <a:effectLst/>
            </a:rPr>
          </a:br>
          <a:r>
            <a:rPr lang="ja-JP" altLang="en-US">
              <a:solidFill>
                <a:schemeClr val="bg1"/>
              </a:solidFill>
              <a:effectLst/>
            </a:rPr>
            <a:t>例</a:t>
          </a:r>
          <a:r>
            <a:rPr lang="en-US" altLang="ja-JP">
              <a:solidFill>
                <a:schemeClr val="bg1"/>
              </a:solidFill>
              <a:effectLst/>
            </a:rPr>
            <a:t>2</a:t>
          </a:r>
          <a:r>
            <a:rPr lang="ja-JP" altLang="en-US">
              <a:solidFill>
                <a:schemeClr val="bg1"/>
              </a:solidFill>
              <a:effectLst/>
            </a:rPr>
            <a:t>：年間を通じて当事業に従事するが、その割合は</a:t>
          </a:r>
          <a:r>
            <a:rPr lang="en-US" altLang="ja-JP">
              <a:solidFill>
                <a:schemeClr val="bg1"/>
              </a:solidFill>
              <a:effectLst/>
            </a:rPr>
            <a:t>50</a:t>
          </a:r>
          <a:r>
            <a:rPr lang="ja-JP" altLang="en-US">
              <a:solidFill>
                <a:schemeClr val="bg1"/>
              </a:solidFill>
              <a:effectLst/>
            </a:rPr>
            <a:t>％である。</a:t>
          </a:r>
          <a:br>
            <a:rPr lang="en-US" altLang="ja-JP">
              <a:solidFill>
                <a:schemeClr val="bg1"/>
              </a:solidFill>
              <a:effectLst/>
            </a:rPr>
          </a:br>
          <a:r>
            <a:rPr lang="ja-JP" altLang="en-US">
              <a:solidFill>
                <a:schemeClr val="bg1"/>
              </a:solidFill>
              <a:effectLst/>
            </a:rPr>
            <a:t>　→</a:t>
          </a:r>
          <a:r>
            <a:rPr lang="en-US" altLang="ja-JP">
              <a:solidFill>
                <a:schemeClr val="bg1"/>
              </a:solidFill>
              <a:effectLst/>
            </a:rPr>
            <a:t>『</a:t>
          </a:r>
          <a:r>
            <a:rPr lang="ja-JP" altLang="en-US">
              <a:solidFill>
                <a:schemeClr val="bg1"/>
              </a:solidFill>
              <a:effectLst/>
            </a:rPr>
            <a:t>支払月数</a:t>
          </a:r>
          <a:r>
            <a:rPr lang="en-US" altLang="ja-JP">
              <a:solidFill>
                <a:schemeClr val="bg1"/>
              </a:solidFill>
              <a:effectLst/>
            </a:rPr>
            <a:t>12</a:t>
          </a:r>
          <a:r>
            <a:rPr lang="ja-JP" altLang="en-US">
              <a:solidFill>
                <a:schemeClr val="bg1"/>
              </a:solidFill>
              <a:effectLst/>
            </a:rPr>
            <a:t>、従事率</a:t>
          </a:r>
          <a:r>
            <a:rPr lang="en-US" altLang="ja-JP">
              <a:solidFill>
                <a:schemeClr val="bg1"/>
              </a:solidFill>
              <a:effectLst/>
            </a:rPr>
            <a:t>50』</a:t>
          </a:r>
          <a:r>
            <a:rPr lang="ja-JP" altLang="en-US">
              <a:solidFill>
                <a:schemeClr val="bg1"/>
              </a:solidFill>
              <a:effectLst/>
            </a:rPr>
            <a:t>としてください。</a:t>
          </a:r>
          <a:endParaRPr lang="en-US" altLang="ja-JP">
            <a:solidFill>
              <a:schemeClr val="bg1"/>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100">
              <a:solidFill>
                <a:schemeClr val="lt1"/>
              </a:solidFill>
              <a:effectLst/>
              <a:latin typeface="+mn-lt"/>
              <a:ea typeface="+mn-ea"/>
              <a:cs typeface="+mn-cs"/>
            </a:rPr>
            <a:t>計画時点で不明な項目は概算値で結構です。ただし</a:t>
          </a:r>
          <a:r>
            <a:rPr lang="en-US" altLang="ja-JP" sz="1100">
              <a:solidFill>
                <a:schemeClr val="lt1"/>
              </a:solidFill>
              <a:effectLst/>
              <a:latin typeface="+mn-lt"/>
              <a:ea typeface="+mn-ea"/>
              <a:cs typeface="+mn-cs"/>
            </a:rPr>
            <a:t>C</a:t>
          </a:r>
          <a:r>
            <a:rPr lang="ja-JP" altLang="ja-JP" sz="1100">
              <a:solidFill>
                <a:schemeClr val="lt1"/>
              </a:solidFill>
              <a:effectLst/>
              <a:latin typeface="+mn-lt"/>
              <a:ea typeface="+mn-ea"/>
              <a:cs typeface="+mn-cs"/>
            </a:rPr>
            <a:t>、</a:t>
          </a:r>
          <a:r>
            <a:rPr lang="en-US" altLang="ja-JP" sz="1100">
              <a:solidFill>
                <a:schemeClr val="lt1"/>
              </a:solidFill>
              <a:effectLst/>
              <a:latin typeface="+mn-lt"/>
              <a:ea typeface="+mn-ea"/>
              <a:cs typeface="+mn-cs"/>
            </a:rPr>
            <a:t>D</a:t>
          </a:r>
          <a:r>
            <a:rPr lang="ja-JP" altLang="ja-JP" sz="1100">
              <a:solidFill>
                <a:schemeClr val="lt1"/>
              </a:solidFill>
              <a:effectLst/>
              <a:latin typeface="+mn-lt"/>
              <a:ea typeface="+mn-ea"/>
              <a:cs typeface="+mn-cs"/>
            </a:rPr>
            <a:t>、</a:t>
          </a:r>
          <a:r>
            <a:rPr lang="en-US" altLang="ja-JP" sz="1100">
              <a:solidFill>
                <a:schemeClr val="lt1"/>
              </a:solidFill>
              <a:effectLst/>
              <a:latin typeface="+mn-lt"/>
              <a:ea typeface="+mn-ea"/>
              <a:cs typeface="+mn-cs"/>
            </a:rPr>
            <a:t>G</a:t>
          </a:r>
          <a:r>
            <a:rPr lang="ja-JP" altLang="ja-JP" sz="1100">
              <a:solidFill>
                <a:schemeClr val="lt1"/>
              </a:solidFill>
              <a:effectLst/>
              <a:latin typeface="+mn-lt"/>
              <a:ea typeface="+mn-ea"/>
              <a:cs typeface="+mn-cs"/>
            </a:rPr>
            <a:t>列は計算式の都合上空欄にはできませんので、適切な金額となるよう何らかの値を入力してください。</a:t>
          </a:r>
          <a:endParaRPr lang="en-US" altLang="ja-JP">
            <a:effectLst/>
          </a:endParaRPr>
        </a:p>
        <a:p>
          <a:pPr marL="171450" indent="-171450">
            <a:buFont typeface="Arial" panose="020B0604020202020204" pitchFamily="34" charset="0"/>
            <a:buChar char="•"/>
          </a:pPr>
          <a:r>
            <a:rPr lang="ja-JP" altLang="en-US" u="sng">
              <a:effectLst/>
            </a:rPr>
            <a:t>雇用区分／機関が直接雇用</a:t>
          </a:r>
          <a:r>
            <a:rPr lang="ja-JP" altLang="ja-JP" sz="1100" u="sng">
              <a:solidFill>
                <a:schemeClr val="lt1"/>
              </a:solidFill>
              <a:effectLst/>
              <a:latin typeface="+mn-lt"/>
              <a:ea typeface="+mn-ea"/>
              <a:cs typeface="+mn-cs"/>
            </a:rPr>
            <a:t>（正社員、任期付き、パート、アルバイト）</a:t>
          </a:r>
          <a:r>
            <a:rPr lang="ja-JP" altLang="en-US" u="sng">
              <a:effectLst/>
            </a:rPr>
            <a:t>しているのか人材派遣会社なのか選択してください。出向者については、「直雇用」を選択してください。</a:t>
          </a:r>
          <a:endParaRPr lang="en-US" altLang="ja-JP" u="sng">
            <a:effectLst/>
          </a:endParaRPr>
        </a:p>
        <a:p>
          <a:pPr marL="628650" lvl="1" indent="-171450">
            <a:buFont typeface="Wingdings" panose="05000000000000000000" pitchFamily="2" charset="2"/>
            <a:buChar char="Ø"/>
          </a:pPr>
          <a:r>
            <a:rPr lang="ja-JP" altLang="en-US">
              <a:effectLst/>
            </a:rPr>
            <a:t>消費税相当額の有無／雇用区分を入力すると自動入力されます。「要」の合計が消費税相当額計上対象額</a:t>
          </a:r>
          <a:r>
            <a:rPr lang="en-US" altLang="ja-JP">
              <a:effectLst/>
            </a:rPr>
            <a:t>(</a:t>
          </a:r>
          <a:r>
            <a:rPr lang="ja-JP" altLang="en-US">
              <a:effectLst/>
            </a:rPr>
            <a:t>定期代込）に表示され ます。</a:t>
          </a:r>
          <a:endParaRPr lang="en-US" altLang="ja-JP">
            <a:effectLst/>
          </a:endParaRPr>
        </a:p>
        <a:p>
          <a:pPr marL="628650" lvl="1" indent="-171450">
            <a:buFont typeface="Wingdings" panose="05000000000000000000" pitchFamily="2" charset="2"/>
            <a:buChar char="Ø"/>
          </a:pPr>
          <a:r>
            <a:rPr lang="ja-JP" altLang="en-US">
              <a:effectLst/>
            </a:rPr>
            <a:t>下段集計部分の年間定期代を抜いた金額にて消費税相当額のシートに自動的に転記、計算されます。</a:t>
          </a:r>
          <a:endParaRPr lang="en-US" altLang="ja-JP">
            <a:effectLst/>
          </a:endParaRPr>
        </a:p>
        <a:p>
          <a:pPr marL="628650" lvl="1" indent="-171450">
            <a:buFont typeface="Wingdings" panose="05000000000000000000" pitchFamily="2" charset="2"/>
            <a:buChar char="Ø"/>
          </a:pPr>
          <a:r>
            <a:rPr lang="en-US" altLang="ja-JP" u="sng">
              <a:effectLst/>
            </a:rPr>
            <a:t>【</a:t>
          </a:r>
          <a:r>
            <a:rPr lang="ja-JP" altLang="en-US" u="sng">
              <a:effectLst/>
            </a:rPr>
            <a:t>鑑</a:t>
          </a:r>
          <a:r>
            <a:rPr lang="en-US" altLang="ja-JP" u="sng">
              <a:effectLst/>
            </a:rPr>
            <a:t>】</a:t>
          </a:r>
          <a:r>
            <a:rPr lang="ja-JP" altLang="en-US" u="sng">
              <a:effectLst/>
            </a:rPr>
            <a:t>シートにて「免税事業者」を選択された場合は、すべて「派遣」を選択してください。</a:t>
          </a:r>
          <a:endParaRPr lang="en-US" altLang="ja-JP" u="sng">
            <a:effectLst/>
          </a:endParaRPr>
        </a:p>
        <a:p>
          <a:pPr marL="171450" indent="-171450">
            <a:buFont typeface="Arial" panose="020B0604020202020204" pitchFamily="34" charset="0"/>
            <a:buChar char="•"/>
          </a:pPr>
          <a:r>
            <a:rPr lang="ja-JP" altLang="en-US" u="sng">
              <a:effectLst/>
            </a:rPr>
            <a:t>人件費を計上する場合は「参加者リスト」にも必ず記載してください。「参加者リスト」に記載が無い場合は計上できません。</a:t>
          </a:r>
          <a:endParaRPr kumimoji="1" lang="en-US" altLang="ja-JP" sz="1100" u="sng">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行を挿入する場合は、セルのロック解除が必要となりますので、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12</xdr:col>
      <xdr:colOff>168275</xdr:colOff>
      <xdr:row>18</xdr:row>
      <xdr:rowOff>101601</xdr:rowOff>
    </xdr:from>
    <xdr:ext cx="8686800" cy="3863974"/>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0988675" y="3844926"/>
          <a:ext cx="8686800" cy="386397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kumimoji="1" lang="en-US" altLang="ja-JP" sz="2000" b="1">
            <a:solidFill>
              <a:schemeClr val="lt1"/>
            </a:solidFill>
            <a:effectLst/>
            <a:latin typeface="+mn-lt"/>
            <a:ea typeface="+mn-ea"/>
            <a:cs typeface="+mn-cs"/>
          </a:endParaRPr>
        </a:p>
        <a:p>
          <a:r>
            <a:rPr kumimoji="1" lang="en-US" altLang="ja-JP" sz="1600" b="0">
              <a:solidFill>
                <a:schemeClr val="lt1"/>
              </a:solidFill>
              <a:effectLst/>
              <a:latin typeface="+mn-ea"/>
              <a:ea typeface="+mn-ea"/>
              <a:cs typeface="+mn-cs"/>
            </a:rPr>
            <a:t>※</a:t>
          </a:r>
          <a:r>
            <a:rPr kumimoji="1" lang="ja-JP" altLang="en-US" sz="1600" b="0">
              <a:solidFill>
                <a:schemeClr val="lt1"/>
              </a:solidFill>
              <a:effectLst/>
              <a:latin typeface="+mn-ea"/>
              <a:ea typeface="+mn-ea"/>
              <a:cs typeface="+mn-cs"/>
            </a:rPr>
            <a:t>本シートは健保等級単価で人件費計上を行う場合に使用してください。（実績単価用シートとの併用も可能）</a:t>
          </a: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lang="ja-JP" altLang="ja-JP" sz="1600">
            <a:effectLst/>
          </a:endParaRPr>
        </a:p>
        <a:p>
          <a:pPr eaLnBrk="1" fontAlgn="auto" latinLnBrk="0" hangingPunct="1"/>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lang="ja-JP" altLang="ja-JP" sz="1600">
            <a:effectLst/>
          </a:endParaRPr>
        </a:p>
        <a:p>
          <a:r>
            <a:rPr lang="en-US" altLang="ja-JP" sz="1600">
              <a:effectLst/>
            </a:rPr>
            <a:t>※</a:t>
          </a:r>
          <a:r>
            <a:rPr lang="ja-JP" altLang="en-US" sz="1600">
              <a:effectLst/>
            </a:rPr>
            <a:t>アルバイト、短期雇用者も計上してください。</a:t>
          </a:r>
          <a:endParaRPr lang="en-US" altLang="ja-JP" sz="1600">
            <a:effectLst/>
          </a:endParaRPr>
        </a:p>
        <a:p>
          <a:endParaRPr lang="ja-JP" altLang="ja-JP" sz="1600">
            <a:effectLst/>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種別／</a:t>
          </a:r>
          <a:r>
            <a:rPr kumimoji="1" lang="ja-JP" altLang="en-US" sz="1100">
              <a:solidFill>
                <a:schemeClr val="lt1"/>
              </a:solidFill>
              <a:effectLst/>
              <a:latin typeface="+mn-lt"/>
              <a:ea typeface="+mn-ea"/>
              <a:cs typeface="+mn-cs"/>
            </a:rPr>
            <a:t>各機関での雇用の名称を記載してください。</a:t>
          </a:r>
          <a:endParaRPr lang="ja-JP" altLang="ja-JP">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solidFill>
                <a:schemeClr val="lt1"/>
              </a:solidFill>
              <a:effectLst/>
              <a:latin typeface="+mn-lt"/>
              <a:ea typeface="+mn-ea"/>
              <a:cs typeface="+mn-cs"/>
            </a:rPr>
            <a:t>氏名</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雇用が未定の場合は</a:t>
          </a:r>
          <a:r>
            <a:rPr kumimoji="1" lang="en-US" altLang="ja-JP" sz="1100">
              <a:solidFill>
                <a:schemeClr val="lt1"/>
              </a:solidFill>
              <a:effectLst/>
              <a:latin typeface="+mn-lt"/>
              <a:ea typeface="+mn-ea"/>
              <a:cs typeface="+mn-cs"/>
            </a:rPr>
            <a:t>A</a:t>
          </a:r>
          <a:r>
            <a:rPr kumimoji="1"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B</a:t>
          </a:r>
          <a:r>
            <a:rPr kumimoji="1" lang="ja-JP" altLang="en-US"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・と仮称を入力してください。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時間単価・月額単価</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健保等級時間単価、健保等級月額単価または派遣契約単価を入力してください。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従事時間・従事月数／人件費を計上する時間数、月数を入力してください</a:t>
          </a:r>
          <a:endParaRPr kumimoji="1" lang="en-US" altLang="ja-JP" sz="1100">
            <a:solidFill>
              <a:schemeClr val="lt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100">
              <a:solidFill>
                <a:schemeClr val="lt1"/>
              </a:solidFill>
              <a:effectLst/>
              <a:latin typeface="+mn-lt"/>
              <a:ea typeface="+mn-ea"/>
              <a:cs typeface="+mn-cs"/>
            </a:rPr>
            <a:t>計画時点で不明な項目は概算値で結構です。</a:t>
          </a:r>
          <a:endParaRPr lang="en-US" altLang="ja-JP">
            <a:effectLst/>
          </a:endParaRPr>
        </a:p>
        <a:p>
          <a:pPr marL="171450" indent="-171450">
            <a:buFont typeface="Arial" panose="020B0604020202020204" pitchFamily="34" charset="0"/>
            <a:buChar char="•"/>
          </a:pPr>
          <a:r>
            <a:rPr lang="ja-JP" altLang="ja-JP" sz="1100">
              <a:solidFill>
                <a:schemeClr val="lt1"/>
              </a:solidFill>
              <a:effectLst/>
              <a:latin typeface="+mn-lt"/>
              <a:ea typeface="+mn-ea"/>
              <a:cs typeface="+mn-cs"/>
            </a:rPr>
            <a:t>雇用区分／「直雇用」を選択してください。出向者についても、「直雇用」を選択してください</a:t>
          </a:r>
          <a:endParaRPr lang="en-US" altLang="ja-JP" sz="1100">
            <a:solidFill>
              <a:schemeClr val="lt1"/>
            </a:solidFill>
            <a:effectLst/>
            <a:latin typeface="+mn-lt"/>
            <a:ea typeface="+mn-ea"/>
            <a:cs typeface="+mn-cs"/>
          </a:endParaRPr>
        </a:p>
        <a:p>
          <a:pPr marL="171450" indent="-171450">
            <a:buFont typeface="Arial" panose="020B0604020202020204" pitchFamily="34" charset="0"/>
            <a:buChar char="•"/>
          </a:pPr>
          <a:r>
            <a:rPr lang="ja-JP" altLang="en-US" u="sng">
              <a:effectLst/>
            </a:rPr>
            <a:t>人件費を計上する場合は「参加者リスト」にも必ず記載してください。「参加者リスト」に記載が無い場合は計上できません。</a:t>
          </a:r>
          <a:endParaRPr kumimoji="1" lang="en-US" altLang="ja-JP" sz="1100" u="sng">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行を挿入する場合は、セルのロック解除が必要となりますので、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8</xdr:col>
      <xdr:colOff>123826</xdr:colOff>
      <xdr:row>18</xdr:row>
      <xdr:rowOff>114299</xdr:rowOff>
    </xdr:from>
    <xdr:ext cx="7435850" cy="3209789"/>
    <xdr:sp macro="" textlink="">
      <xdr:nvSpPr>
        <xdr:cNvPr id="4" name="正方形/長方形 3">
          <a:extLst>
            <a:ext uri="{FF2B5EF4-FFF2-40B4-BE49-F238E27FC236}">
              <a16:creationId xmlns:a16="http://schemas.microsoft.com/office/drawing/2014/main" id="{00000000-0008-0000-0800-000004000000}"/>
            </a:ext>
          </a:extLst>
        </xdr:cNvPr>
        <xdr:cNvSpPr/>
      </xdr:nvSpPr>
      <xdr:spPr>
        <a:xfrm>
          <a:off x="9401176" y="3848099"/>
          <a:ext cx="7435850" cy="320978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kumimoji="1" lang="en-US" altLang="ja-JP" sz="2000" b="1">
            <a:solidFill>
              <a:schemeClr val="lt1"/>
            </a:solidFill>
            <a:effectLst/>
            <a:latin typeface="+mn-lt"/>
            <a:ea typeface="+mn-ea"/>
            <a:cs typeface="+mn-cs"/>
          </a:endParaRPr>
        </a:p>
        <a:p>
          <a:r>
            <a:rPr lang="en-US" altLang="ja-JP" sz="1600" b="0" i="0" u="none" strike="noStrike">
              <a:solidFill>
                <a:schemeClr val="lt1"/>
              </a:solidFill>
              <a:effectLst/>
              <a:latin typeface="+mn-lt"/>
              <a:ea typeface="+mn-ea"/>
              <a:cs typeface="+mn-cs"/>
            </a:rPr>
            <a:t>※</a:t>
          </a:r>
          <a:r>
            <a:rPr lang="ja-JP" altLang="en-US" sz="1600" b="0" i="0" u="none" strike="noStrike">
              <a:solidFill>
                <a:schemeClr val="lt1"/>
              </a:solidFill>
              <a:effectLst/>
              <a:latin typeface="+mn-lt"/>
              <a:ea typeface="+mn-ea"/>
              <a:cs typeface="+mn-cs"/>
            </a:rPr>
            <a:t>提出の際は記載例を削除の上、黒字で記入してください。</a:t>
          </a:r>
          <a:r>
            <a:rPr lang="ja-JP" altLang="en-US" sz="1600"/>
            <a:t> </a:t>
          </a:r>
          <a:endParaRPr lang="en-US" altLang="ja-JP" sz="1600"/>
        </a:p>
        <a:p>
          <a:r>
            <a:rPr kumimoji="1" lang="en-US" altLang="ja-JP" sz="1600">
              <a:solidFill>
                <a:schemeClr val="lt1"/>
              </a:solidFill>
              <a:effectLst/>
              <a:latin typeface="+mn-lt"/>
              <a:ea typeface="+mn-ea"/>
              <a:cs typeface="+mn-cs"/>
            </a:rPr>
            <a:t>※</a:t>
          </a:r>
          <a:r>
            <a:rPr kumimoji="1" lang="ja-JP" altLang="en-US"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solidFill>
              <a:schemeClr val="lt1"/>
            </a:solidFill>
            <a:effectLst/>
            <a:latin typeface="+mn-lt"/>
            <a:ea typeface="+mn-ea"/>
            <a:cs typeface="+mn-cs"/>
          </a:endParaRPr>
        </a:p>
        <a:p>
          <a:endParaRPr lang="en-US" altLang="ja-JP">
            <a:effectLst/>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氏　　　　名</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謝金を支払う方の氏名を記載してください。未定の場合は</a:t>
          </a:r>
          <a:r>
            <a:rPr kumimoji="1" lang="en-US" altLang="ja-JP" sz="1100">
              <a:solidFill>
                <a:schemeClr val="lt1"/>
              </a:solidFill>
              <a:effectLst/>
              <a:latin typeface="+mn-lt"/>
              <a:ea typeface="+mn-ea"/>
              <a:cs typeface="+mn-cs"/>
            </a:rPr>
            <a:t>A</a:t>
          </a:r>
          <a:r>
            <a:rPr kumimoji="1"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B</a:t>
          </a:r>
          <a:r>
            <a:rPr kumimoji="1" lang="ja-JP" altLang="en-US" sz="1100">
              <a:solidFill>
                <a:schemeClr val="lt1"/>
              </a:solidFill>
              <a:effectLst/>
              <a:latin typeface="+mn-lt"/>
              <a:ea typeface="+mn-ea"/>
              <a:cs typeface="+mn-cs"/>
            </a:rPr>
            <a:t>・・・と仮称を入力してください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用務・目的</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何のために雇用し何を行うのか用務・目的等を具体的に必ず記載してください。空欄は不可。</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単　　　　価／支払する謝金の単価（税込）を記載してください。時給の場合は日給に換算して記入してください。その場合は時間単価を用務目的欄に記載してください。</a:t>
          </a:r>
          <a:endParaRPr kumimoji="0"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kumimoji="0"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参加者リストに掲載されている方への知識提供等の謝金支払いはできません。</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lang="ja-JP" altLang="en-US" sz="1100" u="sng">
              <a:effectLst/>
            </a:rPr>
            <a:t>謝金として支払われるものでも、研究開発への参加に伴う人件費的なものであれば人件費とみなしますので、本シートではなく人件費シートに記入してください。</a:t>
          </a:r>
        </a:p>
        <a:p>
          <a:pPr marL="171450" indent="-171450">
            <a:buFont typeface="Arial" panose="020B0604020202020204" pitchFamily="34" charset="0"/>
            <a:buChar char="•"/>
          </a:pPr>
          <a:endParaRPr lang="ja-JP" altLang="ja-JP" sz="1100">
            <a:effectLst/>
          </a:endParaRPr>
        </a:p>
        <a:p>
          <a:endParaRPr kumimoji="1" lang="ja-JP" altLang="en-US"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9</xdr:col>
      <xdr:colOff>120652</xdr:colOff>
      <xdr:row>18</xdr:row>
      <xdr:rowOff>114300</xdr:rowOff>
    </xdr:from>
    <xdr:ext cx="7448549" cy="3760966"/>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10855327" y="3838575"/>
          <a:ext cx="7448549" cy="376096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2000" b="1"/>
            <a:t>作成上の注意</a:t>
          </a:r>
          <a:endParaRPr kumimoji="1" lang="en-US" altLang="ja-JP" sz="2000" b="1"/>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600" u="none">
              <a:solidFill>
                <a:schemeClr val="lt1"/>
              </a:solidFill>
              <a:effectLst/>
              <a:latin typeface="+mn-lt"/>
              <a:ea typeface="+mn-ea"/>
              <a:cs typeface="+mn-cs"/>
            </a:rPr>
            <a:t>※</a:t>
          </a:r>
          <a:r>
            <a:rPr lang="ja-JP" altLang="ja-JP" sz="1600" u="none">
              <a:solidFill>
                <a:schemeClr val="lt1"/>
              </a:solidFill>
              <a:effectLst/>
              <a:latin typeface="+mn-lt"/>
              <a:ea typeface="+mn-ea"/>
              <a:cs typeface="+mn-cs"/>
            </a:rPr>
            <a:t>試作品や設備機器の作製を目的とする外注費については、第三者に実施させるために必要な費用等であっても物品費に計上してください。</a:t>
          </a:r>
          <a:endParaRPr lang="en-US" altLang="ja-JP" sz="1600" u="none">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600" u="none">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sng">
              <a:latin typeface="+mj-ea"/>
              <a:ea typeface="+mj-ea"/>
            </a:rPr>
            <a:t>１契約あたり</a:t>
          </a:r>
          <a:r>
            <a:rPr kumimoji="1" lang="en-US" altLang="ja-JP" sz="1200" b="1" u="sng">
              <a:latin typeface="+mj-ea"/>
              <a:ea typeface="+mj-ea"/>
            </a:rPr>
            <a:t>100</a:t>
          </a:r>
          <a:r>
            <a:rPr kumimoji="1" lang="ja-JP" altLang="ja-JP" sz="1200" b="1" u="sng">
              <a:solidFill>
                <a:schemeClr val="lt1"/>
              </a:solidFill>
              <a:effectLst/>
              <a:latin typeface="+mj-ea"/>
              <a:ea typeface="+mj-ea"/>
              <a:cs typeface="+mn-cs"/>
            </a:rPr>
            <a:t>万円以上の</a:t>
          </a:r>
          <a:r>
            <a:rPr kumimoji="1" lang="ja-JP" altLang="en-US" sz="1200" b="1" u="sng">
              <a:solidFill>
                <a:schemeClr val="lt1"/>
              </a:solidFill>
              <a:effectLst/>
              <a:latin typeface="+mj-ea"/>
              <a:ea typeface="+mj-ea"/>
              <a:cs typeface="+mn-cs"/>
            </a:rPr>
            <a:t>外注費</a:t>
          </a:r>
          <a:r>
            <a:rPr kumimoji="1" lang="ja-JP" altLang="ja-JP" sz="1200" b="1" u="sng">
              <a:solidFill>
                <a:schemeClr val="lt1"/>
              </a:solidFill>
              <a:effectLst/>
              <a:latin typeface="+mj-ea"/>
              <a:ea typeface="+mj-ea"/>
              <a:cs typeface="+mn-cs"/>
            </a:rPr>
            <a:t>については、見積書</a:t>
          </a:r>
          <a:r>
            <a:rPr kumimoji="1" lang="ja-JP" altLang="en-US" sz="1200" b="1" u="sng">
              <a:solidFill>
                <a:schemeClr val="lt1"/>
              </a:solidFill>
              <a:effectLst/>
              <a:latin typeface="+mj-ea"/>
              <a:ea typeface="+mj-ea"/>
              <a:cs typeface="+mn-cs"/>
            </a:rPr>
            <a:t>等</a:t>
          </a:r>
          <a:r>
            <a:rPr kumimoji="1" lang="ja-JP" altLang="ja-JP" sz="1200" b="1" u="sng">
              <a:solidFill>
                <a:schemeClr val="lt1"/>
              </a:solidFill>
              <a:effectLst/>
              <a:latin typeface="+mj-ea"/>
              <a:ea typeface="+mj-ea"/>
              <a:cs typeface="+mn-cs"/>
            </a:rPr>
            <a:t>の添付が必要です。</a:t>
          </a:r>
          <a:endParaRPr kumimoji="1" lang="en-US" altLang="ja-JP" sz="1200" b="1" u="sng">
            <a:solidFill>
              <a:schemeClr val="lt1"/>
            </a:solidFill>
            <a:effectLst/>
            <a:latin typeface="+mj-ea"/>
            <a:ea typeface="+mj-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u="sng">
              <a:solidFill>
                <a:schemeClr val="lt1"/>
              </a:solidFill>
              <a:effectLst/>
              <a:latin typeface="+mj-ea"/>
              <a:ea typeface="+mj-ea"/>
              <a:cs typeface="+mn-cs"/>
            </a:rPr>
            <a:t>見積書がある場合は見積書に記載の金額（消費税込）を入力してください。</a:t>
          </a:r>
          <a:endParaRPr lang="ja-JP" altLang="ja-JP" sz="1200" b="1" u="sng">
            <a:effectLst/>
            <a:latin typeface="+mj-ea"/>
            <a:ea typeface="+mj-ea"/>
          </a:endParaRPr>
        </a:p>
        <a:p>
          <a:pPr algn="l"/>
          <a:endParaRPr kumimoji="1" lang="en-US" altLang="ja-JP" sz="1600"/>
        </a:p>
        <a:p>
          <a:pPr marL="171450" marR="0" lvl="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t>件名／具体的な件名を記載してください。</a:t>
          </a:r>
          <a:r>
            <a:rPr kumimoji="1" lang="ja-JP" altLang="ja-JP" sz="1100">
              <a:solidFill>
                <a:schemeClr val="bg1"/>
              </a:solidFill>
              <a:effectLst/>
              <a:latin typeface="+mn-lt"/>
              <a:ea typeface="+mn-ea"/>
              <a:cs typeface="+mn-cs"/>
            </a:rPr>
            <a:t>なお、委託については「委託費」のシートに記入してください。</a:t>
          </a:r>
          <a:endParaRPr kumimoji="1" lang="en-US" altLang="ja-JP" sz="1100">
            <a:solidFill>
              <a:schemeClr val="bg1"/>
            </a:solidFill>
          </a:endParaRPr>
        </a:p>
        <a:p>
          <a:pPr marL="171450" indent="-171450" algn="l">
            <a:buFont typeface="Arial" panose="020B0604020202020204" pitchFamily="34" charset="0"/>
            <a:buChar char="•"/>
          </a:pPr>
          <a:r>
            <a:rPr kumimoji="1" lang="ja-JP" altLang="en-US" sz="1100"/>
            <a:t>目的／使途を必ず記入してください。空欄は不可</a:t>
          </a:r>
          <a:endParaRPr kumimoji="1" lang="en-US" altLang="ja-JP" sz="1100"/>
        </a:p>
        <a:p>
          <a:pPr marL="171450" indent="-171450" algn="l">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a:t>
          </a:r>
          <a:r>
            <a:rPr kumimoji="1" lang="ja-JP" altLang="en-US" sz="1100">
              <a:solidFill>
                <a:schemeClr val="lt1"/>
              </a:solidFill>
              <a:effectLst/>
              <a:latin typeface="+mn-lt"/>
              <a:ea typeface="+mn-ea"/>
              <a:cs typeface="+mn-cs"/>
            </a:rPr>
            <a:t>入力してください。</a:t>
          </a:r>
          <a:r>
            <a:rPr kumimoji="1" lang="ja-JP" altLang="ja-JP" sz="1100">
              <a:solidFill>
                <a:schemeClr val="lt1"/>
              </a:solidFill>
              <a:effectLst/>
              <a:latin typeface="+mn-lt"/>
              <a:ea typeface="+mn-ea"/>
              <a:cs typeface="+mn-cs"/>
            </a:rPr>
            <a:t>入力すると金額が自動計算されます</a:t>
          </a:r>
          <a:r>
            <a:rPr kumimoji="1" lang="ja-JP" altLang="en-US" sz="1100">
              <a:solidFill>
                <a:schemeClr val="lt1"/>
              </a:solidFill>
              <a:effectLst/>
              <a:latin typeface="+mn-lt"/>
              <a:ea typeface="+mn-ea"/>
              <a:cs typeface="+mn-cs"/>
            </a:rPr>
            <a:t>。</a:t>
          </a:r>
          <a:r>
            <a:rPr kumimoji="1" lang="ja-JP" altLang="en-US" sz="1100"/>
            <a:t>消費税込の金額で記載してください</a:t>
          </a:r>
          <a:endParaRPr kumimoji="1" lang="en-US" altLang="ja-JP" sz="1100"/>
        </a:p>
        <a:p>
          <a:pPr marL="171450" marR="0" lvl="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ja-JP" sz="1100" u="sng">
              <a:solidFill>
                <a:schemeClr val="lt1"/>
              </a:solidFill>
              <a:effectLst/>
              <a:latin typeface="+mn-lt"/>
              <a:ea typeface="+mn-ea"/>
              <a:cs typeface="+mn-cs"/>
            </a:rPr>
            <a:t>学会参加費を計上する場合は「参加者リスト」にも必ず記載してください。「参加者リスト」に記載が無い場合は計上できません。</a:t>
          </a:r>
          <a:endParaRPr lang="ja-JP" altLang="ja-JP" sz="1100">
            <a:effectLst/>
          </a:endParaRPr>
        </a:p>
        <a:p>
          <a:pPr marL="171450" indent="-171450" algn="l">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9.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0.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21.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FF0000"/>
    <pageSetUpPr fitToPage="1"/>
  </sheetPr>
  <dimension ref="A1:I63"/>
  <sheetViews>
    <sheetView workbookViewId="0"/>
  </sheetViews>
  <sheetFormatPr defaultColWidth="9" defaultRowHeight="13.2" customHeight="1" x14ac:dyDescent="0.2"/>
  <cols>
    <col min="1" max="1" width="19.77734375" style="90" customWidth="1"/>
    <col min="2" max="9" width="17.77734375" style="90" customWidth="1"/>
    <col min="10" max="16384" width="9" style="90"/>
  </cols>
  <sheetData>
    <row r="1" spans="1:6" ht="13.2" customHeight="1" x14ac:dyDescent="0.2">
      <c r="A1" s="245"/>
      <c r="B1" s="245"/>
      <c r="C1" s="245"/>
      <c r="D1" s="245"/>
      <c r="E1" s="92"/>
    </row>
    <row r="2" spans="1:6" ht="13.2" customHeight="1" x14ac:dyDescent="0.2">
      <c r="A2" s="308" t="s">
        <v>288</v>
      </c>
      <c r="B2" s="248"/>
      <c r="C2" s="245"/>
      <c r="D2" s="245"/>
    </row>
    <row r="3" spans="1:6" ht="13.2" customHeight="1" x14ac:dyDescent="0.2">
      <c r="A3" s="247"/>
      <c r="B3" s="248"/>
      <c r="C3" s="245"/>
      <c r="D3" s="245"/>
      <c r="E3" s="249" t="s">
        <v>268</v>
      </c>
    </row>
    <row r="4" spans="1:6" ht="13.2" customHeight="1" x14ac:dyDescent="0.2">
      <c r="A4" s="247"/>
      <c r="B4" s="248"/>
      <c r="C4" s="245"/>
      <c r="D4" s="245"/>
      <c r="E4" s="245"/>
    </row>
    <row r="5" spans="1:6" ht="13.2" customHeight="1" x14ac:dyDescent="0.2">
      <c r="A5" s="306" t="s">
        <v>255</v>
      </c>
      <c r="B5" s="301"/>
      <c r="C5" s="246"/>
      <c r="D5" s="132" t="str">
        <f>"補助率："&amp;'3.【鑑】経費等内訳書'!C20&amp;"/"&amp;'3.【鑑】経費等内訳書'!E20</f>
        <v>補助率：1/1</v>
      </c>
      <c r="E5" s="93" t="s">
        <v>0</v>
      </c>
    </row>
    <row r="6" spans="1:6" ht="13.2" customHeight="1" x14ac:dyDescent="0.2">
      <c r="A6" s="302" t="s">
        <v>275</v>
      </c>
      <c r="B6" s="302" t="s">
        <v>276</v>
      </c>
      <c r="C6" s="303" t="s">
        <v>277</v>
      </c>
      <c r="D6" s="112" t="s">
        <v>1</v>
      </c>
      <c r="E6" s="131" t="s">
        <v>256</v>
      </c>
    </row>
    <row r="7" spans="1:6" ht="13.2" customHeight="1" x14ac:dyDescent="0.2">
      <c r="A7" s="411" t="s">
        <v>2</v>
      </c>
      <c r="B7" s="109" t="s">
        <v>3</v>
      </c>
      <c r="C7" s="110">
        <f>'4.設備備品費R'!I100</f>
        <v>1500000</v>
      </c>
      <c r="D7" s="113">
        <f>C7+C8</f>
        <v>3334549</v>
      </c>
      <c r="E7" s="114">
        <f>D7</f>
        <v>3334549</v>
      </c>
    </row>
    <row r="8" spans="1:6" ht="13.2" customHeight="1" x14ac:dyDescent="0.2">
      <c r="A8" s="412"/>
      <c r="B8" s="109" t="s">
        <v>4</v>
      </c>
      <c r="C8" s="110">
        <f>'5.消耗品費R'!H100</f>
        <v>1834549</v>
      </c>
      <c r="D8" s="115"/>
      <c r="E8" s="116"/>
    </row>
    <row r="9" spans="1:6" ht="13.2" customHeight="1" x14ac:dyDescent="0.2">
      <c r="A9" s="268" t="s">
        <v>5</v>
      </c>
      <c r="B9" s="111" t="s">
        <v>6</v>
      </c>
      <c r="C9" s="110">
        <f>'6.旅費R'!N100</f>
        <v>410000</v>
      </c>
      <c r="D9" s="117">
        <f>C9</f>
        <v>410000</v>
      </c>
      <c r="E9" s="118">
        <f>D9</f>
        <v>410000</v>
      </c>
    </row>
    <row r="10" spans="1:6" ht="13.2" customHeight="1" x14ac:dyDescent="0.2">
      <c r="A10" s="411" t="s">
        <v>7</v>
      </c>
      <c r="B10" s="109" t="s">
        <v>8</v>
      </c>
      <c r="C10" s="110">
        <f>'7.人件費(実績単価)R'!J100+'8.人件費(健保等級)R'!J100</f>
        <v>18821194</v>
      </c>
      <c r="D10" s="113">
        <f>C10+C11</f>
        <v>18833194</v>
      </c>
      <c r="E10" s="114">
        <f>D10</f>
        <v>18833194</v>
      </c>
    </row>
    <row r="11" spans="1:6" ht="13.2" customHeight="1" x14ac:dyDescent="0.2">
      <c r="A11" s="412"/>
      <c r="B11" s="109" t="s">
        <v>9</v>
      </c>
      <c r="C11" s="110">
        <f>'9.謝金R'!G100</f>
        <v>12000</v>
      </c>
      <c r="D11" s="115"/>
      <c r="E11" s="116"/>
    </row>
    <row r="12" spans="1:6" ht="13.2" customHeight="1" x14ac:dyDescent="0.2">
      <c r="A12" s="268" t="s">
        <v>10</v>
      </c>
      <c r="B12" s="109" t="s">
        <v>11</v>
      </c>
      <c r="C12" s="110">
        <f>'10.その他R'!H100+'11.（入力不要）その他（消費税）R'!F10</f>
        <v>1422257</v>
      </c>
      <c r="D12" s="119">
        <f>C12</f>
        <v>1422257</v>
      </c>
      <c r="E12" s="120">
        <f>D12</f>
        <v>1422257</v>
      </c>
    </row>
    <row r="13" spans="1:6" ht="13.2" customHeight="1" x14ac:dyDescent="0.2">
      <c r="A13" s="413" t="s">
        <v>12</v>
      </c>
      <c r="B13" s="413"/>
      <c r="C13" s="110">
        <f>SUM(C7:C12)</f>
        <v>24000000</v>
      </c>
      <c r="D13" s="121">
        <f>SUM(D7:D12)</f>
        <v>24000000</v>
      </c>
      <c r="E13" s="110">
        <f>SUM(E7:E12)</f>
        <v>24000000</v>
      </c>
    </row>
    <row r="14" spans="1:6" ht="13.2" customHeight="1" x14ac:dyDescent="0.2">
      <c r="A14" s="250"/>
      <c r="B14" s="250"/>
      <c r="C14" s="250"/>
      <c r="D14" s="250"/>
      <c r="E14" s="250"/>
    </row>
    <row r="15" spans="1:6" ht="13.2" customHeight="1" x14ac:dyDescent="0.2">
      <c r="A15" s="246" t="s">
        <v>258</v>
      </c>
      <c r="B15" s="246"/>
      <c r="C15" s="246"/>
      <c r="D15" s="132" t="str">
        <f>"補助率："&amp;'3.【鑑】経費等内訳書'!C20&amp;"/"&amp;'3.【鑑】経費等内訳書'!E20</f>
        <v>補助率：1/1</v>
      </c>
      <c r="E15" s="93" t="s">
        <v>0</v>
      </c>
      <c r="F15" s="91"/>
    </row>
    <row r="16" spans="1:6" ht="13.2" customHeight="1" x14ac:dyDescent="0.2">
      <c r="A16" s="107" t="s">
        <v>275</v>
      </c>
      <c r="B16" s="107" t="s">
        <v>276</v>
      </c>
      <c r="C16" s="108" t="s">
        <v>277</v>
      </c>
      <c r="D16" s="112" t="s">
        <v>1</v>
      </c>
      <c r="E16" s="131" t="s">
        <v>256</v>
      </c>
    </row>
    <row r="17" spans="1:5" ht="13.2" customHeight="1" x14ac:dyDescent="0.2">
      <c r="A17" s="411" t="s">
        <v>2</v>
      </c>
      <c r="B17" s="109" t="s">
        <v>3</v>
      </c>
      <c r="C17" s="110">
        <f>'4.設備備品費E'!I100</f>
        <v>1500000</v>
      </c>
      <c r="D17" s="113">
        <f>C17+C18</f>
        <v>3658806</v>
      </c>
      <c r="E17" s="114">
        <f>D17</f>
        <v>3658806</v>
      </c>
    </row>
    <row r="18" spans="1:5" ht="13.2" customHeight="1" x14ac:dyDescent="0.2">
      <c r="A18" s="412"/>
      <c r="B18" s="109" t="s">
        <v>4</v>
      </c>
      <c r="C18" s="110">
        <f>'5.消耗品費E'!H100</f>
        <v>2158806</v>
      </c>
      <c r="D18" s="115"/>
      <c r="E18" s="116"/>
    </row>
    <row r="19" spans="1:5" ht="13.2" customHeight="1" x14ac:dyDescent="0.2">
      <c r="A19" s="268" t="s">
        <v>5</v>
      </c>
      <c r="B19" s="111" t="s">
        <v>6</v>
      </c>
      <c r="C19" s="110">
        <f>'6.旅費E'!N100</f>
        <v>410000</v>
      </c>
      <c r="D19" s="117">
        <f>C19</f>
        <v>410000</v>
      </c>
      <c r="E19" s="118">
        <f>D19</f>
        <v>410000</v>
      </c>
    </row>
    <row r="20" spans="1:5" ht="13.2" customHeight="1" x14ac:dyDescent="0.2">
      <c r="A20" s="411" t="s">
        <v>7</v>
      </c>
      <c r="B20" s="109" t="s">
        <v>8</v>
      </c>
      <c r="C20" s="110">
        <f>'7.人件費(実績単価)E'!J100+'8.人件費(健保等級)E'!J100</f>
        <v>18821194</v>
      </c>
      <c r="D20" s="113">
        <f>C20+C21</f>
        <v>18833194</v>
      </c>
      <c r="E20" s="114">
        <f>D20</f>
        <v>18833194</v>
      </c>
    </row>
    <row r="21" spans="1:5" ht="13.2" customHeight="1" x14ac:dyDescent="0.2">
      <c r="A21" s="412"/>
      <c r="B21" s="109" t="s">
        <v>9</v>
      </c>
      <c r="C21" s="110">
        <f>'9.謝金E'!G100</f>
        <v>12000</v>
      </c>
      <c r="D21" s="115"/>
      <c r="E21" s="116"/>
    </row>
    <row r="22" spans="1:5" ht="13.2" customHeight="1" x14ac:dyDescent="0.2">
      <c r="A22" s="268" t="s">
        <v>10</v>
      </c>
      <c r="B22" s="109" t="s">
        <v>11</v>
      </c>
      <c r="C22" s="110">
        <f>'10.その他E'!H100+'11.（入力不要）その他（消費税）E'!F10</f>
        <v>1098000</v>
      </c>
      <c r="D22" s="119">
        <f>C22</f>
        <v>1098000</v>
      </c>
      <c r="E22" s="120">
        <f>D22</f>
        <v>1098000</v>
      </c>
    </row>
    <row r="23" spans="1:5" ht="13.2" customHeight="1" x14ac:dyDescent="0.2">
      <c r="A23" s="413" t="s">
        <v>12</v>
      </c>
      <c r="B23" s="413"/>
      <c r="C23" s="110">
        <f>SUM(C17:C22)</f>
        <v>24000000</v>
      </c>
      <c r="D23" s="121">
        <f>SUM(D17:D22)</f>
        <v>24000000</v>
      </c>
      <c r="E23" s="110">
        <f>SUM(E17:E22)</f>
        <v>24000000</v>
      </c>
    </row>
    <row r="24" spans="1:5" ht="13.2" customHeight="1" x14ac:dyDescent="0.2">
      <c r="A24" s="250"/>
      <c r="B24" s="250"/>
      <c r="C24" s="250"/>
      <c r="D24" s="250"/>
      <c r="E24" s="250"/>
    </row>
    <row r="25" spans="1:5" ht="13.2" customHeight="1" x14ac:dyDescent="0.2">
      <c r="A25" s="246" t="s">
        <v>259</v>
      </c>
      <c r="B25" s="246"/>
      <c r="C25" s="246"/>
      <c r="D25" s="132" t="str">
        <f>"補助率："&amp;'3.【鑑】経費等内訳書'!C20&amp;"/"&amp;'3.【鑑】経費等内訳書'!E20</f>
        <v>補助率：1/1</v>
      </c>
      <c r="E25" s="93" t="s">
        <v>0</v>
      </c>
    </row>
    <row r="26" spans="1:5" ht="13.2" customHeight="1" x14ac:dyDescent="0.2">
      <c r="A26" s="107" t="s">
        <v>275</v>
      </c>
      <c r="B26" s="107" t="s">
        <v>276</v>
      </c>
      <c r="C26" s="108" t="s">
        <v>277</v>
      </c>
      <c r="D26" s="112" t="s">
        <v>1</v>
      </c>
      <c r="E26" s="131" t="s">
        <v>256</v>
      </c>
    </row>
    <row r="27" spans="1:5" ht="13.2" customHeight="1" x14ac:dyDescent="0.2">
      <c r="A27" s="411" t="s">
        <v>2</v>
      </c>
      <c r="B27" s="109" t="s">
        <v>3</v>
      </c>
      <c r="C27" s="110">
        <f t="shared" ref="C27:C32" si="0">SUM(C7,C17)</f>
        <v>3000000</v>
      </c>
      <c r="D27" s="113">
        <f>C27+C28</f>
        <v>6993355</v>
      </c>
      <c r="E27" s="114">
        <f>D27</f>
        <v>6993355</v>
      </c>
    </row>
    <row r="28" spans="1:5" ht="13.2" customHeight="1" x14ac:dyDescent="0.2">
      <c r="A28" s="412"/>
      <c r="B28" s="109" t="s">
        <v>4</v>
      </c>
      <c r="C28" s="110">
        <f t="shared" si="0"/>
        <v>3993355</v>
      </c>
      <c r="D28" s="115"/>
      <c r="E28" s="116"/>
    </row>
    <row r="29" spans="1:5" ht="13.2" customHeight="1" x14ac:dyDescent="0.2">
      <c r="A29" s="268" t="s">
        <v>5</v>
      </c>
      <c r="B29" s="111" t="s">
        <v>6</v>
      </c>
      <c r="C29" s="110">
        <f t="shared" si="0"/>
        <v>820000</v>
      </c>
      <c r="D29" s="117">
        <f>C29</f>
        <v>820000</v>
      </c>
      <c r="E29" s="118">
        <f>D29</f>
        <v>820000</v>
      </c>
    </row>
    <row r="30" spans="1:5" ht="13.2" customHeight="1" x14ac:dyDescent="0.2">
      <c r="A30" s="411" t="s">
        <v>7</v>
      </c>
      <c r="B30" s="109" t="s">
        <v>8</v>
      </c>
      <c r="C30" s="110">
        <f t="shared" si="0"/>
        <v>37642388</v>
      </c>
      <c r="D30" s="113">
        <f>C30+C31</f>
        <v>37666388</v>
      </c>
      <c r="E30" s="114">
        <f>D30</f>
        <v>37666388</v>
      </c>
    </row>
    <row r="31" spans="1:5" ht="13.2" customHeight="1" x14ac:dyDescent="0.2">
      <c r="A31" s="412"/>
      <c r="B31" s="109" t="s">
        <v>9</v>
      </c>
      <c r="C31" s="110">
        <f t="shared" si="0"/>
        <v>24000</v>
      </c>
      <c r="D31" s="115"/>
      <c r="E31" s="116"/>
    </row>
    <row r="32" spans="1:5" ht="13.2" customHeight="1" x14ac:dyDescent="0.2">
      <c r="A32" s="268" t="s">
        <v>10</v>
      </c>
      <c r="B32" s="109" t="s">
        <v>11</v>
      </c>
      <c r="C32" s="110">
        <f t="shared" si="0"/>
        <v>2520257</v>
      </c>
      <c r="D32" s="119">
        <f>C32</f>
        <v>2520257</v>
      </c>
      <c r="E32" s="120">
        <f>D32</f>
        <v>2520257</v>
      </c>
    </row>
    <row r="33" spans="1:9" ht="13.2" customHeight="1" x14ac:dyDescent="0.2">
      <c r="A33" s="413" t="s">
        <v>12</v>
      </c>
      <c r="B33" s="413"/>
      <c r="C33" s="110">
        <f>SUM(C27:C32)</f>
        <v>48000000</v>
      </c>
      <c r="D33" s="121">
        <f>SUM(D27:D32)</f>
        <v>48000000</v>
      </c>
      <c r="E33" s="110">
        <f>SUM(E27:E32)</f>
        <v>48000000</v>
      </c>
    </row>
    <row r="34" spans="1:9" ht="13.2" customHeight="1" x14ac:dyDescent="0.2">
      <c r="A34" s="414" t="str">
        <f>CONCATENATE("間接経費/一般管理費（小計の",'3.【鑑】経費等内訳書'!C30,"％）")</f>
        <v>間接経費/一般管理費（小計の10％）</v>
      </c>
      <c r="B34" s="415"/>
      <c r="C34" s="415"/>
      <c r="D34" s="121">
        <f>'3.【鑑】経費等内訳書'!F30</f>
        <v>4800000</v>
      </c>
      <c r="E34" s="110">
        <f>D34</f>
        <v>4800000</v>
      </c>
    </row>
    <row r="35" spans="1:9" ht="13.2" customHeight="1" x14ac:dyDescent="0.2">
      <c r="A35" s="266" t="s">
        <v>13</v>
      </c>
      <c r="B35" s="267"/>
      <c r="C35" s="146">
        <f>'3.【鑑】経費等内訳書'!E31</f>
        <v>0</v>
      </c>
      <c r="D35" s="121">
        <f>C35</f>
        <v>0</v>
      </c>
      <c r="E35" s="110">
        <f>D35</f>
        <v>0</v>
      </c>
      <c r="G35" s="263"/>
    </row>
    <row r="36" spans="1:9" ht="13.2" customHeight="1" x14ac:dyDescent="0.2">
      <c r="A36" s="413" t="s">
        <v>14</v>
      </c>
      <c r="B36" s="413"/>
      <c r="C36" s="416"/>
      <c r="D36" s="121">
        <f>SUM(D33:D35)</f>
        <v>52800000</v>
      </c>
      <c r="E36" s="110">
        <f>SUM(E33:E35)</f>
        <v>52800000</v>
      </c>
    </row>
    <row r="37" spans="1:9" ht="13.2" customHeight="1" x14ac:dyDescent="0.2">
      <c r="A37" s="250"/>
      <c r="B37" s="250"/>
      <c r="C37" s="250"/>
      <c r="E37" s="265"/>
    </row>
    <row r="38" spans="1:9" ht="13.2" customHeight="1" x14ac:dyDescent="0.2">
      <c r="A38" s="269" t="s">
        <v>254</v>
      </c>
      <c r="B38" s="251"/>
      <c r="C38" s="251"/>
      <c r="D38" s="251"/>
      <c r="E38" s="251"/>
      <c r="F38" s="251"/>
      <c r="G38" s="251"/>
      <c r="H38" s="251"/>
    </row>
    <row r="39" spans="1:9" ht="13.2" customHeight="1" x14ac:dyDescent="0.2">
      <c r="A39" s="417" t="s">
        <v>289</v>
      </c>
      <c r="B39" s="418"/>
      <c r="C39" s="254" t="s">
        <v>260</v>
      </c>
      <c r="D39" s="254" t="s">
        <v>41</v>
      </c>
      <c r="E39" s="254" t="s">
        <v>5</v>
      </c>
      <c r="F39" s="254" t="s">
        <v>261</v>
      </c>
      <c r="G39" s="254" t="s">
        <v>262</v>
      </c>
      <c r="H39" s="254" t="s">
        <v>10</v>
      </c>
      <c r="I39" s="255" t="s">
        <v>47</v>
      </c>
    </row>
    <row r="40" spans="1:9" ht="13.2" customHeight="1" x14ac:dyDescent="0.2">
      <c r="A40" s="419" t="str">
        <f>IF('4.設備備品費R'!L5="","",'4.設備備品費R'!L5)</f>
        <v>○○関連遺伝子発現解析</v>
      </c>
      <c r="B40" s="420"/>
      <c r="C40" s="252">
        <f>IF($A40="","",VLOOKUP($A40,'4.設備備品費R'!L:M,2,FALSE))</f>
        <v>1500000</v>
      </c>
      <c r="D40" s="252">
        <f>IF($A40="","",VLOOKUP($A40,'5.消耗品費R'!K:L,2,FALSE))</f>
        <v>460000</v>
      </c>
      <c r="E40" s="252">
        <f>IF($A40="","",VLOOKUP($A40,'6.旅費R'!Q:R,2,FALSE))</f>
        <v>140000</v>
      </c>
      <c r="F40" s="252">
        <f>IF($A40="","",VLOOKUP($A40,'7.人件費(実績単価)R'!O:P,2,FALSE)+VLOOKUP($A40,'8.人件費(健保等級)R'!N:O,2,FALSE))</f>
        <v>7588174</v>
      </c>
      <c r="G40" s="252">
        <f>IF($A40="","",VLOOKUP($A40,'9.謝金R'!J:K,2,FALSE))</f>
        <v>12000</v>
      </c>
      <c r="H40" s="252">
        <f>IF($A40="","",VLOOKUP($A40,'10.その他R'!K:L,2,FALSE))</f>
        <v>84000</v>
      </c>
      <c r="I40" s="253">
        <f>IF(A40="","",SUM(C40:H40))</f>
        <v>9784174</v>
      </c>
    </row>
    <row r="41" spans="1:9" ht="13.2" customHeight="1" x14ac:dyDescent="0.2">
      <c r="A41" s="421" t="str">
        <f>IF('4.設備備品費R'!L6="","",'4.設備備品費R'!L6)</f>
        <v>○○モデル動物の開発と検証</v>
      </c>
      <c r="B41" s="422"/>
      <c r="C41" s="252">
        <f>IF($A41="","",VLOOKUP($A41,'4.設備備品費R'!L:M,2,FALSE))</f>
        <v>0</v>
      </c>
      <c r="D41" s="252">
        <f>IF($A41="","",VLOOKUP($A41,'5.消耗品費R'!K:L,2,FALSE))</f>
        <v>664000</v>
      </c>
      <c r="E41" s="252">
        <f>IF($A41="","",VLOOKUP($A41,'6.旅費R'!Q:R,2,FALSE))</f>
        <v>250000</v>
      </c>
      <c r="F41" s="252">
        <f>IF($A41="","",VLOOKUP($A41,'7.人件費(実績単価)R'!O:P,2,FALSE)+VLOOKUP($A41,'8.人件費(健保等級)R'!N:O,2,FALSE))</f>
        <v>7189080</v>
      </c>
      <c r="G41" s="252">
        <f>IF($A41="","",VLOOKUP($A41,'9.謝金R'!J:K,2,FALSE))</f>
        <v>0</v>
      </c>
      <c r="H41" s="252">
        <f>IF($A41="","",VLOOKUP($A41,'10.その他R'!K:L,2,FALSE))</f>
        <v>1000000</v>
      </c>
      <c r="I41" s="253">
        <f t="shared" ref="I41:I51" si="1">IF(A41="","",SUM(C41:H41))</f>
        <v>9103080</v>
      </c>
    </row>
    <row r="42" spans="1:9" ht="13.2" customHeight="1" x14ac:dyDescent="0.2">
      <c r="A42" s="421" t="str">
        <f>IF('4.設備備品費R'!L7="","",'4.設備備品費R'!L7)</f>
        <v>サブテーマ３</v>
      </c>
      <c r="B42" s="422"/>
      <c r="C42" s="252">
        <f>IF($A42="","",VLOOKUP($A42,'4.設備備品費R'!L:M,2,FALSE))</f>
        <v>0</v>
      </c>
      <c r="D42" s="252">
        <f>IF($A42="","",VLOOKUP($A42,'5.消耗品費R'!K:L,2,FALSE))</f>
        <v>710549</v>
      </c>
      <c r="E42" s="252">
        <f>IF($A42="","",VLOOKUP($A42,'6.旅費R'!Q:R,2,FALSE))</f>
        <v>20000</v>
      </c>
      <c r="F42" s="252">
        <f>IF($A42="","",VLOOKUP($A42,'7.人件費(実績単価)R'!O:P,2,FALSE)+VLOOKUP($A42,'8.人件費(健保等級)R'!N:O,2,FALSE))</f>
        <v>4043940</v>
      </c>
      <c r="G42" s="252">
        <f>IF($A42="","",VLOOKUP($A42,'9.謝金R'!J:K,2,FALSE))</f>
        <v>0</v>
      </c>
      <c r="H42" s="252">
        <f>IF($A42="","",VLOOKUP($A42,'10.その他R'!K:L,2,FALSE))</f>
        <v>14000</v>
      </c>
      <c r="I42" s="253">
        <f t="shared" si="1"/>
        <v>4788489</v>
      </c>
    </row>
    <row r="43" spans="1:9" ht="13.2" customHeight="1" x14ac:dyDescent="0.2">
      <c r="A43" s="421" t="str">
        <f>IF('4.設備備品費R'!L8="","",'4.設備備品費R'!L8)</f>
        <v>サブテーマ共通</v>
      </c>
      <c r="B43" s="422"/>
      <c r="C43" s="252">
        <f>IF($A43="","",VLOOKUP($A43,'4.設備備品費R'!L:M,2,FALSE))</f>
        <v>0</v>
      </c>
      <c r="D43" s="252">
        <f>IF($A43="","",VLOOKUP($A43,'5.消耗品費R'!K:L,2,FALSE))</f>
        <v>0</v>
      </c>
      <c r="E43" s="252">
        <f>IF($A43="","",VLOOKUP($A43,'6.旅費R'!Q:R,2,FALSE))</f>
        <v>0</v>
      </c>
      <c r="F43" s="252">
        <f>IF($A43="","",VLOOKUP($A43,'7.人件費(実績単価)R'!O:P,2,FALSE)+VLOOKUP($A43,'8.人件費(健保等級)R'!N:O,2,FALSE))</f>
        <v>0</v>
      </c>
      <c r="G43" s="252">
        <f>IF($A43="","",VLOOKUP($A43,'9.謝金R'!J:K,2,FALSE))</f>
        <v>0</v>
      </c>
      <c r="H43" s="252">
        <f>IF($A43="","",VLOOKUP($A43,'10.その他R'!K:L,2,FALSE))</f>
        <v>0</v>
      </c>
      <c r="I43" s="253">
        <f t="shared" si="1"/>
        <v>0</v>
      </c>
    </row>
    <row r="44" spans="1:9" ht="13.2" customHeight="1" x14ac:dyDescent="0.2">
      <c r="A44" s="421" t="str">
        <f>IF('4.設備備品費R'!L9="","",'4.設備備品費R'!L9)</f>
        <v/>
      </c>
      <c r="B44" s="422"/>
      <c r="C44" s="252" t="str">
        <f>IF($A44="","",VLOOKUP($A44,'4.設備備品費R'!L:M,2,FALSE))</f>
        <v/>
      </c>
      <c r="D44" s="252" t="str">
        <f>IF($A44="","",VLOOKUP($A44,'5.消耗品費R'!K:L,2,FALSE))</f>
        <v/>
      </c>
      <c r="E44" s="252" t="str">
        <f>IF($A44="","",VLOOKUP($A44,'6.旅費R'!Q:R,2,FALSE))</f>
        <v/>
      </c>
      <c r="F44" s="252" t="str">
        <f>IF($A44="","",VLOOKUP($A44,'7.人件費(実績単価)R'!O:P,2,FALSE)+VLOOKUP($A44,'8.人件費(健保等級)R'!N:O,2,FALSE))</f>
        <v/>
      </c>
      <c r="G44" s="252" t="str">
        <f>IF($A44="","",VLOOKUP($A44,'9.謝金R'!J:K,2,FALSE))</f>
        <v/>
      </c>
      <c r="H44" s="252" t="str">
        <f>IF($A44="","",VLOOKUP($A44,'10.その他R'!K:L,2,FALSE))</f>
        <v/>
      </c>
      <c r="I44" s="253" t="str">
        <f t="shared" si="1"/>
        <v/>
      </c>
    </row>
    <row r="45" spans="1:9" ht="13.2" customHeight="1" x14ac:dyDescent="0.2">
      <c r="A45" s="421" t="str">
        <f>IF('4.設備備品費R'!L10="","",'4.設備備品費R'!L10)</f>
        <v/>
      </c>
      <c r="B45" s="422"/>
      <c r="C45" s="252" t="str">
        <f>IF($A45="","",VLOOKUP($A45,'4.設備備品費R'!L:M,2,FALSE))</f>
        <v/>
      </c>
      <c r="D45" s="252" t="str">
        <f>IF($A45="","",VLOOKUP($A45,'5.消耗品費R'!K:L,2,FALSE))</f>
        <v/>
      </c>
      <c r="E45" s="252" t="str">
        <f>IF($A45="","",VLOOKUP($A45,'6.旅費R'!Q:R,2,FALSE))</f>
        <v/>
      </c>
      <c r="F45" s="252" t="str">
        <f>IF($A45="","",VLOOKUP($A45,'7.人件費(実績単価)R'!O:P,2,FALSE)+VLOOKUP($A45,'8.人件費(健保等級)R'!N:O,2,FALSE))</f>
        <v/>
      </c>
      <c r="G45" s="252" t="str">
        <f>IF($A45="","",VLOOKUP($A45,'9.謝金R'!J:K,2,FALSE))</f>
        <v/>
      </c>
      <c r="H45" s="252" t="str">
        <f>IF($A45="","",VLOOKUP($A45,'10.その他R'!K:L,2,FALSE))</f>
        <v/>
      </c>
      <c r="I45" s="253" t="str">
        <f t="shared" si="1"/>
        <v/>
      </c>
    </row>
    <row r="46" spans="1:9" ht="13.2" customHeight="1" x14ac:dyDescent="0.2">
      <c r="A46" s="421" t="str">
        <f>IF('4.設備備品費R'!L11="","",'4.設備備品費R'!L11)</f>
        <v/>
      </c>
      <c r="B46" s="422"/>
      <c r="C46" s="252" t="str">
        <f>IF($A46="","",VLOOKUP($A46,'4.設備備品費R'!L:M,2,FALSE))</f>
        <v/>
      </c>
      <c r="D46" s="252" t="str">
        <f>IF($A46="","",VLOOKUP($A46,'5.消耗品費R'!K:L,2,FALSE))</f>
        <v/>
      </c>
      <c r="E46" s="252" t="str">
        <f>IF($A46="","",VLOOKUP($A46,'6.旅費R'!Q:R,2,FALSE))</f>
        <v/>
      </c>
      <c r="F46" s="252" t="str">
        <f>IF($A46="","",VLOOKUP($A46,'7.人件費(実績単価)R'!O:P,2,FALSE)+VLOOKUP($A46,'8.人件費(健保等級)R'!N:O,2,FALSE))</f>
        <v/>
      </c>
      <c r="G46" s="252" t="str">
        <f>IF($A46="","",VLOOKUP($A46,'9.謝金R'!J:K,2,FALSE))</f>
        <v/>
      </c>
      <c r="H46" s="252" t="str">
        <f>IF($A46="","",VLOOKUP($A46,'10.その他R'!K:L,2,FALSE))</f>
        <v/>
      </c>
      <c r="I46" s="253" t="str">
        <f t="shared" si="1"/>
        <v/>
      </c>
    </row>
    <row r="47" spans="1:9" ht="13.2" customHeight="1" x14ac:dyDescent="0.2">
      <c r="A47" s="421" t="str">
        <f>IF('4.設備備品費R'!L12="","",'4.設備備品費R'!L12)</f>
        <v/>
      </c>
      <c r="B47" s="422"/>
      <c r="C47" s="252" t="str">
        <f>IF($A47="","",VLOOKUP($A47,'4.設備備品費R'!L:M,2,FALSE))</f>
        <v/>
      </c>
      <c r="D47" s="252" t="str">
        <f>IF($A47="","",VLOOKUP($A47,'5.消耗品費R'!K:L,2,FALSE))</f>
        <v/>
      </c>
      <c r="E47" s="252" t="str">
        <f>IF($A47="","",VLOOKUP($A47,'6.旅費R'!Q:R,2,FALSE))</f>
        <v/>
      </c>
      <c r="F47" s="252" t="str">
        <f>IF($A47="","",VLOOKUP($A47,'7.人件費(実績単価)R'!O:P,2,FALSE)+VLOOKUP($A47,'8.人件費(健保等級)R'!N:O,2,FALSE))</f>
        <v/>
      </c>
      <c r="G47" s="252" t="str">
        <f>IF($A47="","",VLOOKUP($A47,'9.謝金R'!J:K,2,FALSE))</f>
        <v/>
      </c>
      <c r="H47" s="252" t="str">
        <f>IF($A47="","",VLOOKUP($A47,'10.その他R'!K:L,2,FALSE))</f>
        <v/>
      </c>
      <c r="I47" s="253" t="str">
        <f t="shared" si="1"/>
        <v/>
      </c>
    </row>
    <row r="48" spans="1:9" ht="13.2" customHeight="1" x14ac:dyDescent="0.2">
      <c r="A48" s="421" t="str">
        <f>IF('4.設備備品費R'!L13="","",'4.設備備品費R'!L13)</f>
        <v/>
      </c>
      <c r="B48" s="422"/>
      <c r="C48" s="252" t="str">
        <f>IF($A48="","",VLOOKUP($A48,'4.設備備品費R'!L:M,2,FALSE))</f>
        <v/>
      </c>
      <c r="D48" s="252" t="str">
        <f>IF($A48="","",VLOOKUP($A48,'5.消耗品費R'!K:L,2,FALSE))</f>
        <v/>
      </c>
      <c r="E48" s="252" t="str">
        <f>IF($A48="","",VLOOKUP($A48,'6.旅費R'!Q:R,2,FALSE))</f>
        <v/>
      </c>
      <c r="F48" s="252" t="str">
        <f>IF($A48="","",VLOOKUP($A48,'7.人件費(実績単価)R'!O:P,2,FALSE)+VLOOKUP($A48,'8.人件費(健保等級)R'!N:O,2,FALSE))</f>
        <v/>
      </c>
      <c r="G48" s="252" t="str">
        <f>IF($A48="","",VLOOKUP($A48,'9.謝金R'!J:K,2,FALSE))</f>
        <v/>
      </c>
      <c r="H48" s="252" t="str">
        <f>IF($A48="","",VLOOKUP($A48,'10.その他R'!K:L,2,FALSE))</f>
        <v/>
      </c>
      <c r="I48" s="253" t="str">
        <f t="shared" si="1"/>
        <v/>
      </c>
    </row>
    <row r="49" spans="1:9" ht="13.2" customHeight="1" x14ac:dyDescent="0.2">
      <c r="A49" s="421" t="str">
        <f>IF('4.設備備品費R'!L14="","",'4.設備備品費R'!L14)</f>
        <v/>
      </c>
      <c r="B49" s="422"/>
      <c r="C49" s="252" t="str">
        <f>IF($A49="","",VLOOKUP($A49,'4.設備備品費R'!L:M,2,FALSE))</f>
        <v/>
      </c>
      <c r="D49" s="252" t="str">
        <f>IF($A49="","",VLOOKUP($A49,'5.消耗品費R'!K:L,2,FALSE))</f>
        <v/>
      </c>
      <c r="E49" s="252" t="str">
        <f>IF($A49="","",VLOOKUP($A49,'6.旅費R'!Q:R,2,FALSE))</f>
        <v/>
      </c>
      <c r="F49" s="252" t="str">
        <f>IF($A49="","",VLOOKUP($A49,'7.人件費(実績単価)R'!O:P,2,FALSE)+VLOOKUP($A49,'8.人件費(健保等級)R'!N:O,2,FALSE))</f>
        <v/>
      </c>
      <c r="G49" s="252" t="str">
        <f>IF($A49="","",VLOOKUP($A49,'9.謝金R'!J:K,2,FALSE))</f>
        <v/>
      </c>
      <c r="H49" s="252" t="str">
        <f>IF($A49="","",VLOOKUP($A49,'10.その他R'!K:L,2,FALSE))</f>
        <v/>
      </c>
      <c r="I49" s="253" t="str">
        <f t="shared" si="1"/>
        <v/>
      </c>
    </row>
    <row r="50" spans="1:9" ht="13.2" customHeight="1" x14ac:dyDescent="0.2">
      <c r="A50" s="421" t="str">
        <f>IF('4.設備備品費R'!L15="","",'4.設備備品費R'!L15)</f>
        <v/>
      </c>
      <c r="B50" s="422"/>
      <c r="C50" s="252" t="str">
        <f>IF($A50="","",VLOOKUP($A50,'4.設備備品費R'!L:M,2,FALSE))</f>
        <v/>
      </c>
      <c r="D50" s="252" t="str">
        <f>IF($A50="","",VLOOKUP($A50,'5.消耗品費R'!K:L,2,FALSE))</f>
        <v/>
      </c>
      <c r="E50" s="252" t="str">
        <f>IF($A50="","",VLOOKUP($A50,'6.旅費R'!Q:R,2,FALSE))</f>
        <v/>
      </c>
      <c r="F50" s="252" t="str">
        <f>IF($A50="","",VLOOKUP($A50,'7.人件費(実績単価)R'!O:P,2,FALSE)+VLOOKUP($A50,'8.人件費(健保等級)R'!N:O,2,FALSE))</f>
        <v/>
      </c>
      <c r="G50" s="252" t="str">
        <f>IF($A50="","",VLOOKUP($A50,'9.謝金R'!J:K,2,FALSE))</f>
        <v/>
      </c>
      <c r="H50" s="252" t="str">
        <f>IF($A50="","",VLOOKUP($A50,'10.その他R'!K:L,2,FALSE))</f>
        <v/>
      </c>
      <c r="I50" s="253" t="str">
        <f t="shared" si="1"/>
        <v/>
      </c>
    </row>
    <row r="51" spans="1:9" ht="13.2" customHeight="1" x14ac:dyDescent="0.2">
      <c r="A51" s="423" t="s">
        <v>361</v>
      </c>
      <c r="B51" s="424"/>
      <c r="C51" s="252"/>
      <c r="D51" s="252"/>
      <c r="E51" s="252"/>
      <c r="F51" s="252"/>
      <c r="G51" s="252"/>
      <c r="H51" s="252">
        <f>'11.（入力不要）その他（消費税）R'!F10</f>
        <v>324257</v>
      </c>
      <c r="I51" s="253">
        <f t="shared" si="1"/>
        <v>324257</v>
      </c>
    </row>
    <row r="52" spans="1:9" ht="13.2" customHeight="1" x14ac:dyDescent="0.2">
      <c r="A52" s="425" t="s">
        <v>47</v>
      </c>
      <c r="B52" s="426"/>
      <c r="C52" s="256">
        <f t="shared" ref="C52:I52" si="2">SUM(C40:C51)</f>
        <v>1500000</v>
      </c>
      <c r="D52" s="256">
        <f t="shared" si="2"/>
        <v>1834549</v>
      </c>
      <c r="E52" s="256">
        <f t="shared" si="2"/>
        <v>410000</v>
      </c>
      <c r="F52" s="256">
        <f t="shared" si="2"/>
        <v>18821194</v>
      </c>
      <c r="G52" s="256">
        <f t="shared" si="2"/>
        <v>12000</v>
      </c>
      <c r="H52" s="256">
        <f t="shared" si="2"/>
        <v>1422257</v>
      </c>
      <c r="I52" s="257">
        <f t="shared" si="2"/>
        <v>24000000</v>
      </c>
    </row>
    <row r="53" spans="1:9" ht="13.2" customHeight="1" x14ac:dyDescent="0.2">
      <c r="A53" s="251"/>
      <c r="B53" s="251"/>
      <c r="C53" s="251"/>
      <c r="D53" s="264"/>
      <c r="E53" s="251"/>
      <c r="F53" s="251"/>
      <c r="G53" s="251"/>
      <c r="H53" s="251"/>
      <c r="I53" s="251"/>
    </row>
    <row r="54" spans="1:9" ht="13.2" customHeight="1" x14ac:dyDescent="0.2">
      <c r="A54" s="270" t="s">
        <v>257</v>
      </c>
      <c r="B54" s="271"/>
      <c r="C54" s="251"/>
      <c r="D54" s="251"/>
      <c r="E54" s="251"/>
      <c r="F54" s="251"/>
      <c r="G54" s="251"/>
      <c r="H54" s="251"/>
      <c r="I54" s="251"/>
    </row>
    <row r="55" spans="1:9" ht="13.2" customHeight="1" x14ac:dyDescent="0.2">
      <c r="A55" s="417" t="s">
        <v>290</v>
      </c>
      <c r="B55" s="418"/>
      <c r="C55" s="254" t="s">
        <v>260</v>
      </c>
      <c r="D55" s="254" t="s">
        <v>41</v>
      </c>
      <c r="E55" s="254" t="s">
        <v>5</v>
      </c>
      <c r="F55" s="254" t="s">
        <v>261</v>
      </c>
      <c r="G55" s="254" t="s">
        <v>262</v>
      </c>
      <c r="H55" s="254" t="s">
        <v>10</v>
      </c>
      <c r="I55" s="255" t="s">
        <v>47</v>
      </c>
    </row>
    <row r="56" spans="1:9" ht="13.2" customHeight="1" x14ac:dyDescent="0.2">
      <c r="A56" s="419" t="str">
        <f>IF('4.設備備品費E'!L5="","",'4.設備備品費E'!L5)</f>
        <v>研究時間確保</v>
      </c>
      <c r="B56" s="420"/>
      <c r="C56" s="252">
        <f>IF($A56="","",VLOOKUP($A56,'4.設備備品費E'!L:M,2,FALSE))</f>
        <v>1500000</v>
      </c>
      <c r="D56" s="252">
        <f>IF($A56="","",VLOOKUP($A56,'5.消耗品費E'!K:L,2,FALSE))</f>
        <v>380000</v>
      </c>
      <c r="E56" s="252">
        <f>IF($A56="","",VLOOKUP($A56,'6.旅費E'!Q:R,2,FALSE))</f>
        <v>140000</v>
      </c>
      <c r="F56" s="252">
        <f>IF($A56="","",VLOOKUP($A56,'7.人件費(実績単価)E'!O:P,2,FALSE)+VLOOKUP($A56,'8.人件費(健保等級)E'!N:O,2,FALSE))</f>
        <v>7588174</v>
      </c>
      <c r="G56" s="252">
        <f>IF($A56="","",VLOOKUP($A56,'9.謝金E'!J:K,2,FALSE))</f>
        <v>12000</v>
      </c>
      <c r="H56" s="252">
        <f>IF($A56="","",VLOOKUP($A56,'10.その他E'!K:L,2,FALSE))</f>
        <v>84000</v>
      </c>
      <c r="I56" s="253">
        <f t="shared" ref="I56:I62" si="3">IF(A56="","",SUM(C56:H56))</f>
        <v>9704174</v>
      </c>
    </row>
    <row r="57" spans="1:9" ht="13.2" customHeight="1" x14ac:dyDescent="0.2">
      <c r="A57" s="421" t="str">
        <f>IF('4.設備備品費E'!L6="","",'4.設備備品費E'!L6)</f>
        <v>研究者の多様性の向上</v>
      </c>
      <c r="B57" s="422"/>
      <c r="C57" s="252">
        <f>IF($A57="","",VLOOKUP($A57,'4.設備備品費E'!L:M,2,FALSE))</f>
        <v>0</v>
      </c>
      <c r="D57" s="252">
        <f>IF($A57="","",VLOOKUP($A57,'5.消耗品費E'!K:L,2,FALSE))</f>
        <v>594000</v>
      </c>
      <c r="E57" s="252">
        <f>IF($A57="","",VLOOKUP($A57,'6.旅費E'!Q:R,2,FALSE))</f>
        <v>270000</v>
      </c>
      <c r="F57" s="252">
        <f>IF($A57="","",VLOOKUP($A57,'7.人件費(実績単価)E'!O:P,2,FALSE)+VLOOKUP($A57,'8.人件費(健保等級)E'!N:O,2,FALSE))</f>
        <v>7954020</v>
      </c>
      <c r="G57" s="252">
        <f>IF($A57="","",VLOOKUP($A57,'9.謝金E'!J:K,2,FALSE))</f>
        <v>0</v>
      </c>
      <c r="H57" s="252">
        <f>IF($A57="","",VLOOKUP($A57,'10.その他E'!K:L,2,FALSE))</f>
        <v>1000000</v>
      </c>
      <c r="I57" s="253">
        <f t="shared" si="3"/>
        <v>9818020</v>
      </c>
    </row>
    <row r="58" spans="1:9" ht="13.2" customHeight="1" x14ac:dyDescent="0.2">
      <c r="A58" s="421" t="str">
        <f>IF('4.設備備品費E'!L7="","",'4.設備備品費E'!L7)</f>
        <v>研究者の流動性の確保</v>
      </c>
      <c r="B58" s="422"/>
      <c r="C58" s="252">
        <f>IF($A58="","",VLOOKUP($A58,'4.設備備品費E'!L:M,2,FALSE))</f>
        <v>0</v>
      </c>
      <c r="D58" s="252">
        <f>IF($A58="","",VLOOKUP($A58,'5.消耗品費E'!K:L,2,FALSE))</f>
        <v>1184806</v>
      </c>
      <c r="E58" s="252">
        <f>IF($A58="","",VLOOKUP($A58,'6.旅費E'!Q:R,2,FALSE))</f>
        <v>0</v>
      </c>
      <c r="F58" s="252">
        <f>IF($A58="","",VLOOKUP($A58,'7.人件費(実績単価)E'!O:P,2,FALSE)+VLOOKUP($A58,'8.人件費(健保等級)E'!N:O,2,FALSE))</f>
        <v>3279000</v>
      </c>
      <c r="G58" s="252">
        <f>IF($A58="","",VLOOKUP($A58,'9.謝金E'!J:K,2,FALSE))</f>
        <v>0</v>
      </c>
      <c r="H58" s="252">
        <f>IF($A58="","",VLOOKUP($A58,'10.その他E'!K:L,2,FALSE))</f>
        <v>14000</v>
      </c>
      <c r="I58" s="253">
        <f t="shared" si="3"/>
        <v>4477806</v>
      </c>
    </row>
    <row r="59" spans="1:9" ht="13.2" customHeight="1" x14ac:dyDescent="0.2">
      <c r="A59" s="421" t="str">
        <f>IF('4.設備備品費E'!L8="","",'4.設備備品費E'!L8)</f>
        <v>環境整備共通</v>
      </c>
      <c r="B59" s="422"/>
      <c r="C59" s="252">
        <f>IF($A59="","",VLOOKUP($A59,'4.設備備品費E'!L:M,2,FALSE))</f>
        <v>0</v>
      </c>
      <c r="D59" s="252">
        <f>IF($A59="","",VLOOKUP($A59,'5.消耗品費E'!K:L,2,FALSE))</f>
        <v>0</v>
      </c>
      <c r="E59" s="252">
        <f>IF($A59="","",VLOOKUP($A59,'6.旅費E'!Q:R,2,FALSE))</f>
        <v>0</v>
      </c>
      <c r="F59" s="252">
        <f>IF($A59="","",VLOOKUP($A59,'7.人件費(実績単価)E'!O:P,2,FALSE)+VLOOKUP($A59,'8.人件費(健保等級)E'!N:O,2,FALSE))</f>
        <v>0</v>
      </c>
      <c r="G59" s="252">
        <f>IF($A59="","",VLOOKUP($A59,'9.謝金E'!J:K,2,FALSE))</f>
        <v>0</v>
      </c>
      <c r="H59" s="252">
        <f>IF($A59="","",VLOOKUP($A59,'10.その他E'!K:L,2,FALSE))</f>
        <v>0</v>
      </c>
      <c r="I59" s="253">
        <f t="shared" si="3"/>
        <v>0</v>
      </c>
    </row>
    <row r="60" spans="1:9" ht="13.2" customHeight="1" x14ac:dyDescent="0.2">
      <c r="A60" s="421" t="str">
        <f>IF('4.設備備品費E'!L9="","",'4.設備備品費E'!L9)</f>
        <v/>
      </c>
      <c r="B60" s="422"/>
      <c r="C60" s="252" t="str">
        <f>IF($A60="","",VLOOKUP($A60,'4.設備備品費E'!L:M,2,FALSE))</f>
        <v/>
      </c>
      <c r="D60" s="252" t="str">
        <f>IF($A60="","",VLOOKUP($A60,'5.消耗品費E'!K:L,2,FALSE))</f>
        <v/>
      </c>
      <c r="E60" s="252" t="str">
        <f>IF($A60="","",VLOOKUP($A60,'6.旅費E'!Q:R,2,FALSE))</f>
        <v/>
      </c>
      <c r="F60" s="252" t="str">
        <f>IF($A60="","",VLOOKUP($A60,'7.人件費(実績単価)E'!O:P,2,FALSE)+VLOOKUP($A60,'8.人件費(健保等級)E'!N:O,2,FALSE))</f>
        <v/>
      </c>
      <c r="G60" s="252" t="str">
        <f>IF($A60="","",VLOOKUP($A60,'9.謝金E'!J:K,2,FALSE))</f>
        <v/>
      </c>
      <c r="H60" s="252" t="str">
        <f>IF($A60="","",VLOOKUP($A60,'10.その他E'!K:L,2,FALSE))</f>
        <v/>
      </c>
      <c r="I60" s="253" t="str">
        <f t="shared" si="3"/>
        <v/>
      </c>
    </row>
    <row r="61" spans="1:9" ht="13.2" customHeight="1" x14ac:dyDescent="0.2">
      <c r="A61" s="421" t="str">
        <f>IF('4.設備備品費E'!L10="","",'4.設備備品費E'!L10)</f>
        <v/>
      </c>
      <c r="B61" s="422"/>
      <c r="C61" s="252" t="str">
        <f>IF($A61="","",VLOOKUP($A61,'4.設備備品費E'!L:M,2,FALSE))</f>
        <v/>
      </c>
      <c r="D61" s="252" t="str">
        <f>IF($A61="","",VLOOKUP($A61,'5.消耗品費E'!K:L,2,FALSE))</f>
        <v/>
      </c>
      <c r="E61" s="252" t="str">
        <f>IF($A61="","",VLOOKUP($A61,'6.旅費E'!Q:R,2,FALSE))</f>
        <v/>
      </c>
      <c r="F61" s="252" t="str">
        <f>IF($A61="","",VLOOKUP($A61,'7.人件費(実績単価)E'!O:P,2,FALSE)+VLOOKUP($A61,'8.人件費(健保等級)E'!N:O,2,FALSE))</f>
        <v/>
      </c>
      <c r="G61" s="252" t="str">
        <f>IF($A61="","",VLOOKUP($A61,'9.謝金E'!J:K,2,FALSE))</f>
        <v/>
      </c>
      <c r="H61" s="252" t="str">
        <f>IF($A61="","",VLOOKUP($A61,'10.その他E'!K:L,2,FALSE))</f>
        <v/>
      </c>
      <c r="I61" s="253" t="str">
        <f t="shared" si="3"/>
        <v/>
      </c>
    </row>
    <row r="62" spans="1:9" ht="13.2" customHeight="1" x14ac:dyDescent="0.2">
      <c r="A62" s="423" t="s">
        <v>361</v>
      </c>
      <c r="B62" s="424"/>
      <c r="C62" s="252"/>
      <c r="D62" s="252"/>
      <c r="E62" s="252"/>
      <c r="F62" s="252"/>
      <c r="G62" s="252"/>
      <c r="H62" s="252">
        <f>'11.（入力不要）その他（消費税）E'!F10</f>
        <v>0</v>
      </c>
      <c r="I62" s="253">
        <f t="shared" si="3"/>
        <v>0</v>
      </c>
    </row>
    <row r="63" spans="1:9" ht="13.2" customHeight="1" x14ac:dyDescent="0.2">
      <c r="A63" s="425" t="s">
        <v>47</v>
      </c>
      <c r="B63" s="426"/>
      <c r="C63" s="256">
        <f t="shared" ref="C63:I63" si="4">SUM(C56:C62)</f>
        <v>1500000</v>
      </c>
      <c r="D63" s="256">
        <f t="shared" si="4"/>
        <v>2158806</v>
      </c>
      <c r="E63" s="256">
        <f t="shared" si="4"/>
        <v>410000</v>
      </c>
      <c r="F63" s="256">
        <f t="shared" si="4"/>
        <v>18821194</v>
      </c>
      <c r="G63" s="256">
        <f t="shared" si="4"/>
        <v>12000</v>
      </c>
      <c r="H63" s="256">
        <f t="shared" si="4"/>
        <v>1098000</v>
      </c>
      <c r="I63" s="307">
        <f t="shared" si="4"/>
        <v>24000000</v>
      </c>
    </row>
  </sheetData>
  <sheetProtection algorithmName="SHA-512" hashValue="QZSpG7tQLeaX2reD8wzln/MjD7qzLaEKGY5zxEUmZebTun2asxDpqcQZ8q6xtMI3wAv7orOXdBNH4INiPWi5VQ==" saltValue="Tm92Og5kZoS+qpMDF43hMQ==" spinCount="100000" sheet="1" formatCells="0" formatColumns="0" formatRows="0"/>
  <mergeCells count="34">
    <mergeCell ref="A61:B61"/>
    <mergeCell ref="A62:B62"/>
    <mergeCell ref="A52:B52"/>
    <mergeCell ref="A63:B63"/>
    <mergeCell ref="A56:B56"/>
    <mergeCell ref="A57:B57"/>
    <mergeCell ref="A58:B58"/>
    <mergeCell ref="A59:B59"/>
    <mergeCell ref="A60:B60"/>
    <mergeCell ref="A36:C36"/>
    <mergeCell ref="A39:B39"/>
    <mergeCell ref="A55:B55"/>
    <mergeCell ref="A40:B40"/>
    <mergeCell ref="A41:B41"/>
    <mergeCell ref="A42:B42"/>
    <mergeCell ref="A43:B43"/>
    <mergeCell ref="A44:B44"/>
    <mergeCell ref="A45:B45"/>
    <mergeCell ref="A46:B46"/>
    <mergeCell ref="A47:B47"/>
    <mergeCell ref="A48:B48"/>
    <mergeCell ref="A49:B49"/>
    <mergeCell ref="A50:B50"/>
    <mergeCell ref="A51:B51"/>
    <mergeCell ref="A33:B33"/>
    <mergeCell ref="A34:C34"/>
    <mergeCell ref="A17:A18"/>
    <mergeCell ref="A20:A21"/>
    <mergeCell ref="A23:B23"/>
    <mergeCell ref="A7:A8"/>
    <mergeCell ref="A10:A11"/>
    <mergeCell ref="A13:B13"/>
    <mergeCell ref="A27:A28"/>
    <mergeCell ref="A30:A31"/>
  </mergeCells>
  <phoneticPr fontId="15"/>
  <pageMargins left="0.39370078740157483" right="0.19685039370078741" top="0.74803149606299213" bottom="0.74803149606299213" header="0.31496062992125984" footer="0.31496062992125984"/>
  <pageSetup paperSize="9" scale="6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92D050"/>
    <pageSetUpPr fitToPage="1"/>
  </sheetPr>
  <dimension ref="A1:L115"/>
  <sheetViews>
    <sheetView zoomScale="80" zoomScaleNormal="80" workbookViewId="0">
      <pane ySplit="4" topLeftCell="A5" activePane="bottomLeft" state="frozen"/>
      <selection pane="bottomLeft"/>
    </sheetView>
  </sheetViews>
  <sheetFormatPr defaultColWidth="9" defaultRowHeight="14.4" x14ac:dyDescent="0.2"/>
  <cols>
    <col min="1" max="1" width="35.109375" style="1" customWidth="1"/>
    <col min="2" max="2" width="39.44140625" style="1" customWidth="1"/>
    <col min="3" max="3" width="17.88671875" style="1" customWidth="1"/>
    <col min="4" max="4" width="9.21875" style="1" customWidth="1"/>
    <col min="5" max="5" width="6.33203125" style="2" customWidth="1"/>
    <col min="6" max="6" width="16.109375" style="2" customWidth="1"/>
    <col min="7" max="7" width="13.77734375" style="2" customWidth="1"/>
    <col min="8" max="8" width="17.6640625" style="2" customWidth="1"/>
    <col min="9" max="9" width="36.88671875" style="1" bestFit="1" customWidth="1"/>
    <col min="10" max="10" width="9" style="1"/>
    <col min="11" max="11" width="36.88671875" style="1" bestFit="1" customWidth="1"/>
    <col min="12" max="12" width="17.77734375" style="1" customWidth="1"/>
    <col min="13" max="16384" width="9" style="1"/>
  </cols>
  <sheetData>
    <row r="1" spans="1:12" x14ac:dyDescent="0.2">
      <c r="A1" s="1" t="s">
        <v>163</v>
      </c>
      <c r="E1" s="1"/>
      <c r="F1" s="1"/>
      <c r="G1" s="1"/>
      <c r="H1" s="1"/>
    </row>
    <row r="2" spans="1:12" ht="17.25" customHeight="1" thickBot="1" x14ac:dyDescent="0.25">
      <c r="A2" s="1" t="s">
        <v>164</v>
      </c>
      <c r="H2" s="3" t="s">
        <v>67</v>
      </c>
    </row>
    <row r="3" spans="1:12" ht="15.75" customHeight="1" x14ac:dyDescent="0.2">
      <c r="A3" s="479" t="s">
        <v>165</v>
      </c>
      <c r="B3" s="481" t="s">
        <v>166</v>
      </c>
      <c r="C3" s="495" t="s">
        <v>71</v>
      </c>
      <c r="D3" s="496"/>
      <c r="E3" s="497"/>
      <c r="F3" s="487" t="s">
        <v>328</v>
      </c>
      <c r="G3" s="487" t="s">
        <v>329</v>
      </c>
      <c r="H3" s="477" t="s">
        <v>72</v>
      </c>
      <c r="I3" s="473" t="s">
        <v>251</v>
      </c>
      <c r="K3" s="473" t="s">
        <v>251</v>
      </c>
    </row>
    <row r="4" spans="1:12" ht="15.75" customHeight="1" thickBot="1" x14ac:dyDescent="0.25">
      <c r="A4" s="480"/>
      <c r="B4" s="482"/>
      <c r="C4" s="12" t="s">
        <v>73</v>
      </c>
      <c r="D4" s="12" t="s">
        <v>74</v>
      </c>
      <c r="E4" s="13" t="s">
        <v>84</v>
      </c>
      <c r="F4" s="488"/>
      <c r="G4" s="488"/>
      <c r="H4" s="478"/>
      <c r="I4" s="474"/>
      <c r="K4" s="474"/>
    </row>
    <row r="5" spans="1:12" s="10" customFormat="1" ht="17.25" customHeight="1" x14ac:dyDescent="0.2">
      <c r="A5" s="43" t="s">
        <v>167</v>
      </c>
      <c r="B5" s="85" t="s">
        <v>168</v>
      </c>
      <c r="C5" s="37">
        <v>7000</v>
      </c>
      <c r="D5" s="22">
        <v>10</v>
      </c>
      <c r="E5" s="86" t="s">
        <v>169</v>
      </c>
      <c r="F5" s="316" t="s">
        <v>330</v>
      </c>
      <c r="G5" s="324" t="str">
        <f>IF(F5="","",IF(F5="課税対象外","要","不要"))</f>
        <v>不要</v>
      </c>
      <c r="H5" s="373">
        <f>IF(A5="","",ROUNDDOWN(C5*D5,0))</f>
        <v>70000</v>
      </c>
      <c r="I5" s="296" t="s">
        <v>281</v>
      </c>
      <c r="K5" s="239" t="str">
        <f>IF('4.設備備品費R'!L5="","",'4.設備備品費R'!L5)</f>
        <v>○○関連遺伝子発現解析</v>
      </c>
      <c r="L5" s="261">
        <f>IF(K5="","",SUMIF($I$5:$I$99,K5,$H$5:$H$99))</f>
        <v>84000</v>
      </c>
    </row>
    <row r="6" spans="1:12" s="9" customFormat="1" ht="17.25" customHeight="1" x14ac:dyDescent="0.2">
      <c r="A6" s="39" t="s">
        <v>170</v>
      </c>
      <c r="B6" s="40" t="s">
        <v>171</v>
      </c>
      <c r="C6" s="36">
        <v>7000</v>
      </c>
      <c r="D6" s="37">
        <v>2</v>
      </c>
      <c r="E6" s="38" t="s">
        <v>172</v>
      </c>
      <c r="F6" s="23" t="s">
        <v>330</v>
      </c>
      <c r="G6" s="328" t="str">
        <f t="shared" ref="G6:G69" si="0">IF(F6="","",IF(F6="課税対象外","要","不要"))</f>
        <v>不要</v>
      </c>
      <c r="H6" s="374">
        <f t="shared" ref="H6:H99" si="1">IF(A6="","",ROUNDDOWN(C6*D6,0))</f>
        <v>14000</v>
      </c>
      <c r="I6" s="296" t="s">
        <v>281</v>
      </c>
      <c r="K6" s="240" t="str">
        <f>IF('4.設備備品費R'!L6="","",'4.設備備品費R'!L6)</f>
        <v>○○モデル動物の開発と検証</v>
      </c>
      <c r="L6" s="261">
        <f t="shared" ref="L6:L16" si="2">IF(K6="","",SUMIF($I$5:$I$99,K6,$H$5:$H$99))</f>
        <v>1000000</v>
      </c>
    </row>
    <row r="7" spans="1:12" s="9" customFormat="1" ht="17.25" customHeight="1" x14ac:dyDescent="0.2">
      <c r="A7" s="53" t="s">
        <v>173</v>
      </c>
      <c r="B7" s="83" t="s">
        <v>174</v>
      </c>
      <c r="C7" s="87">
        <v>500000</v>
      </c>
      <c r="D7" s="87">
        <v>2</v>
      </c>
      <c r="E7" s="25" t="s">
        <v>77</v>
      </c>
      <c r="F7" s="316" t="s">
        <v>330</v>
      </c>
      <c r="G7" s="324" t="str">
        <f t="shared" si="0"/>
        <v>不要</v>
      </c>
      <c r="H7" s="373">
        <f t="shared" si="1"/>
        <v>1000000</v>
      </c>
      <c r="I7" s="296" t="s">
        <v>282</v>
      </c>
      <c r="K7" s="240" t="str">
        <f>IF('4.設備備品費R'!L7="","",'4.設備備品費R'!L7)</f>
        <v>サブテーマ３</v>
      </c>
      <c r="L7" s="261">
        <f t="shared" si="2"/>
        <v>14000</v>
      </c>
    </row>
    <row r="8" spans="1:12" s="9" customFormat="1" ht="17.25" customHeight="1" x14ac:dyDescent="0.2">
      <c r="A8" s="53" t="s">
        <v>175</v>
      </c>
      <c r="B8" s="83" t="s">
        <v>325</v>
      </c>
      <c r="C8" s="87">
        <v>14000</v>
      </c>
      <c r="D8" s="87">
        <v>1</v>
      </c>
      <c r="E8" s="25" t="s">
        <v>176</v>
      </c>
      <c r="F8" s="316" t="s">
        <v>330</v>
      </c>
      <c r="G8" s="324" t="str">
        <f t="shared" si="0"/>
        <v>不要</v>
      </c>
      <c r="H8" s="373">
        <f t="shared" si="1"/>
        <v>14000</v>
      </c>
      <c r="I8" s="296" t="s">
        <v>253</v>
      </c>
      <c r="K8" s="240" t="str">
        <f>IF('4.設備備品費R'!L8="","",'4.設備備品費R'!L8)</f>
        <v>サブテーマ共通</v>
      </c>
      <c r="L8" s="261">
        <f t="shared" si="2"/>
        <v>0</v>
      </c>
    </row>
    <row r="9" spans="1:12" s="9" customFormat="1" ht="17.25" customHeight="1" x14ac:dyDescent="0.2">
      <c r="A9" s="53"/>
      <c r="B9" s="83"/>
      <c r="C9" s="87"/>
      <c r="D9" s="87"/>
      <c r="E9" s="25"/>
      <c r="F9" s="316"/>
      <c r="G9" s="324" t="str">
        <f t="shared" si="0"/>
        <v/>
      </c>
      <c r="H9" s="373" t="str">
        <f t="shared" si="1"/>
        <v/>
      </c>
      <c r="I9" s="296"/>
      <c r="K9" s="240" t="str">
        <f>IF('4.設備備品費R'!L9="","",'4.設備備品費R'!L9)</f>
        <v/>
      </c>
      <c r="L9" s="261" t="str">
        <f t="shared" si="2"/>
        <v/>
      </c>
    </row>
    <row r="10" spans="1:12" s="9" customFormat="1" ht="17.25" customHeight="1" x14ac:dyDescent="0.2">
      <c r="A10" s="75"/>
      <c r="B10" s="88"/>
      <c r="C10" s="84"/>
      <c r="D10" s="84"/>
      <c r="E10" s="30"/>
      <c r="F10" s="317"/>
      <c r="G10" s="325" t="str">
        <f t="shared" si="0"/>
        <v/>
      </c>
      <c r="H10" s="209" t="str">
        <f t="shared" si="1"/>
        <v/>
      </c>
      <c r="I10" s="297"/>
      <c r="K10" s="240" t="str">
        <f>IF('4.設備備品費R'!L10="","",'4.設備備品費R'!L10)</f>
        <v/>
      </c>
      <c r="L10" s="261" t="str">
        <f t="shared" si="2"/>
        <v/>
      </c>
    </row>
    <row r="11" spans="1:12" s="9" customFormat="1" ht="17.25" customHeight="1" x14ac:dyDescent="0.2">
      <c r="A11" s="75"/>
      <c r="B11" s="88"/>
      <c r="C11" s="84"/>
      <c r="D11" s="84"/>
      <c r="E11" s="30"/>
      <c r="F11" s="317"/>
      <c r="G11" s="325" t="str">
        <f t="shared" si="0"/>
        <v/>
      </c>
      <c r="H11" s="209" t="str">
        <f t="shared" si="1"/>
        <v/>
      </c>
      <c r="I11" s="297"/>
      <c r="K11" s="240" t="str">
        <f>IF('4.設備備品費R'!L11="","",'4.設備備品費R'!L11)</f>
        <v/>
      </c>
      <c r="L11" s="261" t="str">
        <f t="shared" si="2"/>
        <v/>
      </c>
    </row>
    <row r="12" spans="1:12" s="9" customFormat="1" ht="17.25" customHeight="1" x14ac:dyDescent="0.2">
      <c r="A12" s="75"/>
      <c r="B12" s="88"/>
      <c r="C12" s="84"/>
      <c r="D12" s="84"/>
      <c r="E12" s="30"/>
      <c r="F12" s="317"/>
      <c r="G12" s="325" t="str">
        <f t="shared" si="0"/>
        <v/>
      </c>
      <c r="H12" s="209" t="str">
        <f t="shared" si="1"/>
        <v/>
      </c>
      <c r="I12" s="297"/>
      <c r="K12" s="240" t="str">
        <f>IF('4.設備備品費R'!L12="","",'4.設備備品費R'!L12)</f>
        <v/>
      </c>
      <c r="L12" s="261" t="str">
        <f t="shared" si="2"/>
        <v/>
      </c>
    </row>
    <row r="13" spans="1:12" s="9" customFormat="1" ht="17.25" customHeight="1" x14ac:dyDescent="0.2">
      <c r="A13" s="75"/>
      <c r="B13" s="88"/>
      <c r="C13" s="84"/>
      <c r="D13" s="84"/>
      <c r="E13" s="30"/>
      <c r="F13" s="317"/>
      <c r="G13" s="325" t="str">
        <f t="shared" si="0"/>
        <v/>
      </c>
      <c r="H13" s="209" t="str">
        <f t="shared" si="1"/>
        <v/>
      </c>
      <c r="I13" s="297"/>
      <c r="K13" s="240" t="str">
        <f>IF('4.設備備品費R'!L13="","",'4.設備備品費R'!L13)</f>
        <v/>
      </c>
      <c r="L13" s="261" t="str">
        <f t="shared" si="2"/>
        <v/>
      </c>
    </row>
    <row r="14" spans="1:12" s="9" customFormat="1" ht="17.25" customHeight="1" x14ac:dyDescent="0.2">
      <c r="A14" s="75"/>
      <c r="B14" s="88"/>
      <c r="C14" s="84"/>
      <c r="D14" s="84"/>
      <c r="E14" s="30"/>
      <c r="F14" s="317"/>
      <c r="G14" s="325" t="str">
        <f t="shared" si="0"/>
        <v/>
      </c>
      <c r="H14" s="209" t="str">
        <f t="shared" si="1"/>
        <v/>
      </c>
      <c r="I14" s="297"/>
      <c r="K14" s="240" t="str">
        <f>IF('4.設備備品費R'!L14="","",'4.設備備品費R'!L14)</f>
        <v/>
      </c>
      <c r="L14" s="261" t="str">
        <f t="shared" si="2"/>
        <v/>
      </c>
    </row>
    <row r="15" spans="1:12" s="9" customFormat="1" ht="17.25" customHeight="1" x14ac:dyDescent="0.2">
      <c r="A15" s="75"/>
      <c r="B15" s="88"/>
      <c r="C15" s="84"/>
      <c r="D15" s="84"/>
      <c r="E15" s="30"/>
      <c r="F15" s="317"/>
      <c r="G15" s="325" t="str">
        <f t="shared" si="0"/>
        <v/>
      </c>
      <c r="H15" s="209" t="str">
        <f t="shared" si="1"/>
        <v/>
      </c>
      <c r="I15" s="297"/>
      <c r="K15" s="240" t="str">
        <f>IF('4.設備備品費R'!L15="","",'4.設備備品費R'!L15)</f>
        <v/>
      </c>
      <c r="L15" s="261" t="str">
        <f t="shared" si="2"/>
        <v/>
      </c>
    </row>
    <row r="16" spans="1:12" s="9" customFormat="1" ht="17.25" customHeight="1" thickBot="1" x14ac:dyDescent="0.25">
      <c r="A16" s="75"/>
      <c r="B16" s="88"/>
      <c r="C16" s="84"/>
      <c r="D16" s="84"/>
      <c r="E16" s="30"/>
      <c r="F16" s="317"/>
      <c r="G16" s="325" t="str">
        <f t="shared" si="0"/>
        <v/>
      </c>
      <c r="H16" s="209" t="str">
        <f t="shared" si="1"/>
        <v/>
      </c>
      <c r="I16" s="297"/>
      <c r="K16" s="241" t="str">
        <f>IF('4.設備備品費R'!L16="","",'4.設備備品費R'!L16)</f>
        <v/>
      </c>
      <c r="L16" s="261" t="str">
        <f t="shared" si="2"/>
        <v/>
      </c>
    </row>
    <row r="17" spans="1:9" s="9" customFormat="1" ht="17.25" customHeight="1" x14ac:dyDescent="0.2">
      <c r="A17" s="75"/>
      <c r="B17" s="88"/>
      <c r="C17" s="84"/>
      <c r="D17" s="84"/>
      <c r="E17" s="30"/>
      <c r="F17" s="317"/>
      <c r="G17" s="325" t="str">
        <f t="shared" si="0"/>
        <v/>
      </c>
      <c r="H17" s="209" t="str">
        <f t="shared" si="1"/>
        <v/>
      </c>
      <c r="I17" s="297"/>
    </row>
    <row r="18" spans="1:9" s="9" customFormat="1" ht="17.25" customHeight="1" x14ac:dyDescent="0.2">
      <c r="A18" s="75"/>
      <c r="B18" s="88"/>
      <c r="C18" s="84"/>
      <c r="D18" s="84"/>
      <c r="E18" s="30"/>
      <c r="F18" s="317"/>
      <c r="G18" s="325" t="str">
        <f t="shared" si="0"/>
        <v/>
      </c>
      <c r="H18" s="209" t="str">
        <f t="shared" si="1"/>
        <v/>
      </c>
      <c r="I18" s="297"/>
    </row>
    <row r="19" spans="1:9" s="9" customFormat="1" ht="17.25" customHeight="1" x14ac:dyDescent="0.2">
      <c r="A19" s="75"/>
      <c r="B19" s="88"/>
      <c r="C19" s="84"/>
      <c r="D19" s="84"/>
      <c r="E19" s="30"/>
      <c r="F19" s="317"/>
      <c r="G19" s="325" t="str">
        <f t="shared" si="0"/>
        <v/>
      </c>
      <c r="H19" s="209" t="str">
        <f t="shared" si="1"/>
        <v/>
      </c>
      <c r="I19" s="297"/>
    </row>
    <row r="20" spans="1:9" s="9" customFormat="1" ht="17.25" customHeight="1" x14ac:dyDescent="0.2">
      <c r="A20" s="75"/>
      <c r="B20" s="88"/>
      <c r="C20" s="84"/>
      <c r="D20" s="84"/>
      <c r="E20" s="30"/>
      <c r="F20" s="317"/>
      <c r="G20" s="325" t="str">
        <f t="shared" si="0"/>
        <v/>
      </c>
      <c r="H20" s="209" t="str">
        <f t="shared" si="1"/>
        <v/>
      </c>
      <c r="I20" s="297"/>
    </row>
    <row r="21" spans="1:9" s="9" customFormat="1" ht="17.25" customHeight="1" x14ac:dyDescent="0.2">
      <c r="A21" s="75"/>
      <c r="B21" s="88"/>
      <c r="C21" s="84"/>
      <c r="D21" s="84"/>
      <c r="E21" s="30"/>
      <c r="F21" s="317"/>
      <c r="G21" s="325" t="str">
        <f t="shared" si="0"/>
        <v/>
      </c>
      <c r="H21" s="209" t="str">
        <f t="shared" si="1"/>
        <v/>
      </c>
      <c r="I21" s="297"/>
    </row>
    <row r="22" spans="1:9" s="9" customFormat="1" ht="17.25" customHeight="1" x14ac:dyDescent="0.2">
      <c r="A22" s="75"/>
      <c r="B22" s="88"/>
      <c r="C22" s="84"/>
      <c r="D22" s="84"/>
      <c r="E22" s="30"/>
      <c r="F22" s="317"/>
      <c r="G22" s="325" t="str">
        <f t="shared" si="0"/>
        <v/>
      </c>
      <c r="H22" s="209" t="str">
        <f t="shared" si="1"/>
        <v/>
      </c>
      <c r="I22" s="297"/>
    </row>
    <row r="23" spans="1:9" s="9" customFormat="1" ht="17.25" customHeight="1" x14ac:dyDescent="0.2">
      <c r="A23" s="75"/>
      <c r="B23" s="88"/>
      <c r="C23" s="84"/>
      <c r="D23" s="84"/>
      <c r="E23" s="30"/>
      <c r="F23" s="317"/>
      <c r="G23" s="325" t="str">
        <f t="shared" si="0"/>
        <v/>
      </c>
      <c r="H23" s="209" t="str">
        <f t="shared" si="1"/>
        <v/>
      </c>
      <c r="I23" s="297"/>
    </row>
    <row r="24" spans="1:9" s="9" customFormat="1" ht="17.25" customHeight="1" x14ac:dyDescent="0.2">
      <c r="A24" s="75"/>
      <c r="B24" s="88"/>
      <c r="C24" s="84"/>
      <c r="D24" s="84"/>
      <c r="E24" s="30"/>
      <c r="F24" s="317"/>
      <c r="G24" s="325" t="str">
        <f t="shared" si="0"/>
        <v/>
      </c>
      <c r="H24" s="209" t="str">
        <f t="shared" si="1"/>
        <v/>
      </c>
      <c r="I24" s="297"/>
    </row>
    <row r="25" spans="1:9" s="9" customFormat="1" ht="17.25" customHeight="1" x14ac:dyDescent="0.2">
      <c r="A25" s="75"/>
      <c r="B25" s="88"/>
      <c r="C25" s="84"/>
      <c r="D25" s="84"/>
      <c r="E25" s="30"/>
      <c r="F25" s="317"/>
      <c r="G25" s="325" t="str">
        <f t="shared" si="0"/>
        <v/>
      </c>
      <c r="H25" s="209" t="str">
        <f t="shared" si="1"/>
        <v/>
      </c>
      <c r="I25" s="297"/>
    </row>
    <row r="26" spans="1:9" s="9" customFormat="1" ht="17.25" customHeight="1" x14ac:dyDescent="0.2">
      <c r="A26" s="75"/>
      <c r="B26" s="88"/>
      <c r="C26" s="84"/>
      <c r="D26" s="84"/>
      <c r="E26" s="30"/>
      <c r="F26" s="317"/>
      <c r="G26" s="325" t="str">
        <f t="shared" si="0"/>
        <v/>
      </c>
      <c r="H26" s="209" t="str">
        <f t="shared" si="1"/>
        <v/>
      </c>
      <c r="I26" s="297"/>
    </row>
    <row r="27" spans="1:9" s="9" customFormat="1" ht="17.25" customHeight="1" x14ac:dyDescent="0.2">
      <c r="A27" s="75"/>
      <c r="B27" s="88"/>
      <c r="C27" s="84"/>
      <c r="D27" s="84"/>
      <c r="E27" s="30"/>
      <c r="F27" s="317"/>
      <c r="G27" s="325" t="str">
        <f t="shared" si="0"/>
        <v/>
      </c>
      <c r="H27" s="209" t="str">
        <f t="shared" si="1"/>
        <v/>
      </c>
      <c r="I27" s="297"/>
    </row>
    <row r="28" spans="1:9" s="9" customFormat="1" ht="17.25" customHeight="1" x14ac:dyDescent="0.2">
      <c r="A28" s="75"/>
      <c r="B28" s="88"/>
      <c r="C28" s="84"/>
      <c r="D28" s="84"/>
      <c r="E28" s="30"/>
      <c r="F28" s="317"/>
      <c r="G28" s="325" t="str">
        <f t="shared" si="0"/>
        <v/>
      </c>
      <c r="H28" s="209" t="str">
        <f t="shared" si="1"/>
        <v/>
      </c>
      <c r="I28" s="297"/>
    </row>
    <row r="29" spans="1:9" s="9" customFormat="1" ht="17.25" customHeight="1" x14ac:dyDescent="0.2">
      <c r="A29" s="75"/>
      <c r="B29" s="88"/>
      <c r="C29" s="84"/>
      <c r="D29" s="84"/>
      <c r="E29" s="30"/>
      <c r="F29" s="317"/>
      <c r="G29" s="325" t="str">
        <f t="shared" si="0"/>
        <v/>
      </c>
      <c r="H29" s="209" t="str">
        <f t="shared" si="1"/>
        <v/>
      </c>
      <c r="I29" s="297"/>
    </row>
    <row r="30" spans="1:9" s="9" customFormat="1" ht="17.25" customHeight="1" x14ac:dyDescent="0.2">
      <c r="A30" s="75"/>
      <c r="B30" s="88"/>
      <c r="C30" s="84"/>
      <c r="D30" s="84"/>
      <c r="E30" s="30"/>
      <c r="F30" s="317"/>
      <c r="G30" s="325" t="str">
        <f t="shared" si="0"/>
        <v/>
      </c>
      <c r="H30" s="209" t="str">
        <f t="shared" si="1"/>
        <v/>
      </c>
      <c r="I30" s="297"/>
    </row>
    <row r="31" spans="1:9" s="9" customFormat="1" ht="17.25" customHeight="1" x14ac:dyDescent="0.2">
      <c r="A31" s="75"/>
      <c r="B31" s="88"/>
      <c r="C31" s="84"/>
      <c r="D31" s="84"/>
      <c r="E31" s="30"/>
      <c r="F31" s="317"/>
      <c r="G31" s="325" t="str">
        <f t="shared" si="0"/>
        <v/>
      </c>
      <c r="H31" s="209" t="str">
        <f t="shared" si="1"/>
        <v/>
      </c>
      <c r="I31" s="297"/>
    </row>
    <row r="32" spans="1:9" s="9" customFormat="1" ht="17.25" customHeight="1" x14ac:dyDescent="0.2">
      <c r="A32" s="75"/>
      <c r="B32" s="88"/>
      <c r="C32" s="84"/>
      <c r="D32" s="84"/>
      <c r="E32" s="30"/>
      <c r="F32" s="317"/>
      <c r="G32" s="325" t="str">
        <f t="shared" si="0"/>
        <v/>
      </c>
      <c r="H32" s="209" t="str">
        <f t="shared" si="1"/>
        <v/>
      </c>
      <c r="I32" s="297"/>
    </row>
    <row r="33" spans="1:9" s="9" customFormat="1" ht="17.25" customHeight="1" x14ac:dyDescent="0.2">
      <c r="A33" s="75"/>
      <c r="B33" s="88"/>
      <c r="C33" s="84"/>
      <c r="D33" s="84"/>
      <c r="E33" s="30"/>
      <c r="F33" s="317"/>
      <c r="G33" s="325" t="str">
        <f t="shared" si="0"/>
        <v/>
      </c>
      <c r="H33" s="209" t="str">
        <f t="shared" si="1"/>
        <v/>
      </c>
      <c r="I33" s="297"/>
    </row>
    <row r="34" spans="1:9" s="9" customFormat="1" ht="17.25" customHeight="1" x14ac:dyDescent="0.2">
      <c r="A34" s="75"/>
      <c r="B34" s="88"/>
      <c r="C34" s="84"/>
      <c r="D34" s="84"/>
      <c r="E34" s="30"/>
      <c r="F34" s="317"/>
      <c r="G34" s="325" t="str">
        <f t="shared" si="0"/>
        <v/>
      </c>
      <c r="H34" s="209" t="str">
        <f t="shared" si="1"/>
        <v/>
      </c>
      <c r="I34" s="297"/>
    </row>
    <row r="35" spans="1:9" s="9" customFormat="1" ht="17.25" customHeight="1" x14ac:dyDescent="0.2">
      <c r="A35" s="75"/>
      <c r="B35" s="88"/>
      <c r="C35" s="84"/>
      <c r="D35" s="84"/>
      <c r="E35" s="30"/>
      <c r="F35" s="317"/>
      <c r="G35" s="325" t="str">
        <f t="shared" si="0"/>
        <v/>
      </c>
      <c r="H35" s="209" t="str">
        <f t="shared" si="1"/>
        <v/>
      </c>
      <c r="I35" s="297"/>
    </row>
    <row r="36" spans="1:9" s="9" customFormat="1" ht="17.25" customHeight="1" x14ac:dyDescent="0.2">
      <c r="A36" s="75"/>
      <c r="B36" s="88"/>
      <c r="C36" s="84"/>
      <c r="D36" s="84"/>
      <c r="E36" s="30"/>
      <c r="F36" s="317"/>
      <c r="G36" s="325" t="str">
        <f t="shared" si="0"/>
        <v/>
      </c>
      <c r="H36" s="209" t="str">
        <f t="shared" si="1"/>
        <v/>
      </c>
      <c r="I36" s="297"/>
    </row>
    <row r="37" spans="1:9" s="9" customFormat="1" ht="17.25" customHeight="1" x14ac:dyDescent="0.2">
      <c r="A37" s="75"/>
      <c r="B37" s="88"/>
      <c r="C37" s="84"/>
      <c r="D37" s="84"/>
      <c r="E37" s="30"/>
      <c r="F37" s="317"/>
      <c r="G37" s="325" t="str">
        <f t="shared" si="0"/>
        <v/>
      </c>
      <c r="H37" s="209" t="str">
        <f t="shared" si="1"/>
        <v/>
      </c>
      <c r="I37" s="297"/>
    </row>
    <row r="38" spans="1:9" s="9" customFormat="1" ht="17.25" customHeight="1" x14ac:dyDescent="0.2">
      <c r="A38" s="75"/>
      <c r="B38" s="88"/>
      <c r="C38" s="84"/>
      <c r="D38" s="84"/>
      <c r="E38" s="30"/>
      <c r="F38" s="317"/>
      <c r="G38" s="325" t="str">
        <f t="shared" si="0"/>
        <v/>
      </c>
      <c r="H38" s="209" t="str">
        <f t="shared" si="1"/>
        <v/>
      </c>
      <c r="I38" s="297"/>
    </row>
    <row r="39" spans="1:9" s="9" customFormat="1" ht="17.25" customHeight="1" x14ac:dyDescent="0.2">
      <c r="A39" s="75"/>
      <c r="B39" s="88"/>
      <c r="C39" s="84"/>
      <c r="D39" s="84"/>
      <c r="E39" s="30"/>
      <c r="F39" s="317"/>
      <c r="G39" s="325" t="str">
        <f t="shared" si="0"/>
        <v/>
      </c>
      <c r="H39" s="209" t="str">
        <f t="shared" si="1"/>
        <v/>
      </c>
      <c r="I39" s="297"/>
    </row>
    <row r="40" spans="1:9" s="9" customFormat="1" ht="17.25" customHeight="1" x14ac:dyDescent="0.2">
      <c r="A40" s="75"/>
      <c r="B40" s="88"/>
      <c r="C40" s="84"/>
      <c r="D40" s="84"/>
      <c r="E40" s="30"/>
      <c r="F40" s="317"/>
      <c r="G40" s="325" t="str">
        <f t="shared" si="0"/>
        <v/>
      </c>
      <c r="H40" s="209" t="str">
        <f t="shared" si="1"/>
        <v/>
      </c>
      <c r="I40" s="297"/>
    </row>
    <row r="41" spans="1:9" s="9" customFormat="1" ht="17.25" customHeight="1" x14ac:dyDescent="0.2">
      <c r="A41" s="75"/>
      <c r="B41" s="88"/>
      <c r="C41" s="84"/>
      <c r="D41" s="84"/>
      <c r="E41" s="30"/>
      <c r="F41" s="317"/>
      <c r="G41" s="325" t="str">
        <f t="shared" si="0"/>
        <v/>
      </c>
      <c r="H41" s="209" t="str">
        <f t="shared" si="1"/>
        <v/>
      </c>
      <c r="I41" s="297"/>
    </row>
    <row r="42" spans="1:9" s="9" customFormat="1" ht="17.25" customHeight="1" x14ac:dyDescent="0.2">
      <c r="A42" s="75"/>
      <c r="B42" s="88"/>
      <c r="C42" s="84"/>
      <c r="D42" s="84"/>
      <c r="E42" s="30"/>
      <c r="F42" s="317"/>
      <c r="G42" s="325" t="str">
        <f t="shared" si="0"/>
        <v/>
      </c>
      <c r="H42" s="209" t="str">
        <f t="shared" si="1"/>
        <v/>
      </c>
      <c r="I42" s="297"/>
    </row>
    <row r="43" spans="1:9" s="9" customFormat="1" ht="17.25" customHeight="1" x14ac:dyDescent="0.2">
      <c r="A43" s="75"/>
      <c r="B43" s="88"/>
      <c r="C43" s="84"/>
      <c r="D43" s="84"/>
      <c r="E43" s="30"/>
      <c r="F43" s="317"/>
      <c r="G43" s="325" t="str">
        <f t="shared" si="0"/>
        <v/>
      </c>
      <c r="H43" s="209" t="str">
        <f t="shared" si="1"/>
        <v/>
      </c>
      <c r="I43" s="297"/>
    </row>
    <row r="44" spans="1:9" s="9" customFormat="1" ht="17.25" customHeight="1" x14ac:dyDescent="0.2">
      <c r="A44" s="75"/>
      <c r="B44" s="88"/>
      <c r="C44" s="84"/>
      <c r="D44" s="84"/>
      <c r="E44" s="30"/>
      <c r="F44" s="317"/>
      <c r="G44" s="325" t="str">
        <f t="shared" si="0"/>
        <v/>
      </c>
      <c r="H44" s="209" t="str">
        <f t="shared" si="1"/>
        <v/>
      </c>
      <c r="I44" s="297"/>
    </row>
    <row r="45" spans="1:9" s="9" customFormat="1" ht="17.25" customHeight="1" x14ac:dyDescent="0.2">
      <c r="A45" s="75"/>
      <c r="B45" s="88"/>
      <c r="C45" s="84"/>
      <c r="D45" s="84"/>
      <c r="E45" s="30"/>
      <c r="F45" s="317"/>
      <c r="G45" s="325" t="str">
        <f t="shared" si="0"/>
        <v/>
      </c>
      <c r="H45" s="209" t="str">
        <f t="shared" si="1"/>
        <v/>
      </c>
      <c r="I45" s="297"/>
    </row>
    <row r="46" spans="1:9" s="9" customFormat="1" ht="17.25" customHeight="1" x14ac:dyDescent="0.2">
      <c r="A46" s="75"/>
      <c r="B46" s="88"/>
      <c r="C46" s="84"/>
      <c r="D46" s="84"/>
      <c r="E46" s="30"/>
      <c r="F46" s="317"/>
      <c r="G46" s="325" t="str">
        <f t="shared" si="0"/>
        <v/>
      </c>
      <c r="H46" s="209" t="str">
        <f t="shared" si="1"/>
        <v/>
      </c>
      <c r="I46" s="297"/>
    </row>
    <row r="47" spans="1:9" s="9" customFormat="1" ht="17.25" customHeight="1" x14ac:dyDescent="0.2">
      <c r="A47" s="75"/>
      <c r="B47" s="88"/>
      <c r="C47" s="84"/>
      <c r="D47" s="84"/>
      <c r="E47" s="30"/>
      <c r="F47" s="317"/>
      <c r="G47" s="325" t="str">
        <f t="shared" si="0"/>
        <v/>
      </c>
      <c r="H47" s="209" t="str">
        <f t="shared" si="1"/>
        <v/>
      </c>
      <c r="I47" s="297"/>
    </row>
    <row r="48" spans="1:9" s="9" customFormat="1" ht="17.25" customHeight="1" x14ac:dyDescent="0.2">
      <c r="A48" s="75"/>
      <c r="B48" s="88"/>
      <c r="C48" s="84"/>
      <c r="D48" s="84"/>
      <c r="E48" s="30"/>
      <c r="F48" s="317"/>
      <c r="G48" s="325" t="str">
        <f t="shared" si="0"/>
        <v/>
      </c>
      <c r="H48" s="209" t="str">
        <f t="shared" si="1"/>
        <v/>
      </c>
      <c r="I48" s="297"/>
    </row>
    <row r="49" spans="1:9" s="9" customFormat="1" ht="17.25" customHeight="1" x14ac:dyDescent="0.2">
      <c r="A49" s="75"/>
      <c r="B49" s="88"/>
      <c r="C49" s="84"/>
      <c r="D49" s="84"/>
      <c r="E49" s="30"/>
      <c r="F49" s="317"/>
      <c r="G49" s="325" t="str">
        <f t="shared" si="0"/>
        <v/>
      </c>
      <c r="H49" s="209" t="str">
        <f t="shared" si="1"/>
        <v/>
      </c>
      <c r="I49" s="297"/>
    </row>
    <row r="50" spans="1:9" s="9" customFormat="1" ht="17.25" customHeight="1" x14ac:dyDescent="0.2">
      <c r="A50" s="75"/>
      <c r="B50" s="88"/>
      <c r="C50" s="84"/>
      <c r="D50" s="84"/>
      <c r="E50" s="30"/>
      <c r="F50" s="317"/>
      <c r="G50" s="325" t="str">
        <f t="shared" si="0"/>
        <v/>
      </c>
      <c r="H50" s="209" t="str">
        <f t="shared" si="1"/>
        <v/>
      </c>
      <c r="I50" s="297"/>
    </row>
    <row r="51" spans="1:9" s="9" customFormat="1" ht="17.25" customHeight="1" x14ac:dyDescent="0.2">
      <c r="A51" s="75"/>
      <c r="B51" s="88"/>
      <c r="C51" s="84"/>
      <c r="D51" s="84"/>
      <c r="E51" s="30"/>
      <c r="F51" s="317"/>
      <c r="G51" s="325" t="str">
        <f t="shared" si="0"/>
        <v/>
      </c>
      <c r="H51" s="209" t="str">
        <f t="shared" si="1"/>
        <v/>
      </c>
      <c r="I51" s="297"/>
    </row>
    <row r="52" spans="1:9" s="9" customFormat="1" ht="17.25" customHeight="1" x14ac:dyDescent="0.2">
      <c r="A52" s="75"/>
      <c r="B52" s="88"/>
      <c r="C52" s="84"/>
      <c r="D52" s="84"/>
      <c r="E52" s="30"/>
      <c r="F52" s="317"/>
      <c r="G52" s="325" t="str">
        <f t="shared" si="0"/>
        <v/>
      </c>
      <c r="H52" s="209" t="str">
        <f t="shared" si="1"/>
        <v/>
      </c>
      <c r="I52" s="297"/>
    </row>
    <row r="53" spans="1:9" s="9" customFormat="1" ht="17.25" customHeight="1" x14ac:dyDescent="0.2">
      <c r="A53" s="75"/>
      <c r="B53" s="88"/>
      <c r="C53" s="84"/>
      <c r="D53" s="84"/>
      <c r="E53" s="30"/>
      <c r="F53" s="317"/>
      <c r="G53" s="325" t="str">
        <f t="shared" si="0"/>
        <v/>
      </c>
      <c r="H53" s="209" t="str">
        <f t="shared" si="1"/>
        <v/>
      </c>
      <c r="I53" s="297"/>
    </row>
    <row r="54" spans="1:9" s="9" customFormat="1" ht="17.25" customHeight="1" x14ac:dyDescent="0.2">
      <c r="A54" s="75"/>
      <c r="B54" s="88"/>
      <c r="C54" s="84"/>
      <c r="D54" s="84"/>
      <c r="E54" s="30"/>
      <c r="F54" s="317"/>
      <c r="G54" s="325" t="str">
        <f t="shared" si="0"/>
        <v/>
      </c>
      <c r="H54" s="209" t="str">
        <f t="shared" si="1"/>
        <v/>
      </c>
      <c r="I54" s="297"/>
    </row>
    <row r="55" spans="1:9" s="9" customFormat="1" ht="17.25" customHeight="1" x14ac:dyDescent="0.2">
      <c r="A55" s="75"/>
      <c r="B55" s="88"/>
      <c r="C55" s="84"/>
      <c r="D55" s="84"/>
      <c r="E55" s="30"/>
      <c r="F55" s="317"/>
      <c r="G55" s="325" t="str">
        <f t="shared" si="0"/>
        <v/>
      </c>
      <c r="H55" s="209" t="str">
        <f t="shared" si="1"/>
        <v/>
      </c>
      <c r="I55" s="297"/>
    </row>
    <row r="56" spans="1:9" s="9" customFormat="1" ht="17.25" customHeight="1" x14ac:dyDescent="0.2">
      <c r="A56" s="75"/>
      <c r="B56" s="88"/>
      <c r="C56" s="84"/>
      <c r="D56" s="84"/>
      <c r="E56" s="30"/>
      <c r="F56" s="317"/>
      <c r="G56" s="325" t="str">
        <f t="shared" si="0"/>
        <v/>
      </c>
      <c r="H56" s="209" t="str">
        <f t="shared" si="1"/>
        <v/>
      </c>
      <c r="I56" s="297"/>
    </row>
    <row r="57" spans="1:9" s="9" customFormat="1" ht="17.25" customHeight="1" x14ac:dyDescent="0.2">
      <c r="A57" s="75"/>
      <c r="B57" s="88"/>
      <c r="C57" s="84"/>
      <c r="D57" s="84"/>
      <c r="E57" s="30"/>
      <c r="F57" s="317"/>
      <c r="G57" s="325" t="str">
        <f t="shared" si="0"/>
        <v/>
      </c>
      <c r="H57" s="209" t="str">
        <f t="shared" si="1"/>
        <v/>
      </c>
      <c r="I57" s="297"/>
    </row>
    <row r="58" spans="1:9" s="9" customFormat="1" ht="17.25" customHeight="1" x14ac:dyDescent="0.2">
      <c r="A58" s="75"/>
      <c r="B58" s="88"/>
      <c r="C58" s="84"/>
      <c r="D58" s="84"/>
      <c r="E58" s="30"/>
      <c r="F58" s="317"/>
      <c r="G58" s="325" t="str">
        <f t="shared" si="0"/>
        <v/>
      </c>
      <c r="H58" s="209" t="str">
        <f t="shared" si="1"/>
        <v/>
      </c>
      <c r="I58" s="297"/>
    </row>
    <row r="59" spans="1:9" s="9" customFormat="1" ht="17.25" customHeight="1" x14ac:dyDescent="0.2">
      <c r="A59" s="75"/>
      <c r="B59" s="88"/>
      <c r="C59" s="84"/>
      <c r="D59" s="84"/>
      <c r="E59" s="30"/>
      <c r="F59" s="317"/>
      <c r="G59" s="325" t="str">
        <f t="shared" si="0"/>
        <v/>
      </c>
      <c r="H59" s="209" t="str">
        <f t="shared" si="1"/>
        <v/>
      </c>
      <c r="I59" s="297"/>
    </row>
    <row r="60" spans="1:9" s="9" customFormat="1" ht="17.25" customHeight="1" x14ac:dyDescent="0.2">
      <c r="A60" s="75"/>
      <c r="B60" s="88"/>
      <c r="C60" s="84"/>
      <c r="D60" s="84"/>
      <c r="E60" s="30"/>
      <c r="F60" s="317"/>
      <c r="G60" s="325" t="str">
        <f t="shared" si="0"/>
        <v/>
      </c>
      <c r="H60" s="209" t="str">
        <f t="shared" si="1"/>
        <v/>
      </c>
      <c r="I60" s="297"/>
    </row>
    <row r="61" spans="1:9" s="9" customFormat="1" ht="17.25" customHeight="1" x14ac:dyDescent="0.2">
      <c r="A61" s="75"/>
      <c r="B61" s="88"/>
      <c r="C61" s="84"/>
      <c r="D61" s="84"/>
      <c r="E61" s="30"/>
      <c r="F61" s="317"/>
      <c r="G61" s="325" t="str">
        <f t="shared" si="0"/>
        <v/>
      </c>
      <c r="H61" s="209" t="str">
        <f t="shared" si="1"/>
        <v/>
      </c>
      <c r="I61" s="297"/>
    </row>
    <row r="62" spans="1:9" s="9" customFormat="1" ht="17.25" customHeight="1" x14ac:dyDescent="0.2">
      <c r="A62" s="75"/>
      <c r="B62" s="88"/>
      <c r="C62" s="84"/>
      <c r="D62" s="84"/>
      <c r="E62" s="30"/>
      <c r="F62" s="317"/>
      <c r="G62" s="325" t="str">
        <f t="shared" si="0"/>
        <v/>
      </c>
      <c r="H62" s="209" t="str">
        <f t="shared" si="1"/>
        <v/>
      </c>
      <c r="I62" s="297"/>
    </row>
    <row r="63" spans="1:9" s="9" customFormat="1" ht="17.25" customHeight="1" x14ac:dyDescent="0.2">
      <c r="A63" s="75"/>
      <c r="B63" s="88"/>
      <c r="C63" s="84"/>
      <c r="D63" s="84"/>
      <c r="E63" s="30"/>
      <c r="F63" s="317"/>
      <c r="G63" s="325" t="str">
        <f t="shared" si="0"/>
        <v/>
      </c>
      <c r="H63" s="209" t="str">
        <f t="shared" si="1"/>
        <v/>
      </c>
      <c r="I63" s="297"/>
    </row>
    <row r="64" spans="1:9" s="9" customFormat="1" ht="17.25" customHeight="1" x14ac:dyDescent="0.2">
      <c r="A64" s="75"/>
      <c r="B64" s="88"/>
      <c r="C64" s="84"/>
      <c r="D64" s="84"/>
      <c r="E64" s="30"/>
      <c r="F64" s="317"/>
      <c r="G64" s="325" t="str">
        <f t="shared" si="0"/>
        <v/>
      </c>
      <c r="H64" s="209" t="str">
        <f t="shared" si="1"/>
        <v/>
      </c>
      <c r="I64" s="297"/>
    </row>
    <row r="65" spans="1:9" s="9" customFormat="1" ht="17.25" customHeight="1" x14ac:dyDescent="0.2">
      <c r="A65" s="75"/>
      <c r="B65" s="88"/>
      <c r="C65" s="84"/>
      <c r="D65" s="84"/>
      <c r="E65" s="30"/>
      <c r="F65" s="317"/>
      <c r="G65" s="325" t="str">
        <f t="shared" si="0"/>
        <v/>
      </c>
      <c r="H65" s="209" t="str">
        <f t="shared" si="1"/>
        <v/>
      </c>
      <c r="I65" s="297"/>
    </row>
    <row r="66" spans="1:9" s="9" customFormat="1" ht="17.25" customHeight="1" x14ac:dyDescent="0.2">
      <c r="A66" s="75"/>
      <c r="B66" s="88"/>
      <c r="C66" s="84"/>
      <c r="D66" s="84"/>
      <c r="E66" s="30"/>
      <c r="F66" s="317"/>
      <c r="G66" s="325" t="str">
        <f t="shared" si="0"/>
        <v/>
      </c>
      <c r="H66" s="209" t="str">
        <f t="shared" si="1"/>
        <v/>
      </c>
      <c r="I66" s="297"/>
    </row>
    <row r="67" spans="1:9" s="9" customFormat="1" ht="17.25" customHeight="1" x14ac:dyDescent="0.2">
      <c r="A67" s="75"/>
      <c r="B67" s="88"/>
      <c r="C67" s="84"/>
      <c r="D67" s="84"/>
      <c r="E67" s="30"/>
      <c r="F67" s="317"/>
      <c r="G67" s="325" t="str">
        <f t="shared" si="0"/>
        <v/>
      </c>
      <c r="H67" s="209" t="str">
        <f t="shared" si="1"/>
        <v/>
      </c>
      <c r="I67" s="297"/>
    </row>
    <row r="68" spans="1:9" s="9" customFormat="1" ht="17.25" customHeight="1" x14ac:dyDescent="0.2">
      <c r="A68" s="75"/>
      <c r="B68" s="88"/>
      <c r="C68" s="84"/>
      <c r="D68" s="84"/>
      <c r="E68" s="30"/>
      <c r="F68" s="317"/>
      <c r="G68" s="325" t="str">
        <f t="shared" si="0"/>
        <v/>
      </c>
      <c r="H68" s="209" t="str">
        <f t="shared" si="1"/>
        <v/>
      </c>
      <c r="I68" s="297"/>
    </row>
    <row r="69" spans="1:9" s="9" customFormat="1" ht="17.25" customHeight="1" x14ac:dyDescent="0.2">
      <c r="A69" s="75"/>
      <c r="B69" s="88"/>
      <c r="C69" s="84"/>
      <c r="D69" s="84"/>
      <c r="E69" s="30"/>
      <c r="F69" s="317"/>
      <c r="G69" s="325" t="str">
        <f t="shared" si="0"/>
        <v/>
      </c>
      <c r="H69" s="209" t="str">
        <f t="shared" si="1"/>
        <v/>
      </c>
      <c r="I69" s="297"/>
    </row>
    <row r="70" spans="1:9" s="9" customFormat="1" ht="17.25" customHeight="1" x14ac:dyDescent="0.2">
      <c r="A70" s="75"/>
      <c r="B70" s="88"/>
      <c r="C70" s="84"/>
      <c r="D70" s="84"/>
      <c r="E70" s="30"/>
      <c r="F70" s="317"/>
      <c r="G70" s="325" t="str">
        <f t="shared" ref="G70:G99" si="3">IF(F70="","",IF(F70="課税対象外","要","不要"))</f>
        <v/>
      </c>
      <c r="H70" s="209" t="str">
        <f t="shared" si="1"/>
        <v/>
      </c>
      <c r="I70" s="297"/>
    </row>
    <row r="71" spans="1:9" s="9" customFormat="1" ht="17.25" customHeight="1" x14ac:dyDescent="0.2">
      <c r="A71" s="75"/>
      <c r="B71" s="88"/>
      <c r="C71" s="84"/>
      <c r="D71" s="84"/>
      <c r="E71" s="30"/>
      <c r="F71" s="317"/>
      <c r="G71" s="325" t="str">
        <f t="shared" si="3"/>
        <v/>
      </c>
      <c r="H71" s="209" t="str">
        <f t="shared" si="1"/>
        <v/>
      </c>
      <c r="I71" s="297"/>
    </row>
    <row r="72" spans="1:9" s="9" customFormat="1" ht="17.25" customHeight="1" x14ac:dyDescent="0.2">
      <c r="A72" s="75"/>
      <c r="B72" s="88"/>
      <c r="C72" s="84"/>
      <c r="D72" s="84"/>
      <c r="E72" s="30"/>
      <c r="F72" s="317"/>
      <c r="G72" s="325" t="str">
        <f t="shared" si="3"/>
        <v/>
      </c>
      <c r="H72" s="209" t="str">
        <f t="shared" si="1"/>
        <v/>
      </c>
      <c r="I72" s="297"/>
    </row>
    <row r="73" spans="1:9" s="9" customFormat="1" ht="17.25" customHeight="1" x14ac:dyDescent="0.2">
      <c r="A73" s="75"/>
      <c r="B73" s="88"/>
      <c r="C73" s="84"/>
      <c r="D73" s="84"/>
      <c r="E73" s="30"/>
      <c r="F73" s="317"/>
      <c r="G73" s="325" t="str">
        <f t="shared" si="3"/>
        <v/>
      </c>
      <c r="H73" s="209" t="str">
        <f t="shared" si="1"/>
        <v/>
      </c>
      <c r="I73" s="297"/>
    </row>
    <row r="74" spans="1:9" s="9" customFormat="1" ht="17.25" customHeight="1" x14ac:dyDescent="0.2">
      <c r="A74" s="75"/>
      <c r="B74" s="88"/>
      <c r="C74" s="84"/>
      <c r="D74" s="84"/>
      <c r="E74" s="30"/>
      <c r="F74" s="317"/>
      <c r="G74" s="325" t="str">
        <f t="shared" si="3"/>
        <v/>
      </c>
      <c r="H74" s="209" t="str">
        <f t="shared" si="1"/>
        <v/>
      </c>
      <c r="I74" s="297"/>
    </row>
    <row r="75" spans="1:9" s="9" customFormat="1" ht="17.25" customHeight="1" x14ac:dyDescent="0.2">
      <c r="A75" s="75"/>
      <c r="B75" s="88"/>
      <c r="C75" s="84"/>
      <c r="D75" s="84"/>
      <c r="E75" s="30"/>
      <c r="F75" s="317"/>
      <c r="G75" s="325" t="str">
        <f t="shared" si="3"/>
        <v/>
      </c>
      <c r="H75" s="209" t="str">
        <f t="shared" si="1"/>
        <v/>
      </c>
      <c r="I75" s="297"/>
    </row>
    <row r="76" spans="1:9" s="9" customFormat="1" ht="17.25" customHeight="1" x14ac:dyDescent="0.2">
      <c r="A76" s="75"/>
      <c r="B76" s="88"/>
      <c r="C76" s="84"/>
      <c r="D76" s="84"/>
      <c r="E76" s="30"/>
      <c r="F76" s="317"/>
      <c r="G76" s="325" t="str">
        <f t="shared" si="3"/>
        <v/>
      </c>
      <c r="H76" s="209" t="str">
        <f t="shared" si="1"/>
        <v/>
      </c>
      <c r="I76" s="297"/>
    </row>
    <row r="77" spans="1:9" s="9" customFormat="1" ht="17.25" customHeight="1" x14ac:dyDescent="0.2">
      <c r="A77" s="75"/>
      <c r="B77" s="88"/>
      <c r="C77" s="84"/>
      <c r="D77" s="84"/>
      <c r="E77" s="30"/>
      <c r="F77" s="317"/>
      <c r="G77" s="325" t="str">
        <f t="shared" si="3"/>
        <v/>
      </c>
      <c r="H77" s="209" t="str">
        <f t="shared" si="1"/>
        <v/>
      </c>
      <c r="I77" s="297"/>
    </row>
    <row r="78" spans="1:9" s="9" customFormat="1" ht="17.25" customHeight="1" x14ac:dyDescent="0.2">
      <c r="A78" s="75"/>
      <c r="B78" s="88"/>
      <c r="C78" s="84"/>
      <c r="D78" s="84"/>
      <c r="E78" s="30"/>
      <c r="F78" s="317"/>
      <c r="G78" s="325" t="str">
        <f t="shared" si="3"/>
        <v/>
      </c>
      <c r="H78" s="209" t="str">
        <f t="shared" si="1"/>
        <v/>
      </c>
      <c r="I78" s="297"/>
    </row>
    <row r="79" spans="1:9" s="9" customFormat="1" ht="17.25" customHeight="1" x14ac:dyDescent="0.2">
      <c r="A79" s="75"/>
      <c r="B79" s="88"/>
      <c r="C79" s="84"/>
      <c r="D79" s="84"/>
      <c r="E79" s="30"/>
      <c r="F79" s="317"/>
      <c r="G79" s="325" t="str">
        <f t="shared" si="3"/>
        <v/>
      </c>
      <c r="H79" s="209" t="str">
        <f t="shared" si="1"/>
        <v/>
      </c>
      <c r="I79" s="297"/>
    </row>
    <row r="80" spans="1:9" s="9" customFormat="1" ht="17.25" customHeight="1" x14ac:dyDescent="0.2">
      <c r="A80" s="75"/>
      <c r="B80" s="88"/>
      <c r="C80" s="84"/>
      <c r="D80" s="84"/>
      <c r="E80" s="30"/>
      <c r="F80" s="317"/>
      <c r="G80" s="325" t="str">
        <f t="shared" si="3"/>
        <v/>
      </c>
      <c r="H80" s="209" t="str">
        <f t="shared" si="1"/>
        <v/>
      </c>
      <c r="I80" s="297"/>
    </row>
    <row r="81" spans="1:9" s="9" customFormat="1" ht="17.25" customHeight="1" x14ac:dyDescent="0.2">
      <c r="A81" s="75"/>
      <c r="B81" s="88"/>
      <c r="C81" s="84"/>
      <c r="D81" s="84"/>
      <c r="E81" s="30"/>
      <c r="F81" s="317"/>
      <c r="G81" s="325" t="str">
        <f t="shared" si="3"/>
        <v/>
      </c>
      <c r="H81" s="209" t="str">
        <f t="shared" si="1"/>
        <v/>
      </c>
      <c r="I81" s="297"/>
    </row>
    <row r="82" spans="1:9" s="9" customFormat="1" ht="17.25" customHeight="1" x14ac:dyDescent="0.2">
      <c r="A82" s="75"/>
      <c r="B82" s="88"/>
      <c r="C82" s="84"/>
      <c r="D82" s="84"/>
      <c r="E82" s="30"/>
      <c r="F82" s="317"/>
      <c r="G82" s="325" t="str">
        <f t="shared" si="3"/>
        <v/>
      </c>
      <c r="H82" s="209" t="str">
        <f t="shared" si="1"/>
        <v/>
      </c>
      <c r="I82" s="297"/>
    </row>
    <row r="83" spans="1:9" s="9" customFormat="1" ht="17.25" customHeight="1" x14ac:dyDescent="0.2">
      <c r="A83" s="75"/>
      <c r="B83" s="88"/>
      <c r="C83" s="84"/>
      <c r="D83" s="84"/>
      <c r="E83" s="30"/>
      <c r="F83" s="317"/>
      <c r="G83" s="325" t="str">
        <f t="shared" si="3"/>
        <v/>
      </c>
      <c r="H83" s="209" t="str">
        <f t="shared" si="1"/>
        <v/>
      </c>
      <c r="I83" s="297"/>
    </row>
    <row r="84" spans="1:9" s="9" customFormat="1" ht="17.25" customHeight="1" x14ac:dyDescent="0.2">
      <c r="A84" s="75"/>
      <c r="B84" s="88"/>
      <c r="C84" s="84"/>
      <c r="D84" s="84"/>
      <c r="E84" s="30"/>
      <c r="F84" s="317"/>
      <c r="G84" s="325" t="str">
        <f t="shared" si="3"/>
        <v/>
      </c>
      <c r="H84" s="209" t="str">
        <f t="shared" si="1"/>
        <v/>
      </c>
      <c r="I84" s="297"/>
    </row>
    <row r="85" spans="1:9" s="9" customFormat="1" ht="17.25" customHeight="1" x14ac:dyDescent="0.2">
      <c r="A85" s="75"/>
      <c r="B85" s="88"/>
      <c r="C85" s="84"/>
      <c r="D85" s="84"/>
      <c r="E85" s="30"/>
      <c r="F85" s="317"/>
      <c r="G85" s="325" t="str">
        <f t="shared" si="3"/>
        <v/>
      </c>
      <c r="H85" s="209" t="str">
        <f t="shared" si="1"/>
        <v/>
      </c>
      <c r="I85" s="297"/>
    </row>
    <row r="86" spans="1:9" s="9" customFormat="1" ht="17.25" customHeight="1" x14ac:dyDescent="0.2">
      <c r="A86" s="75"/>
      <c r="B86" s="88"/>
      <c r="C86" s="84"/>
      <c r="D86" s="84"/>
      <c r="E86" s="30"/>
      <c r="F86" s="317"/>
      <c r="G86" s="325" t="str">
        <f t="shared" si="3"/>
        <v/>
      </c>
      <c r="H86" s="209" t="str">
        <f t="shared" si="1"/>
        <v/>
      </c>
      <c r="I86" s="297"/>
    </row>
    <row r="87" spans="1:9" s="9" customFormat="1" ht="17.25" customHeight="1" x14ac:dyDescent="0.2">
      <c r="A87" s="75"/>
      <c r="B87" s="88"/>
      <c r="C87" s="84"/>
      <c r="D87" s="84"/>
      <c r="E87" s="30"/>
      <c r="F87" s="317"/>
      <c r="G87" s="325" t="str">
        <f t="shared" si="3"/>
        <v/>
      </c>
      <c r="H87" s="209" t="str">
        <f t="shared" si="1"/>
        <v/>
      </c>
      <c r="I87" s="297"/>
    </row>
    <row r="88" spans="1:9" s="9" customFormat="1" ht="17.25" customHeight="1" x14ac:dyDescent="0.2">
      <c r="A88" s="75"/>
      <c r="B88" s="88"/>
      <c r="C88" s="84"/>
      <c r="D88" s="84"/>
      <c r="E88" s="30"/>
      <c r="F88" s="317"/>
      <c r="G88" s="325" t="str">
        <f t="shared" si="3"/>
        <v/>
      </c>
      <c r="H88" s="209" t="str">
        <f t="shared" si="1"/>
        <v/>
      </c>
      <c r="I88" s="297"/>
    </row>
    <row r="89" spans="1:9" s="9" customFormat="1" ht="17.25" customHeight="1" x14ac:dyDescent="0.2">
      <c r="A89" s="75"/>
      <c r="B89" s="88"/>
      <c r="C89" s="84"/>
      <c r="D89" s="84"/>
      <c r="E89" s="30"/>
      <c r="F89" s="317"/>
      <c r="G89" s="325" t="str">
        <f t="shared" si="3"/>
        <v/>
      </c>
      <c r="H89" s="209" t="str">
        <f t="shared" si="1"/>
        <v/>
      </c>
      <c r="I89" s="297"/>
    </row>
    <row r="90" spans="1:9" s="9" customFormat="1" ht="17.25" customHeight="1" x14ac:dyDescent="0.2">
      <c r="A90" s="75"/>
      <c r="B90" s="88"/>
      <c r="C90" s="84"/>
      <c r="D90" s="84"/>
      <c r="E90" s="30"/>
      <c r="F90" s="317"/>
      <c r="G90" s="325" t="str">
        <f t="shared" si="3"/>
        <v/>
      </c>
      <c r="H90" s="209" t="str">
        <f t="shared" si="1"/>
        <v/>
      </c>
      <c r="I90" s="297"/>
    </row>
    <row r="91" spans="1:9" s="9" customFormat="1" ht="17.25" customHeight="1" x14ac:dyDescent="0.2">
      <c r="A91" s="75"/>
      <c r="B91" s="88"/>
      <c r="C91" s="84"/>
      <c r="D91" s="84"/>
      <c r="E91" s="30"/>
      <c r="F91" s="317"/>
      <c r="G91" s="325" t="str">
        <f t="shared" si="3"/>
        <v/>
      </c>
      <c r="H91" s="209" t="str">
        <f t="shared" si="1"/>
        <v/>
      </c>
      <c r="I91" s="297"/>
    </row>
    <row r="92" spans="1:9" s="9" customFormat="1" ht="17.25" customHeight="1" x14ac:dyDescent="0.2">
      <c r="A92" s="75"/>
      <c r="B92" s="88"/>
      <c r="C92" s="84"/>
      <c r="D92" s="84"/>
      <c r="E92" s="30"/>
      <c r="F92" s="317"/>
      <c r="G92" s="325" t="str">
        <f t="shared" si="3"/>
        <v/>
      </c>
      <c r="H92" s="209" t="str">
        <f t="shared" si="1"/>
        <v/>
      </c>
      <c r="I92" s="297"/>
    </row>
    <row r="93" spans="1:9" s="9" customFormat="1" ht="17.25" customHeight="1" x14ac:dyDescent="0.2">
      <c r="A93" s="75"/>
      <c r="B93" s="88"/>
      <c r="C93" s="84"/>
      <c r="D93" s="84"/>
      <c r="E93" s="30"/>
      <c r="F93" s="317"/>
      <c r="G93" s="325" t="str">
        <f t="shared" si="3"/>
        <v/>
      </c>
      <c r="H93" s="209" t="str">
        <f t="shared" si="1"/>
        <v/>
      </c>
      <c r="I93" s="297"/>
    </row>
    <row r="94" spans="1:9" s="9" customFormat="1" ht="17.25" customHeight="1" x14ac:dyDescent="0.2">
      <c r="A94" s="75"/>
      <c r="B94" s="88"/>
      <c r="C94" s="84"/>
      <c r="D94" s="84"/>
      <c r="E94" s="30"/>
      <c r="F94" s="317"/>
      <c r="G94" s="325" t="str">
        <f t="shared" si="3"/>
        <v/>
      </c>
      <c r="H94" s="209" t="str">
        <f t="shared" si="1"/>
        <v/>
      </c>
      <c r="I94" s="297"/>
    </row>
    <row r="95" spans="1:9" s="9" customFormat="1" ht="17.25" customHeight="1" x14ac:dyDescent="0.2">
      <c r="A95" s="75"/>
      <c r="B95" s="88"/>
      <c r="C95" s="84"/>
      <c r="D95" s="84"/>
      <c r="E95" s="30"/>
      <c r="F95" s="317"/>
      <c r="G95" s="325" t="str">
        <f t="shared" si="3"/>
        <v/>
      </c>
      <c r="H95" s="209" t="str">
        <f t="shared" si="1"/>
        <v/>
      </c>
      <c r="I95" s="297"/>
    </row>
    <row r="96" spans="1:9" s="9" customFormat="1" ht="17.25" customHeight="1" x14ac:dyDescent="0.2">
      <c r="A96" s="75"/>
      <c r="B96" s="88"/>
      <c r="C96" s="84"/>
      <c r="D96" s="84"/>
      <c r="E96" s="30"/>
      <c r="F96" s="317"/>
      <c r="G96" s="325" t="str">
        <f t="shared" si="3"/>
        <v/>
      </c>
      <c r="H96" s="209" t="str">
        <f t="shared" si="1"/>
        <v/>
      </c>
      <c r="I96" s="297"/>
    </row>
    <row r="97" spans="1:9" s="9" customFormat="1" ht="17.25" customHeight="1" x14ac:dyDescent="0.2">
      <c r="A97" s="75"/>
      <c r="B97" s="88"/>
      <c r="C97" s="84"/>
      <c r="D97" s="84"/>
      <c r="E97" s="30"/>
      <c r="F97" s="317"/>
      <c r="G97" s="325" t="str">
        <f t="shared" si="3"/>
        <v/>
      </c>
      <c r="H97" s="209" t="str">
        <f t="shared" si="1"/>
        <v/>
      </c>
      <c r="I97" s="297"/>
    </row>
    <row r="98" spans="1:9" s="9" customFormat="1" ht="17.25" customHeight="1" x14ac:dyDescent="0.2">
      <c r="A98" s="75"/>
      <c r="B98" s="88"/>
      <c r="C98" s="84"/>
      <c r="D98" s="84"/>
      <c r="E98" s="30"/>
      <c r="F98" s="317"/>
      <c r="G98" s="325" t="str">
        <f t="shared" si="3"/>
        <v/>
      </c>
      <c r="H98" s="209" t="str">
        <f t="shared" si="1"/>
        <v/>
      </c>
      <c r="I98" s="297"/>
    </row>
    <row r="99" spans="1:9" s="9" customFormat="1" ht="17.25" customHeight="1" thickBot="1" x14ac:dyDescent="0.25">
      <c r="A99" s="156"/>
      <c r="B99" s="157"/>
      <c r="C99" s="158"/>
      <c r="D99" s="158"/>
      <c r="E99" s="150"/>
      <c r="F99" s="376"/>
      <c r="G99" s="377" t="str">
        <f t="shared" si="3"/>
        <v/>
      </c>
      <c r="H99" s="211" t="str">
        <f t="shared" si="1"/>
        <v/>
      </c>
      <c r="I99" s="297"/>
    </row>
    <row r="100" spans="1:9" ht="17.25" customHeight="1" thickTop="1" thickBot="1" x14ac:dyDescent="0.25">
      <c r="A100" s="489" t="s">
        <v>79</v>
      </c>
      <c r="B100" s="490"/>
      <c r="C100" s="490"/>
      <c r="D100" s="490"/>
      <c r="E100" s="490"/>
      <c r="F100" s="314"/>
      <c r="G100" s="314"/>
      <c r="H100" s="155">
        <f>SUBTOTAL(9,H5:H99)</f>
        <v>1098000</v>
      </c>
      <c r="I100" s="237" t="s">
        <v>250</v>
      </c>
    </row>
    <row r="101" spans="1:9" ht="17.25" customHeight="1" x14ac:dyDescent="0.2">
      <c r="A101" s="6" t="s">
        <v>80</v>
      </c>
      <c r="G101" s="394" t="s">
        <v>338</v>
      </c>
      <c r="H101" s="399">
        <f>SUMIF(G5:G99,"要",H5:H99)</f>
        <v>0</v>
      </c>
    </row>
    <row r="102" spans="1:9" ht="17.25" customHeight="1" x14ac:dyDescent="0.2"/>
    <row r="103" spans="1:9" ht="17.25" customHeight="1" x14ac:dyDescent="0.2"/>
    <row r="104" spans="1:9" ht="17.25" customHeight="1" x14ac:dyDescent="0.2"/>
    <row r="105" spans="1:9" ht="17.25" customHeight="1" x14ac:dyDescent="0.2"/>
    <row r="106" spans="1:9" ht="17.25" customHeight="1" x14ac:dyDescent="0.2"/>
    <row r="107" spans="1:9" ht="17.25" customHeight="1" x14ac:dyDescent="0.2"/>
    <row r="108" spans="1:9" ht="17.25" customHeight="1" x14ac:dyDescent="0.2"/>
    <row r="109" spans="1:9" ht="17.25" customHeight="1" x14ac:dyDescent="0.2"/>
    <row r="110" spans="1:9" ht="17.25" customHeight="1" x14ac:dyDescent="0.2"/>
    <row r="111" spans="1:9" ht="17.25" customHeight="1" x14ac:dyDescent="0.2"/>
    <row r="112" spans="1:9" ht="17.25" customHeight="1" x14ac:dyDescent="0.2"/>
    <row r="113" ht="17.25" customHeight="1" x14ac:dyDescent="0.2"/>
    <row r="114" ht="17.25" customHeight="1" x14ac:dyDescent="0.2"/>
    <row r="115" ht="17.25" customHeight="1" x14ac:dyDescent="0.2"/>
  </sheetData>
  <sheetProtection algorithmName="SHA-512" hashValue="BvJDwJwbZmCQEE2U3YFFfsTqkAVuNw3CtbeL9OqLYDScY3jHP5Qy/U3Jmh8ydbv5wYWLE6opqYylByMQ7B71VA==" saltValue="HqqIivNs1Y45Y5z60U66AA==" spinCount="100000" sheet="1" formatCells="0" formatColumns="0" formatRows="0"/>
  <protectedRanges>
    <protectedRange sqref="A6:G6" name="範囲1_1_1"/>
  </protectedRanges>
  <autoFilter ref="A3:I4" xr:uid="{00000000-0001-0000-0A00-000000000000}">
    <filterColumn colId="2" showButton="0"/>
    <filterColumn colId="3" showButton="0"/>
  </autoFilter>
  <mergeCells count="9">
    <mergeCell ref="I3:I4"/>
    <mergeCell ref="K3:K4"/>
    <mergeCell ref="A100:E100"/>
    <mergeCell ref="C3:E3"/>
    <mergeCell ref="A3:A4"/>
    <mergeCell ref="B3:B4"/>
    <mergeCell ref="H3:H4"/>
    <mergeCell ref="F3:F4"/>
    <mergeCell ref="G3:G4"/>
  </mergeCells>
  <phoneticPr fontId="15"/>
  <dataValidations count="4">
    <dataValidation type="list" allowBlank="1" showInputMessage="1" showErrorMessage="1" sqref="E7:E99 E5" xr:uid="{00000000-0002-0000-0A00-000000000000}">
      <formula1>"選択してください,個,点,式,件,ヶ月"</formula1>
    </dataValidation>
    <dataValidation type="list" allowBlank="1" showInputMessage="1" showErrorMessage="1" sqref="E6" xr:uid="{01871D9E-BF5F-46C1-BA79-E0347652F9E6}">
      <formula1>"選択してください,個,点,台,式,件,匹"</formula1>
    </dataValidation>
    <dataValidation type="list" allowBlank="1" showInputMessage="1" showErrorMessage="1" sqref="I5:I99" xr:uid="{DBACB2FE-7B5B-4579-A39E-EA30FC93E9DB}">
      <formula1>$K$5:$K$16</formula1>
    </dataValidation>
    <dataValidation type="list" allowBlank="1" showInputMessage="1" showErrorMessage="1" sqref="F5:F99" xr:uid="{CAFD94A1-31BF-44A9-B456-3ECE6428D2C1}">
      <formula1>"税込 (課税), 課税対象外"</formula1>
    </dataValidation>
  </dataValidations>
  <printOptions horizontalCentered="1"/>
  <pageMargins left="0.39370078740157483" right="0.19685039370078741" top="0.74803149606299213" bottom="0.74803149606299213" header="0.31496062992125984" footer="0.31496062992125984"/>
  <pageSetup paperSize="9" scale="63" fitToHeight="2" orientation="portrait" blackAndWhite="1" r:id="rId1"/>
  <headerFooter alignWithMargins="0">
    <oddFooter>&amp;R&amp;12&amp;K00-024Ver.20240401</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79BE2-78A7-42FE-9A94-CC285F775987}">
  <sheetPr>
    <tabColor rgb="FFFF0000"/>
  </sheetPr>
  <dimension ref="A1:G10"/>
  <sheetViews>
    <sheetView zoomScale="80" zoomScaleNormal="80" workbookViewId="0"/>
  </sheetViews>
  <sheetFormatPr defaultColWidth="9" defaultRowHeight="14.4" x14ac:dyDescent="0.2"/>
  <cols>
    <col min="1" max="1" width="39.77734375" style="1" customWidth="1"/>
    <col min="2" max="2" width="18.77734375" style="1" customWidth="1"/>
    <col min="3" max="3" width="12.88671875" style="1" customWidth="1"/>
    <col min="4" max="4" width="18" style="1" customWidth="1"/>
    <col min="5" max="5" width="10.109375" style="2" customWidth="1"/>
    <col min="6" max="6" width="18" style="2" customWidth="1"/>
    <col min="7" max="7" width="8.109375" style="1" bestFit="1" customWidth="1"/>
    <col min="8" max="16384" width="9" style="1"/>
  </cols>
  <sheetData>
    <row r="1" spans="1:7" ht="16.2" x14ac:dyDescent="0.2">
      <c r="A1" s="378"/>
      <c r="B1" s="379"/>
    </row>
    <row r="2" spans="1:7" ht="16.8" thickBot="1" x14ac:dyDescent="0.25">
      <c r="A2" s="378" t="s">
        <v>333</v>
      </c>
      <c r="B2" s="378"/>
      <c r="F2" s="3" t="s">
        <v>67</v>
      </c>
    </row>
    <row r="3" spans="1:7" ht="15" thickBot="1" x14ac:dyDescent="0.25">
      <c r="A3" s="380" t="s">
        <v>334</v>
      </c>
      <c r="B3" s="526" t="s">
        <v>165</v>
      </c>
      <c r="C3" s="527"/>
      <c r="D3" s="381" t="s">
        <v>335</v>
      </c>
      <c r="E3" s="382" t="s">
        <v>336</v>
      </c>
      <c r="F3" s="383" t="s">
        <v>134</v>
      </c>
    </row>
    <row r="4" spans="1:7" x14ac:dyDescent="0.2">
      <c r="A4" s="384" t="s">
        <v>342</v>
      </c>
      <c r="B4" s="528" t="s">
        <v>337</v>
      </c>
      <c r="C4" s="529"/>
      <c r="D4" s="385">
        <f>'4.設備備品費R'!I101</f>
        <v>0</v>
      </c>
      <c r="E4" s="386">
        <v>0.1</v>
      </c>
      <c r="F4" s="387">
        <f>IF(D4*E4=0,0,ROUNDDOWN(D4*E4,0))</f>
        <v>0</v>
      </c>
      <c r="G4" s="11"/>
    </row>
    <row r="5" spans="1:7" x14ac:dyDescent="0.2">
      <c r="A5" s="388" t="s">
        <v>343</v>
      </c>
      <c r="B5" s="530" t="s">
        <v>337</v>
      </c>
      <c r="C5" s="531"/>
      <c r="D5" s="385">
        <f>'5.消耗品費R'!H101</f>
        <v>0</v>
      </c>
      <c r="E5" s="386">
        <v>0.1</v>
      </c>
      <c r="F5" s="389">
        <f t="shared" ref="F5:F8" si="0">IF(D5*E5=0,0,ROUNDDOWN(D5*E5,0))</f>
        <v>0</v>
      </c>
    </row>
    <row r="6" spans="1:7" x14ac:dyDescent="0.2">
      <c r="A6" s="388" t="s">
        <v>344</v>
      </c>
      <c r="B6" s="530" t="s">
        <v>337</v>
      </c>
      <c r="C6" s="531"/>
      <c r="D6" s="385">
        <f>'6.旅費R'!N101</f>
        <v>0</v>
      </c>
      <c r="E6" s="386">
        <v>0.1</v>
      </c>
      <c r="F6" s="389">
        <f>IF(D6*E6=0,0,ROUNDDOWN(D6*E6,0))</f>
        <v>0</v>
      </c>
    </row>
    <row r="7" spans="1:7" x14ac:dyDescent="0.2">
      <c r="A7" s="388" t="s">
        <v>345</v>
      </c>
      <c r="B7" s="530" t="s">
        <v>337</v>
      </c>
      <c r="C7" s="531"/>
      <c r="D7" s="385">
        <f>'7.人件費(実績単価)R'!J103+'8.人件費(健保等級)R'!J101</f>
        <v>3242574</v>
      </c>
      <c r="E7" s="386">
        <v>0.1</v>
      </c>
      <c r="F7" s="389">
        <f t="shared" si="0"/>
        <v>324257</v>
      </c>
    </row>
    <row r="8" spans="1:7" x14ac:dyDescent="0.2">
      <c r="A8" s="388" t="s">
        <v>346</v>
      </c>
      <c r="B8" s="530" t="s">
        <v>337</v>
      </c>
      <c r="C8" s="531"/>
      <c r="D8" s="385">
        <f>'9.謝金R'!G101</f>
        <v>0</v>
      </c>
      <c r="E8" s="386">
        <v>0.1</v>
      </c>
      <c r="F8" s="389">
        <f t="shared" si="0"/>
        <v>0</v>
      </c>
    </row>
    <row r="9" spans="1:7" ht="15" thickBot="1" x14ac:dyDescent="0.25">
      <c r="A9" s="390" t="s">
        <v>347</v>
      </c>
      <c r="B9" s="524" t="s">
        <v>337</v>
      </c>
      <c r="C9" s="525"/>
      <c r="D9" s="391">
        <f>'10.その他R'!H101</f>
        <v>0</v>
      </c>
      <c r="E9" s="392">
        <v>0.1</v>
      </c>
      <c r="F9" s="393">
        <f>IF(D9*E9=0,0,ROUNDDOWN(D9*E9,0))</f>
        <v>0</v>
      </c>
    </row>
    <row r="10" spans="1:7" ht="15.6" thickTop="1" thickBot="1" x14ac:dyDescent="0.25">
      <c r="A10" s="490" t="s">
        <v>150</v>
      </c>
      <c r="B10" s="490"/>
      <c r="C10" s="490"/>
      <c r="D10" s="490"/>
      <c r="E10" s="508"/>
      <c r="F10" s="155">
        <f>SUM(F4:F9)</f>
        <v>324257</v>
      </c>
    </row>
  </sheetData>
  <sheetProtection algorithmName="SHA-512" hashValue="LxOTayhFkkIHbKJWr1GxQYsBbyub9gZFtxvTszsjEjPHRCdGIGKSVql8mNab41SA6jsukoh9leKTg2fqhTTUww==" saltValue="KJQDD9LDaS6h8pWxpdO+Zw==" spinCount="100000" sheet="1" formatCells="0" formatColumns="0" formatRows="0"/>
  <mergeCells count="8">
    <mergeCell ref="B9:C9"/>
    <mergeCell ref="A10:E10"/>
    <mergeCell ref="B3:C3"/>
    <mergeCell ref="B4:C4"/>
    <mergeCell ref="B5:C5"/>
    <mergeCell ref="B6:C6"/>
    <mergeCell ref="B7:C7"/>
    <mergeCell ref="B8:C8"/>
  </mergeCells>
  <phoneticPr fontId="15"/>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4D0CB-7595-489A-BF28-36EBA71A2C68}">
  <dimension ref="A1"/>
  <sheetViews>
    <sheetView workbookViewId="0"/>
  </sheetViews>
  <sheetFormatPr defaultRowHeight="13.2" x14ac:dyDescent="0.2"/>
  <sheetData/>
  <phoneticPr fontId="15"/>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D4870-15DB-4DBD-9832-91B8D6CCF2AB}">
  <sheetPr>
    <tabColor rgb="FFFFFF00"/>
    <pageSetUpPr fitToPage="1"/>
  </sheetPr>
  <dimension ref="A1:M104"/>
  <sheetViews>
    <sheetView zoomScale="80" zoomScaleNormal="80" workbookViewId="0">
      <pane ySplit="4" topLeftCell="A5" activePane="bottomLeft" state="frozen"/>
      <selection pane="bottomLeft"/>
    </sheetView>
  </sheetViews>
  <sheetFormatPr defaultColWidth="9" defaultRowHeight="14.4" x14ac:dyDescent="0.2"/>
  <cols>
    <col min="1" max="1" width="25.6640625" style="1" customWidth="1"/>
    <col min="2" max="2" width="40.44140625" style="1" customWidth="1"/>
    <col min="3" max="3" width="16.6640625" style="4" customWidth="1"/>
    <col min="4" max="4" width="16.21875" style="1" customWidth="1"/>
    <col min="5" max="5" width="5.88671875" style="1" customWidth="1"/>
    <col min="6" max="6" width="5" style="1" customWidth="1"/>
    <col min="7" max="7" width="16.109375" style="1" customWidth="1"/>
    <col min="8" max="8" width="13.77734375" style="1" customWidth="1"/>
    <col min="9" max="9" width="17.77734375" style="2" customWidth="1"/>
    <col min="10" max="10" width="30.77734375" style="1" customWidth="1"/>
    <col min="11" max="11" width="14.77734375" style="1" customWidth="1"/>
    <col min="12" max="12" width="30.77734375" style="1" customWidth="1"/>
    <col min="13" max="13" width="17.77734375" style="1" customWidth="1"/>
    <col min="14" max="16384" width="9" style="1"/>
  </cols>
  <sheetData>
    <row r="1" spans="1:13" x14ac:dyDescent="0.2">
      <c r="A1" s="1" t="s">
        <v>65</v>
      </c>
    </row>
    <row r="2" spans="1:13" ht="17.25" customHeight="1" thickBot="1" x14ac:dyDescent="0.25">
      <c r="A2" s="1" t="s">
        <v>66</v>
      </c>
      <c r="I2" s="3" t="s">
        <v>67</v>
      </c>
    </row>
    <row r="3" spans="1:13" ht="16.5" customHeight="1" x14ac:dyDescent="0.2">
      <c r="A3" s="479" t="s">
        <v>68</v>
      </c>
      <c r="B3" s="481" t="s">
        <v>69</v>
      </c>
      <c r="C3" s="483" t="s">
        <v>70</v>
      </c>
      <c r="D3" s="486" t="s">
        <v>71</v>
      </c>
      <c r="E3" s="486"/>
      <c r="F3" s="486"/>
      <c r="G3" s="487" t="s">
        <v>328</v>
      </c>
      <c r="H3" s="487" t="s">
        <v>329</v>
      </c>
      <c r="I3" s="477" t="s">
        <v>72</v>
      </c>
      <c r="J3" s="473" t="s">
        <v>263</v>
      </c>
      <c r="L3" s="473" t="s">
        <v>263</v>
      </c>
    </row>
    <row r="4" spans="1:13" ht="16.5" customHeight="1" thickBot="1" x14ac:dyDescent="0.25">
      <c r="A4" s="480"/>
      <c r="B4" s="482"/>
      <c r="C4" s="484"/>
      <c r="D4" s="234" t="s">
        <v>73</v>
      </c>
      <c r="E4" s="485" t="s">
        <v>74</v>
      </c>
      <c r="F4" s="485"/>
      <c r="G4" s="488"/>
      <c r="H4" s="488"/>
      <c r="I4" s="478"/>
      <c r="J4" s="474"/>
      <c r="L4" s="474"/>
    </row>
    <row r="5" spans="1:13" s="6" customFormat="1" ht="17.25" customHeight="1" x14ac:dyDescent="0.2">
      <c r="A5" s="21" t="s">
        <v>291</v>
      </c>
      <c r="B5" s="22" t="s">
        <v>292</v>
      </c>
      <c r="C5" s="23" t="s">
        <v>293</v>
      </c>
      <c r="D5" s="24">
        <v>200000</v>
      </c>
      <c r="E5" s="148">
        <v>2</v>
      </c>
      <c r="F5" s="86" t="s">
        <v>294</v>
      </c>
      <c r="G5" s="316" t="s">
        <v>330</v>
      </c>
      <c r="H5" s="324" t="str">
        <f>IF(G5="","",IF(G5="課税対象外","要","不要"))</f>
        <v>不要</v>
      </c>
      <c r="I5" s="373">
        <f>IF(A5="","",ROUNDDOWN(D5*E5,0))</f>
        <v>400000</v>
      </c>
      <c r="J5" s="296" t="s">
        <v>272</v>
      </c>
      <c r="L5" s="298" t="s">
        <v>272</v>
      </c>
      <c r="M5" s="261">
        <f>IF(L5="","",SUMIF($J$5:$J$99,L5,$I$5:$I$99))</f>
        <v>1500000</v>
      </c>
    </row>
    <row r="6" spans="1:13" ht="16.95" customHeight="1" x14ac:dyDescent="0.2">
      <c r="A6" s="21" t="s">
        <v>295</v>
      </c>
      <c r="B6" s="22" t="s">
        <v>292</v>
      </c>
      <c r="C6" s="23" t="s">
        <v>293</v>
      </c>
      <c r="D6" s="309">
        <v>50000</v>
      </c>
      <c r="E6" s="310">
        <v>4</v>
      </c>
      <c r="F6" s="25" t="s">
        <v>294</v>
      </c>
      <c r="G6" s="316" t="s">
        <v>330</v>
      </c>
      <c r="H6" s="324" t="str">
        <f t="shared" ref="H6:H69" si="0">IF(G6="","",IF(G6="課税対象外","要","不要"))</f>
        <v>不要</v>
      </c>
      <c r="I6" s="373">
        <f>IF(A6="","",ROUNDDOWN(D6*E6,0))</f>
        <v>200000</v>
      </c>
      <c r="J6" s="296" t="s">
        <v>272</v>
      </c>
      <c r="L6" s="296" t="s">
        <v>273</v>
      </c>
      <c r="M6" s="261">
        <f t="shared" ref="M6:M11" si="1">IF(L6="","",SUMIF($J$5:$J$99,L6,$I$5:$I$99))</f>
        <v>0</v>
      </c>
    </row>
    <row r="7" spans="1:13" ht="17.25" customHeight="1" x14ac:dyDescent="0.2">
      <c r="A7" s="81" t="s">
        <v>296</v>
      </c>
      <c r="B7" s="22" t="s">
        <v>292</v>
      </c>
      <c r="C7" s="23" t="s">
        <v>293</v>
      </c>
      <c r="D7" s="309">
        <v>300000</v>
      </c>
      <c r="E7" s="310">
        <v>3</v>
      </c>
      <c r="F7" s="25" t="s">
        <v>294</v>
      </c>
      <c r="G7" s="316" t="s">
        <v>330</v>
      </c>
      <c r="H7" s="324" t="str">
        <f t="shared" si="0"/>
        <v>不要</v>
      </c>
      <c r="I7" s="373">
        <f t="shared" ref="I7:I99" si="2">IF(A7="","",ROUNDDOWN(D7*E7,0))</f>
        <v>900000</v>
      </c>
      <c r="J7" s="296" t="s">
        <v>272</v>
      </c>
      <c r="L7" s="296" t="s">
        <v>274</v>
      </c>
      <c r="M7" s="261">
        <f t="shared" si="1"/>
        <v>0</v>
      </c>
    </row>
    <row r="8" spans="1:13" ht="17.25" customHeight="1" x14ac:dyDescent="0.2">
      <c r="A8" s="26"/>
      <c r="B8" s="27"/>
      <c r="C8" s="274"/>
      <c r="D8" s="28"/>
      <c r="E8" s="29"/>
      <c r="F8" s="30"/>
      <c r="G8" s="317"/>
      <c r="H8" s="325" t="str">
        <f t="shared" si="0"/>
        <v/>
      </c>
      <c r="I8" s="209" t="str">
        <f t="shared" si="2"/>
        <v/>
      </c>
      <c r="J8" s="297"/>
      <c r="L8" s="296" t="s">
        <v>265</v>
      </c>
      <c r="M8" s="261">
        <f t="shared" si="1"/>
        <v>0</v>
      </c>
    </row>
    <row r="9" spans="1:13" ht="17.25" customHeight="1" x14ac:dyDescent="0.2">
      <c r="A9" s="26"/>
      <c r="B9" s="27"/>
      <c r="C9" s="274"/>
      <c r="D9" s="28"/>
      <c r="E9" s="29"/>
      <c r="F9" s="30"/>
      <c r="G9" s="317"/>
      <c r="H9" s="325" t="str">
        <f t="shared" si="0"/>
        <v/>
      </c>
      <c r="I9" s="209" t="str">
        <f t="shared" si="2"/>
        <v/>
      </c>
      <c r="J9" s="297"/>
      <c r="L9" s="297"/>
      <c r="M9" s="261" t="str">
        <f t="shared" si="1"/>
        <v/>
      </c>
    </row>
    <row r="10" spans="1:13" ht="17.25" customHeight="1" x14ac:dyDescent="0.2">
      <c r="A10" s="26"/>
      <c r="B10" s="27"/>
      <c r="C10" s="274"/>
      <c r="D10" s="28"/>
      <c r="E10" s="29"/>
      <c r="F10" s="30"/>
      <c r="G10" s="317"/>
      <c r="H10" s="325" t="str">
        <f t="shared" si="0"/>
        <v/>
      </c>
      <c r="I10" s="209" t="str">
        <f t="shared" si="2"/>
        <v/>
      </c>
      <c r="J10" s="297"/>
      <c r="L10" s="297"/>
      <c r="M10" s="261" t="str">
        <f t="shared" si="1"/>
        <v/>
      </c>
    </row>
    <row r="11" spans="1:13" ht="17.25" customHeight="1" thickBot="1" x14ac:dyDescent="0.25">
      <c r="A11" s="26"/>
      <c r="B11" s="27"/>
      <c r="C11" s="274"/>
      <c r="D11" s="28"/>
      <c r="E11" s="29"/>
      <c r="F11" s="30"/>
      <c r="G11" s="317"/>
      <c r="H11" s="325" t="str">
        <f t="shared" si="0"/>
        <v/>
      </c>
      <c r="I11" s="209" t="str">
        <f t="shared" si="2"/>
        <v/>
      </c>
      <c r="J11" s="297"/>
      <c r="L11" s="299"/>
      <c r="M11" s="261" t="str">
        <f t="shared" si="1"/>
        <v/>
      </c>
    </row>
    <row r="12" spans="1:13" ht="17.25" customHeight="1" x14ac:dyDescent="0.2">
      <c r="A12" s="26"/>
      <c r="B12" s="27"/>
      <c r="C12" s="274"/>
      <c r="D12" s="28"/>
      <c r="E12" s="29"/>
      <c r="F12" s="30"/>
      <c r="G12" s="317"/>
      <c r="H12" s="325" t="str">
        <f t="shared" si="0"/>
        <v/>
      </c>
      <c r="I12" s="209" t="str">
        <f t="shared" si="2"/>
        <v/>
      </c>
      <c r="J12" s="297"/>
    </row>
    <row r="13" spans="1:13" ht="17.25" customHeight="1" x14ac:dyDescent="0.2">
      <c r="A13" s="26"/>
      <c r="B13" s="27"/>
      <c r="C13" s="274"/>
      <c r="D13" s="28"/>
      <c r="E13" s="29"/>
      <c r="F13" s="30"/>
      <c r="G13" s="317"/>
      <c r="H13" s="325" t="str">
        <f t="shared" si="0"/>
        <v/>
      </c>
      <c r="I13" s="209" t="str">
        <f t="shared" si="2"/>
        <v/>
      </c>
      <c r="J13" s="297"/>
      <c r="K13" s="1" t="s">
        <v>78</v>
      </c>
    </row>
    <row r="14" spans="1:13" ht="17.25" customHeight="1" x14ac:dyDescent="0.2">
      <c r="A14" s="26"/>
      <c r="B14" s="27"/>
      <c r="C14" s="274"/>
      <c r="D14" s="28"/>
      <c r="E14" s="29"/>
      <c r="F14" s="30"/>
      <c r="G14" s="317"/>
      <c r="H14" s="325" t="str">
        <f t="shared" si="0"/>
        <v/>
      </c>
      <c r="I14" s="209" t="str">
        <f t="shared" si="2"/>
        <v/>
      </c>
      <c r="J14" s="297"/>
    </row>
    <row r="15" spans="1:13" ht="17.25" customHeight="1" x14ac:dyDescent="0.2">
      <c r="A15" s="26"/>
      <c r="B15" s="27"/>
      <c r="C15" s="274"/>
      <c r="D15" s="28"/>
      <c r="E15" s="29"/>
      <c r="F15" s="30"/>
      <c r="G15" s="317"/>
      <c r="H15" s="325" t="str">
        <f t="shared" si="0"/>
        <v/>
      </c>
      <c r="I15" s="209" t="str">
        <f t="shared" si="2"/>
        <v/>
      </c>
      <c r="J15" s="297"/>
    </row>
    <row r="16" spans="1:13" ht="17.25" customHeight="1" x14ac:dyDescent="0.2">
      <c r="A16" s="26"/>
      <c r="B16" s="27"/>
      <c r="C16" s="274"/>
      <c r="D16" s="28"/>
      <c r="E16" s="29"/>
      <c r="F16" s="30"/>
      <c r="G16" s="317"/>
      <c r="H16" s="325" t="str">
        <f t="shared" si="0"/>
        <v/>
      </c>
      <c r="I16" s="209" t="str">
        <f t="shared" si="2"/>
        <v/>
      </c>
      <c r="J16" s="297"/>
    </row>
    <row r="17" spans="1:10" ht="17.25" customHeight="1" x14ac:dyDescent="0.2">
      <c r="A17" s="26"/>
      <c r="B17" s="27"/>
      <c r="C17" s="274"/>
      <c r="D17" s="28"/>
      <c r="E17" s="29"/>
      <c r="F17" s="30"/>
      <c r="G17" s="317"/>
      <c r="H17" s="325" t="str">
        <f t="shared" si="0"/>
        <v/>
      </c>
      <c r="I17" s="209" t="str">
        <f t="shared" si="2"/>
        <v/>
      </c>
      <c r="J17" s="297"/>
    </row>
    <row r="18" spans="1:10" ht="17.25" customHeight="1" x14ac:dyDescent="0.2">
      <c r="A18" s="26"/>
      <c r="B18" s="27"/>
      <c r="C18" s="274"/>
      <c r="D18" s="28"/>
      <c r="E18" s="29"/>
      <c r="F18" s="30"/>
      <c r="G18" s="317"/>
      <c r="H18" s="325" t="str">
        <f t="shared" si="0"/>
        <v/>
      </c>
      <c r="I18" s="209" t="str">
        <f t="shared" si="2"/>
        <v/>
      </c>
      <c r="J18" s="297"/>
    </row>
    <row r="19" spans="1:10" ht="17.25" customHeight="1" x14ac:dyDescent="0.2">
      <c r="A19" s="26"/>
      <c r="B19" s="27"/>
      <c r="C19" s="274"/>
      <c r="D19" s="28"/>
      <c r="E19" s="29"/>
      <c r="F19" s="30"/>
      <c r="G19" s="317"/>
      <c r="H19" s="325" t="str">
        <f t="shared" si="0"/>
        <v/>
      </c>
      <c r="I19" s="209" t="str">
        <f t="shared" si="2"/>
        <v/>
      </c>
      <c r="J19" s="297"/>
    </row>
    <row r="20" spans="1:10" ht="17.25" customHeight="1" x14ac:dyDescent="0.2">
      <c r="A20" s="26"/>
      <c r="B20" s="27"/>
      <c r="C20" s="274"/>
      <c r="D20" s="28"/>
      <c r="E20" s="29"/>
      <c r="F20" s="30"/>
      <c r="G20" s="317"/>
      <c r="H20" s="325" t="str">
        <f t="shared" si="0"/>
        <v/>
      </c>
      <c r="I20" s="209" t="str">
        <f t="shared" si="2"/>
        <v/>
      </c>
      <c r="J20" s="297"/>
    </row>
    <row r="21" spans="1:10" ht="17.25" customHeight="1" x14ac:dyDescent="0.2">
      <c r="A21" s="26"/>
      <c r="B21" s="27"/>
      <c r="C21" s="274"/>
      <c r="D21" s="28"/>
      <c r="E21" s="29"/>
      <c r="F21" s="30"/>
      <c r="G21" s="317"/>
      <c r="H21" s="325" t="str">
        <f t="shared" si="0"/>
        <v/>
      </c>
      <c r="I21" s="209" t="str">
        <f t="shared" si="2"/>
        <v/>
      </c>
      <c r="J21" s="297"/>
    </row>
    <row r="22" spans="1:10" ht="17.25" customHeight="1" x14ac:dyDescent="0.2">
      <c r="A22" s="26"/>
      <c r="B22" s="27"/>
      <c r="C22" s="274"/>
      <c r="D22" s="28"/>
      <c r="E22" s="29"/>
      <c r="F22" s="30"/>
      <c r="G22" s="317"/>
      <c r="H22" s="325" t="str">
        <f t="shared" si="0"/>
        <v/>
      </c>
      <c r="I22" s="209" t="str">
        <f t="shared" si="2"/>
        <v/>
      </c>
      <c r="J22" s="297"/>
    </row>
    <row r="23" spans="1:10" ht="17.25" customHeight="1" x14ac:dyDescent="0.2">
      <c r="A23" s="26"/>
      <c r="B23" s="27"/>
      <c r="C23" s="274"/>
      <c r="D23" s="28"/>
      <c r="E23" s="29"/>
      <c r="F23" s="30"/>
      <c r="G23" s="317"/>
      <c r="H23" s="325" t="str">
        <f t="shared" si="0"/>
        <v/>
      </c>
      <c r="I23" s="209" t="str">
        <f t="shared" si="2"/>
        <v/>
      </c>
      <c r="J23" s="297"/>
    </row>
    <row r="24" spans="1:10" ht="17.25" customHeight="1" x14ac:dyDescent="0.2">
      <c r="A24" s="26"/>
      <c r="B24" s="27"/>
      <c r="C24" s="274"/>
      <c r="D24" s="28"/>
      <c r="E24" s="29"/>
      <c r="F24" s="30"/>
      <c r="G24" s="317"/>
      <c r="H24" s="325" t="str">
        <f t="shared" si="0"/>
        <v/>
      </c>
      <c r="I24" s="209" t="str">
        <f t="shared" si="2"/>
        <v/>
      </c>
      <c r="J24" s="297"/>
    </row>
    <row r="25" spans="1:10" ht="17.25" customHeight="1" x14ac:dyDescent="0.2">
      <c r="A25" s="26"/>
      <c r="B25" s="27"/>
      <c r="C25" s="274"/>
      <c r="D25" s="28"/>
      <c r="E25" s="29"/>
      <c r="F25" s="30"/>
      <c r="G25" s="317"/>
      <c r="H25" s="325" t="str">
        <f t="shared" si="0"/>
        <v/>
      </c>
      <c r="I25" s="209" t="str">
        <f t="shared" si="2"/>
        <v/>
      </c>
      <c r="J25" s="297"/>
    </row>
    <row r="26" spans="1:10" ht="17.25" customHeight="1" x14ac:dyDescent="0.2">
      <c r="A26" s="26"/>
      <c r="B26" s="27"/>
      <c r="C26" s="274"/>
      <c r="D26" s="28"/>
      <c r="E26" s="29"/>
      <c r="F26" s="30"/>
      <c r="G26" s="317"/>
      <c r="H26" s="325" t="str">
        <f t="shared" si="0"/>
        <v/>
      </c>
      <c r="I26" s="209" t="str">
        <f t="shared" si="2"/>
        <v/>
      </c>
      <c r="J26" s="297"/>
    </row>
    <row r="27" spans="1:10" ht="17.25" customHeight="1" x14ac:dyDescent="0.2">
      <c r="A27" s="26"/>
      <c r="B27" s="27"/>
      <c r="C27" s="274"/>
      <c r="D27" s="28"/>
      <c r="E27" s="29"/>
      <c r="F27" s="30"/>
      <c r="G27" s="317"/>
      <c r="H27" s="325" t="str">
        <f t="shared" si="0"/>
        <v/>
      </c>
      <c r="I27" s="209" t="str">
        <f t="shared" si="2"/>
        <v/>
      </c>
      <c r="J27" s="297"/>
    </row>
    <row r="28" spans="1:10" ht="17.25" customHeight="1" x14ac:dyDescent="0.2">
      <c r="A28" s="26"/>
      <c r="B28" s="27"/>
      <c r="C28" s="274"/>
      <c r="D28" s="28"/>
      <c r="E28" s="29"/>
      <c r="F28" s="30"/>
      <c r="G28" s="317"/>
      <c r="H28" s="325" t="str">
        <f t="shared" si="0"/>
        <v/>
      </c>
      <c r="I28" s="209" t="str">
        <f t="shared" si="2"/>
        <v/>
      </c>
      <c r="J28" s="297"/>
    </row>
    <row r="29" spans="1:10" ht="17.25" customHeight="1" x14ac:dyDescent="0.2">
      <c r="A29" s="26"/>
      <c r="B29" s="27"/>
      <c r="C29" s="274"/>
      <c r="D29" s="28"/>
      <c r="E29" s="29"/>
      <c r="F29" s="30"/>
      <c r="G29" s="317"/>
      <c r="H29" s="325" t="str">
        <f t="shared" si="0"/>
        <v/>
      </c>
      <c r="I29" s="209" t="str">
        <f t="shared" si="2"/>
        <v/>
      </c>
      <c r="J29" s="297"/>
    </row>
    <row r="30" spans="1:10" ht="17.25" customHeight="1" x14ac:dyDescent="0.2">
      <c r="A30" s="26"/>
      <c r="B30" s="27"/>
      <c r="C30" s="274"/>
      <c r="D30" s="28"/>
      <c r="E30" s="29"/>
      <c r="F30" s="30"/>
      <c r="G30" s="317"/>
      <c r="H30" s="325" t="str">
        <f t="shared" si="0"/>
        <v/>
      </c>
      <c r="I30" s="209" t="str">
        <f t="shared" si="2"/>
        <v/>
      </c>
      <c r="J30" s="297"/>
    </row>
    <row r="31" spans="1:10" ht="17.25" customHeight="1" x14ac:dyDescent="0.2">
      <c r="A31" s="26"/>
      <c r="B31" s="27"/>
      <c r="C31" s="274"/>
      <c r="D31" s="28"/>
      <c r="E31" s="29"/>
      <c r="F31" s="30"/>
      <c r="G31" s="317"/>
      <c r="H31" s="325" t="str">
        <f t="shared" si="0"/>
        <v/>
      </c>
      <c r="I31" s="209" t="str">
        <f t="shared" si="2"/>
        <v/>
      </c>
      <c r="J31" s="297"/>
    </row>
    <row r="32" spans="1:10" ht="17.25" customHeight="1" x14ac:dyDescent="0.2">
      <c r="A32" s="26"/>
      <c r="B32" s="27"/>
      <c r="C32" s="274"/>
      <c r="D32" s="28"/>
      <c r="E32" s="29"/>
      <c r="F32" s="30"/>
      <c r="G32" s="317"/>
      <c r="H32" s="325" t="str">
        <f t="shared" si="0"/>
        <v/>
      </c>
      <c r="I32" s="209" t="str">
        <f t="shared" si="2"/>
        <v/>
      </c>
      <c r="J32" s="297"/>
    </row>
    <row r="33" spans="1:10" ht="17.25" customHeight="1" x14ac:dyDescent="0.2">
      <c r="A33" s="26"/>
      <c r="B33" s="27"/>
      <c r="C33" s="274"/>
      <c r="D33" s="28"/>
      <c r="E33" s="29"/>
      <c r="F33" s="30"/>
      <c r="G33" s="317"/>
      <c r="H33" s="325" t="str">
        <f t="shared" si="0"/>
        <v/>
      </c>
      <c r="I33" s="209" t="str">
        <f t="shared" si="2"/>
        <v/>
      </c>
      <c r="J33" s="297"/>
    </row>
    <row r="34" spans="1:10" ht="17.25" customHeight="1" x14ac:dyDescent="0.2">
      <c r="A34" s="26"/>
      <c r="B34" s="27"/>
      <c r="C34" s="274"/>
      <c r="D34" s="28"/>
      <c r="E34" s="29"/>
      <c r="F34" s="30"/>
      <c r="G34" s="317"/>
      <c r="H34" s="325" t="str">
        <f t="shared" si="0"/>
        <v/>
      </c>
      <c r="I34" s="209" t="str">
        <f t="shared" si="2"/>
        <v/>
      </c>
      <c r="J34" s="297"/>
    </row>
    <row r="35" spans="1:10" ht="17.25" customHeight="1" x14ac:dyDescent="0.2">
      <c r="A35" s="26"/>
      <c r="B35" s="27"/>
      <c r="C35" s="274"/>
      <c r="D35" s="28"/>
      <c r="E35" s="29"/>
      <c r="F35" s="30"/>
      <c r="G35" s="317"/>
      <c r="H35" s="325" t="str">
        <f t="shared" si="0"/>
        <v/>
      </c>
      <c r="I35" s="209" t="str">
        <f t="shared" si="2"/>
        <v/>
      </c>
      <c r="J35" s="297"/>
    </row>
    <row r="36" spans="1:10" ht="17.25" customHeight="1" x14ac:dyDescent="0.2">
      <c r="A36" s="26"/>
      <c r="B36" s="27"/>
      <c r="C36" s="274"/>
      <c r="D36" s="28"/>
      <c r="E36" s="29"/>
      <c r="F36" s="30"/>
      <c r="G36" s="317"/>
      <c r="H36" s="325" t="str">
        <f t="shared" si="0"/>
        <v/>
      </c>
      <c r="I36" s="209" t="str">
        <f t="shared" si="2"/>
        <v/>
      </c>
      <c r="J36" s="297"/>
    </row>
    <row r="37" spans="1:10" ht="17.25" customHeight="1" x14ac:dyDescent="0.2">
      <c r="A37" s="26"/>
      <c r="B37" s="27"/>
      <c r="C37" s="274"/>
      <c r="D37" s="28"/>
      <c r="E37" s="29"/>
      <c r="F37" s="30"/>
      <c r="G37" s="317"/>
      <c r="H37" s="325" t="str">
        <f t="shared" si="0"/>
        <v/>
      </c>
      <c r="I37" s="209" t="str">
        <f t="shared" si="2"/>
        <v/>
      </c>
      <c r="J37" s="297"/>
    </row>
    <row r="38" spans="1:10" ht="17.25" customHeight="1" x14ac:dyDescent="0.2">
      <c r="A38" s="26"/>
      <c r="B38" s="27"/>
      <c r="C38" s="274"/>
      <c r="D38" s="28"/>
      <c r="E38" s="29"/>
      <c r="F38" s="30"/>
      <c r="G38" s="317"/>
      <c r="H38" s="325" t="str">
        <f t="shared" si="0"/>
        <v/>
      </c>
      <c r="I38" s="209" t="str">
        <f t="shared" si="2"/>
        <v/>
      </c>
      <c r="J38" s="297"/>
    </row>
    <row r="39" spans="1:10" ht="17.25" customHeight="1" x14ac:dyDescent="0.2">
      <c r="A39" s="26"/>
      <c r="B39" s="27"/>
      <c r="C39" s="274"/>
      <c r="D39" s="28"/>
      <c r="E39" s="29"/>
      <c r="F39" s="30"/>
      <c r="G39" s="317"/>
      <c r="H39" s="325" t="str">
        <f t="shared" si="0"/>
        <v/>
      </c>
      <c r="I39" s="209" t="str">
        <f t="shared" si="2"/>
        <v/>
      </c>
      <c r="J39" s="297"/>
    </row>
    <row r="40" spans="1:10" ht="17.25" customHeight="1" x14ac:dyDescent="0.2">
      <c r="A40" s="26"/>
      <c r="B40" s="27"/>
      <c r="C40" s="274"/>
      <c r="D40" s="28"/>
      <c r="E40" s="29"/>
      <c r="F40" s="30"/>
      <c r="G40" s="317"/>
      <c r="H40" s="325" t="str">
        <f t="shared" si="0"/>
        <v/>
      </c>
      <c r="I40" s="209" t="str">
        <f t="shared" si="2"/>
        <v/>
      </c>
      <c r="J40" s="297"/>
    </row>
    <row r="41" spans="1:10" ht="17.25" customHeight="1" x14ac:dyDescent="0.2">
      <c r="A41" s="26"/>
      <c r="B41" s="27"/>
      <c r="C41" s="274"/>
      <c r="D41" s="28"/>
      <c r="E41" s="29"/>
      <c r="F41" s="30"/>
      <c r="G41" s="317"/>
      <c r="H41" s="325" t="str">
        <f t="shared" si="0"/>
        <v/>
      </c>
      <c r="I41" s="209" t="str">
        <f t="shared" si="2"/>
        <v/>
      </c>
      <c r="J41" s="297"/>
    </row>
    <row r="42" spans="1:10" ht="17.25" customHeight="1" x14ac:dyDescent="0.2">
      <c r="A42" s="26"/>
      <c r="B42" s="27"/>
      <c r="C42" s="274"/>
      <c r="D42" s="28"/>
      <c r="E42" s="29"/>
      <c r="F42" s="30"/>
      <c r="G42" s="317"/>
      <c r="H42" s="325" t="str">
        <f t="shared" si="0"/>
        <v/>
      </c>
      <c r="I42" s="209" t="str">
        <f t="shared" si="2"/>
        <v/>
      </c>
      <c r="J42" s="297"/>
    </row>
    <row r="43" spans="1:10" ht="17.25" customHeight="1" x14ac:dyDescent="0.2">
      <c r="A43" s="26"/>
      <c r="B43" s="27"/>
      <c r="C43" s="274"/>
      <c r="D43" s="28"/>
      <c r="E43" s="29"/>
      <c r="F43" s="30"/>
      <c r="G43" s="317"/>
      <c r="H43" s="325" t="str">
        <f t="shared" si="0"/>
        <v/>
      </c>
      <c r="I43" s="209" t="str">
        <f t="shared" si="2"/>
        <v/>
      </c>
      <c r="J43" s="297"/>
    </row>
    <row r="44" spans="1:10" ht="17.25" customHeight="1" x14ac:dyDescent="0.2">
      <c r="A44" s="26"/>
      <c r="B44" s="27"/>
      <c r="C44" s="274"/>
      <c r="D44" s="28"/>
      <c r="E44" s="29"/>
      <c r="F44" s="30"/>
      <c r="G44" s="317"/>
      <c r="H44" s="325" t="str">
        <f t="shared" si="0"/>
        <v/>
      </c>
      <c r="I44" s="209" t="str">
        <f t="shared" si="2"/>
        <v/>
      </c>
      <c r="J44" s="297"/>
    </row>
    <row r="45" spans="1:10" ht="17.25" customHeight="1" x14ac:dyDescent="0.2">
      <c r="A45" s="26"/>
      <c r="B45" s="27"/>
      <c r="C45" s="274"/>
      <c r="D45" s="28"/>
      <c r="E45" s="29"/>
      <c r="F45" s="30"/>
      <c r="G45" s="317"/>
      <c r="H45" s="325" t="str">
        <f t="shared" si="0"/>
        <v/>
      </c>
      <c r="I45" s="209" t="str">
        <f t="shared" si="2"/>
        <v/>
      </c>
      <c r="J45" s="297"/>
    </row>
    <row r="46" spans="1:10" ht="17.25" customHeight="1" x14ac:dyDescent="0.2">
      <c r="A46" s="26"/>
      <c r="B46" s="27"/>
      <c r="C46" s="274"/>
      <c r="D46" s="28"/>
      <c r="E46" s="29"/>
      <c r="F46" s="30"/>
      <c r="G46" s="317"/>
      <c r="H46" s="325" t="str">
        <f t="shared" si="0"/>
        <v/>
      </c>
      <c r="I46" s="209" t="str">
        <f t="shared" si="2"/>
        <v/>
      </c>
      <c r="J46" s="297"/>
    </row>
    <row r="47" spans="1:10" ht="17.25" customHeight="1" x14ac:dyDescent="0.2">
      <c r="A47" s="26"/>
      <c r="B47" s="27"/>
      <c r="C47" s="274"/>
      <c r="D47" s="28"/>
      <c r="E47" s="29"/>
      <c r="F47" s="30"/>
      <c r="G47" s="317"/>
      <c r="H47" s="325" t="str">
        <f t="shared" si="0"/>
        <v/>
      </c>
      <c r="I47" s="209" t="str">
        <f t="shared" si="2"/>
        <v/>
      </c>
      <c r="J47" s="297"/>
    </row>
    <row r="48" spans="1:10" ht="17.25" customHeight="1" x14ac:dyDescent="0.2">
      <c r="A48" s="26"/>
      <c r="B48" s="27"/>
      <c r="C48" s="274"/>
      <c r="D48" s="28"/>
      <c r="E48" s="29"/>
      <c r="F48" s="30"/>
      <c r="G48" s="317"/>
      <c r="H48" s="325" t="str">
        <f t="shared" si="0"/>
        <v/>
      </c>
      <c r="I48" s="209" t="str">
        <f t="shared" si="2"/>
        <v/>
      </c>
      <c r="J48" s="297"/>
    </row>
    <row r="49" spans="1:10" ht="17.25" customHeight="1" x14ac:dyDescent="0.2">
      <c r="A49" s="26"/>
      <c r="B49" s="27"/>
      <c r="C49" s="274"/>
      <c r="D49" s="28"/>
      <c r="E49" s="29"/>
      <c r="F49" s="30"/>
      <c r="G49" s="317"/>
      <c r="H49" s="325" t="str">
        <f t="shared" si="0"/>
        <v/>
      </c>
      <c r="I49" s="209" t="str">
        <f t="shared" si="2"/>
        <v/>
      </c>
      <c r="J49" s="297"/>
    </row>
    <row r="50" spans="1:10" ht="17.25" customHeight="1" x14ac:dyDescent="0.2">
      <c r="A50" s="26"/>
      <c r="B50" s="27"/>
      <c r="C50" s="274"/>
      <c r="D50" s="28"/>
      <c r="E50" s="29"/>
      <c r="F50" s="30"/>
      <c r="G50" s="317"/>
      <c r="H50" s="325" t="str">
        <f t="shared" si="0"/>
        <v/>
      </c>
      <c r="I50" s="209" t="str">
        <f t="shared" si="2"/>
        <v/>
      </c>
      <c r="J50" s="297"/>
    </row>
    <row r="51" spans="1:10" ht="17.25" customHeight="1" x14ac:dyDescent="0.2">
      <c r="A51" s="26"/>
      <c r="B51" s="27"/>
      <c r="C51" s="274"/>
      <c r="D51" s="28"/>
      <c r="E51" s="29"/>
      <c r="F51" s="30"/>
      <c r="G51" s="317"/>
      <c r="H51" s="325" t="str">
        <f t="shared" si="0"/>
        <v/>
      </c>
      <c r="I51" s="209" t="str">
        <f t="shared" si="2"/>
        <v/>
      </c>
      <c r="J51" s="297"/>
    </row>
    <row r="52" spans="1:10" ht="17.25" customHeight="1" x14ac:dyDescent="0.2">
      <c r="A52" s="26"/>
      <c r="B52" s="27"/>
      <c r="C52" s="274"/>
      <c r="D52" s="28"/>
      <c r="E52" s="29"/>
      <c r="F52" s="30"/>
      <c r="G52" s="317"/>
      <c r="H52" s="325" t="str">
        <f t="shared" si="0"/>
        <v/>
      </c>
      <c r="I52" s="209" t="str">
        <f t="shared" si="2"/>
        <v/>
      </c>
      <c r="J52" s="297"/>
    </row>
    <row r="53" spans="1:10" ht="17.25" customHeight="1" x14ac:dyDescent="0.2">
      <c r="A53" s="26"/>
      <c r="B53" s="27"/>
      <c r="C53" s="274"/>
      <c r="D53" s="28"/>
      <c r="E53" s="29"/>
      <c r="F53" s="30"/>
      <c r="G53" s="317"/>
      <c r="H53" s="325" t="str">
        <f t="shared" si="0"/>
        <v/>
      </c>
      <c r="I53" s="209" t="str">
        <f t="shared" si="2"/>
        <v/>
      </c>
      <c r="J53" s="297"/>
    </row>
    <row r="54" spans="1:10" ht="17.25" customHeight="1" x14ac:dyDescent="0.2">
      <c r="A54" s="26"/>
      <c r="B54" s="27"/>
      <c r="C54" s="274"/>
      <c r="D54" s="28"/>
      <c r="E54" s="29"/>
      <c r="F54" s="30"/>
      <c r="G54" s="317"/>
      <c r="H54" s="325" t="str">
        <f t="shared" si="0"/>
        <v/>
      </c>
      <c r="I54" s="209" t="str">
        <f t="shared" si="2"/>
        <v/>
      </c>
      <c r="J54" s="297"/>
    </row>
    <row r="55" spans="1:10" ht="17.25" customHeight="1" x14ac:dyDescent="0.2">
      <c r="A55" s="26"/>
      <c r="B55" s="27"/>
      <c r="C55" s="274"/>
      <c r="D55" s="28"/>
      <c r="E55" s="29"/>
      <c r="F55" s="30"/>
      <c r="G55" s="317"/>
      <c r="H55" s="325" t="str">
        <f t="shared" si="0"/>
        <v/>
      </c>
      <c r="I55" s="209" t="str">
        <f t="shared" si="2"/>
        <v/>
      </c>
      <c r="J55" s="297"/>
    </row>
    <row r="56" spans="1:10" ht="17.25" customHeight="1" x14ac:dyDescent="0.2">
      <c r="A56" s="26"/>
      <c r="B56" s="27"/>
      <c r="C56" s="274"/>
      <c r="D56" s="28"/>
      <c r="E56" s="29"/>
      <c r="F56" s="30"/>
      <c r="G56" s="317"/>
      <c r="H56" s="325" t="str">
        <f t="shared" si="0"/>
        <v/>
      </c>
      <c r="I56" s="209" t="str">
        <f t="shared" si="2"/>
        <v/>
      </c>
      <c r="J56" s="297"/>
    </row>
    <row r="57" spans="1:10" ht="17.25" customHeight="1" x14ac:dyDescent="0.2">
      <c r="A57" s="26"/>
      <c r="B57" s="27"/>
      <c r="C57" s="274"/>
      <c r="D57" s="28"/>
      <c r="E57" s="29"/>
      <c r="F57" s="30"/>
      <c r="G57" s="317"/>
      <c r="H57" s="325" t="str">
        <f t="shared" si="0"/>
        <v/>
      </c>
      <c r="I57" s="209" t="str">
        <f t="shared" si="2"/>
        <v/>
      </c>
      <c r="J57" s="297"/>
    </row>
    <row r="58" spans="1:10" ht="17.25" customHeight="1" x14ac:dyDescent="0.2">
      <c r="A58" s="26"/>
      <c r="B58" s="27"/>
      <c r="C58" s="274"/>
      <c r="D58" s="28"/>
      <c r="E58" s="29"/>
      <c r="F58" s="30"/>
      <c r="G58" s="317"/>
      <c r="H58" s="325" t="str">
        <f t="shared" si="0"/>
        <v/>
      </c>
      <c r="I58" s="209" t="str">
        <f t="shared" si="2"/>
        <v/>
      </c>
      <c r="J58" s="297"/>
    </row>
    <row r="59" spans="1:10" ht="17.25" customHeight="1" x14ac:dyDescent="0.2">
      <c r="A59" s="26"/>
      <c r="B59" s="27"/>
      <c r="C59" s="274"/>
      <c r="D59" s="28"/>
      <c r="E59" s="29"/>
      <c r="F59" s="30"/>
      <c r="G59" s="317"/>
      <c r="H59" s="325" t="str">
        <f t="shared" si="0"/>
        <v/>
      </c>
      <c r="I59" s="209" t="str">
        <f t="shared" si="2"/>
        <v/>
      </c>
      <c r="J59" s="297"/>
    </row>
    <row r="60" spans="1:10" ht="17.25" customHeight="1" x14ac:dyDescent="0.2">
      <c r="A60" s="26"/>
      <c r="B60" s="27"/>
      <c r="C60" s="274"/>
      <c r="D60" s="28"/>
      <c r="E60" s="29"/>
      <c r="F60" s="30"/>
      <c r="G60" s="317"/>
      <c r="H60" s="325" t="str">
        <f t="shared" si="0"/>
        <v/>
      </c>
      <c r="I60" s="209" t="str">
        <f t="shared" si="2"/>
        <v/>
      </c>
      <c r="J60" s="297"/>
    </row>
    <row r="61" spans="1:10" ht="17.25" customHeight="1" x14ac:dyDescent="0.2">
      <c r="A61" s="26"/>
      <c r="B61" s="27"/>
      <c r="C61" s="274"/>
      <c r="D61" s="28"/>
      <c r="E61" s="29"/>
      <c r="F61" s="30"/>
      <c r="G61" s="317"/>
      <c r="H61" s="325" t="str">
        <f t="shared" si="0"/>
        <v/>
      </c>
      <c r="I61" s="209" t="str">
        <f t="shared" si="2"/>
        <v/>
      </c>
      <c r="J61" s="297"/>
    </row>
    <row r="62" spans="1:10" ht="17.25" customHeight="1" x14ac:dyDescent="0.2">
      <c r="A62" s="26"/>
      <c r="B62" s="27"/>
      <c r="C62" s="274"/>
      <c r="D62" s="28"/>
      <c r="E62" s="29"/>
      <c r="F62" s="30"/>
      <c r="G62" s="317"/>
      <c r="H62" s="325" t="str">
        <f t="shared" si="0"/>
        <v/>
      </c>
      <c r="I62" s="209" t="str">
        <f t="shared" si="2"/>
        <v/>
      </c>
      <c r="J62" s="297"/>
    </row>
    <row r="63" spans="1:10" ht="17.25" customHeight="1" x14ac:dyDescent="0.2">
      <c r="A63" s="26"/>
      <c r="B63" s="27"/>
      <c r="C63" s="274"/>
      <c r="D63" s="28"/>
      <c r="E63" s="29"/>
      <c r="F63" s="30"/>
      <c r="G63" s="317"/>
      <c r="H63" s="325" t="str">
        <f t="shared" si="0"/>
        <v/>
      </c>
      <c r="I63" s="209" t="str">
        <f t="shared" si="2"/>
        <v/>
      </c>
      <c r="J63" s="297"/>
    </row>
    <row r="64" spans="1:10" ht="17.25" customHeight="1" x14ac:dyDescent="0.2">
      <c r="A64" s="26"/>
      <c r="B64" s="27"/>
      <c r="C64" s="274"/>
      <c r="D64" s="28"/>
      <c r="E64" s="29"/>
      <c r="F64" s="30"/>
      <c r="G64" s="317"/>
      <c r="H64" s="325" t="str">
        <f t="shared" si="0"/>
        <v/>
      </c>
      <c r="I64" s="209" t="str">
        <f t="shared" si="2"/>
        <v/>
      </c>
      <c r="J64" s="297"/>
    </row>
    <row r="65" spans="1:10" ht="17.25" customHeight="1" x14ac:dyDescent="0.2">
      <c r="A65" s="26"/>
      <c r="B65" s="27"/>
      <c r="C65" s="274"/>
      <c r="D65" s="28"/>
      <c r="E65" s="29"/>
      <c r="F65" s="30"/>
      <c r="G65" s="317"/>
      <c r="H65" s="325" t="str">
        <f t="shared" si="0"/>
        <v/>
      </c>
      <c r="I65" s="209" t="str">
        <f t="shared" si="2"/>
        <v/>
      </c>
      <c r="J65" s="297"/>
    </row>
    <row r="66" spans="1:10" ht="17.25" customHeight="1" x14ac:dyDescent="0.2">
      <c r="A66" s="26"/>
      <c r="B66" s="27"/>
      <c r="C66" s="274"/>
      <c r="D66" s="28"/>
      <c r="E66" s="29"/>
      <c r="F66" s="30"/>
      <c r="G66" s="317"/>
      <c r="H66" s="325" t="str">
        <f t="shared" si="0"/>
        <v/>
      </c>
      <c r="I66" s="209" t="str">
        <f t="shared" si="2"/>
        <v/>
      </c>
      <c r="J66" s="297"/>
    </row>
    <row r="67" spans="1:10" ht="17.25" customHeight="1" x14ac:dyDescent="0.2">
      <c r="A67" s="26"/>
      <c r="B67" s="27"/>
      <c r="C67" s="274"/>
      <c r="D67" s="28"/>
      <c r="E67" s="29"/>
      <c r="F67" s="30"/>
      <c r="G67" s="317"/>
      <c r="H67" s="325" t="str">
        <f t="shared" si="0"/>
        <v/>
      </c>
      <c r="I67" s="209" t="str">
        <f t="shared" si="2"/>
        <v/>
      </c>
      <c r="J67" s="297"/>
    </row>
    <row r="68" spans="1:10" ht="17.25" customHeight="1" x14ac:dyDescent="0.2">
      <c r="A68" s="26"/>
      <c r="B68" s="27"/>
      <c r="C68" s="274"/>
      <c r="D68" s="28"/>
      <c r="E68" s="29"/>
      <c r="F68" s="30"/>
      <c r="G68" s="317"/>
      <c r="H68" s="325" t="str">
        <f t="shared" si="0"/>
        <v/>
      </c>
      <c r="I68" s="209" t="str">
        <f t="shared" si="2"/>
        <v/>
      </c>
      <c r="J68" s="297"/>
    </row>
    <row r="69" spans="1:10" ht="17.25" customHeight="1" x14ac:dyDescent="0.2">
      <c r="A69" s="26"/>
      <c r="B69" s="27"/>
      <c r="C69" s="274"/>
      <c r="D69" s="28"/>
      <c r="E69" s="29"/>
      <c r="F69" s="30"/>
      <c r="G69" s="317"/>
      <c r="H69" s="325" t="str">
        <f t="shared" si="0"/>
        <v/>
      </c>
      <c r="I69" s="209" t="str">
        <f t="shared" si="2"/>
        <v/>
      </c>
      <c r="J69" s="297"/>
    </row>
    <row r="70" spans="1:10" ht="17.25" customHeight="1" x14ac:dyDescent="0.2">
      <c r="A70" s="26"/>
      <c r="B70" s="27"/>
      <c r="C70" s="274"/>
      <c r="D70" s="28"/>
      <c r="E70" s="29"/>
      <c r="F70" s="30"/>
      <c r="G70" s="317"/>
      <c r="H70" s="325" t="str">
        <f t="shared" ref="H70:H99" si="3">IF(G70="","",IF(G70="課税対象外","要","不要"))</f>
        <v/>
      </c>
      <c r="I70" s="209" t="str">
        <f t="shared" si="2"/>
        <v/>
      </c>
      <c r="J70" s="297"/>
    </row>
    <row r="71" spans="1:10" ht="17.25" customHeight="1" x14ac:dyDescent="0.2">
      <c r="A71" s="26"/>
      <c r="B71" s="27"/>
      <c r="C71" s="274"/>
      <c r="D71" s="28"/>
      <c r="E71" s="29"/>
      <c r="F71" s="30"/>
      <c r="G71" s="317"/>
      <c r="H71" s="325" t="str">
        <f t="shared" si="3"/>
        <v/>
      </c>
      <c r="I71" s="209" t="str">
        <f t="shared" si="2"/>
        <v/>
      </c>
      <c r="J71" s="297"/>
    </row>
    <row r="72" spans="1:10" ht="17.25" customHeight="1" x14ac:dyDescent="0.2">
      <c r="A72" s="26"/>
      <c r="B72" s="27"/>
      <c r="C72" s="274"/>
      <c r="D72" s="28"/>
      <c r="E72" s="29"/>
      <c r="F72" s="30"/>
      <c r="G72" s="317"/>
      <c r="H72" s="325" t="str">
        <f t="shared" si="3"/>
        <v/>
      </c>
      <c r="I72" s="209" t="str">
        <f t="shared" si="2"/>
        <v/>
      </c>
      <c r="J72" s="297"/>
    </row>
    <row r="73" spans="1:10" ht="17.25" customHeight="1" x14ac:dyDescent="0.2">
      <c r="A73" s="26"/>
      <c r="B73" s="27"/>
      <c r="C73" s="274"/>
      <c r="D73" s="28"/>
      <c r="E73" s="29"/>
      <c r="F73" s="30"/>
      <c r="G73" s="317"/>
      <c r="H73" s="325" t="str">
        <f t="shared" si="3"/>
        <v/>
      </c>
      <c r="I73" s="209" t="str">
        <f t="shared" si="2"/>
        <v/>
      </c>
      <c r="J73" s="297"/>
    </row>
    <row r="74" spans="1:10" ht="17.25" customHeight="1" x14ac:dyDescent="0.2">
      <c r="A74" s="26"/>
      <c r="B74" s="27"/>
      <c r="C74" s="274"/>
      <c r="D74" s="28"/>
      <c r="E74" s="29"/>
      <c r="F74" s="30"/>
      <c r="G74" s="317"/>
      <c r="H74" s="325" t="str">
        <f t="shared" si="3"/>
        <v/>
      </c>
      <c r="I74" s="209" t="str">
        <f t="shared" si="2"/>
        <v/>
      </c>
      <c r="J74" s="297"/>
    </row>
    <row r="75" spans="1:10" ht="17.25" customHeight="1" x14ac:dyDescent="0.2">
      <c r="A75" s="26"/>
      <c r="B75" s="27"/>
      <c r="C75" s="274"/>
      <c r="D75" s="28"/>
      <c r="E75" s="29"/>
      <c r="F75" s="30"/>
      <c r="G75" s="317"/>
      <c r="H75" s="325" t="str">
        <f t="shared" si="3"/>
        <v/>
      </c>
      <c r="I75" s="209" t="str">
        <f t="shared" si="2"/>
        <v/>
      </c>
      <c r="J75" s="297"/>
    </row>
    <row r="76" spans="1:10" ht="17.25" customHeight="1" x14ac:dyDescent="0.2">
      <c r="A76" s="26"/>
      <c r="B76" s="27"/>
      <c r="C76" s="274"/>
      <c r="D76" s="28"/>
      <c r="E76" s="29"/>
      <c r="F76" s="30"/>
      <c r="G76" s="317"/>
      <c r="H76" s="325" t="str">
        <f t="shared" si="3"/>
        <v/>
      </c>
      <c r="I76" s="209" t="str">
        <f t="shared" si="2"/>
        <v/>
      </c>
      <c r="J76" s="297"/>
    </row>
    <row r="77" spans="1:10" ht="17.25" customHeight="1" x14ac:dyDescent="0.2">
      <c r="A77" s="26"/>
      <c r="B77" s="27"/>
      <c r="C77" s="274"/>
      <c r="D77" s="28"/>
      <c r="E77" s="29"/>
      <c r="F77" s="30"/>
      <c r="G77" s="317"/>
      <c r="H77" s="325" t="str">
        <f t="shared" si="3"/>
        <v/>
      </c>
      <c r="I77" s="209" t="str">
        <f t="shared" si="2"/>
        <v/>
      </c>
      <c r="J77" s="297"/>
    </row>
    <row r="78" spans="1:10" ht="17.25" customHeight="1" x14ac:dyDescent="0.2">
      <c r="A78" s="26"/>
      <c r="B78" s="27"/>
      <c r="C78" s="274"/>
      <c r="D78" s="28"/>
      <c r="E78" s="29"/>
      <c r="F78" s="30"/>
      <c r="G78" s="317"/>
      <c r="H78" s="325" t="str">
        <f t="shared" si="3"/>
        <v/>
      </c>
      <c r="I78" s="209" t="str">
        <f t="shared" si="2"/>
        <v/>
      </c>
      <c r="J78" s="297"/>
    </row>
    <row r="79" spans="1:10" ht="17.25" customHeight="1" x14ac:dyDescent="0.2">
      <c r="A79" s="26"/>
      <c r="B79" s="27"/>
      <c r="C79" s="274"/>
      <c r="D79" s="28"/>
      <c r="E79" s="29"/>
      <c r="F79" s="30"/>
      <c r="G79" s="317"/>
      <c r="H79" s="325" t="str">
        <f t="shared" si="3"/>
        <v/>
      </c>
      <c r="I79" s="209" t="str">
        <f t="shared" si="2"/>
        <v/>
      </c>
      <c r="J79" s="297"/>
    </row>
    <row r="80" spans="1:10" ht="17.25" customHeight="1" x14ac:dyDescent="0.2">
      <c r="A80" s="26"/>
      <c r="B80" s="27"/>
      <c r="C80" s="274"/>
      <c r="D80" s="28"/>
      <c r="E80" s="29"/>
      <c r="F80" s="30"/>
      <c r="G80" s="317"/>
      <c r="H80" s="325" t="str">
        <f t="shared" si="3"/>
        <v/>
      </c>
      <c r="I80" s="209" t="str">
        <f t="shared" si="2"/>
        <v/>
      </c>
      <c r="J80" s="297"/>
    </row>
    <row r="81" spans="1:10" ht="17.25" customHeight="1" x14ac:dyDescent="0.2">
      <c r="A81" s="26"/>
      <c r="B81" s="27"/>
      <c r="C81" s="274"/>
      <c r="D81" s="28"/>
      <c r="E81" s="29"/>
      <c r="F81" s="30"/>
      <c r="G81" s="317"/>
      <c r="H81" s="325" t="str">
        <f t="shared" si="3"/>
        <v/>
      </c>
      <c r="I81" s="209" t="str">
        <f t="shared" si="2"/>
        <v/>
      </c>
      <c r="J81" s="297"/>
    </row>
    <row r="82" spans="1:10" ht="17.25" customHeight="1" x14ac:dyDescent="0.2">
      <c r="A82" s="26"/>
      <c r="B82" s="27"/>
      <c r="C82" s="274"/>
      <c r="D82" s="28"/>
      <c r="E82" s="29"/>
      <c r="F82" s="30"/>
      <c r="G82" s="317"/>
      <c r="H82" s="325" t="str">
        <f t="shared" si="3"/>
        <v/>
      </c>
      <c r="I82" s="209" t="str">
        <f t="shared" si="2"/>
        <v/>
      </c>
      <c r="J82" s="297"/>
    </row>
    <row r="83" spans="1:10" ht="17.25" customHeight="1" x14ac:dyDescent="0.2">
      <c r="A83" s="26"/>
      <c r="B83" s="27"/>
      <c r="C83" s="274"/>
      <c r="D83" s="28"/>
      <c r="E83" s="29"/>
      <c r="F83" s="30"/>
      <c r="G83" s="317"/>
      <c r="H83" s="325" t="str">
        <f t="shared" si="3"/>
        <v/>
      </c>
      <c r="I83" s="209" t="str">
        <f t="shared" si="2"/>
        <v/>
      </c>
      <c r="J83" s="297"/>
    </row>
    <row r="84" spans="1:10" ht="17.25" customHeight="1" x14ac:dyDescent="0.2">
      <c r="A84" s="26"/>
      <c r="B84" s="27"/>
      <c r="C84" s="274"/>
      <c r="D84" s="28"/>
      <c r="E84" s="29"/>
      <c r="F84" s="30"/>
      <c r="G84" s="317"/>
      <c r="H84" s="325" t="str">
        <f t="shared" si="3"/>
        <v/>
      </c>
      <c r="I84" s="209" t="str">
        <f t="shared" si="2"/>
        <v/>
      </c>
      <c r="J84" s="297"/>
    </row>
    <row r="85" spans="1:10" ht="17.25" customHeight="1" x14ac:dyDescent="0.2">
      <c r="A85" s="26"/>
      <c r="B85" s="27"/>
      <c r="C85" s="274"/>
      <c r="D85" s="28"/>
      <c r="E85" s="29"/>
      <c r="F85" s="30"/>
      <c r="G85" s="317"/>
      <c r="H85" s="325" t="str">
        <f t="shared" si="3"/>
        <v/>
      </c>
      <c r="I85" s="209" t="str">
        <f t="shared" si="2"/>
        <v/>
      </c>
      <c r="J85" s="297"/>
    </row>
    <row r="86" spans="1:10" ht="17.25" customHeight="1" x14ac:dyDescent="0.2">
      <c r="A86" s="26"/>
      <c r="B86" s="27"/>
      <c r="C86" s="274"/>
      <c r="D86" s="28"/>
      <c r="E86" s="29"/>
      <c r="F86" s="30"/>
      <c r="G86" s="317"/>
      <c r="H86" s="325" t="str">
        <f t="shared" si="3"/>
        <v/>
      </c>
      <c r="I86" s="209" t="str">
        <f t="shared" si="2"/>
        <v/>
      </c>
      <c r="J86" s="297"/>
    </row>
    <row r="87" spans="1:10" ht="17.25" customHeight="1" x14ac:dyDescent="0.2">
      <c r="A87" s="26"/>
      <c r="B87" s="27"/>
      <c r="C87" s="274"/>
      <c r="D87" s="28"/>
      <c r="E87" s="29"/>
      <c r="F87" s="30"/>
      <c r="G87" s="317"/>
      <c r="H87" s="325" t="str">
        <f t="shared" si="3"/>
        <v/>
      </c>
      <c r="I87" s="209" t="str">
        <f t="shared" si="2"/>
        <v/>
      </c>
      <c r="J87" s="297"/>
    </row>
    <row r="88" spans="1:10" ht="17.25" customHeight="1" x14ac:dyDescent="0.2">
      <c r="A88" s="26"/>
      <c r="B88" s="27"/>
      <c r="C88" s="274"/>
      <c r="D88" s="28"/>
      <c r="E88" s="29"/>
      <c r="F88" s="30"/>
      <c r="G88" s="317"/>
      <c r="H88" s="325" t="str">
        <f t="shared" si="3"/>
        <v/>
      </c>
      <c r="I88" s="209" t="str">
        <f t="shared" si="2"/>
        <v/>
      </c>
      <c r="J88" s="297"/>
    </row>
    <row r="89" spans="1:10" ht="17.25" customHeight="1" x14ac:dyDescent="0.2">
      <c r="A89" s="26"/>
      <c r="B89" s="27"/>
      <c r="C89" s="274"/>
      <c r="D89" s="28"/>
      <c r="E89" s="29"/>
      <c r="F89" s="30"/>
      <c r="G89" s="317"/>
      <c r="H89" s="325" t="str">
        <f t="shared" si="3"/>
        <v/>
      </c>
      <c r="I89" s="209" t="str">
        <f t="shared" si="2"/>
        <v/>
      </c>
      <c r="J89" s="297"/>
    </row>
    <row r="90" spans="1:10" ht="17.25" customHeight="1" x14ac:dyDescent="0.2">
      <c r="A90" s="26"/>
      <c r="B90" s="27"/>
      <c r="C90" s="274"/>
      <c r="D90" s="28"/>
      <c r="E90" s="29"/>
      <c r="F90" s="30"/>
      <c r="G90" s="317"/>
      <c r="H90" s="325" t="str">
        <f t="shared" si="3"/>
        <v/>
      </c>
      <c r="I90" s="209" t="str">
        <f t="shared" si="2"/>
        <v/>
      </c>
      <c r="J90" s="297"/>
    </row>
    <row r="91" spans="1:10" ht="17.25" customHeight="1" x14ac:dyDescent="0.2">
      <c r="A91" s="26"/>
      <c r="B91" s="27"/>
      <c r="C91" s="274"/>
      <c r="D91" s="28"/>
      <c r="E91" s="29"/>
      <c r="F91" s="30"/>
      <c r="G91" s="317"/>
      <c r="H91" s="325" t="str">
        <f t="shared" si="3"/>
        <v/>
      </c>
      <c r="I91" s="209" t="str">
        <f t="shared" si="2"/>
        <v/>
      </c>
      <c r="J91" s="297"/>
    </row>
    <row r="92" spans="1:10" ht="17.25" customHeight="1" x14ac:dyDescent="0.2">
      <c r="A92" s="26"/>
      <c r="B92" s="27"/>
      <c r="C92" s="274"/>
      <c r="D92" s="28"/>
      <c r="E92" s="29"/>
      <c r="F92" s="30"/>
      <c r="G92" s="317"/>
      <c r="H92" s="325" t="str">
        <f t="shared" si="3"/>
        <v/>
      </c>
      <c r="I92" s="209" t="str">
        <f t="shared" si="2"/>
        <v/>
      </c>
      <c r="J92" s="297"/>
    </row>
    <row r="93" spans="1:10" ht="17.25" customHeight="1" x14ac:dyDescent="0.2">
      <c r="A93" s="26"/>
      <c r="B93" s="27"/>
      <c r="C93" s="274"/>
      <c r="D93" s="28"/>
      <c r="E93" s="29"/>
      <c r="F93" s="30"/>
      <c r="G93" s="317"/>
      <c r="H93" s="325" t="str">
        <f t="shared" si="3"/>
        <v/>
      </c>
      <c r="I93" s="209" t="str">
        <f t="shared" si="2"/>
        <v/>
      </c>
      <c r="J93" s="297"/>
    </row>
    <row r="94" spans="1:10" ht="17.25" customHeight="1" x14ac:dyDescent="0.2">
      <c r="A94" s="26"/>
      <c r="B94" s="27"/>
      <c r="C94" s="274"/>
      <c r="D94" s="28"/>
      <c r="E94" s="29"/>
      <c r="F94" s="30"/>
      <c r="G94" s="317"/>
      <c r="H94" s="325" t="str">
        <f t="shared" si="3"/>
        <v/>
      </c>
      <c r="I94" s="209" t="str">
        <f t="shared" si="2"/>
        <v/>
      </c>
      <c r="J94" s="297"/>
    </row>
    <row r="95" spans="1:10" ht="17.25" customHeight="1" x14ac:dyDescent="0.2">
      <c r="A95" s="26"/>
      <c r="B95" s="27"/>
      <c r="C95" s="274"/>
      <c r="D95" s="28"/>
      <c r="E95" s="29"/>
      <c r="F95" s="30"/>
      <c r="G95" s="317"/>
      <c r="H95" s="325" t="str">
        <f t="shared" si="3"/>
        <v/>
      </c>
      <c r="I95" s="209" t="str">
        <f t="shared" si="2"/>
        <v/>
      </c>
      <c r="J95" s="297"/>
    </row>
    <row r="96" spans="1:10" ht="17.25" customHeight="1" x14ac:dyDescent="0.2">
      <c r="A96" s="26"/>
      <c r="B96" s="27"/>
      <c r="C96" s="274"/>
      <c r="D96" s="28"/>
      <c r="E96" s="29"/>
      <c r="F96" s="30"/>
      <c r="G96" s="317"/>
      <c r="H96" s="325" t="str">
        <f t="shared" si="3"/>
        <v/>
      </c>
      <c r="I96" s="209" t="str">
        <f t="shared" si="2"/>
        <v/>
      </c>
      <c r="J96" s="297"/>
    </row>
    <row r="97" spans="1:10" ht="17.25" customHeight="1" x14ac:dyDescent="0.2">
      <c r="A97" s="26"/>
      <c r="B97" s="31"/>
      <c r="C97" s="274"/>
      <c r="D97" s="28"/>
      <c r="E97" s="29"/>
      <c r="F97" s="30"/>
      <c r="G97" s="317"/>
      <c r="H97" s="325" t="str">
        <f t="shared" si="3"/>
        <v/>
      </c>
      <c r="I97" s="209" t="str">
        <f t="shared" si="2"/>
        <v/>
      </c>
      <c r="J97" s="297"/>
    </row>
    <row r="98" spans="1:10" ht="17.25" customHeight="1" x14ac:dyDescent="0.2">
      <c r="A98" s="32"/>
      <c r="B98" s="33"/>
      <c r="C98" s="274"/>
      <c r="D98" s="28"/>
      <c r="E98" s="29"/>
      <c r="F98" s="30"/>
      <c r="G98" s="317"/>
      <c r="H98" s="325" t="str">
        <f t="shared" si="3"/>
        <v/>
      </c>
      <c r="I98" s="209" t="str">
        <f t="shared" si="2"/>
        <v/>
      </c>
      <c r="J98" s="297"/>
    </row>
    <row r="99" spans="1:10" ht="17.25" customHeight="1" thickBot="1" x14ac:dyDescent="0.25">
      <c r="A99" s="32"/>
      <c r="B99" s="33"/>
      <c r="C99" s="327"/>
      <c r="D99" s="319"/>
      <c r="E99" s="320"/>
      <c r="F99" s="321"/>
      <c r="G99" s="318"/>
      <c r="H99" s="326" t="str">
        <f t="shared" si="3"/>
        <v/>
      </c>
      <c r="I99" s="322" t="str">
        <f t="shared" si="2"/>
        <v/>
      </c>
      <c r="J99" s="323"/>
    </row>
    <row r="100" spans="1:10" ht="17.25" customHeight="1" thickTop="1" thickBot="1" x14ac:dyDescent="0.25">
      <c r="A100" s="475" t="s">
        <v>79</v>
      </c>
      <c r="B100" s="476"/>
      <c r="C100" s="476"/>
      <c r="D100" s="476"/>
      <c r="E100" s="476"/>
      <c r="F100" s="476"/>
      <c r="G100" s="315"/>
      <c r="H100" s="315"/>
      <c r="I100" s="151">
        <f>SUBTOTAL(9,I5:I99)</f>
        <v>1500000</v>
      </c>
      <c r="J100" s="237" t="s">
        <v>250</v>
      </c>
    </row>
    <row r="101" spans="1:10" s="6" customFormat="1" ht="17.25" customHeight="1" x14ac:dyDescent="0.2">
      <c r="A101" s="6" t="s">
        <v>80</v>
      </c>
      <c r="C101" s="8"/>
      <c r="E101" s="1"/>
      <c r="F101" s="1"/>
      <c r="G101" s="1"/>
      <c r="H101" s="394" t="s">
        <v>338</v>
      </c>
      <c r="I101" s="395">
        <f>SUMIF(H5:H99,"要",I5:I99)</f>
        <v>0</v>
      </c>
      <c r="J101" s="1"/>
    </row>
    <row r="102" spans="1:10" ht="17.25" customHeight="1" x14ac:dyDescent="0.2">
      <c r="I102" s="1"/>
    </row>
    <row r="103" spans="1:10" ht="17.25" customHeight="1" x14ac:dyDescent="0.2">
      <c r="I103" s="1"/>
    </row>
    <row r="104" spans="1:10" ht="17.25" customHeight="1" x14ac:dyDescent="0.2">
      <c r="I104" s="1"/>
    </row>
  </sheetData>
  <sheetProtection algorithmName="SHA-512" hashValue="JthWalzCIi+NdNaUqVT1gaThSsXS0ba3sx2BTOkNAzKNeIgE2TbQURReSAHCtthZBAqKlHWj4hxxBGIw6ZU29w==" saltValue="Edksh2wFprSxOqwz43wf7g==" spinCount="100000" sheet="1" formatCells="0" formatColumns="0" formatRows="0"/>
  <autoFilter ref="A3:J101" xr:uid="{00000000-0001-0000-0300-000000000000}">
    <filterColumn colId="3" showButton="0"/>
    <filterColumn colId="4" showButton="0"/>
  </autoFilter>
  <mergeCells count="11">
    <mergeCell ref="L3:L4"/>
    <mergeCell ref="E4:F4"/>
    <mergeCell ref="A100:F100"/>
    <mergeCell ref="A3:A4"/>
    <mergeCell ref="B3:B4"/>
    <mergeCell ref="C3:C4"/>
    <mergeCell ref="D3:F3"/>
    <mergeCell ref="I3:I4"/>
    <mergeCell ref="J3:J4"/>
    <mergeCell ref="G3:G4"/>
    <mergeCell ref="H3:H4"/>
  </mergeCells>
  <phoneticPr fontId="15"/>
  <dataValidations count="4">
    <dataValidation type="list" allowBlank="1" showInputMessage="1" showErrorMessage="1" sqref="F5:F99" xr:uid="{7390EF29-59BC-486D-9B7F-6EF53051B0D6}">
      <formula1>"選択してください,個,点,台,式,件"</formula1>
    </dataValidation>
    <dataValidation type="list" allowBlank="1" showInputMessage="1" showErrorMessage="1" sqref="C5:C99" xr:uid="{F47C1785-A264-42CA-9EDD-B82876DED2DA}">
      <formula1>"選択してください,第1四半期,第2四半期,第3四半期,第4四半期,"</formula1>
    </dataValidation>
    <dataValidation type="list" allowBlank="1" showInputMessage="1" showErrorMessage="1" sqref="J5:J99" xr:uid="{B64BC331-A1E9-44B9-88A3-EF8ECC2EC212}">
      <formula1>$L$5:$L$11</formula1>
    </dataValidation>
    <dataValidation type="list" allowBlank="1" showInputMessage="1" showErrorMessage="1" sqref="G5:G99" xr:uid="{BE98469F-4D3C-476F-A490-0E46F0B407B5}">
      <formula1>"税込 (課税), 課税対象外"</formula1>
    </dataValidation>
  </dataValidations>
  <printOptions horizontalCentered="1"/>
  <pageMargins left="0.39370078740157483" right="0.19685039370078741" top="0.74803149606299213" bottom="0.74803149606299213" header="0.31496062992125984" footer="0.31496062992125984"/>
  <pageSetup paperSize="9" scale="63" fitToHeight="2" orientation="portrait" blackAndWhite="1" r:id="rId1"/>
  <headerFooter alignWithMargins="0">
    <oddFooter>&amp;R&amp;12&amp;K00-024Ver.20240401</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C9A88-D807-425D-A1DA-47FBFF196B62}">
  <sheetPr>
    <tabColor rgb="FFFFFF00"/>
    <pageSetUpPr fitToPage="1"/>
  </sheetPr>
  <dimension ref="A1:N171"/>
  <sheetViews>
    <sheetView zoomScale="80" zoomScaleNormal="80" workbookViewId="0">
      <pane ySplit="4" topLeftCell="A5" activePane="bottomLeft" state="frozen"/>
      <selection pane="bottomLeft"/>
    </sheetView>
  </sheetViews>
  <sheetFormatPr defaultColWidth="9" defaultRowHeight="19.5" customHeight="1" x14ac:dyDescent="0.2"/>
  <cols>
    <col min="1" max="1" width="33.109375" style="18" customWidth="1"/>
    <col min="2" max="2" width="40.88671875" style="18" customWidth="1"/>
    <col min="3" max="3" width="14.6640625" style="1" customWidth="1"/>
    <col min="4" max="4" width="7.88671875" style="1" customWidth="1"/>
    <col min="5" max="5" width="6.77734375" style="1" customWidth="1"/>
    <col min="6" max="6" width="16.109375" style="1" bestFit="1" customWidth="1"/>
    <col min="7" max="7" width="13.77734375" style="1" customWidth="1"/>
    <col min="8" max="8" width="17.44140625" style="2" customWidth="1"/>
    <col min="9" max="9" width="30.77734375" style="6" customWidth="1"/>
    <col min="10" max="10" width="9" style="1"/>
    <col min="11" max="11" width="30.77734375" style="1" customWidth="1"/>
    <col min="12" max="12" width="17.77734375" style="1" customWidth="1"/>
    <col min="13" max="16384" width="9" style="1"/>
  </cols>
  <sheetData>
    <row r="1" spans="1:12" ht="19.5" customHeight="1" x14ac:dyDescent="0.2">
      <c r="A1" s="18" t="s">
        <v>81</v>
      </c>
    </row>
    <row r="2" spans="1:12" ht="19.2" customHeight="1" thickBot="1" x14ac:dyDescent="0.25">
      <c r="A2" s="18" t="s">
        <v>82</v>
      </c>
      <c r="D2" s="4"/>
      <c r="E2" s="4"/>
      <c r="F2" s="4"/>
      <c r="G2" s="4"/>
      <c r="H2" s="3" t="s">
        <v>67</v>
      </c>
    </row>
    <row r="3" spans="1:12" ht="17.399999999999999" customHeight="1" x14ac:dyDescent="0.2">
      <c r="A3" s="493" t="s">
        <v>68</v>
      </c>
      <c r="B3" s="491" t="s">
        <v>69</v>
      </c>
      <c r="C3" s="495" t="s">
        <v>71</v>
      </c>
      <c r="D3" s="496"/>
      <c r="E3" s="497"/>
      <c r="F3" s="487" t="s">
        <v>328</v>
      </c>
      <c r="G3" s="487" t="s">
        <v>329</v>
      </c>
      <c r="H3" s="477" t="s">
        <v>83</v>
      </c>
      <c r="I3" s="473" t="s">
        <v>263</v>
      </c>
      <c r="K3" s="473" t="s">
        <v>263</v>
      </c>
    </row>
    <row r="4" spans="1:12" ht="17.399999999999999" customHeight="1" thickBot="1" x14ac:dyDescent="0.25">
      <c r="A4" s="494"/>
      <c r="B4" s="492"/>
      <c r="C4" s="235" t="s">
        <v>73</v>
      </c>
      <c r="D4" s="234" t="s">
        <v>74</v>
      </c>
      <c r="E4" s="234" t="s">
        <v>84</v>
      </c>
      <c r="F4" s="488"/>
      <c r="G4" s="488"/>
      <c r="H4" s="478"/>
      <c r="I4" s="474"/>
      <c r="K4" s="474"/>
    </row>
    <row r="5" spans="1:12" s="6" customFormat="1" ht="16.8" customHeight="1" x14ac:dyDescent="0.2">
      <c r="A5" s="34" t="s">
        <v>297</v>
      </c>
      <c r="B5" s="35" t="s">
        <v>298</v>
      </c>
      <c r="C5" s="36">
        <v>120000</v>
      </c>
      <c r="D5" s="37">
        <v>1</v>
      </c>
      <c r="E5" s="38" t="s">
        <v>97</v>
      </c>
      <c r="F5" s="23" t="s">
        <v>330</v>
      </c>
      <c r="G5" s="23" t="str">
        <f>IF(F5="","",IF(F5="課税対象外","要","不要"))</f>
        <v>不要</v>
      </c>
      <c r="H5" s="374">
        <f>IF(A5="","",ROUNDDOWN(C5*D5,0))</f>
        <v>120000</v>
      </c>
      <c r="I5" s="296" t="s">
        <v>283</v>
      </c>
      <c r="K5" s="239" t="str">
        <f>IF('4.設備備品費E'!L5="","",'4.設備備品費E'!L5)</f>
        <v>研究時間確保</v>
      </c>
      <c r="L5" s="261">
        <f>IF(K5="","",SUMIF($I$5:$I$99,K5,$H$5:$H$99))</f>
        <v>380000</v>
      </c>
    </row>
    <row r="6" spans="1:12" ht="17.25" customHeight="1" x14ac:dyDescent="0.2">
      <c r="A6" s="34" t="s">
        <v>299</v>
      </c>
      <c r="B6" s="35" t="s">
        <v>300</v>
      </c>
      <c r="C6" s="36">
        <v>4000</v>
      </c>
      <c r="D6" s="37">
        <v>30</v>
      </c>
      <c r="E6" s="38" t="s">
        <v>307</v>
      </c>
      <c r="F6" s="23" t="s">
        <v>330</v>
      </c>
      <c r="G6" s="23" t="str">
        <f t="shared" ref="G6:G69" si="0">IF(F6="","",IF(F6="課税対象外","要","不要"))</f>
        <v>不要</v>
      </c>
      <c r="H6" s="374">
        <f t="shared" ref="H6:H99" si="1">IF(A6="","",ROUNDDOWN(C6*D6,0))</f>
        <v>120000</v>
      </c>
      <c r="I6" s="296" t="s">
        <v>283</v>
      </c>
      <c r="K6" s="240" t="str">
        <f>IF('4.設備備品費E'!L6="","",'4.設備備品費E'!L6)</f>
        <v>研究者の多様性の向上</v>
      </c>
      <c r="L6" s="261">
        <f t="shared" ref="L6:L11" si="2">IF(K6="","",SUMIF($I$5:$I$99,K6,$H$5:$H$99))</f>
        <v>594000</v>
      </c>
    </row>
    <row r="7" spans="1:12" ht="17.25" customHeight="1" x14ac:dyDescent="0.2">
      <c r="A7" s="34" t="s">
        <v>301</v>
      </c>
      <c r="B7" s="35" t="s">
        <v>300</v>
      </c>
      <c r="C7" s="36">
        <v>4000</v>
      </c>
      <c r="D7" s="37">
        <v>30</v>
      </c>
      <c r="E7" s="38" t="s">
        <v>307</v>
      </c>
      <c r="F7" s="23" t="s">
        <v>330</v>
      </c>
      <c r="G7" s="23" t="str">
        <f t="shared" si="0"/>
        <v>不要</v>
      </c>
      <c r="H7" s="374">
        <f t="shared" si="1"/>
        <v>120000</v>
      </c>
      <c r="I7" s="296" t="s">
        <v>283</v>
      </c>
      <c r="K7" s="240" t="str">
        <f>IF('4.設備備品費E'!L7="","",'4.設備備品費E'!L7)</f>
        <v>研究者の流動性の確保</v>
      </c>
      <c r="L7" s="261">
        <f t="shared" si="2"/>
        <v>1184806</v>
      </c>
    </row>
    <row r="8" spans="1:12" ht="17.25" customHeight="1" x14ac:dyDescent="0.2">
      <c r="A8" s="34" t="s">
        <v>302</v>
      </c>
      <c r="B8" s="35" t="s">
        <v>300</v>
      </c>
      <c r="C8" s="36">
        <v>2000</v>
      </c>
      <c r="D8" s="37">
        <v>10</v>
      </c>
      <c r="E8" s="38" t="s">
        <v>307</v>
      </c>
      <c r="F8" s="23" t="s">
        <v>330</v>
      </c>
      <c r="G8" s="23" t="str">
        <f t="shared" si="0"/>
        <v>不要</v>
      </c>
      <c r="H8" s="374">
        <f t="shared" si="1"/>
        <v>20000</v>
      </c>
      <c r="I8" s="296" t="s">
        <v>283</v>
      </c>
      <c r="K8" s="240" t="str">
        <f>IF('4.設備備品費E'!L8="","",'4.設備備品費E'!L8)</f>
        <v>環境整備共通</v>
      </c>
      <c r="L8" s="261">
        <f t="shared" si="2"/>
        <v>0</v>
      </c>
    </row>
    <row r="9" spans="1:12" ht="17.25" customHeight="1" x14ac:dyDescent="0.2">
      <c r="A9" s="34" t="s">
        <v>95</v>
      </c>
      <c r="B9" s="35" t="s">
        <v>96</v>
      </c>
      <c r="C9" s="36">
        <v>200000</v>
      </c>
      <c r="D9" s="37">
        <v>1</v>
      </c>
      <c r="E9" s="38" t="s">
        <v>97</v>
      </c>
      <c r="F9" s="23" t="s">
        <v>330</v>
      </c>
      <c r="G9" s="23" t="str">
        <f t="shared" si="0"/>
        <v>不要</v>
      </c>
      <c r="H9" s="374">
        <f t="shared" si="1"/>
        <v>200000</v>
      </c>
      <c r="I9" s="296" t="s">
        <v>284</v>
      </c>
      <c r="K9" s="240" t="str">
        <f>IF('4.設備備品費E'!L9="","",'4.設備備品費E'!L9)</f>
        <v/>
      </c>
      <c r="L9" s="261" t="str">
        <f t="shared" si="2"/>
        <v/>
      </c>
    </row>
    <row r="10" spans="1:12" ht="17.25" customHeight="1" x14ac:dyDescent="0.2">
      <c r="A10" s="39" t="s">
        <v>303</v>
      </c>
      <c r="B10" s="40" t="s">
        <v>304</v>
      </c>
      <c r="C10" s="36">
        <v>200000</v>
      </c>
      <c r="D10" s="37">
        <v>1</v>
      </c>
      <c r="E10" s="38" t="s">
        <v>97</v>
      </c>
      <c r="F10" s="23" t="s">
        <v>330</v>
      </c>
      <c r="G10" s="23" t="str">
        <f t="shared" si="0"/>
        <v>不要</v>
      </c>
      <c r="H10" s="374">
        <f t="shared" si="1"/>
        <v>200000</v>
      </c>
      <c r="I10" s="296" t="s">
        <v>284</v>
      </c>
      <c r="K10" s="240" t="str">
        <f>IF('4.設備備品費E'!L10="","",'4.設備備品費E'!L10)</f>
        <v/>
      </c>
      <c r="L10" s="261" t="str">
        <f t="shared" si="2"/>
        <v/>
      </c>
    </row>
    <row r="11" spans="1:12" ht="17.25" customHeight="1" thickBot="1" x14ac:dyDescent="0.25">
      <c r="A11" s="34" t="s">
        <v>305</v>
      </c>
      <c r="B11" s="35" t="s">
        <v>306</v>
      </c>
      <c r="C11" s="36">
        <v>194000</v>
      </c>
      <c r="D11" s="37">
        <v>1</v>
      </c>
      <c r="E11" s="38" t="s">
        <v>97</v>
      </c>
      <c r="F11" s="23" t="s">
        <v>330</v>
      </c>
      <c r="G11" s="23" t="str">
        <f t="shared" si="0"/>
        <v>不要</v>
      </c>
      <c r="H11" s="374">
        <f t="shared" si="1"/>
        <v>194000</v>
      </c>
      <c r="I11" s="296" t="s">
        <v>284</v>
      </c>
      <c r="K11" s="241" t="str">
        <f>IF('4.設備備品費E'!L11="","",'4.設備備品費E'!L11)</f>
        <v/>
      </c>
      <c r="L11" s="261" t="str">
        <f t="shared" si="2"/>
        <v/>
      </c>
    </row>
    <row r="12" spans="1:12" ht="17.25" customHeight="1" x14ac:dyDescent="0.2">
      <c r="A12" s="34" t="s">
        <v>106</v>
      </c>
      <c r="B12" s="35" t="s">
        <v>107</v>
      </c>
      <c r="C12" s="36">
        <v>1184806</v>
      </c>
      <c r="D12" s="37">
        <v>1</v>
      </c>
      <c r="E12" s="38" t="s">
        <v>97</v>
      </c>
      <c r="F12" s="23" t="s">
        <v>330</v>
      </c>
      <c r="G12" s="23" t="str">
        <f t="shared" si="0"/>
        <v>不要</v>
      </c>
      <c r="H12" s="374">
        <f t="shared" si="1"/>
        <v>1184806</v>
      </c>
      <c r="I12" s="296" t="s">
        <v>285</v>
      </c>
    </row>
    <row r="13" spans="1:12" ht="17.25" customHeight="1" x14ac:dyDescent="0.2">
      <c r="A13" s="275"/>
      <c r="B13" s="276"/>
      <c r="C13" s="277"/>
      <c r="D13" s="278"/>
      <c r="E13" s="279"/>
      <c r="F13" s="274"/>
      <c r="G13" s="274" t="str">
        <f t="shared" si="0"/>
        <v/>
      </c>
      <c r="H13" s="210" t="str">
        <f t="shared" si="1"/>
        <v/>
      </c>
      <c r="I13" s="297"/>
      <c r="J13" s="11" t="s">
        <v>78</v>
      </c>
    </row>
    <row r="14" spans="1:12" ht="17.25" customHeight="1" x14ac:dyDescent="0.2">
      <c r="A14" s="275"/>
      <c r="B14" s="276"/>
      <c r="C14" s="277"/>
      <c r="D14" s="278"/>
      <c r="E14" s="279"/>
      <c r="F14" s="274"/>
      <c r="G14" s="274" t="str">
        <f t="shared" si="0"/>
        <v/>
      </c>
      <c r="H14" s="210" t="str">
        <f t="shared" si="1"/>
        <v/>
      </c>
      <c r="I14" s="297"/>
    </row>
    <row r="15" spans="1:12" ht="17.25" customHeight="1" x14ac:dyDescent="0.2">
      <c r="A15" s="275"/>
      <c r="B15" s="276"/>
      <c r="C15" s="277"/>
      <c r="D15" s="278"/>
      <c r="E15" s="279"/>
      <c r="F15" s="274"/>
      <c r="G15" s="274" t="str">
        <f t="shared" si="0"/>
        <v/>
      </c>
      <c r="H15" s="210" t="str">
        <f t="shared" si="1"/>
        <v/>
      </c>
      <c r="I15" s="297"/>
    </row>
    <row r="16" spans="1:12" ht="17.25" customHeight="1" x14ac:dyDescent="0.2">
      <c r="A16" s="275"/>
      <c r="B16" s="276"/>
      <c r="C16" s="277"/>
      <c r="D16" s="278"/>
      <c r="E16" s="279"/>
      <c r="F16" s="274"/>
      <c r="G16" s="274" t="str">
        <f t="shared" si="0"/>
        <v/>
      </c>
      <c r="H16" s="210" t="str">
        <f t="shared" si="1"/>
        <v/>
      </c>
      <c r="I16" s="297"/>
    </row>
    <row r="17" spans="1:14" ht="17.25" customHeight="1" x14ac:dyDescent="0.2">
      <c r="A17" s="275"/>
      <c r="B17" s="276"/>
      <c r="C17" s="277"/>
      <c r="D17" s="278"/>
      <c r="E17" s="279"/>
      <c r="F17" s="274"/>
      <c r="G17" s="274" t="str">
        <f t="shared" si="0"/>
        <v/>
      </c>
      <c r="H17" s="210" t="str">
        <f t="shared" si="1"/>
        <v/>
      </c>
      <c r="I17" s="297"/>
    </row>
    <row r="18" spans="1:14" ht="17.25" customHeight="1" x14ac:dyDescent="0.2">
      <c r="A18" s="275"/>
      <c r="B18" s="276"/>
      <c r="C18" s="277"/>
      <c r="D18" s="278"/>
      <c r="E18" s="279"/>
      <c r="F18" s="274"/>
      <c r="G18" s="274" t="str">
        <f t="shared" si="0"/>
        <v/>
      </c>
      <c r="H18" s="210" t="str">
        <f t="shared" si="1"/>
        <v/>
      </c>
      <c r="I18" s="297"/>
      <c r="J18" s="11"/>
    </row>
    <row r="19" spans="1:14" ht="17.25" customHeight="1" x14ac:dyDescent="0.2">
      <c r="A19" s="275"/>
      <c r="B19" s="276"/>
      <c r="C19" s="277"/>
      <c r="D19" s="278"/>
      <c r="E19" s="279"/>
      <c r="F19" s="274"/>
      <c r="G19" s="274" t="str">
        <f t="shared" si="0"/>
        <v/>
      </c>
      <c r="H19" s="210" t="str">
        <f t="shared" si="1"/>
        <v/>
      </c>
      <c r="I19" s="297"/>
      <c r="N19" s="11"/>
    </row>
    <row r="20" spans="1:14" ht="17.25" customHeight="1" x14ac:dyDescent="0.2">
      <c r="A20" s="275"/>
      <c r="B20" s="276"/>
      <c r="C20" s="277"/>
      <c r="D20" s="278"/>
      <c r="E20" s="279"/>
      <c r="F20" s="274"/>
      <c r="G20" s="274" t="str">
        <f t="shared" si="0"/>
        <v/>
      </c>
      <c r="H20" s="210" t="str">
        <f t="shared" si="1"/>
        <v/>
      </c>
      <c r="I20" s="297"/>
    </row>
    <row r="21" spans="1:14" ht="17.25" customHeight="1" x14ac:dyDescent="0.2">
      <c r="A21" s="275"/>
      <c r="B21" s="276"/>
      <c r="C21" s="277"/>
      <c r="D21" s="278"/>
      <c r="E21" s="279"/>
      <c r="F21" s="274"/>
      <c r="G21" s="274" t="str">
        <f t="shared" si="0"/>
        <v/>
      </c>
      <c r="H21" s="210" t="str">
        <f t="shared" si="1"/>
        <v/>
      </c>
      <c r="I21" s="297"/>
    </row>
    <row r="22" spans="1:14" ht="17.25" customHeight="1" x14ac:dyDescent="0.2">
      <c r="A22" s="275"/>
      <c r="B22" s="276"/>
      <c r="C22" s="277"/>
      <c r="D22" s="278"/>
      <c r="E22" s="279"/>
      <c r="F22" s="274"/>
      <c r="G22" s="274" t="str">
        <f t="shared" si="0"/>
        <v/>
      </c>
      <c r="H22" s="210" t="str">
        <f t="shared" si="1"/>
        <v/>
      </c>
      <c r="I22" s="297"/>
    </row>
    <row r="23" spans="1:14" ht="17.25" customHeight="1" x14ac:dyDescent="0.2">
      <c r="A23" s="275"/>
      <c r="B23" s="276"/>
      <c r="C23" s="277"/>
      <c r="D23" s="278"/>
      <c r="E23" s="279"/>
      <c r="F23" s="274"/>
      <c r="G23" s="274" t="str">
        <f t="shared" si="0"/>
        <v/>
      </c>
      <c r="H23" s="210" t="str">
        <f t="shared" si="1"/>
        <v/>
      </c>
      <c r="I23" s="297"/>
    </row>
    <row r="24" spans="1:14" ht="17.25" customHeight="1" x14ac:dyDescent="0.2">
      <c r="A24" s="275"/>
      <c r="B24" s="276"/>
      <c r="C24" s="277"/>
      <c r="D24" s="278"/>
      <c r="E24" s="279"/>
      <c r="F24" s="274"/>
      <c r="G24" s="274" t="str">
        <f t="shared" si="0"/>
        <v/>
      </c>
      <c r="H24" s="210" t="str">
        <f t="shared" si="1"/>
        <v/>
      </c>
      <c r="I24" s="297"/>
    </row>
    <row r="25" spans="1:14" ht="17.25" customHeight="1" x14ac:dyDescent="0.2">
      <c r="A25" s="275"/>
      <c r="B25" s="276"/>
      <c r="C25" s="277"/>
      <c r="D25" s="278"/>
      <c r="E25" s="279"/>
      <c r="F25" s="274"/>
      <c r="G25" s="274" t="str">
        <f t="shared" si="0"/>
        <v/>
      </c>
      <c r="H25" s="210" t="str">
        <f t="shared" si="1"/>
        <v/>
      </c>
      <c r="I25" s="297"/>
    </row>
    <row r="26" spans="1:14" ht="17.25" customHeight="1" x14ac:dyDescent="0.2">
      <c r="A26" s="275"/>
      <c r="B26" s="276"/>
      <c r="C26" s="277"/>
      <c r="D26" s="278"/>
      <c r="E26" s="279"/>
      <c r="F26" s="274"/>
      <c r="G26" s="274" t="str">
        <f t="shared" si="0"/>
        <v/>
      </c>
      <c r="H26" s="210" t="str">
        <f t="shared" si="1"/>
        <v/>
      </c>
      <c r="I26" s="297"/>
    </row>
    <row r="27" spans="1:14" ht="17.25" customHeight="1" x14ac:dyDescent="0.2">
      <c r="A27" s="275"/>
      <c r="B27" s="276"/>
      <c r="C27" s="277"/>
      <c r="D27" s="278"/>
      <c r="E27" s="279"/>
      <c r="F27" s="274"/>
      <c r="G27" s="274" t="str">
        <f t="shared" si="0"/>
        <v/>
      </c>
      <c r="H27" s="210" t="str">
        <f t="shared" si="1"/>
        <v/>
      </c>
      <c r="I27" s="297"/>
    </row>
    <row r="28" spans="1:14" ht="17.25" customHeight="1" x14ac:dyDescent="0.2">
      <c r="A28" s="275"/>
      <c r="B28" s="276"/>
      <c r="C28" s="277"/>
      <c r="D28" s="278"/>
      <c r="E28" s="279"/>
      <c r="F28" s="274"/>
      <c r="G28" s="274" t="str">
        <f t="shared" si="0"/>
        <v/>
      </c>
      <c r="H28" s="210" t="str">
        <f t="shared" si="1"/>
        <v/>
      </c>
      <c r="I28" s="297"/>
    </row>
    <row r="29" spans="1:14" ht="17.25" customHeight="1" x14ac:dyDescent="0.2">
      <c r="A29" s="275"/>
      <c r="B29" s="276"/>
      <c r="C29" s="277"/>
      <c r="D29" s="278"/>
      <c r="E29" s="279"/>
      <c r="F29" s="274"/>
      <c r="G29" s="274" t="str">
        <f t="shared" si="0"/>
        <v/>
      </c>
      <c r="H29" s="210" t="str">
        <f t="shared" si="1"/>
        <v/>
      </c>
      <c r="I29" s="297"/>
    </row>
    <row r="30" spans="1:14" ht="17.25" customHeight="1" x14ac:dyDescent="0.2">
      <c r="A30" s="275"/>
      <c r="B30" s="276"/>
      <c r="C30" s="277"/>
      <c r="D30" s="278"/>
      <c r="E30" s="279"/>
      <c r="F30" s="274"/>
      <c r="G30" s="274" t="str">
        <f t="shared" si="0"/>
        <v/>
      </c>
      <c r="H30" s="210" t="str">
        <f t="shared" si="1"/>
        <v/>
      </c>
      <c r="I30" s="297"/>
    </row>
    <row r="31" spans="1:14" ht="17.25" customHeight="1" x14ac:dyDescent="0.2">
      <c r="A31" s="275"/>
      <c r="B31" s="276"/>
      <c r="C31" s="277"/>
      <c r="D31" s="278"/>
      <c r="E31" s="279"/>
      <c r="F31" s="274"/>
      <c r="G31" s="274" t="str">
        <f t="shared" si="0"/>
        <v/>
      </c>
      <c r="H31" s="210" t="str">
        <f t="shared" si="1"/>
        <v/>
      </c>
      <c r="I31" s="297"/>
    </row>
    <row r="32" spans="1:14" ht="17.25" customHeight="1" x14ac:dyDescent="0.2">
      <c r="A32" s="275"/>
      <c r="B32" s="276"/>
      <c r="C32" s="277"/>
      <c r="D32" s="278"/>
      <c r="E32" s="279"/>
      <c r="F32" s="274"/>
      <c r="G32" s="274" t="str">
        <f t="shared" si="0"/>
        <v/>
      </c>
      <c r="H32" s="210" t="str">
        <f t="shared" si="1"/>
        <v/>
      </c>
      <c r="I32" s="297"/>
    </row>
    <row r="33" spans="1:9" ht="17.25" customHeight="1" x14ac:dyDescent="0.2">
      <c r="A33" s="275"/>
      <c r="B33" s="276"/>
      <c r="C33" s="277"/>
      <c r="D33" s="278"/>
      <c r="E33" s="279"/>
      <c r="F33" s="274"/>
      <c r="G33" s="274" t="str">
        <f t="shared" si="0"/>
        <v/>
      </c>
      <c r="H33" s="210" t="str">
        <f t="shared" si="1"/>
        <v/>
      </c>
      <c r="I33" s="297"/>
    </row>
    <row r="34" spans="1:9" ht="17.25" customHeight="1" x14ac:dyDescent="0.2">
      <c r="A34" s="275"/>
      <c r="B34" s="276"/>
      <c r="C34" s="277"/>
      <c r="D34" s="278"/>
      <c r="E34" s="279"/>
      <c r="F34" s="274"/>
      <c r="G34" s="274" t="str">
        <f t="shared" si="0"/>
        <v/>
      </c>
      <c r="H34" s="210" t="str">
        <f t="shared" si="1"/>
        <v/>
      </c>
      <c r="I34" s="297"/>
    </row>
    <row r="35" spans="1:9" ht="17.25" customHeight="1" x14ac:dyDescent="0.2">
      <c r="A35" s="275"/>
      <c r="B35" s="276"/>
      <c r="C35" s="277"/>
      <c r="D35" s="278"/>
      <c r="E35" s="279"/>
      <c r="F35" s="274"/>
      <c r="G35" s="274" t="str">
        <f t="shared" si="0"/>
        <v/>
      </c>
      <c r="H35" s="210" t="str">
        <f t="shared" si="1"/>
        <v/>
      </c>
      <c r="I35" s="297"/>
    </row>
    <row r="36" spans="1:9" ht="17.25" customHeight="1" x14ac:dyDescent="0.2">
      <c r="A36" s="275"/>
      <c r="B36" s="276"/>
      <c r="C36" s="277"/>
      <c r="D36" s="278"/>
      <c r="E36" s="279"/>
      <c r="F36" s="274"/>
      <c r="G36" s="274" t="str">
        <f t="shared" si="0"/>
        <v/>
      </c>
      <c r="H36" s="210" t="str">
        <f t="shared" si="1"/>
        <v/>
      </c>
      <c r="I36" s="297"/>
    </row>
    <row r="37" spans="1:9" ht="17.25" customHeight="1" x14ac:dyDescent="0.2">
      <c r="A37" s="275"/>
      <c r="B37" s="276"/>
      <c r="C37" s="277"/>
      <c r="D37" s="278"/>
      <c r="E37" s="279"/>
      <c r="F37" s="274"/>
      <c r="G37" s="274" t="str">
        <f t="shared" si="0"/>
        <v/>
      </c>
      <c r="H37" s="210" t="str">
        <f t="shared" si="1"/>
        <v/>
      </c>
      <c r="I37" s="297"/>
    </row>
    <row r="38" spans="1:9" ht="17.25" customHeight="1" x14ac:dyDescent="0.2">
      <c r="A38" s="275"/>
      <c r="B38" s="276"/>
      <c r="C38" s="277"/>
      <c r="D38" s="278"/>
      <c r="E38" s="279"/>
      <c r="F38" s="274"/>
      <c r="G38" s="274" t="str">
        <f t="shared" si="0"/>
        <v/>
      </c>
      <c r="H38" s="210" t="str">
        <f t="shared" si="1"/>
        <v/>
      </c>
      <c r="I38" s="297"/>
    </row>
    <row r="39" spans="1:9" ht="17.25" customHeight="1" x14ac:dyDescent="0.2">
      <c r="A39" s="275"/>
      <c r="B39" s="276"/>
      <c r="C39" s="277"/>
      <c r="D39" s="278"/>
      <c r="E39" s="279"/>
      <c r="F39" s="274"/>
      <c r="G39" s="274" t="str">
        <f t="shared" si="0"/>
        <v/>
      </c>
      <c r="H39" s="210" t="str">
        <f t="shared" si="1"/>
        <v/>
      </c>
      <c r="I39" s="297"/>
    </row>
    <row r="40" spans="1:9" ht="17.25" customHeight="1" x14ac:dyDescent="0.2">
      <c r="A40" s="275"/>
      <c r="B40" s="276"/>
      <c r="C40" s="277"/>
      <c r="D40" s="278"/>
      <c r="E40" s="279"/>
      <c r="F40" s="274"/>
      <c r="G40" s="274" t="str">
        <f t="shared" si="0"/>
        <v/>
      </c>
      <c r="H40" s="210" t="str">
        <f t="shared" si="1"/>
        <v/>
      </c>
      <c r="I40" s="297"/>
    </row>
    <row r="41" spans="1:9" ht="17.25" customHeight="1" x14ac:dyDescent="0.2">
      <c r="A41" s="275"/>
      <c r="B41" s="276"/>
      <c r="C41" s="277"/>
      <c r="D41" s="278"/>
      <c r="E41" s="279"/>
      <c r="F41" s="274"/>
      <c r="G41" s="274" t="str">
        <f t="shared" si="0"/>
        <v/>
      </c>
      <c r="H41" s="210" t="str">
        <f t="shared" si="1"/>
        <v/>
      </c>
      <c r="I41" s="297"/>
    </row>
    <row r="42" spans="1:9" ht="17.25" customHeight="1" x14ac:dyDescent="0.2">
      <c r="A42" s="275"/>
      <c r="B42" s="276"/>
      <c r="C42" s="277"/>
      <c r="D42" s="278"/>
      <c r="E42" s="279"/>
      <c r="F42" s="274"/>
      <c r="G42" s="274" t="str">
        <f t="shared" si="0"/>
        <v/>
      </c>
      <c r="H42" s="210" t="str">
        <f t="shared" si="1"/>
        <v/>
      </c>
      <c r="I42" s="297"/>
    </row>
    <row r="43" spans="1:9" ht="17.25" customHeight="1" x14ac:dyDescent="0.2">
      <c r="A43" s="275"/>
      <c r="B43" s="276"/>
      <c r="C43" s="277"/>
      <c r="D43" s="278"/>
      <c r="E43" s="279"/>
      <c r="F43" s="274"/>
      <c r="G43" s="274" t="str">
        <f t="shared" si="0"/>
        <v/>
      </c>
      <c r="H43" s="210" t="str">
        <f t="shared" si="1"/>
        <v/>
      </c>
      <c r="I43" s="297"/>
    </row>
    <row r="44" spans="1:9" ht="17.25" customHeight="1" x14ac:dyDescent="0.2">
      <c r="A44" s="275"/>
      <c r="B44" s="276"/>
      <c r="C44" s="277"/>
      <c r="D44" s="278"/>
      <c r="E44" s="279"/>
      <c r="F44" s="274"/>
      <c r="G44" s="274" t="str">
        <f t="shared" si="0"/>
        <v/>
      </c>
      <c r="H44" s="210" t="str">
        <f t="shared" si="1"/>
        <v/>
      </c>
      <c r="I44" s="297"/>
    </row>
    <row r="45" spans="1:9" ht="17.25" customHeight="1" x14ac:dyDescent="0.2">
      <c r="A45" s="275"/>
      <c r="B45" s="276"/>
      <c r="C45" s="277"/>
      <c r="D45" s="278"/>
      <c r="E45" s="279"/>
      <c r="F45" s="274"/>
      <c r="G45" s="274" t="str">
        <f t="shared" si="0"/>
        <v/>
      </c>
      <c r="H45" s="210" t="str">
        <f t="shared" si="1"/>
        <v/>
      </c>
      <c r="I45" s="297"/>
    </row>
    <row r="46" spans="1:9" ht="17.25" customHeight="1" x14ac:dyDescent="0.2">
      <c r="A46" s="275"/>
      <c r="B46" s="276"/>
      <c r="C46" s="277"/>
      <c r="D46" s="278"/>
      <c r="E46" s="279"/>
      <c r="F46" s="274"/>
      <c r="G46" s="274" t="str">
        <f t="shared" si="0"/>
        <v/>
      </c>
      <c r="H46" s="210" t="str">
        <f t="shared" si="1"/>
        <v/>
      </c>
      <c r="I46" s="297"/>
    </row>
    <row r="47" spans="1:9" ht="17.25" customHeight="1" x14ac:dyDescent="0.2">
      <c r="A47" s="275"/>
      <c r="B47" s="276"/>
      <c r="C47" s="277"/>
      <c r="D47" s="278"/>
      <c r="E47" s="279"/>
      <c r="F47" s="274"/>
      <c r="G47" s="274" t="str">
        <f t="shared" si="0"/>
        <v/>
      </c>
      <c r="H47" s="210" t="str">
        <f t="shared" si="1"/>
        <v/>
      </c>
      <c r="I47" s="297"/>
    </row>
    <row r="48" spans="1:9" ht="17.25" customHeight="1" x14ac:dyDescent="0.2">
      <c r="A48" s="275"/>
      <c r="B48" s="276"/>
      <c r="C48" s="277"/>
      <c r="D48" s="278"/>
      <c r="E48" s="279"/>
      <c r="F48" s="274"/>
      <c r="G48" s="274" t="str">
        <f t="shared" si="0"/>
        <v/>
      </c>
      <c r="H48" s="210" t="str">
        <f t="shared" si="1"/>
        <v/>
      </c>
      <c r="I48" s="297"/>
    </row>
    <row r="49" spans="1:9" ht="17.25" customHeight="1" x14ac:dyDescent="0.2">
      <c r="A49" s="275"/>
      <c r="B49" s="276"/>
      <c r="C49" s="277"/>
      <c r="D49" s="278"/>
      <c r="E49" s="279"/>
      <c r="F49" s="274"/>
      <c r="G49" s="274" t="str">
        <f t="shared" si="0"/>
        <v/>
      </c>
      <c r="H49" s="210" t="str">
        <f t="shared" si="1"/>
        <v/>
      </c>
      <c r="I49" s="297"/>
    </row>
    <row r="50" spans="1:9" ht="17.25" customHeight="1" x14ac:dyDescent="0.2">
      <c r="A50" s="275"/>
      <c r="B50" s="276"/>
      <c r="C50" s="277"/>
      <c r="D50" s="278"/>
      <c r="E50" s="279"/>
      <c r="F50" s="274"/>
      <c r="G50" s="274" t="str">
        <f t="shared" si="0"/>
        <v/>
      </c>
      <c r="H50" s="210" t="str">
        <f t="shared" si="1"/>
        <v/>
      </c>
      <c r="I50" s="297"/>
    </row>
    <row r="51" spans="1:9" ht="17.25" customHeight="1" x14ac:dyDescent="0.2">
      <c r="A51" s="275"/>
      <c r="B51" s="276"/>
      <c r="C51" s="277"/>
      <c r="D51" s="278"/>
      <c r="E51" s="279"/>
      <c r="F51" s="274"/>
      <c r="G51" s="274" t="str">
        <f t="shared" si="0"/>
        <v/>
      </c>
      <c r="H51" s="210" t="str">
        <f t="shared" si="1"/>
        <v/>
      </c>
      <c r="I51" s="297"/>
    </row>
    <row r="52" spans="1:9" ht="17.25" customHeight="1" x14ac:dyDescent="0.2">
      <c r="A52" s="275"/>
      <c r="B52" s="276"/>
      <c r="C52" s="277"/>
      <c r="D52" s="278"/>
      <c r="E52" s="279"/>
      <c r="F52" s="274"/>
      <c r="G52" s="274" t="str">
        <f t="shared" si="0"/>
        <v/>
      </c>
      <c r="H52" s="210" t="str">
        <f t="shared" si="1"/>
        <v/>
      </c>
      <c r="I52" s="297"/>
    </row>
    <row r="53" spans="1:9" ht="17.25" customHeight="1" x14ac:dyDescent="0.2">
      <c r="A53" s="275"/>
      <c r="B53" s="276"/>
      <c r="C53" s="277"/>
      <c r="D53" s="278"/>
      <c r="E53" s="279"/>
      <c r="F53" s="274"/>
      <c r="G53" s="274" t="str">
        <f t="shared" si="0"/>
        <v/>
      </c>
      <c r="H53" s="210" t="str">
        <f t="shared" si="1"/>
        <v/>
      </c>
      <c r="I53" s="297"/>
    </row>
    <row r="54" spans="1:9" ht="17.25" customHeight="1" x14ac:dyDescent="0.2">
      <c r="A54" s="275"/>
      <c r="B54" s="276"/>
      <c r="C54" s="277"/>
      <c r="D54" s="278"/>
      <c r="E54" s="279"/>
      <c r="F54" s="274"/>
      <c r="G54" s="274" t="str">
        <f t="shared" si="0"/>
        <v/>
      </c>
      <c r="H54" s="210" t="str">
        <f t="shared" si="1"/>
        <v/>
      </c>
      <c r="I54" s="297"/>
    </row>
    <row r="55" spans="1:9" ht="17.25" customHeight="1" x14ac:dyDescent="0.2">
      <c r="A55" s="275"/>
      <c r="B55" s="276"/>
      <c r="C55" s="277"/>
      <c r="D55" s="278"/>
      <c r="E55" s="279"/>
      <c r="F55" s="274"/>
      <c r="G55" s="274" t="str">
        <f t="shared" si="0"/>
        <v/>
      </c>
      <c r="H55" s="210" t="str">
        <f t="shared" si="1"/>
        <v/>
      </c>
      <c r="I55" s="297"/>
    </row>
    <row r="56" spans="1:9" ht="17.25" customHeight="1" x14ac:dyDescent="0.2">
      <c r="A56" s="275"/>
      <c r="B56" s="276"/>
      <c r="C56" s="277"/>
      <c r="D56" s="278"/>
      <c r="E56" s="279"/>
      <c r="F56" s="274"/>
      <c r="G56" s="274" t="str">
        <f t="shared" si="0"/>
        <v/>
      </c>
      <c r="H56" s="210" t="str">
        <f t="shared" si="1"/>
        <v/>
      </c>
      <c r="I56" s="297"/>
    </row>
    <row r="57" spans="1:9" ht="17.25" customHeight="1" x14ac:dyDescent="0.2">
      <c r="A57" s="275"/>
      <c r="B57" s="276"/>
      <c r="C57" s="277"/>
      <c r="D57" s="278"/>
      <c r="E57" s="279"/>
      <c r="F57" s="274"/>
      <c r="G57" s="274" t="str">
        <f t="shared" si="0"/>
        <v/>
      </c>
      <c r="H57" s="210" t="str">
        <f t="shared" si="1"/>
        <v/>
      </c>
      <c r="I57" s="297"/>
    </row>
    <row r="58" spans="1:9" ht="17.25" customHeight="1" x14ac:dyDescent="0.2">
      <c r="A58" s="275"/>
      <c r="B58" s="276"/>
      <c r="C58" s="277"/>
      <c r="D58" s="278"/>
      <c r="E58" s="279"/>
      <c r="F58" s="274"/>
      <c r="G58" s="274" t="str">
        <f t="shared" si="0"/>
        <v/>
      </c>
      <c r="H58" s="210" t="str">
        <f t="shared" si="1"/>
        <v/>
      </c>
      <c r="I58" s="297"/>
    </row>
    <row r="59" spans="1:9" ht="17.25" customHeight="1" x14ac:dyDescent="0.2">
      <c r="A59" s="275"/>
      <c r="B59" s="276"/>
      <c r="C59" s="277"/>
      <c r="D59" s="278"/>
      <c r="E59" s="279"/>
      <c r="F59" s="274"/>
      <c r="G59" s="274" t="str">
        <f t="shared" si="0"/>
        <v/>
      </c>
      <c r="H59" s="210" t="str">
        <f t="shared" si="1"/>
        <v/>
      </c>
      <c r="I59" s="297"/>
    </row>
    <row r="60" spans="1:9" ht="17.25" customHeight="1" x14ac:dyDescent="0.2">
      <c r="A60" s="275"/>
      <c r="B60" s="276"/>
      <c r="C60" s="277"/>
      <c r="D60" s="278"/>
      <c r="E60" s="279"/>
      <c r="F60" s="274"/>
      <c r="G60" s="274" t="str">
        <f t="shared" si="0"/>
        <v/>
      </c>
      <c r="H60" s="210" t="str">
        <f t="shared" si="1"/>
        <v/>
      </c>
      <c r="I60" s="297"/>
    </row>
    <row r="61" spans="1:9" ht="17.25" customHeight="1" x14ac:dyDescent="0.2">
      <c r="A61" s="275"/>
      <c r="B61" s="276"/>
      <c r="C61" s="277"/>
      <c r="D61" s="278"/>
      <c r="E61" s="279"/>
      <c r="F61" s="274"/>
      <c r="G61" s="274" t="str">
        <f t="shared" si="0"/>
        <v/>
      </c>
      <c r="H61" s="210" t="str">
        <f t="shared" si="1"/>
        <v/>
      </c>
      <c r="I61" s="297"/>
    </row>
    <row r="62" spans="1:9" ht="17.25" customHeight="1" x14ac:dyDescent="0.2">
      <c r="A62" s="275"/>
      <c r="B62" s="276"/>
      <c r="C62" s="277"/>
      <c r="D62" s="278"/>
      <c r="E62" s="279"/>
      <c r="F62" s="274"/>
      <c r="G62" s="274" t="str">
        <f t="shared" si="0"/>
        <v/>
      </c>
      <c r="H62" s="210" t="str">
        <f t="shared" si="1"/>
        <v/>
      </c>
      <c r="I62" s="297"/>
    </row>
    <row r="63" spans="1:9" ht="17.25" customHeight="1" x14ac:dyDescent="0.2">
      <c r="A63" s="275"/>
      <c r="B63" s="276"/>
      <c r="C63" s="277"/>
      <c r="D63" s="278"/>
      <c r="E63" s="279"/>
      <c r="F63" s="274"/>
      <c r="G63" s="274" t="str">
        <f t="shared" si="0"/>
        <v/>
      </c>
      <c r="H63" s="210" t="str">
        <f t="shared" si="1"/>
        <v/>
      </c>
      <c r="I63" s="297"/>
    </row>
    <row r="64" spans="1:9" ht="17.25" customHeight="1" x14ac:dyDescent="0.2">
      <c r="A64" s="275"/>
      <c r="B64" s="276"/>
      <c r="C64" s="277"/>
      <c r="D64" s="278"/>
      <c r="E64" s="279"/>
      <c r="F64" s="274"/>
      <c r="G64" s="274" t="str">
        <f t="shared" si="0"/>
        <v/>
      </c>
      <c r="H64" s="210" t="str">
        <f t="shared" si="1"/>
        <v/>
      </c>
      <c r="I64" s="297"/>
    </row>
    <row r="65" spans="1:9" ht="17.25" customHeight="1" x14ac:dyDescent="0.2">
      <c r="A65" s="275"/>
      <c r="B65" s="276"/>
      <c r="C65" s="277"/>
      <c r="D65" s="278"/>
      <c r="E65" s="279"/>
      <c r="F65" s="274"/>
      <c r="G65" s="274" t="str">
        <f t="shared" si="0"/>
        <v/>
      </c>
      <c r="H65" s="210" t="str">
        <f t="shared" si="1"/>
        <v/>
      </c>
      <c r="I65" s="297"/>
    </row>
    <row r="66" spans="1:9" ht="17.25" customHeight="1" x14ac:dyDescent="0.2">
      <c r="A66" s="275"/>
      <c r="B66" s="276"/>
      <c r="C66" s="277"/>
      <c r="D66" s="278"/>
      <c r="E66" s="279"/>
      <c r="F66" s="274"/>
      <c r="G66" s="274" t="str">
        <f t="shared" si="0"/>
        <v/>
      </c>
      <c r="H66" s="210" t="str">
        <f t="shared" si="1"/>
        <v/>
      </c>
      <c r="I66" s="297"/>
    </row>
    <row r="67" spans="1:9" ht="17.25" customHeight="1" x14ac:dyDescent="0.2">
      <c r="A67" s="275"/>
      <c r="B67" s="276"/>
      <c r="C67" s="277"/>
      <c r="D67" s="278"/>
      <c r="E67" s="279"/>
      <c r="F67" s="274"/>
      <c r="G67" s="274" t="str">
        <f t="shared" si="0"/>
        <v/>
      </c>
      <c r="H67" s="210" t="str">
        <f t="shared" si="1"/>
        <v/>
      </c>
      <c r="I67" s="297"/>
    </row>
    <row r="68" spans="1:9" ht="17.25" customHeight="1" x14ac:dyDescent="0.2">
      <c r="A68" s="275"/>
      <c r="B68" s="276"/>
      <c r="C68" s="277"/>
      <c r="D68" s="278"/>
      <c r="E68" s="279"/>
      <c r="F68" s="274"/>
      <c r="G68" s="274" t="str">
        <f t="shared" si="0"/>
        <v/>
      </c>
      <c r="H68" s="210" t="str">
        <f t="shared" si="1"/>
        <v/>
      </c>
      <c r="I68" s="297"/>
    </row>
    <row r="69" spans="1:9" ht="17.25" customHeight="1" x14ac:dyDescent="0.2">
      <c r="A69" s="275"/>
      <c r="B69" s="276"/>
      <c r="C69" s="277"/>
      <c r="D69" s="278"/>
      <c r="E69" s="279"/>
      <c r="F69" s="274"/>
      <c r="G69" s="274" t="str">
        <f t="shared" si="0"/>
        <v/>
      </c>
      <c r="H69" s="210" t="str">
        <f t="shared" si="1"/>
        <v/>
      </c>
      <c r="I69" s="297"/>
    </row>
    <row r="70" spans="1:9" ht="17.25" customHeight="1" x14ac:dyDescent="0.2">
      <c r="A70" s="275"/>
      <c r="B70" s="276"/>
      <c r="C70" s="277"/>
      <c r="D70" s="278"/>
      <c r="E70" s="279"/>
      <c r="F70" s="274"/>
      <c r="G70" s="274" t="str">
        <f t="shared" ref="G70:G99" si="3">IF(F70="","",IF(F70="課税対象外","要","不要"))</f>
        <v/>
      </c>
      <c r="H70" s="210" t="str">
        <f t="shared" si="1"/>
        <v/>
      </c>
      <c r="I70" s="297"/>
    </row>
    <row r="71" spans="1:9" ht="17.25" customHeight="1" x14ac:dyDescent="0.2">
      <c r="A71" s="275"/>
      <c r="B71" s="276"/>
      <c r="C71" s="277"/>
      <c r="D71" s="278"/>
      <c r="E71" s="279"/>
      <c r="F71" s="274"/>
      <c r="G71" s="274" t="str">
        <f t="shared" si="3"/>
        <v/>
      </c>
      <c r="H71" s="210" t="str">
        <f t="shared" si="1"/>
        <v/>
      </c>
      <c r="I71" s="297"/>
    </row>
    <row r="72" spans="1:9" ht="17.25" customHeight="1" x14ac:dyDescent="0.2">
      <c r="A72" s="275"/>
      <c r="B72" s="276"/>
      <c r="C72" s="277"/>
      <c r="D72" s="278"/>
      <c r="E72" s="279"/>
      <c r="F72" s="274"/>
      <c r="G72" s="274" t="str">
        <f t="shared" si="3"/>
        <v/>
      </c>
      <c r="H72" s="210" t="str">
        <f t="shared" si="1"/>
        <v/>
      </c>
      <c r="I72" s="297"/>
    </row>
    <row r="73" spans="1:9" ht="17.25" customHeight="1" x14ac:dyDescent="0.2">
      <c r="A73" s="275"/>
      <c r="B73" s="276"/>
      <c r="C73" s="277"/>
      <c r="D73" s="278"/>
      <c r="E73" s="279"/>
      <c r="F73" s="274"/>
      <c r="G73" s="274" t="str">
        <f t="shared" si="3"/>
        <v/>
      </c>
      <c r="H73" s="210" t="str">
        <f t="shared" si="1"/>
        <v/>
      </c>
      <c r="I73" s="297"/>
    </row>
    <row r="74" spans="1:9" ht="17.25" customHeight="1" x14ac:dyDescent="0.2">
      <c r="A74" s="275"/>
      <c r="B74" s="276"/>
      <c r="C74" s="277"/>
      <c r="D74" s="278"/>
      <c r="E74" s="279"/>
      <c r="F74" s="274"/>
      <c r="G74" s="274" t="str">
        <f t="shared" si="3"/>
        <v/>
      </c>
      <c r="H74" s="210" t="str">
        <f t="shared" si="1"/>
        <v/>
      </c>
      <c r="I74" s="297"/>
    </row>
    <row r="75" spans="1:9" ht="17.25" customHeight="1" x14ac:dyDescent="0.2">
      <c r="A75" s="275"/>
      <c r="B75" s="276"/>
      <c r="C75" s="277"/>
      <c r="D75" s="278"/>
      <c r="E75" s="279"/>
      <c r="F75" s="274"/>
      <c r="G75" s="274" t="str">
        <f t="shared" si="3"/>
        <v/>
      </c>
      <c r="H75" s="210" t="str">
        <f t="shared" si="1"/>
        <v/>
      </c>
      <c r="I75" s="297"/>
    </row>
    <row r="76" spans="1:9" ht="17.25" customHeight="1" x14ac:dyDescent="0.2">
      <c r="A76" s="275"/>
      <c r="B76" s="276"/>
      <c r="C76" s="277"/>
      <c r="D76" s="278"/>
      <c r="E76" s="279"/>
      <c r="F76" s="274"/>
      <c r="G76" s="274" t="str">
        <f t="shared" si="3"/>
        <v/>
      </c>
      <c r="H76" s="210" t="str">
        <f t="shared" si="1"/>
        <v/>
      </c>
      <c r="I76" s="297"/>
    </row>
    <row r="77" spans="1:9" ht="17.25" customHeight="1" x14ac:dyDescent="0.2">
      <c r="A77" s="275"/>
      <c r="B77" s="276"/>
      <c r="C77" s="277"/>
      <c r="D77" s="278"/>
      <c r="E77" s="279"/>
      <c r="F77" s="274"/>
      <c r="G77" s="274" t="str">
        <f t="shared" si="3"/>
        <v/>
      </c>
      <c r="H77" s="210" t="str">
        <f t="shared" si="1"/>
        <v/>
      </c>
      <c r="I77" s="297"/>
    </row>
    <row r="78" spans="1:9" ht="17.25" customHeight="1" x14ac:dyDescent="0.2">
      <c r="A78" s="275"/>
      <c r="B78" s="276"/>
      <c r="C78" s="277"/>
      <c r="D78" s="278"/>
      <c r="E78" s="279"/>
      <c r="F78" s="274"/>
      <c r="G78" s="274" t="str">
        <f t="shared" si="3"/>
        <v/>
      </c>
      <c r="H78" s="210" t="str">
        <f t="shared" si="1"/>
        <v/>
      </c>
      <c r="I78" s="297"/>
    </row>
    <row r="79" spans="1:9" ht="17.25" customHeight="1" x14ac:dyDescent="0.2">
      <c r="A79" s="275"/>
      <c r="B79" s="276"/>
      <c r="C79" s="277"/>
      <c r="D79" s="278"/>
      <c r="E79" s="279"/>
      <c r="F79" s="274"/>
      <c r="G79" s="274" t="str">
        <f t="shared" si="3"/>
        <v/>
      </c>
      <c r="H79" s="210" t="str">
        <f t="shared" si="1"/>
        <v/>
      </c>
      <c r="I79" s="297"/>
    </row>
    <row r="80" spans="1:9" ht="17.25" customHeight="1" x14ac:dyDescent="0.2">
      <c r="A80" s="275"/>
      <c r="B80" s="276"/>
      <c r="C80" s="277"/>
      <c r="D80" s="278"/>
      <c r="E80" s="279"/>
      <c r="F80" s="274"/>
      <c r="G80" s="274" t="str">
        <f t="shared" si="3"/>
        <v/>
      </c>
      <c r="H80" s="210" t="str">
        <f t="shared" si="1"/>
        <v/>
      </c>
      <c r="I80" s="297"/>
    </row>
    <row r="81" spans="1:9" ht="17.25" customHeight="1" x14ac:dyDescent="0.2">
      <c r="A81" s="275"/>
      <c r="B81" s="276"/>
      <c r="C81" s="277"/>
      <c r="D81" s="278"/>
      <c r="E81" s="279"/>
      <c r="F81" s="274"/>
      <c r="G81" s="274" t="str">
        <f t="shared" si="3"/>
        <v/>
      </c>
      <c r="H81" s="210" t="str">
        <f t="shared" si="1"/>
        <v/>
      </c>
      <c r="I81" s="297"/>
    </row>
    <row r="82" spans="1:9" ht="17.25" customHeight="1" x14ac:dyDescent="0.2">
      <c r="A82" s="275"/>
      <c r="B82" s="276"/>
      <c r="C82" s="277"/>
      <c r="D82" s="278"/>
      <c r="E82" s="279"/>
      <c r="F82" s="274"/>
      <c r="G82" s="274" t="str">
        <f t="shared" si="3"/>
        <v/>
      </c>
      <c r="H82" s="210" t="str">
        <f t="shared" si="1"/>
        <v/>
      </c>
      <c r="I82" s="297"/>
    </row>
    <row r="83" spans="1:9" ht="17.25" customHeight="1" x14ac:dyDescent="0.2">
      <c r="A83" s="275"/>
      <c r="B83" s="276"/>
      <c r="C83" s="277"/>
      <c r="D83" s="278"/>
      <c r="E83" s="279"/>
      <c r="F83" s="274"/>
      <c r="G83" s="274" t="str">
        <f t="shared" si="3"/>
        <v/>
      </c>
      <c r="H83" s="210" t="str">
        <f t="shared" si="1"/>
        <v/>
      </c>
      <c r="I83" s="297"/>
    </row>
    <row r="84" spans="1:9" ht="17.25" customHeight="1" x14ac:dyDescent="0.2">
      <c r="A84" s="275"/>
      <c r="B84" s="276"/>
      <c r="C84" s="277"/>
      <c r="D84" s="278"/>
      <c r="E84" s="279"/>
      <c r="F84" s="274"/>
      <c r="G84" s="274" t="str">
        <f t="shared" si="3"/>
        <v/>
      </c>
      <c r="H84" s="210" t="str">
        <f t="shared" si="1"/>
        <v/>
      </c>
      <c r="I84" s="297"/>
    </row>
    <row r="85" spans="1:9" ht="17.25" customHeight="1" x14ac:dyDescent="0.2">
      <c r="A85" s="275"/>
      <c r="B85" s="276"/>
      <c r="C85" s="277"/>
      <c r="D85" s="278"/>
      <c r="E85" s="279"/>
      <c r="F85" s="274"/>
      <c r="G85" s="274" t="str">
        <f t="shared" si="3"/>
        <v/>
      </c>
      <c r="H85" s="210" t="str">
        <f t="shared" si="1"/>
        <v/>
      </c>
      <c r="I85" s="297"/>
    </row>
    <row r="86" spans="1:9" ht="17.25" customHeight="1" x14ac:dyDescent="0.2">
      <c r="A86" s="275"/>
      <c r="B86" s="276"/>
      <c r="C86" s="277"/>
      <c r="D86" s="278"/>
      <c r="E86" s="279"/>
      <c r="F86" s="274"/>
      <c r="G86" s="274" t="str">
        <f t="shared" si="3"/>
        <v/>
      </c>
      <c r="H86" s="210" t="str">
        <f t="shared" si="1"/>
        <v/>
      </c>
      <c r="I86" s="297"/>
    </row>
    <row r="87" spans="1:9" ht="17.25" customHeight="1" x14ac:dyDescent="0.2">
      <c r="A87" s="275"/>
      <c r="B87" s="276"/>
      <c r="C87" s="277"/>
      <c r="D87" s="278"/>
      <c r="E87" s="279"/>
      <c r="F87" s="274"/>
      <c r="G87" s="274" t="str">
        <f t="shared" si="3"/>
        <v/>
      </c>
      <c r="H87" s="210" t="str">
        <f t="shared" si="1"/>
        <v/>
      </c>
      <c r="I87" s="297"/>
    </row>
    <row r="88" spans="1:9" ht="17.25" customHeight="1" x14ac:dyDescent="0.2">
      <c r="A88" s="275"/>
      <c r="B88" s="276"/>
      <c r="C88" s="277"/>
      <c r="D88" s="278"/>
      <c r="E88" s="279"/>
      <c r="F88" s="274"/>
      <c r="G88" s="274" t="str">
        <f t="shared" si="3"/>
        <v/>
      </c>
      <c r="H88" s="210" t="str">
        <f t="shared" si="1"/>
        <v/>
      </c>
      <c r="I88" s="297"/>
    </row>
    <row r="89" spans="1:9" ht="17.25" customHeight="1" x14ac:dyDescent="0.2">
      <c r="A89" s="275"/>
      <c r="B89" s="276"/>
      <c r="C89" s="277"/>
      <c r="D89" s="278"/>
      <c r="E89" s="279"/>
      <c r="F89" s="274"/>
      <c r="G89" s="274" t="str">
        <f t="shared" si="3"/>
        <v/>
      </c>
      <c r="H89" s="210" t="str">
        <f t="shared" si="1"/>
        <v/>
      </c>
      <c r="I89" s="297"/>
    </row>
    <row r="90" spans="1:9" ht="17.25" customHeight="1" x14ac:dyDescent="0.2">
      <c r="A90" s="275"/>
      <c r="B90" s="276"/>
      <c r="C90" s="277"/>
      <c r="D90" s="278"/>
      <c r="E90" s="279"/>
      <c r="F90" s="274"/>
      <c r="G90" s="274" t="str">
        <f t="shared" si="3"/>
        <v/>
      </c>
      <c r="H90" s="210" t="str">
        <f t="shared" si="1"/>
        <v/>
      </c>
      <c r="I90" s="297"/>
    </row>
    <row r="91" spans="1:9" ht="17.25" customHeight="1" x14ac:dyDescent="0.2">
      <c r="A91" s="275"/>
      <c r="B91" s="276"/>
      <c r="C91" s="277"/>
      <c r="D91" s="278"/>
      <c r="E91" s="279"/>
      <c r="F91" s="274"/>
      <c r="G91" s="274" t="str">
        <f t="shared" si="3"/>
        <v/>
      </c>
      <c r="H91" s="210" t="str">
        <f t="shared" si="1"/>
        <v/>
      </c>
      <c r="I91" s="297"/>
    </row>
    <row r="92" spans="1:9" ht="17.25" customHeight="1" x14ac:dyDescent="0.2">
      <c r="A92" s="275"/>
      <c r="B92" s="276"/>
      <c r="C92" s="277"/>
      <c r="D92" s="278"/>
      <c r="E92" s="279"/>
      <c r="F92" s="274"/>
      <c r="G92" s="274" t="str">
        <f t="shared" si="3"/>
        <v/>
      </c>
      <c r="H92" s="210" t="str">
        <f t="shared" si="1"/>
        <v/>
      </c>
      <c r="I92" s="297"/>
    </row>
    <row r="93" spans="1:9" ht="17.25" customHeight="1" x14ac:dyDescent="0.2">
      <c r="A93" s="275"/>
      <c r="B93" s="276"/>
      <c r="C93" s="277"/>
      <c r="D93" s="278"/>
      <c r="E93" s="279"/>
      <c r="F93" s="274"/>
      <c r="G93" s="274" t="str">
        <f t="shared" si="3"/>
        <v/>
      </c>
      <c r="H93" s="210" t="str">
        <f t="shared" si="1"/>
        <v/>
      </c>
      <c r="I93" s="297"/>
    </row>
    <row r="94" spans="1:9" ht="17.25" customHeight="1" x14ac:dyDescent="0.2">
      <c r="A94" s="275"/>
      <c r="B94" s="276"/>
      <c r="C94" s="277"/>
      <c r="D94" s="278"/>
      <c r="E94" s="279"/>
      <c r="F94" s="274"/>
      <c r="G94" s="274" t="str">
        <f t="shared" si="3"/>
        <v/>
      </c>
      <c r="H94" s="210" t="str">
        <f t="shared" si="1"/>
        <v/>
      </c>
      <c r="I94" s="297"/>
    </row>
    <row r="95" spans="1:9" ht="17.25" customHeight="1" x14ac:dyDescent="0.2">
      <c r="A95" s="275"/>
      <c r="B95" s="276"/>
      <c r="C95" s="277"/>
      <c r="D95" s="278"/>
      <c r="E95" s="279"/>
      <c r="F95" s="274"/>
      <c r="G95" s="274" t="str">
        <f t="shared" si="3"/>
        <v/>
      </c>
      <c r="H95" s="210" t="str">
        <f t="shared" si="1"/>
        <v/>
      </c>
      <c r="I95" s="297"/>
    </row>
    <row r="96" spans="1:9" s="5" customFormat="1" ht="17.25" customHeight="1" x14ac:dyDescent="0.2">
      <c r="A96" s="330"/>
      <c r="B96" s="331"/>
      <c r="C96" s="289"/>
      <c r="D96" s="82"/>
      <c r="E96" s="279"/>
      <c r="F96" s="274"/>
      <c r="G96" s="274" t="str">
        <f t="shared" si="3"/>
        <v/>
      </c>
      <c r="H96" s="210" t="str">
        <f t="shared" si="1"/>
        <v/>
      </c>
      <c r="I96" s="297"/>
    </row>
    <row r="97" spans="1:9" s="5" customFormat="1" ht="17.25" customHeight="1" x14ac:dyDescent="0.2">
      <c r="A97" s="332"/>
      <c r="B97" s="331"/>
      <c r="C97" s="289"/>
      <c r="D97" s="82"/>
      <c r="E97" s="279"/>
      <c r="F97" s="274"/>
      <c r="G97" s="274" t="str">
        <f t="shared" si="3"/>
        <v/>
      </c>
      <c r="H97" s="210" t="str">
        <f t="shared" si="1"/>
        <v/>
      </c>
      <c r="I97" s="297"/>
    </row>
    <row r="98" spans="1:9" s="5" customFormat="1" ht="17.25" customHeight="1" x14ac:dyDescent="0.2">
      <c r="A98" s="332"/>
      <c r="B98" s="331"/>
      <c r="C98" s="289"/>
      <c r="D98" s="82"/>
      <c r="E98" s="279"/>
      <c r="F98" s="274"/>
      <c r="G98" s="274" t="str">
        <f t="shared" si="3"/>
        <v/>
      </c>
      <c r="H98" s="210" t="str">
        <f t="shared" si="1"/>
        <v/>
      </c>
      <c r="I98" s="297"/>
    </row>
    <row r="99" spans="1:9" s="5" customFormat="1" ht="17.25" customHeight="1" thickBot="1" x14ac:dyDescent="0.25">
      <c r="A99" s="333"/>
      <c r="B99" s="334"/>
      <c r="C99" s="335"/>
      <c r="D99" s="336"/>
      <c r="E99" s="336"/>
      <c r="F99" s="337"/>
      <c r="G99" s="337" t="str">
        <f t="shared" si="3"/>
        <v/>
      </c>
      <c r="H99" s="213" t="str">
        <f t="shared" si="1"/>
        <v/>
      </c>
      <c r="I99" s="297"/>
    </row>
    <row r="100" spans="1:9" ht="17.25" customHeight="1" thickTop="1" thickBot="1" x14ac:dyDescent="0.25">
      <c r="A100" s="489" t="s">
        <v>79</v>
      </c>
      <c r="B100" s="490"/>
      <c r="C100" s="490"/>
      <c r="D100" s="490"/>
      <c r="E100" s="233"/>
      <c r="F100" s="314"/>
      <c r="G100" s="314"/>
      <c r="H100" s="152">
        <f>SUBTOTAL(9,H5:H99)</f>
        <v>2158806</v>
      </c>
      <c r="I100" s="237" t="s">
        <v>250</v>
      </c>
    </row>
    <row r="101" spans="1:9" s="6" customFormat="1" ht="17.25" customHeight="1" x14ac:dyDescent="0.2">
      <c r="A101" s="6" t="s">
        <v>80</v>
      </c>
      <c r="B101" s="19"/>
      <c r="G101" s="394" t="s">
        <v>338</v>
      </c>
      <c r="H101" s="395">
        <f>SUMIF(G5:G99,"要",H5:H99)</f>
        <v>0</v>
      </c>
    </row>
    <row r="102" spans="1:9" s="6" customFormat="1" ht="17.25" customHeight="1" x14ac:dyDescent="0.2">
      <c r="A102" s="19"/>
      <c r="B102" s="19"/>
      <c r="H102" s="7"/>
    </row>
    <row r="103" spans="1:9" ht="17.25" customHeight="1" x14ac:dyDescent="0.2"/>
    <row r="104" spans="1:9" ht="17.25" customHeight="1" x14ac:dyDescent="0.2"/>
    <row r="105" spans="1:9" ht="17.25" customHeight="1" x14ac:dyDescent="0.2"/>
    <row r="106" spans="1:9" s="5" customFormat="1" ht="17.25" customHeight="1" x14ac:dyDescent="0.2">
      <c r="A106" s="18"/>
      <c r="B106" s="18"/>
      <c r="C106" s="1"/>
      <c r="D106" s="1"/>
      <c r="E106" s="1"/>
      <c r="F106" s="1"/>
      <c r="G106" s="1"/>
      <c r="H106" s="2"/>
      <c r="I106" s="6"/>
    </row>
    <row r="107" spans="1:9" s="5" customFormat="1" ht="17.25" customHeight="1" x14ac:dyDescent="0.2">
      <c r="A107" s="18"/>
      <c r="B107" s="18"/>
      <c r="C107" s="1"/>
      <c r="D107" s="1"/>
      <c r="E107" s="1"/>
      <c r="F107" s="1"/>
      <c r="G107" s="1"/>
      <c r="H107" s="2"/>
      <c r="I107" s="6"/>
    </row>
    <row r="108" spans="1:9" s="5" customFormat="1" ht="17.25" customHeight="1" x14ac:dyDescent="0.2">
      <c r="A108" s="18"/>
      <c r="B108" s="18"/>
      <c r="C108" s="1"/>
      <c r="D108" s="1"/>
      <c r="E108" s="1"/>
      <c r="F108" s="1"/>
      <c r="G108" s="1"/>
      <c r="H108" s="2"/>
      <c r="I108" s="6"/>
    </row>
    <row r="109" spans="1:9" s="5" customFormat="1" ht="17.25" customHeight="1" x14ac:dyDescent="0.2">
      <c r="A109" s="18"/>
      <c r="B109" s="18"/>
      <c r="C109" s="1"/>
      <c r="D109" s="1"/>
      <c r="E109" s="1"/>
      <c r="F109" s="1"/>
      <c r="G109" s="1"/>
      <c r="H109" s="2"/>
      <c r="I109" s="6"/>
    </row>
    <row r="110" spans="1:9" ht="17.25" customHeight="1" x14ac:dyDescent="0.2"/>
    <row r="111" spans="1:9" ht="17.25" customHeight="1" x14ac:dyDescent="0.2"/>
    <row r="112" spans="1:9"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sheetData>
  <sheetProtection algorithmName="SHA-512" hashValue="SwnzVtIeHhYxURAl9+hrW8gNp+DqDICV7+8HYxRyV2kW2mmz2zrGKu0O5yifYj+i/FWU177YeFhbWgGUTv9yYw==" saltValue="l27vOFWk898H3cPjiV9jrA==" spinCount="100000" sheet="1" formatCells="0" formatColumns="0" formatRows="0"/>
  <protectedRanges>
    <protectedRange sqref="A5:G9 A11:G14" name="範囲1_1"/>
    <protectedRange sqref="A10:G10" name="範囲1_2_1"/>
  </protectedRanges>
  <autoFilter ref="A3:I4" xr:uid="{00000000-0001-0000-0400-000000000000}">
    <filterColumn colId="2" showButton="0"/>
    <filterColumn colId="3" showButton="0"/>
  </autoFilter>
  <mergeCells count="9">
    <mergeCell ref="I3:I4"/>
    <mergeCell ref="K3:K4"/>
    <mergeCell ref="A100:D100"/>
    <mergeCell ref="A3:A4"/>
    <mergeCell ref="B3:B4"/>
    <mergeCell ref="C3:E3"/>
    <mergeCell ref="H3:H4"/>
    <mergeCell ref="F3:F4"/>
    <mergeCell ref="G3:G4"/>
  </mergeCells>
  <phoneticPr fontId="15"/>
  <dataValidations count="3">
    <dataValidation type="list" allowBlank="1" showInputMessage="1" showErrorMessage="1" sqref="E5:E99" xr:uid="{3F9CE424-733A-4AFC-A884-D1C11666D3FA}">
      <formula1>"選択してください,個,点,台,式,件,匹"</formula1>
    </dataValidation>
    <dataValidation type="list" allowBlank="1" showInputMessage="1" showErrorMessage="1" sqref="I5:I99" xr:uid="{72B596FB-A0A8-4B3D-94EF-BE209CF68CFE}">
      <formula1>$K$5:$K$11</formula1>
    </dataValidation>
    <dataValidation type="list" allowBlank="1" showInputMessage="1" showErrorMessage="1" sqref="F5:F99" xr:uid="{17EA7E4A-EAE4-4DDE-9393-540F86259CD0}">
      <formula1>"税込 (課税), 課税対象外"</formula1>
    </dataValidation>
  </dataValidations>
  <printOptions horizontalCentered="1"/>
  <pageMargins left="0.39370078740157483" right="0.19685039370078741" top="0.74803149606299213" bottom="0.74803149606299213" header="0.31496062992125984" footer="0.31496062992125984"/>
  <pageSetup paperSize="9" scale="65" fitToHeight="2" orientation="portrait" blackAndWhite="1" r:id="rId1"/>
  <headerFooter alignWithMargins="0">
    <oddFooter>&amp;R&amp;12&amp;K00-024Ver.20240401</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45CAC-45E1-4CFD-B37A-1C5A85974F9A}">
  <sheetPr>
    <tabColor rgb="FFFFFF00"/>
    <pageSetUpPr fitToPage="1"/>
  </sheetPr>
  <dimension ref="A2:W104"/>
  <sheetViews>
    <sheetView zoomScale="80" zoomScaleNormal="80" workbookViewId="0">
      <pane ySplit="4" topLeftCell="A5" activePane="bottomLeft" state="frozen"/>
      <selection pane="bottomLeft"/>
    </sheetView>
  </sheetViews>
  <sheetFormatPr defaultColWidth="9" defaultRowHeight="14.4" x14ac:dyDescent="0.2"/>
  <cols>
    <col min="1" max="1" width="11.6640625" style="1" customWidth="1"/>
    <col min="2" max="2" width="30.21875" style="1" bestFit="1" customWidth="1"/>
    <col min="3" max="3" width="31.21875" style="1" customWidth="1"/>
    <col min="4" max="4" width="3.109375" style="4" customWidth="1"/>
    <col min="5" max="5" width="3.109375" style="15" customWidth="1"/>
    <col min="6" max="6" width="3.109375" style="4" customWidth="1"/>
    <col min="7" max="7" width="3.109375" style="15" customWidth="1"/>
    <col min="8" max="8" width="33.6640625" style="1" customWidth="1"/>
    <col min="9" max="9" width="10.109375" style="1" customWidth="1"/>
    <col min="10" max="10" width="4" style="1" customWidth="1"/>
    <col min="11" max="11" width="6.109375" style="1" customWidth="1"/>
    <col min="12" max="12" width="16.109375" style="1" bestFit="1" customWidth="1"/>
    <col min="13" max="13" width="13.77734375" style="1" customWidth="1"/>
    <col min="14" max="14" width="19.109375" style="1" customWidth="1"/>
    <col min="15" max="15" width="30.77734375" style="6" customWidth="1"/>
    <col min="16" max="16" width="9" style="1"/>
    <col min="17" max="17" width="30.77734375" style="1" customWidth="1"/>
    <col min="18" max="18" width="17.77734375" style="1" customWidth="1"/>
    <col min="19" max="16384" width="9" style="1"/>
  </cols>
  <sheetData>
    <row r="2" spans="1:23" ht="17.25" customHeight="1" thickBot="1" x14ac:dyDescent="0.25">
      <c r="A2" s="1" t="s">
        <v>108</v>
      </c>
      <c r="N2" s="3" t="s">
        <v>67</v>
      </c>
    </row>
    <row r="3" spans="1:23" ht="16.5" customHeight="1" x14ac:dyDescent="0.2">
      <c r="A3" s="500" t="s">
        <v>109</v>
      </c>
      <c r="B3" s="486" t="s">
        <v>110</v>
      </c>
      <c r="C3" s="502" t="s">
        <v>111</v>
      </c>
      <c r="D3" s="504" t="s">
        <v>112</v>
      </c>
      <c r="E3" s="505"/>
      <c r="F3" s="505"/>
      <c r="G3" s="506"/>
      <c r="H3" s="502" t="s">
        <v>113</v>
      </c>
      <c r="I3" s="486" t="s">
        <v>71</v>
      </c>
      <c r="J3" s="486"/>
      <c r="K3" s="486"/>
      <c r="L3" s="487" t="s">
        <v>328</v>
      </c>
      <c r="M3" s="487" t="s">
        <v>329</v>
      </c>
      <c r="N3" s="532" t="s">
        <v>83</v>
      </c>
      <c r="O3" s="473" t="s">
        <v>263</v>
      </c>
      <c r="Q3" s="473" t="s">
        <v>263</v>
      </c>
    </row>
    <row r="4" spans="1:23" ht="16.5" customHeight="1" thickBot="1" x14ac:dyDescent="0.25">
      <c r="A4" s="501"/>
      <c r="B4" s="485"/>
      <c r="C4" s="503"/>
      <c r="D4" s="507"/>
      <c r="E4" s="490"/>
      <c r="F4" s="490"/>
      <c r="G4" s="508"/>
      <c r="H4" s="503"/>
      <c r="I4" s="20" t="s">
        <v>114</v>
      </c>
      <c r="J4" s="235" t="s">
        <v>115</v>
      </c>
      <c r="K4" s="234" t="s">
        <v>116</v>
      </c>
      <c r="L4" s="488"/>
      <c r="M4" s="488"/>
      <c r="N4" s="533"/>
      <c r="O4" s="474"/>
      <c r="Q4" s="474"/>
    </row>
    <row r="5" spans="1:23" s="10" customFormat="1" ht="21" customHeight="1" x14ac:dyDescent="0.2">
      <c r="A5" s="43" t="s">
        <v>117</v>
      </c>
      <c r="B5" s="44" t="s">
        <v>122</v>
      </c>
      <c r="C5" s="45" t="s">
        <v>123</v>
      </c>
      <c r="D5" s="23">
        <v>0</v>
      </c>
      <c r="E5" s="46" t="s">
        <v>119</v>
      </c>
      <c r="F5" s="47">
        <v>1</v>
      </c>
      <c r="G5" s="48" t="s">
        <v>120</v>
      </c>
      <c r="H5" s="49" t="s">
        <v>308</v>
      </c>
      <c r="I5" s="50">
        <v>14000</v>
      </c>
      <c r="J5" s="51">
        <v>5</v>
      </c>
      <c r="K5" s="52">
        <v>2</v>
      </c>
      <c r="L5" s="36" t="s">
        <v>330</v>
      </c>
      <c r="M5" s="352" t="str">
        <f>IF(L5="","",IF(L5="課税対象外","要","不要"))</f>
        <v>不要</v>
      </c>
      <c r="N5" s="375">
        <f>IF(B5="","",ROUNDDOWN(I5*J5*K5,0))</f>
        <v>140000</v>
      </c>
      <c r="O5" s="296" t="s">
        <v>283</v>
      </c>
      <c r="Q5" s="239" t="str">
        <f>IF('4.設備備品費E'!L5="","",'4.設備備品費E'!L5)</f>
        <v>研究時間確保</v>
      </c>
      <c r="R5" s="261">
        <f>IF(Q5="","",SUMIF($O$5:$O$99,Q5,$N$5:$N$99))</f>
        <v>140000</v>
      </c>
    </row>
    <row r="6" spans="1:23" s="9" customFormat="1" ht="21" customHeight="1" x14ac:dyDescent="0.2">
      <c r="A6" s="53" t="s">
        <v>117</v>
      </c>
      <c r="B6" s="54" t="s">
        <v>126</v>
      </c>
      <c r="C6" s="55" t="s">
        <v>309</v>
      </c>
      <c r="D6" s="56">
        <v>1</v>
      </c>
      <c r="E6" s="57" t="s">
        <v>310</v>
      </c>
      <c r="F6" s="58">
        <v>2</v>
      </c>
      <c r="G6" s="59" t="s">
        <v>311</v>
      </c>
      <c r="H6" s="60" t="s">
        <v>312</v>
      </c>
      <c r="I6" s="61">
        <v>45000</v>
      </c>
      <c r="J6" s="61">
        <v>3</v>
      </c>
      <c r="K6" s="62">
        <v>2</v>
      </c>
      <c r="L6" s="36" t="s">
        <v>330</v>
      </c>
      <c r="M6" s="352" t="str">
        <f t="shared" ref="M6:M69" si="0">IF(L6="","",IF(L6="課税対象外","要","不要"))</f>
        <v>不要</v>
      </c>
      <c r="N6" s="375">
        <f t="shared" ref="N6:N99" si="1">IF(B6="","",ROUNDDOWN(I6*J6*K6,0))</f>
        <v>270000</v>
      </c>
      <c r="O6" s="296" t="s">
        <v>284</v>
      </c>
      <c r="Q6" s="240" t="str">
        <f>IF('4.設備備品費E'!L6="","",'4.設備備品費E'!L6)</f>
        <v>研究者の多様性の向上</v>
      </c>
      <c r="R6" s="261">
        <f t="shared" ref="R6:R11" si="2">IF(Q6="","",SUMIF($O$5:$O$99,Q6,$N$5:$N$99))</f>
        <v>270000</v>
      </c>
    </row>
    <row r="7" spans="1:23" s="9" customFormat="1" ht="21" customHeight="1" x14ac:dyDescent="0.2">
      <c r="A7" s="75"/>
      <c r="B7" s="281"/>
      <c r="C7" s="282"/>
      <c r="D7" s="283"/>
      <c r="E7" s="284"/>
      <c r="F7" s="285"/>
      <c r="G7" s="286"/>
      <c r="H7" s="287"/>
      <c r="I7" s="288"/>
      <c r="J7" s="288"/>
      <c r="K7" s="289"/>
      <c r="L7" s="277"/>
      <c r="M7" s="353" t="str">
        <f t="shared" si="0"/>
        <v/>
      </c>
      <c r="N7" s="212" t="str">
        <f t="shared" si="1"/>
        <v/>
      </c>
      <c r="O7" s="297"/>
      <c r="Q7" s="240" t="str">
        <f>IF('4.設備備品費E'!L7="","",'4.設備備品費E'!L7)</f>
        <v>研究者の流動性の確保</v>
      </c>
      <c r="R7" s="261">
        <f t="shared" si="2"/>
        <v>0</v>
      </c>
    </row>
    <row r="8" spans="1:23" s="9" customFormat="1" ht="21" customHeight="1" x14ac:dyDescent="0.2">
      <c r="A8" s="75"/>
      <c r="B8" s="281"/>
      <c r="C8" s="282"/>
      <c r="D8" s="283"/>
      <c r="E8" s="284"/>
      <c r="F8" s="285"/>
      <c r="G8" s="286"/>
      <c r="H8" s="287"/>
      <c r="I8" s="288"/>
      <c r="J8" s="288"/>
      <c r="K8" s="289"/>
      <c r="L8" s="277"/>
      <c r="M8" s="353" t="str">
        <f t="shared" si="0"/>
        <v/>
      </c>
      <c r="N8" s="212" t="str">
        <f t="shared" si="1"/>
        <v/>
      </c>
      <c r="O8" s="297"/>
      <c r="Q8" s="240" t="str">
        <f>IF('4.設備備品費E'!L8="","",'4.設備備品費E'!L8)</f>
        <v>環境整備共通</v>
      </c>
      <c r="R8" s="261">
        <f t="shared" si="2"/>
        <v>0</v>
      </c>
      <c r="W8" s="11"/>
    </row>
    <row r="9" spans="1:23" s="17" customFormat="1" ht="21" customHeight="1" x14ac:dyDescent="0.2">
      <c r="A9" s="75"/>
      <c r="B9" s="281"/>
      <c r="C9" s="282"/>
      <c r="D9" s="283"/>
      <c r="E9" s="284"/>
      <c r="F9" s="285"/>
      <c r="G9" s="286"/>
      <c r="H9" s="287"/>
      <c r="I9" s="288"/>
      <c r="J9" s="288"/>
      <c r="K9" s="289"/>
      <c r="L9" s="277"/>
      <c r="M9" s="353" t="str">
        <f t="shared" si="0"/>
        <v/>
      </c>
      <c r="N9" s="212" t="str">
        <f>IF(B9="","",ROUNDDOWN(I9*J9*K9,0))</f>
        <v/>
      </c>
      <c r="O9" s="297"/>
      <c r="Q9" s="240" t="str">
        <f>IF('4.設備備品費E'!L9="","",'4.設備備品費E'!L9)</f>
        <v/>
      </c>
      <c r="R9" s="262" t="str">
        <f t="shared" si="2"/>
        <v/>
      </c>
    </row>
    <row r="10" spans="1:23" s="17" customFormat="1" ht="21" customHeight="1" x14ac:dyDescent="0.2">
      <c r="A10" s="75"/>
      <c r="B10" s="281"/>
      <c r="C10" s="282"/>
      <c r="D10" s="283"/>
      <c r="E10" s="284"/>
      <c r="F10" s="285"/>
      <c r="G10" s="286"/>
      <c r="H10" s="287"/>
      <c r="I10" s="288"/>
      <c r="J10" s="288"/>
      <c r="K10" s="289"/>
      <c r="L10" s="277"/>
      <c r="M10" s="353" t="str">
        <f t="shared" si="0"/>
        <v/>
      </c>
      <c r="N10" s="212" t="str">
        <f t="shared" si="1"/>
        <v/>
      </c>
      <c r="O10" s="297"/>
      <c r="Q10" s="240" t="str">
        <f>IF('4.設備備品費E'!L10="","",'4.設備備品費E'!L10)</f>
        <v/>
      </c>
      <c r="R10" s="262" t="str">
        <f t="shared" si="2"/>
        <v/>
      </c>
    </row>
    <row r="11" spans="1:23" s="17" customFormat="1" ht="21" customHeight="1" thickBot="1" x14ac:dyDescent="0.25">
      <c r="A11" s="75"/>
      <c r="B11" s="281"/>
      <c r="C11" s="282"/>
      <c r="D11" s="283"/>
      <c r="E11" s="284"/>
      <c r="F11" s="285"/>
      <c r="G11" s="286"/>
      <c r="H11" s="287"/>
      <c r="I11" s="288"/>
      <c r="J11" s="288"/>
      <c r="K11" s="289"/>
      <c r="L11" s="277"/>
      <c r="M11" s="353" t="str">
        <f t="shared" si="0"/>
        <v/>
      </c>
      <c r="N11" s="212" t="str">
        <f t="shared" si="1"/>
        <v/>
      </c>
      <c r="O11" s="297"/>
      <c r="Q11" s="241" t="str">
        <f>IF('4.設備備品費E'!L11="","",'4.設備備品費E'!L11)</f>
        <v/>
      </c>
      <c r="R11" s="262" t="str">
        <f t="shared" si="2"/>
        <v/>
      </c>
    </row>
    <row r="12" spans="1:23" s="17" customFormat="1" ht="21" customHeight="1" x14ac:dyDescent="0.2">
      <c r="A12" s="75"/>
      <c r="B12" s="281"/>
      <c r="C12" s="282"/>
      <c r="D12" s="283"/>
      <c r="E12" s="284"/>
      <c r="F12" s="285"/>
      <c r="G12" s="286"/>
      <c r="H12" s="287"/>
      <c r="I12" s="288"/>
      <c r="J12" s="288"/>
      <c r="K12" s="289"/>
      <c r="L12" s="277"/>
      <c r="M12" s="353" t="str">
        <f t="shared" si="0"/>
        <v/>
      </c>
      <c r="N12" s="212" t="str">
        <f t="shared" si="1"/>
        <v/>
      </c>
      <c r="O12" s="297"/>
    </row>
    <row r="13" spans="1:23" s="17" customFormat="1" ht="21" customHeight="1" x14ac:dyDescent="0.2">
      <c r="A13" s="75"/>
      <c r="B13" s="281"/>
      <c r="C13" s="282"/>
      <c r="D13" s="283"/>
      <c r="E13" s="284"/>
      <c r="F13" s="285"/>
      <c r="G13" s="286"/>
      <c r="H13" s="287"/>
      <c r="I13" s="288"/>
      <c r="J13" s="288"/>
      <c r="K13" s="289"/>
      <c r="L13" s="277"/>
      <c r="M13" s="353" t="str">
        <f t="shared" si="0"/>
        <v/>
      </c>
      <c r="N13" s="212" t="str">
        <f t="shared" si="1"/>
        <v/>
      </c>
      <c r="O13" s="297"/>
      <c r="P13" s="11" t="s">
        <v>78</v>
      </c>
    </row>
    <row r="14" spans="1:23" s="17" customFormat="1" ht="21" customHeight="1" x14ac:dyDescent="0.2">
      <c r="A14" s="75"/>
      <c r="B14" s="281"/>
      <c r="C14" s="282"/>
      <c r="D14" s="283"/>
      <c r="E14" s="284"/>
      <c r="F14" s="285"/>
      <c r="G14" s="286"/>
      <c r="H14" s="287"/>
      <c r="I14" s="288"/>
      <c r="J14" s="288"/>
      <c r="K14" s="289"/>
      <c r="L14" s="277"/>
      <c r="M14" s="353" t="str">
        <f t="shared" si="0"/>
        <v/>
      </c>
      <c r="N14" s="212" t="str">
        <f t="shared" si="1"/>
        <v/>
      </c>
      <c r="O14" s="297"/>
    </row>
    <row r="15" spans="1:23" s="17" customFormat="1" ht="21" customHeight="1" x14ac:dyDescent="0.2">
      <c r="A15" s="75"/>
      <c r="B15" s="281"/>
      <c r="C15" s="282"/>
      <c r="D15" s="283"/>
      <c r="E15" s="284"/>
      <c r="F15" s="285"/>
      <c r="G15" s="286"/>
      <c r="H15" s="287"/>
      <c r="I15" s="288"/>
      <c r="J15" s="288"/>
      <c r="K15" s="289"/>
      <c r="L15" s="277"/>
      <c r="M15" s="353" t="str">
        <f t="shared" si="0"/>
        <v/>
      </c>
      <c r="N15" s="212" t="str">
        <f t="shared" si="1"/>
        <v/>
      </c>
      <c r="O15" s="297"/>
    </row>
    <row r="16" spans="1:23" s="17" customFormat="1" ht="21" customHeight="1" x14ac:dyDescent="0.2">
      <c r="A16" s="75"/>
      <c r="B16" s="281"/>
      <c r="C16" s="282"/>
      <c r="D16" s="283"/>
      <c r="E16" s="284"/>
      <c r="F16" s="285"/>
      <c r="G16" s="286"/>
      <c r="H16" s="287"/>
      <c r="I16" s="288"/>
      <c r="J16" s="288"/>
      <c r="K16" s="289"/>
      <c r="L16" s="277"/>
      <c r="M16" s="353" t="str">
        <f t="shared" si="0"/>
        <v/>
      </c>
      <c r="N16" s="212" t="str">
        <f t="shared" si="1"/>
        <v/>
      </c>
      <c r="O16" s="297"/>
    </row>
    <row r="17" spans="1:21" s="17" customFormat="1" ht="21" customHeight="1" x14ac:dyDescent="0.2">
      <c r="A17" s="75"/>
      <c r="B17" s="281"/>
      <c r="C17" s="282"/>
      <c r="D17" s="283"/>
      <c r="E17" s="284"/>
      <c r="F17" s="285"/>
      <c r="G17" s="286"/>
      <c r="H17" s="287"/>
      <c r="I17" s="288"/>
      <c r="J17" s="288"/>
      <c r="K17" s="289"/>
      <c r="L17" s="277"/>
      <c r="M17" s="353" t="str">
        <f t="shared" si="0"/>
        <v/>
      </c>
      <c r="N17" s="212" t="str">
        <f t="shared" si="1"/>
        <v/>
      </c>
      <c r="O17" s="297"/>
    </row>
    <row r="18" spans="1:21" s="17" customFormat="1" ht="21" customHeight="1" x14ac:dyDescent="0.2">
      <c r="A18" s="75"/>
      <c r="B18" s="281"/>
      <c r="C18" s="282"/>
      <c r="D18" s="283"/>
      <c r="E18" s="284"/>
      <c r="F18" s="285"/>
      <c r="G18" s="286"/>
      <c r="H18" s="287"/>
      <c r="I18" s="288"/>
      <c r="J18" s="288"/>
      <c r="K18" s="289"/>
      <c r="L18" s="277"/>
      <c r="M18" s="353" t="str">
        <f t="shared" si="0"/>
        <v/>
      </c>
      <c r="N18" s="212" t="str">
        <f t="shared" si="1"/>
        <v/>
      </c>
      <c r="O18" s="297"/>
      <c r="P18" s="11"/>
    </row>
    <row r="19" spans="1:21" s="17" customFormat="1" ht="21" customHeight="1" x14ac:dyDescent="0.2">
      <c r="A19" s="75"/>
      <c r="B19" s="281"/>
      <c r="C19" s="282"/>
      <c r="D19" s="283"/>
      <c r="E19" s="284"/>
      <c r="F19" s="285"/>
      <c r="G19" s="286"/>
      <c r="H19" s="287"/>
      <c r="I19" s="288"/>
      <c r="J19" s="288"/>
      <c r="K19" s="289"/>
      <c r="L19" s="277"/>
      <c r="M19" s="353" t="str">
        <f t="shared" si="0"/>
        <v/>
      </c>
      <c r="N19" s="212" t="str">
        <f t="shared" si="1"/>
        <v/>
      </c>
      <c r="O19" s="297"/>
    </row>
    <row r="20" spans="1:21" s="17" customFormat="1" ht="21" customHeight="1" x14ac:dyDescent="0.2">
      <c r="A20" s="75"/>
      <c r="B20" s="281"/>
      <c r="C20" s="282"/>
      <c r="D20" s="283"/>
      <c r="E20" s="284"/>
      <c r="F20" s="285"/>
      <c r="G20" s="286"/>
      <c r="H20" s="287"/>
      <c r="I20" s="288"/>
      <c r="J20" s="288"/>
      <c r="K20" s="289"/>
      <c r="L20" s="277"/>
      <c r="M20" s="353" t="str">
        <f t="shared" si="0"/>
        <v/>
      </c>
      <c r="N20" s="212" t="str">
        <f t="shared" si="1"/>
        <v/>
      </c>
      <c r="O20" s="297"/>
    </row>
    <row r="21" spans="1:21" s="17" customFormat="1" ht="21" customHeight="1" x14ac:dyDescent="0.2">
      <c r="A21" s="75"/>
      <c r="B21" s="281"/>
      <c r="C21" s="282"/>
      <c r="D21" s="283"/>
      <c r="E21" s="284"/>
      <c r="F21" s="285"/>
      <c r="G21" s="286"/>
      <c r="H21" s="287"/>
      <c r="I21" s="288"/>
      <c r="J21" s="288"/>
      <c r="K21" s="289"/>
      <c r="L21" s="277"/>
      <c r="M21" s="353" t="str">
        <f t="shared" si="0"/>
        <v/>
      </c>
      <c r="N21" s="212" t="str">
        <f t="shared" si="1"/>
        <v/>
      </c>
      <c r="O21" s="297"/>
    </row>
    <row r="22" spans="1:21" s="17" customFormat="1" ht="21" customHeight="1" x14ac:dyDescent="0.2">
      <c r="A22" s="75"/>
      <c r="B22" s="281"/>
      <c r="C22" s="282"/>
      <c r="D22" s="283"/>
      <c r="E22" s="284"/>
      <c r="F22" s="285"/>
      <c r="G22" s="286"/>
      <c r="H22" s="287"/>
      <c r="I22" s="288"/>
      <c r="J22" s="288"/>
      <c r="K22" s="289"/>
      <c r="L22" s="277"/>
      <c r="M22" s="353" t="str">
        <f t="shared" si="0"/>
        <v/>
      </c>
      <c r="N22" s="212" t="str">
        <f t="shared" si="1"/>
        <v/>
      </c>
      <c r="O22" s="297"/>
    </row>
    <row r="23" spans="1:21" s="17" customFormat="1" ht="21" customHeight="1" x14ac:dyDescent="0.2">
      <c r="A23" s="75"/>
      <c r="B23" s="281"/>
      <c r="C23" s="282"/>
      <c r="D23" s="283"/>
      <c r="E23" s="284"/>
      <c r="F23" s="285"/>
      <c r="G23" s="286"/>
      <c r="H23" s="287"/>
      <c r="I23" s="288"/>
      <c r="J23" s="288"/>
      <c r="K23" s="289"/>
      <c r="L23" s="277"/>
      <c r="M23" s="353" t="str">
        <f t="shared" si="0"/>
        <v/>
      </c>
      <c r="N23" s="212" t="str">
        <f t="shared" si="1"/>
        <v/>
      </c>
      <c r="O23" s="297"/>
    </row>
    <row r="24" spans="1:21" s="17" customFormat="1" ht="21" customHeight="1" x14ac:dyDescent="0.2">
      <c r="A24" s="75"/>
      <c r="B24" s="281"/>
      <c r="C24" s="282"/>
      <c r="D24" s="283"/>
      <c r="E24" s="284"/>
      <c r="F24" s="285"/>
      <c r="G24" s="286"/>
      <c r="H24" s="287"/>
      <c r="I24" s="288"/>
      <c r="J24" s="288"/>
      <c r="K24" s="289"/>
      <c r="L24" s="277"/>
      <c r="M24" s="353" t="str">
        <f t="shared" si="0"/>
        <v/>
      </c>
      <c r="N24" s="212" t="str">
        <f t="shared" si="1"/>
        <v/>
      </c>
      <c r="O24" s="297"/>
    </row>
    <row r="25" spans="1:21" s="17" customFormat="1" ht="21" customHeight="1" x14ac:dyDescent="0.2">
      <c r="A25" s="75"/>
      <c r="B25" s="281"/>
      <c r="C25" s="282"/>
      <c r="D25" s="283"/>
      <c r="E25" s="284"/>
      <c r="F25" s="285"/>
      <c r="G25" s="286"/>
      <c r="H25" s="287"/>
      <c r="I25" s="288"/>
      <c r="J25" s="288"/>
      <c r="K25" s="289"/>
      <c r="L25" s="277"/>
      <c r="M25" s="353" t="str">
        <f t="shared" si="0"/>
        <v/>
      </c>
      <c r="N25" s="212" t="str">
        <f t="shared" si="1"/>
        <v/>
      </c>
      <c r="O25" s="297"/>
    </row>
    <row r="26" spans="1:21" s="17" customFormat="1" ht="21" customHeight="1" x14ac:dyDescent="0.2">
      <c r="A26" s="75"/>
      <c r="B26" s="281"/>
      <c r="C26" s="282"/>
      <c r="D26" s="283"/>
      <c r="E26" s="284"/>
      <c r="F26" s="285"/>
      <c r="G26" s="286"/>
      <c r="H26" s="287"/>
      <c r="I26" s="288"/>
      <c r="J26" s="288"/>
      <c r="K26" s="289"/>
      <c r="L26" s="277"/>
      <c r="M26" s="353" t="str">
        <f t="shared" si="0"/>
        <v/>
      </c>
      <c r="N26" s="212" t="str">
        <f t="shared" si="1"/>
        <v/>
      </c>
      <c r="O26" s="297"/>
      <c r="U26" s="11"/>
    </row>
    <row r="27" spans="1:21" s="17" customFormat="1" ht="21" customHeight="1" x14ac:dyDescent="0.2">
      <c r="A27" s="75"/>
      <c r="B27" s="281"/>
      <c r="C27" s="282"/>
      <c r="D27" s="283"/>
      <c r="E27" s="284"/>
      <c r="F27" s="285"/>
      <c r="G27" s="286"/>
      <c r="H27" s="287"/>
      <c r="I27" s="288"/>
      <c r="J27" s="288"/>
      <c r="K27" s="289"/>
      <c r="L27" s="277"/>
      <c r="M27" s="353" t="str">
        <f t="shared" si="0"/>
        <v/>
      </c>
      <c r="N27" s="212" t="str">
        <f t="shared" si="1"/>
        <v/>
      </c>
      <c r="O27" s="297"/>
    </row>
    <row r="28" spans="1:21" s="17" customFormat="1" ht="21" customHeight="1" x14ac:dyDescent="0.2">
      <c r="A28" s="75"/>
      <c r="B28" s="281"/>
      <c r="C28" s="282"/>
      <c r="D28" s="283"/>
      <c r="E28" s="284"/>
      <c r="F28" s="285"/>
      <c r="G28" s="286"/>
      <c r="H28" s="287"/>
      <c r="I28" s="288"/>
      <c r="J28" s="288"/>
      <c r="K28" s="289"/>
      <c r="L28" s="277"/>
      <c r="M28" s="353" t="str">
        <f t="shared" si="0"/>
        <v/>
      </c>
      <c r="N28" s="212" t="str">
        <f t="shared" si="1"/>
        <v/>
      </c>
      <c r="O28" s="297"/>
    </row>
    <row r="29" spans="1:21" s="17" customFormat="1" ht="21" customHeight="1" x14ac:dyDescent="0.2">
      <c r="A29" s="75"/>
      <c r="B29" s="281"/>
      <c r="C29" s="282"/>
      <c r="D29" s="283"/>
      <c r="E29" s="284"/>
      <c r="F29" s="285"/>
      <c r="G29" s="286"/>
      <c r="H29" s="287"/>
      <c r="I29" s="288"/>
      <c r="J29" s="288"/>
      <c r="K29" s="289"/>
      <c r="L29" s="277"/>
      <c r="M29" s="353" t="str">
        <f t="shared" si="0"/>
        <v/>
      </c>
      <c r="N29" s="212" t="str">
        <f t="shared" si="1"/>
        <v/>
      </c>
      <c r="O29" s="297"/>
    </row>
    <row r="30" spans="1:21" s="17" customFormat="1" ht="21" customHeight="1" x14ac:dyDescent="0.2">
      <c r="A30" s="75"/>
      <c r="B30" s="281"/>
      <c r="C30" s="282"/>
      <c r="D30" s="283"/>
      <c r="E30" s="284"/>
      <c r="F30" s="285"/>
      <c r="G30" s="286"/>
      <c r="H30" s="287"/>
      <c r="I30" s="288"/>
      <c r="J30" s="288"/>
      <c r="K30" s="289"/>
      <c r="L30" s="277"/>
      <c r="M30" s="353" t="str">
        <f t="shared" si="0"/>
        <v/>
      </c>
      <c r="N30" s="212" t="str">
        <f t="shared" si="1"/>
        <v/>
      </c>
      <c r="O30" s="297"/>
    </row>
    <row r="31" spans="1:21" s="17" customFormat="1" ht="21" customHeight="1" x14ac:dyDescent="0.2">
      <c r="A31" s="75"/>
      <c r="B31" s="281"/>
      <c r="C31" s="282"/>
      <c r="D31" s="283"/>
      <c r="E31" s="284"/>
      <c r="F31" s="285"/>
      <c r="G31" s="286"/>
      <c r="H31" s="287"/>
      <c r="I31" s="288"/>
      <c r="J31" s="288"/>
      <c r="K31" s="289"/>
      <c r="L31" s="277"/>
      <c r="M31" s="353" t="str">
        <f t="shared" si="0"/>
        <v/>
      </c>
      <c r="N31" s="212" t="str">
        <f t="shared" si="1"/>
        <v/>
      </c>
      <c r="O31" s="297"/>
    </row>
    <row r="32" spans="1:21" s="17" customFormat="1" ht="21" customHeight="1" x14ac:dyDescent="0.2">
      <c r="A32" s="75"/>
      <c r="B32" s="281"/>
      <c r="C32" s="282"/>
      <c r="D32" s="283"/>
      <c r="E32" s="284"/>
      <c r="F32" s="285"/>
      <c r="G32" s="286"/>
      <c r="H32" s="287"/>
      <c r="I32" s="288"/>
      <c r="J32" s="288"/>
      <c r="K32" s="289"/>
      <c r="L32" s="277"/>
      <c r="M32" s="353" t="str">
        <f t="shared" si="0"/>
        <v/>
      </c>
      <c r="N32" s="212" t="str">
        <f t="shared" si="1"/>
        <v/>
      </c>
      <c r="O32" s="297"/>
    </row>
    <row r="33" spans="1:15" s="17" customFormat="1" ht="21" customHeight="1" x14ac:dyDescent="0.2">
      <c r="A33" s="75"/>
      <c r="B33" s="281"/>
      <c r="C33" s="282"/>
      <c r="D33" s="283"/>
      <c r="E33" s="284"/>
      <c r="F33" s="285"/>
      <c r="G33" s="286"/>
      <c r="H33" s="287"/>
      <c r="I33" s="288"/>
      <c r="J33" s="288"/>
      <c r="K33" s="289"/>
      <c r="L33" s="277"/>
      <c r="M33" s="353" t="str">
        <f t="shared" si="0"/>
        <v/>
      </c>
      <c r="N33" s="212" t="str">
        <f t="shared" si="1"/>
        <v/>
      </c>
      <c r="O33" s="297"/>
    </row>
    <row r="34" spans="1:15" s="17" customFormat="1" ht="21" customHeight="1" x14ac:dyDescent="0.2">
      <c r="A34" s="75"/>
      <c r="B34" s="281"/>
      <c r="C34" s="282"/>
      <c r="D34" s="283"/>
      <c r="E34" s="284"/>
      <c r="F34" s="285"/>
      <c r="G34" s="286"/>
      <c r="H34" s="287"/>
      <c r="I34" s="288"/>
      <c r="J34" s="288"/>
      <c r="K34" s="289"/>
      <c r="L34" s="277"/>
      <c r="M34" s="353" t="str">
        <f t="shared" si="0"/>
        <v/>
      </c>
      <c r="N34" s="212" t="str">
        <f t="shared" si="1"/>
        <v/>
      </c>
      <c r="O34" s="297"/>
    </row>
    <row r="35" spans="1:15" s="17" customFormat="1" ht="21" customHeight="1" x14ac:dyDescent="0.2">
      <c r="A35" s="75"/>
      <c r="B35" s="281"/>
      <c r="C35" s="282"/>
      <c r="D35" s="283"/>
      <c r="E35" s="284"/>
      <c r="F35" s="285"/>
      <c r="G35" s="286"/>
      <c r="H35" s="287"/>
      <c r="I35" s="288"/>
      <c r="J35" s="288"/>
      <c r="K35" s="289"/>
      <c r="L35" s="277"/>
      <c r="M35" s="353" t="str">
        <f t="shared" si="0"/>
        <v/>
      </c>
      <c r="N35" s="212" t="str">
        <f t="shared" si="1"/>
        <v/>
      </c>
      <c r="O35" s="297"/>
    </row>
    <row r="36" spans="1:15" s="17" customFormat="1" ht="21" customHeight="1" x14ac:dyDescent="0.2">
      <c r="A36" s="75"/>
      <c r="B36" s="281"/>
      <c r="C36" s="282"/>
      <c r="D36" s="283"/>
      <c r="E36" s="284"/>
      <c r="F36" s="285"/>
      <c r="G36" s="286"/>
      <c r="H36" s="287"/>
      <c r="I36" s="288"/>
      <c r="J36" s="288"/>
      <c r="K36" s="289"/>
      <c r="L36" s="277"/>
      <c r="M36" s="353" t="str">
        <f t="shared" si="0"/>
        <v/>
      </c>
      <c r="N36" s="212" t="str">
        <f t="shared" si="1"/>
        <v/>
      </c>
      <c r="O36" s="297"/>
    </row>
    <row r="37" spans="1:15" s="17" customFormat="1" ht="21" customHeight="1" x14ac:dyDescent="0.2">
      <c r="A37" s="75"/>
      <c r="B37" s="281"/>
      <c r="C37" s="282"/>
      <c r="D37" s="283"/>
      <c r="E37" s="284"/>
      <c r="F37" s="285"/>
      <c r="G37" s="286"/>
      <c r="H37" s="287"/>
      <c r="I37" s="288"/>
      <c r="J37" s="288"/>
      <c r="K37" s="289"/>
      <c r="L37" s="277"/>
      <c r="M37" s="353" t="str">
        <f t="shared" si="0"/>
        <v/>
      </c>
      <c r="N37" s="212" t="str">
        <f t="shared" si="1"/>
        <v/>
      </c>
      <c r="O37" s="297"/>
    </row>
    <row r="38" spans="1:15" s="17" customFormat="1" ht="21" customHeight="1" x14ac:dyDescent="0.2">
      <c r="A38" s="75"/>
      <c r="B38" s="281"/>
      <c r="C38" s="282"/>
      <c r="D38" s="283"/>
      <c r="E38" s="284"/>
      <c r="F38" s="285"/>
      <c r="G38" s="286"/>
      <c r="H38" s="287"/>
      <c r="I38" s="288"/>
      <c r="J38" s="288"/>
      <c r="K38" s="289"/>
      <c r="L38" s="277"/>
      <c r="M38" s="353" t="str">
        <f t="shared" si="0"/>
        <v/>
      </c>
      <c r="N38" s="212" t="str">
        <f t="shared" si="1"/>
        <v/>
      </c>
      <c r="O38" s="297"/>
    </row>
    <row r="39" spans="1:15" s="17" customFormat="1" ht="21" customHeight="1" x14ac:dyDescent="0.2">
      <c r="A39" s="75"/>
      <c r="B39" s="281"/>
      <c r="C39" s="282"/>
      <c r="D39" s="283"/>
      <c r="E39" s="284"/>
      <c r="F39" s="285"/>
      <c r="G39" s="286"/>
      <c r="H39" s="287"/>
      <c r="I39" s="288"/>
      <c r="J39" s="288"/>
      <c r="K39" s="289"/>
      <c r="L39" s="277"/>
      <c r="M39" s="353" t="str">
        <f t="shared" si="0"/>
        <v/>
      </c>
      <c r="N39" s="212" t="str">
        <f t="shared" si="1"/>
        <v/>
      </c>
      <c r="O39" s="297"/>
    </row>
    <row r="40" spans="1:15" s="17" customFormat="1" ht="21" customHeight="1" x14ac:dyDescent="0.2">
      <c r="A40" s="75"/>
      <c r="B40" s="281"/>
      <c r="C40" s="282"/>
      <c r="D40" s="283"/>
      <c r="E40" s="284"/>
      <c r="F40" s="285"/>
      <c r="G40" s="286"/>
      <c r="H40" s="287"/>
      <c r="I40" s="288"/>
      <c r="J40" s="288"/>
      <c r="K40" s="289"/>
      <c r="L40" s="277"/>
      <c r="M40" s="353" t="str">
        <f t="shared" si="0"/>
        <v/>
      </c>
      <c r="N40" s="212" t="str">
        <f t="shared" si="1"/>
        <v/>
      </c>
      <c r="O40" s="297"/>
    </row>
    <row r="41" spans="1:15" s="17" customFormat="1" ht="21" customHeight="1" x14ac:dyDescent="0.2">
      <c r="A41" s="75"/>
      <c r="B41" s="281"/>
      <c r="C41" s="282"/>
      <c r="D41" s="283"/>
      <c r="E41" s="284"/>
      <c r="F41" s="285"/>
      <c r="G41" s="286"/>
      <c r="H41" s="287"/>
      <c r="I41" s="288"/>
      <c r="J41" s="288"/>
      <c r="K41" s="289"/>
      <c r="L41" s="277"/>
      <c r="M41" s="353" t="str">
        <f t="shared" si="0"/>
        <v/>
      </c>
      <c r="N41" s="212" t="str">
        <f t="shared" si="1"/>
        <v/>
      </c>
      <c r="O41" s="297"/>
    </row>
    <row r="42" spans="1:15" s="17" customFormat="1" ht="21" customHeight="1" x14ac:dyDescent="0.2">
      <c r="A42" s="75"/>
      <c r="B42" s="281"/>
      <c r="C42" s="282"/>
      <c r="D42" s="283"/>
      <c r="E42" s="284"/>
      <c r="F42" s="285"/>
      <c r="G42" s="286"/>
      <c r="H42" s="287"/>
      <c r="I42" s="288"/>
      <c r="J42" s="288"/>
      <c r="K42" s="289"/>
      <c r="L42" s="277"/>
      <c r="M42" s="353" t="str">
        <f t="shared" si="0"/>
        <v/>
      </c>
      <c r="N42" s="212" t="str">
        <f t="shared" si="1"/>
        <v/>
      </c>
      <c r="O42" s="297"/>
    </row>
    <row r="43" spans="1:15" s="17" customFormat="1" ht="21" customHeight="1" x14ac:dyDescent="0.2">
      <c r="A43" s="75"/>
      <c r="B43" s="281"/>
      <c r="C43" s="282"/>
      <c r="D43" s="283"/>
      <c r="E43" s="284"/>
      <c r="F43" s="285"/>
      <c r="G43" s="286"/>
      <c r="H43" s="287"/>
      <c r="I43" s="288"/>
      <c r="J43" s="288"/>
      <c r="K43" s="289"/>
      <c r="L43" s="277"/>
      <c r="M43" s="353" t="str">
        <f t="shared" si="0"/>
        <v/>
      </c>
      <c r="N43" s="212" t="str">
        <f t="shared" si="1"/>
        <v/>
      </c>
      <c r="O43" s="297"/>
    </row>
    <row r="44" spans="1:15" s="17" customFormat="1" ht="21" customHeight="1" x14ac:dyDescent="0.2">
      <c r="A44" s="75"/>
      <c r="B44" s="281"/>
      <c r="C44" s="282"/>
      <c r="D44" s="283"/>
      <c r="E44" s="284"/>
      <c r="F44" s="285"/>
      <c r="G44" s="286"/>
      <c r="H44" s="287"/>
      <c r="I44" s="288"/>
      <c r="J44" s="288"/>
      <c r="K44" s="289"/>
      <c r="L44" s="277"/>
      <c r="M44" s="353" t="str">
        <f t="shared" si="0"/>
        <v/>
      </c>
      <c r="N44" s="212" t="str">
        <f t="shared" si="1"/>
        <v/>
      </c>
      <c r="O44" s="297"/>
    </row>
    <row r="45" spans="1:15" s="17" customFormat="1" ht="21" customHeight="1" x14ac:dyDescent="0.2">
      <c r="A45" s="75"/>
      <c r="B45" s="281"/>
      <c r="C45" s="282"/>
      <c r="D45" s="283"/>
      <c r="E45" s="284"/>
      <c r="F45" s="285"/>
      <c r="G45" s="286"/>
      <c r="H45" s="287"/>
      <c r="I45" s="288"/>
      <c r="J45" s="288"/>
      <c r="K45" s="289"/>
      <c r="L45" s="277"/>
      <c r="M45" s="353" t="str">
        <f t="shared" si="0"/>
        <v/>
      </c>
      <c r="N45" s="212" t="str">
        <f t="shared" si="1"/>
        <v/>
      </c>
      <c r="O45" s="297"/>
    </row>
    <row r="46" spans="1:15" s="17" customFormat="1" ht="21" customHeight="1" x14ac:dyDescent="0.2">
      <c r="A46" s="75"/>
      <c r="B46" s="281"/>
      <c r="C46" s="282"/>
      <c r="D46" s="283"/>
      <c r="E46" s="284"/>
      <c r="F46" s="285"/>
      <c r="G46" s="286"/>
      <c r="H46" s="287"/>
      <c r="I46" s="288"/>
      <c r="J46" s="288"/>
      <c r="K46" s="289"/>
      <c r="L46" s="277"/>
      <c r="M46" s="353" t="str">
        <f t="shared" si="0"/>
        <v/>
      </c>
      <c r="N46" s="212" t="str">
        <f t="shared" si="1"/>
        <v/>
      </c>
      <c r="O46" s="297"/>
    </row>
    <row r="47" spans="1:15" s="17" customFormat="1" ht="21" customHeight="1" x14ac:dyDescent="0.2">
      <c r="A47" s="75"/>
      <c r="B47" s="281"/>
      <c r="C47" s="282"/>
      <c r="D47" s="283"/>
      <c r="E47" s="284"/>
      <c r="F47" s="285"/>
      <c r="G47" s="286"/>
      <c r="H47" s="287"/>
      <c r="I47" s="288"/>
      <c r="J47" s="288"/>
      <c r="K47" s="289"/>
      <c r="L47" s="277"/>
      <c r="M47" s="353" t="str">
        <f t="shared" si="0"/>
        <v/>
      </c>
      <c r="N47" s="212" t="str">
        <f t="shared" si="1"/>
        <v/>
      </c>
      <c r="O47" s="297"/>
    </row>
    <row r="48" spans="1:15" s="17" customFormat="1" ht="21" customHeight="1" x14ac:dyDescent="0.2">
      <c r="A48" s="75"/>
      <c r="B48" s="281"/>
      <c r="C48" s="282"/>
      <c r="D48" s="283"/>
      <c r="E48" s="284"/>
      <c r="F48" s="285"/>
      <c r="G48" s="286"/>
      <c r="H48" s="287"/>
      <c r="I48" s="288"/>
      <c r="J48" s="288"/>
      <c r="K48" s="289"/>
      <c r="L48" s="277"/>
      <c r="M48" s="353" t="str">
        <f t="shared" si="0"/>
        <v/>
      </c>
      <c r="N48" s="212" t="str">
        <f t="shared" si="1"/>
        <v/>
      </c>
      <c r="O48" s="297"/>
    </row>
    <row r="49" spans="1:15" s="17" customFormat="1" ht="21" customHeight="1" x14ac:dyDescent="0.2">
      <c r="A49" s="75"/>
      <c r="B49" s="281"/>
      <c r="C49" s="282"/>
      <c r="D49" s="283"/>
      <c r="E49" s="284"/>
      <c r="F49" s="285"/>
      <c r="G49" s="286"/>
      <c r="H49" s="287"/>
      <c r="I49" s="288"/>
      <c r="J49" s="288"/>
      <c r="K49" s="289"/>
      <c r="L49" s="277"/>
      <c r="M49" s="353" t="str">
        <f t="shared" si="0"/>
        <v/>
      </c>
      <c r="N49" s="212" t="str">
        <f t="shared" si="1"/>
        <v/>
      </c>
      <c r="O49" s="297"/>
    </row>
    <row r="50" spans="1:15" s="17" customFormat="1" ht="21" customHeight="1" x14ac:dyDescent="0.2">
      <c r="A50" s="75"/>
      <c r="B50" s="281"/>
      <c r="C50" s="282"/>
      <c r="D50" s="283"/>
      <c r="E50" s="284"/>
      <c r="F50" s="285"/>
      <c r="G50" s="286"/>
      <c r="H50" s="287"/>
      <c r="I50" s="288"/>
      <c r="J50" s="288"/>
      <c r="K50" s="289"/>
      <c r="L50" s="277"/>
      <c r="M50" s="353" t="str">
        <f t="shared" si="0"/>
        <v/>
      </c>
      <c r="N50" s="212" t="str">
        <f t="shared" si="1"/>
        <v/>
      </c>
      <c r="O50" s="297"/>
    </row>
    <row r="51" spans="1:15" s="17" customFormat="1" ht="21" customHeight="1" x14ac:dyDescent="0.2">
      <c r="A51" s="75"/>
      <c r="B51" s="281"/>
      <c r="C51" s="282"/>
      <c r="D51" s="283"/>
      <c r="E51" s="284"/>
      <c r="F51" s="285"/>
      <c r="G51" s="286"/>
      <c r="H51" s="287"/>
      <c r="I51" s="288"/>
      <c r="J51" s="288"/>
      <c r="K51" s="289"/>
      <c r="L51" s="277"/>
      <c r="M51" s="353" t="str">
        <f t="shared" si="0"/>
        <v/>
      </c>
      <c r="N51" s="212" t="str">
        <f t="shared" si="1"/>
        <v/>
      </c>
      <c r="O51" s="297"/>
    </row>
    <row r="52" spans="1:15" s="17" customFormat="1" ht="21" customHeight="1" x14ac:dyDescent="0.2">
      <c r="A52" s="75"/>
      <c r="B52" s="281"/>
      <c r="C52" s="282"/>
      <c r="D52" s="283"/>
      <c r="E52" s="284"/>
      <c r="F52" s="285"/>
      <c r="G52" s="286"/>
      <c r="H52" s="287"/>
      <c r="I52" s="288"/>
      <c r="J52" s="288"/>
      <c r="K52" s="289"/>
      <c r="L52" s="277"/>
      <c r="M52" s="353" t="str">
        <f t="shared" si="0"/>
        <v/>
      </c>
      <c r="N52" s="212" t="str">
        <f t="shared" si="1"/>
        <v/>
      </c>
      <c r="O52" s="297"/>
    </row>
    <row r="53" spans="1:15" s="17" customFormat="1" ht="21" customHeight="1" x14ac:dyDescent="0.2">
      <c r="A53" s="75"/>
      <c r="B53" s="281"/>
      <c r="C53" s="282"/>
      <c r="D53" s="283"/>
      <c r="E53" s="284"/>
      <c r="F53" s="285"/>
      <c r="G53" s="286"/>
      <c r="H53" s="287"/>
      <c r="I53" s="288"/>
      <c r="J53" s="288"/>
      <c r="K53" s="289"/>
      <c r="L53" s="277"/>
      <c r="M53" s="353" t="str">
        <f t="shared" si="0"/>
        <v/>
      </c>
      <c r="N53" s="212" t="str">
        <f t="shared" si="1"/>
        <v/>
      </c>
      <c r="O53" s="297"/>
    </row>
    <row r="54" spans="1:15" s="17" customFormat="1" ht="21" customHeight="1" x14ac:dyDescent="0.2">
      <c r="A54" s="75"/>
      <c r="B54" s="281"/>
      <c r="C54" s="282"/>
      <c r="D54" s="283"/>
      <c r="E54" s="284"/>
      <c r="F54" s="285"/>
      <c r="G54" s="286"/>
      <c r="H54" s="287"/>
      <c r="I54" s="288"/>
      <c r="J54" s="288"/>
      <c r="K54" s="289"/>
      <c r="L54" s="277"/>
      <c r="M54" s="353" t="str">
        <f t="shared" si="0"/>
        <v/>
      </c>
      <c r="N54" s="212" t="str">
        <f t="shared" si="1"/>
        <v/>
      </c>
      <c r="O54" s="297"/>
    </row>
    <row r="55" spans="1:15" s="17" customFormat="1" ht="21" customHeight="1" x14ac:dyDescent="0.2">
      <c r="A55" s="75"/>
      <c r="B55" s="281"/>
      <c r="C55" s="282"/>
      <c r="D55" s="283"/>
      <c r="E55" s="284"/>
      <c r="F55" s="285"/>
      <c r="G55" s="286"/>
      <c r="H55" s="287"/>
      <c r="I55" s="288"/>
      <c r="J55" s="288"/>
      <c r="K55" s="289"/>
      <c r="L55" s="277"/>
      <c r="M55" s="353" t="str">
        <f t="shared" si="0"/>
        <v/>
      </c>
      <c r="N55" s="212" t="str">
        <f t="shared" si="1"/>
        <v/>
      </c>
      <c r="O55" s="297"/>
    </row>
    <row r="56" spans="1:15" s="17" customFormat="1" ht="21" customHeight="1" x14ac:dyDescent="0.2">
      <c r="A56" s="75"/>
      <c r="B56" s="281"/>
      <c r="C56" s="282"/>
      <c r="D56" s="283"/>
      <c r="E56" s="284"/>
      <c r="F56" s="285"/>
      <c r="G56" s="286"/>
      <c r="H56" s="287"/>
      <c r="I56" s="288"/>
      <c r="J56" s="288"/>
      <c r="K56" s="289"/>
      <c r="L56" s="277"/>
      <c r="M56" s="353" t="str">
        <f t="shared" si="0"/>
        <v/>
      </c>
      <c r="N56" s="212" t="str">
        <f t="shared" si="1"/>
        <v/>
      </c>
      <c r="O56" s="297"/>
    </row>
    <row r="57" spans="1:15" s="17" customFormat="1" ht="21" customHeight="1" x14ac:dyDescent="0.2">
      <c r="A57" s="75"/>
      <c r="B57" s="281"/>
      <c r="C57" s="282"/>
      <c r="D57" s="283"/>
      <c r="E57" s="284"/>
      <c r="F57" s="285"/>
      <c r="G57" s="286"/>
      <c r="H57" s="287"/>
      <c r="I57" s="288"/>
      <c r="J57" s="288"/>
      <c r="K57" s="289"/>
      <c r="L57" s="277"/>
      <c r="M57" s="353" t="str">
        <f t="shared" si="0"/>
        <v/>
      </c>
      <c r="N57" s="212" t="str">
        <f t="shared" si="1"/>
        <v/>
      </c>
      <c r="O57" s="297"/>
    </row>
    <row r="58" spans="1:15" s="17" customFormat="1" ht="21" customHeight="1" x14ac:dyDescent="0.2">
      <c r="A58" s="75"/>
      <c r="B58" s="281"/>
      <c r="C58" s="282"/>
      <c r="D58" s="283"/>
      <c r="E58" s="284"/>
      <c r="F58" s="285"/>
      <c r="G58" s="286"/>
      <c r="H58" s="287"/>
      <c r="I58" s="288"/>
      <c r="J58" s="288"/>
      <c r="K58" s="289"/>
      <c r="L58" s="277"/>
      <c r="M58" s="353" t="str">
        <f t="shared" si="0"/>
        <v/>
      </c>
      <c r="N58" s="212" t="str">
        <f t="shared" si="1"/>
        <v/>
      </c>
      <c r="O58" s="297"/>
    </row>
    <row r="59" spans="1:15" s="17" customFormat="1" ht="21" customHeight="1" x14ac:dyDescent="0.2">
      <c r="A59" s="75"/>
      <c r="B59" s="281"/>
      <c r="C59" s="282"/>
      <c r="D59" s="283"/>
      <c r="E59" s="284"/>
      <c r="F59" s="285"/>
      <c r="G59" s="286"/>
      <c r="H59" s="287"/>
      <c r="I59" s="288"/>
      <c r="J59" s="288"/>
      <c r="K59" s="289"/>
      <c r="L59" s="277"/>
      <c r="M59" s="353" t="str">
        <f t="shared" si="0"/>
        <v/>
      </c>
      <c r="N59" s="212" t="str">
        <f t="shared" si="1"/>
        <v/>
      </c>
      <c r="O59" s="297"/>
    </row>
    <row r="60" spans="1:15" s="17" customFormat="1" ht="21" customHeight="1" x14ac:dyDescent="0.2">
      <c r="A60" s="75"/>
      <c r="B60" s="281"/>
      <c r="C60" s="282"/>
      <c r="D60" s="283"/>
      <c r="E60" s="284"/>
      <c r="F60" s="285"/>
      <c r="G60" s="286"/>
      <c r="H60" s="287"/>
      <c r="I60" s="288"/>
      <c r="J60" s="288"/>
      <c r="K60" s="289"/>
      <c r="L60" s="277"/>
      <c r="M60" s="353" t="str">
        <f t="shared" si="0"/>
        <v/>
      </c>
      <c r="N60" s="212" t="str">
        <f t="shared" si="1"/>
        <v/>
      </c>
      <c r="O60" s="297"/>
    </row>
    <row r="61" spans="1:15" s="17" customFormat="1" ht="21" customHeight="1" x14ac:dyDescent="0.2">
      <c r="A61" s="75"/>
      <c r="B61" s="281"/>
      <c r="C61" s="282"/>
      <c r="D61" s="283"/>
      <c r="E61" s="284"/>
      <c r="F61" s="285"/>
      <c r="G61" s="286"/>
      <c r="H61" s="287"/>
      <c r="I61" s="288"/>
      <c r="J61" s="288"/>
      <c r="K61" s="289"/>
      <c r="L61" s="277"/>
      <c r="M61" s="353" t="str">
        <f t="shared" si="0"/>
        <v/>
      </c>
      <c r="N61" s="212" t="str">
        <f t="shared" si="1"/>
        <v/>
      </c>
      <c r="O61" s="297"/>
    </row>
    <row r="62" spans="1:15" s="17" customFormat="1" ht="21" customHeight="1" x14ac:dyDescent="0.2">
      <c r="A62" s="75"/>
      <c r="B62" s="281"/>
      <c r="C62" s="282"/>
      <c r="D62" s="283"/>
      <c r="E62" s="284"/>
      <c r="F62" s="285"/>
      <c r="G62" s="286"/>
      <c r="H62" s="287"/>
      <c r="I62" s="288"/>
      <c r="J62" s="288"/>
      <c r="K62" s="289"/>
      <c r="L62" s="277"/>
      <c r="M62" s="353" t="str">
        <f t="shared" si="0"/>
        <v/>
      </c>
      <c r="N62" s="212" t="str">
        <f t="shared" si="1"/>
        <v/>
      </c>
      <c r="O62" s="297"/>
    </row>
    <row r="63" spans="1:15" s="17" customFormat="1" ht="21" customHeight="1" x14ac:dyDescent="0.2">
      <c r="A63" s="75"/>
      <c r="B63" s="281"/>
      <c r="C63" s="282"/>
      <c r="D63" s="283"/>
      <c r="E63" s="284"/>
      <c r="F63" s="285"/>
      <c r="G63" s="286"/>
      <c r="H63" s="287"/>
      <c r="I63" s="288"/>
      <c r="J63" s="288"/>
      <c r="K63" s="289"/>
      <c r="L63" s="277"/>
      <c r="M63" s="353" t="str">
        <f t="shared" si="0"/>
        <v/>
      </c>
      <c r="N63" s="212" t="str">
        <f t="shared" si="1"/>
        <v/>
      </c>
      <c r="O63" s="297"/>
    </row>
    <row r="64" spans="1:15" s="17" customFormat="1" ht="21" customHeight="1" x14ac:dyDescent="0.2">
      <c r="A64" s="75"/>
      <c r="B64" s="281"/>
      <c r="C64" s="282"/>
      <c r="D64" s="283"/>
      <c r="E64" s="284"/>
      <c r="F64" s="285"/>
      <c r="G64" s="286"/>
      <c r="H64" s="287"/>
      <c r="I64" s="288"/>
      <c r="J64" s="288"/>
      <c r="K64" s="289"/>
      <c r="L64" s="277"/>
      <c r="M64" s="353" t="str">
        <f t="shared" si="0"/>
        <v/>
      </c>
      <c r="N64" s="212" t="str">
        <f t="shared" si="1"/>
        <v/>
      </c>
      <c r="O64" s="297"/>
    </row>
    <row r="65" spans="1:15" s="17" customFormat="1" ht="21" customHeight="1" x14ac:dyDescent="0.2">
      <c r="A65" s="75"/>
      <c r="B65" s="281"/>
      <c r="C65" s="282"/>
      <c r="D65" s="283"/>
      <c r="E65" s="284"/>
      <c r="F65" s="285"/>
      <c r="G65" s="286"/>
      <c r="H65" s="287"/>
      <c r="I65" s="288"/>
      <c r="J65" s="288"/>
      <c r="K65" s="289"/>
      <c r="L65" s="277"/>
      <c r="M65" s="353" t="str">
        <f t="shared" si="0"/>
        <v/>
      </c>
      <c r="N65" s="212" t="str">
        <f t="shared" si="1"/>
        <v/>
      </c>
      <c r="O65" s="297"/>
    </row>
    <row r="66" spans="1:15" s="17" customFormat="1" ht="21" customHeight="1" x14ac:dyDescent="0.2">
      <c r="A66" s="75"/>
      <c r="B66" s="281"/>
      <c r="C66" s="282"/>
      <c r="D66" s="283"/>
      <c r="E66" s="284"/>
      <c r="F66" s="285"/>
      <c r="G66" s="286"/>
      <c r="H66" s="287"/>
      <c r="I66" s="288"/>
      <c r="J66" s="288"/>
      <c r="K66" s="289"/>
      <c r="L66" s="277"/>
      <c r="M66" s="353" t="str">
        <f t="shared" si="0"/>
        <v/>
      </c>
      <c r="N66" s="212" t="str">
        <f t="shared" si="1"/>
        <v/>
      </c>
      <c r="O66" s="297"/>
    </row>
    <row r="67" spans="1:15" s="17" customFormat="1" ht="21" customHeight="1" x14ac:dyDescent="0.2">
      <c r="A67" s="75"/>
      <c r="B67" s="281"/>
      <c r="C67" s="282"/>
      <c r="D67" s="283"/>
      <c r="E67" s="284"/>
      <c r="F67" s="285"/>
      <c r="G67" s="286"/>
      <c r="H67" s="287"/>
      <c r="I67" s="288"/>
      <c r="J67" s="288"/>
      <c r="K67" s="289"/>
      <c r="L67" s="277"/>
      <c r="M67" s="353" t="str">
        <f t="shared" si="0"/>
        <v/>
      </c>
      <c r="N67" s="212" t="str">
        <f t="shared" si="1"/>
        <v/>
      </c>
      <c r="O67" s="297"/>
    </row>
    <row r="68" spans="1:15" s="17" customFormat="1" ht="21" customHeight="1" x14ac:dyDescent="0.2">
      <c r="A68" s="75"/>
      <c r="B68" s="281"/>
      <c r="C68" s="282"/>
      <c r="D68" s="283"/>
      <c r="E68" s="284"/>
      <c r="F68" s="285"/>
      <c r="G68" s="286"/>
      <c r="H68" s="287"/>
      <c r="I68" s="288"/>
      <c r="J68" s="288"/>
      <c r="K68" s="289"/>
      <c r="L68" s="277"/>
      <c r="M68" s="353" t="str">
        <f t="shared" si="0"/>
        <v/>
      </c>
      <c r="N68" s="212" t="str">
        <f t="shared" si="1"/>
        <v/>
      </c>
      <c r="O68" s="297"/>
    </row>
    <row r="69" spans="1:15" s="17" customFormat="1" ht="21" customHeight="1" x14ac:dyDescent="0.2">
      <c r="A69" s="75"/>
      <c r="B69" s="281"/>
      <c r="C69" s="282"/>
      <c r="D69" s="283"/>
      <c r="E69" s="284"/>
      <c r="F69" s="285"/>
      <c r="G69" s="286"/>
      <c r="H69" s="287"/>
      <c r="I69" s="288"/>
      <c r="J69" s="288"/>
      <c r="K69" s="289"/>
      <c r="L69" s="277"/>
      <c r="M69" s="353" t="str">
        <f t="shared" si="0"/>
        <v/>
      </c>
      <c r="N69" s="212" t="str">
        <f t="shared" si="1"/>
        <v/>
      </c>
      <c r="O69" s="297"/>
    </row>
    <row r="70" spans="1:15" s="17" customFormat="1" ht="21" customHeight="1" x14ac:dyDescent="0.2">
      <c r="A70" s="75"/>
      <c r="B70" s="281"/>
      <c r="C70" s="282"/>
      <c r="D70" s="283"/>
      <c r="E70" s="284"/>
      <c r="F70" s="285"/>
      <c r="G70" s="286"/>
      <c r="H70" s="287"/>
      <c r="I70" s="288"/>
      <c r="J70" s="288"/>
      <c r="K70" s="289"/>
      <c r="L70" s="277"/>
      <c r="M70" s="353" t="str">
        <f t="shared" ref="M70:M99" si="3">IF(L70="","",IF(L70="課税対象外","要","不要"))</f>
        <v/>
      </c>
      <c r="N70" s="212" t="str">
        <f t="shared" si="1"/>
        <v/>
      </c>
      <c r="O70" s="297"/>
    </row>
    <row r="71" spans="1:15" s="17" customFormat="1" ht="21" customHeight="1" x14ac:dyDescent="0.2">
      <c r="A71" s="75"/>
      <c r="B71" s="281"/>
      <c r="C71" s="282"/>
      <c r="D71" s="283"/>
      <c r="E71" s="284"/>
      <c r="F71" s="285"/>
      <c r="G71" s="286"/>
      <c r="H71" s="287"/>
      <c r="I71" s="288"/>
      <c r="J71" s="288"/>
      <c r="K71" s="289"/>
      <c r="L71" s="277"/>
      <c r="M71" s="353" t="str">
        <f t="shared" si="3"/>
        <v/>
      </c>
      <c r="N71" s="212" t="str">
        <f t="shared" si="1"/>
        <v/>
      </c>
      <c r="O71" s="297"/>
    </row>
    <row r="72" spans="1:15" s="17" customFormat="1" ht="21" customHeight="1" x14ac:dyDescent="0.2">
      <c r="A72" s="75"/>
      <c r="B72" s="281"/>
      <c r="C72" s="282"/>
      <c r="D72" s="283"/>
      <c r="E72" s="284"/>
      <c r="F72" s="285"/>
      <c r="G72" s="286"/>
      <c r="H72" s="287"/>
      <c r="I72" s="288"/>
      <c r="J72" s="288"/>
      <c r="K72" s="289"/>
      <c r="L72" s="277"/>
      <c r="M72" s="353" t="str">
        <f t="shared" si="3"/>
        <v/>
      </c>
      <c r="N72" s="212" t="str">
        <f t="shared" si="1"/>
        <v/>
      </c>
      <c r="O72" s="297"/>
    </row>
    <row r="73" spans="1:15" s="17" customFormat="1" ht="21" customHeight="1" x14ac:dyDescent="0.2">
      <c r="A73" s="75"/>
      <c r="B73" s="281"/>
      <c r="C73" s="282"/>
      <c r="D73" s="283"/>
      <c r="E73" s="284"/>
      <c r="F73" s="285"/>
      <c r="G73" s="286"/>
      <c r="H73" s="287"/>
      <c r="I73" s="288"/>
      <c r="J73" s="288"/>
      <c r="K73" s="289"/>
      <c r="L73" s="277"/>
      <c r="M73" s="353" t="str">
        <f t="shared" si="3"/>
        <v/>
      </c>
      <c r="N73" s="212" t="str">
        <f t="shared" si="1"/>
        <v/>
      </c>
      <c r="O73" s="297"/>
    </row>
    <row r="74" spans="1:15" s="17" customFormat="1" ht="21" customHeight="1" x14ac:dyDescent="0.2">
      <c r="A74" s="75"/>
      <c r="B74" s="281"/>
      <c r="C74" s="282"/>
      <c r="D74" s="283"/>
      <c r="E74" s="284"/>
      <c r="F74" s="285"/>
      <c r="G74" s="286"/>
      <c r="H74" s="287"/>
      <c r="I74" s="288"/>
      <c r="J74" s="288"/>
      <c r="K74" s="289"/>
      <c r="L74" s="277"/>
      <c r="M74" s="353" t="str">
        <f t="shared" si="3"/>
        <v/>
      </c>
      <c r="N74" s="212" t="str">
        <f t="shared" si="1"/>
        <v/>
      </c>
      <c r="O74" s="297"/>
    </row>
    <row r="75" spans="1:15" s="17" customFormat="1" ht="21" customHeight="1" x14ac:dyDescent="0.2">
      <c r="A75" s="75"/>
      <c r="B75" s="281"/>
      <c r="C75" s="282"/>
      <c r="D75" s="283"/>
      <c r="E75" s="284"/>
      <c r="F75" s="285"/>
      <c r="G75" s="286"/>
      <c r="H75" s="287"/>
      <c r="I75" s="288"/>
      <c r="J75" s="288"/>
      <c r="K75" s="289"/>
      <c r="L75" s="277"/>
      <c r="M75" s="353" t="str">
        <f t="shared" si="3"/>
        <v/>
      </c>
      <c r="N75" s="212" t="str">
        <f t="shared" si="1"/>
        <v/>
      </c>
      <c r="O75" s="297"/>
    </row>
    <row r="76" spans="1:15" s="17" customFormat="1" ht="21" customHeight="1" x14ac:dyDescent="0.2">
      <c r="A76" s="75"/>
      <c r="B76" s="281"/>
      <c r="C76" s="282"/>
      <c r="D76" s="283"/>
      <c r="E76" s="284"/>
      <c r="F76" s="285"/>
      <c r="G76" s="286"/>
      <c r="H76" s="287"/>
      <c r="I76" s="288"/>
      <c r="J76" s="288"/>
      <c r="K76" s="289"/>
      <c r="L76" s="277"/>
      <c r="M76" s="353" t="str">
        <f t="shared" si="3"/>
        <v/>
      </c>
      <c r="N76" s="212" t="str">
        <f t="shared" si="1"/>
        <v/>
      </c>
      <c r="O76" s="297"/>
    </row>
    <row r="77" spans="1:15" s="17" customFormat="1" ht="21" customHeight="1" x14ac:dyDescent="0.2">
      <c r="A77" s="75"/>
      <c r="B77" s="281"/>
      <c r="C77" s="282"/>
      <c r="D77" s="283"/>
      <c r="E77" s="284"/>
      <c r="F77" s="285"/>
      <c r="G77" s="286"/>
      <c r="H77" s="287"/>
      <c r="I77" s="288"/>
      <c r="J77" s="288"/>
      <c r="K77" s="289"/>
      <c r="L77" s="277"/>
      <c r="M77" s="353" t="str">
        <f t="shared" si="3"/>
        <v/>
      </c>
      <c r="N77" s="212" t="str">
        <f t="shared" si="1"/>
        <v/>
      </c>
      <c r="O77" s="297"/>
    </row>
    <row r="78" spans="1:15" s="17" customFormat="1" ht="21" customHeight="1" x14ac:dyDescent="0.2">
      <c r="A78" s="75"/>
      <c r="B78" s="281"/>
      <c r="C78" s="282"/>
      <c r="D78" s="283"/>
      <c r="E78" s="284"/>
      <c r="F78" s="285"/>
      <c r="G78" s="286"/>
      <c r="H78" s="287"/>
      <c r="I78" s="288"/>
      <c r="J78" s="288"/>
      <c r="K78" s="289"/>
      <c r="L78" s="277"/>
      <c r="M78" s="353" t="str">
        <f t="shared" si="3"/>
        <v/>
      </c>
      <c r="N78" s="212" t="str">
        <f t="shared" si="1"/>
        <v/>
      </c>
      <c r="O78" s="297"/>
    </row>
    <row r="79" spans="1:15" s="17" customFormat="1" ht="21" customHeight="1" x14ac:dyDescent="0.2">
      <c r="A79" s="75"/>
      <c r="B79" s="281"/>
      <c r="C79" s="282"/>
      <c r="D79" s="283"/>
      <c r="E79" s="284"/>
      <c r="F79" s="285"/>
      <c r="G79" s="286"/>
      <c r="H79" s="287"/>
      <c r="I79" s="288"/>
      <c r="J79" s="288"/>
      <c r="K79" s="289"/>
      <c r="L79" s="277"/>
      <c r="M79" s="353" t="str">
        <f t="shared" si="3"/>
        <v/>
      </c>
      <c r="N79" s="212" t="str">
        <f t="shared" si="1"/>
        <v/>
      </c>
      <c r="O79" s="297"/>
    </row>
    <row r="80" spans="1:15" s="17" customFormat="1" ht="21" customHeight="1" x14ac:dyDescent="0.2">
      <c r="A80" s="75"/>
      <c r="B80" s="281"/>
      <c r="C80" s="282"/>
      <c r="D80" s="283"/>
      <c r="E80" s="284"/>
      <c r="F80" s="285"/>
      <c r="G80" s="286"/>
      <c r="H80" s="287"/>
      <c r="I80" s="288"/>
      <c r="J80" s="288"/>
      <c r="K80" s="289"/>
      <c r="L80" s="277"/>
      <c r="M80" s="353" t="str">
        <f t="shared" si="3"/>
        <v/>
      </c>
      <c r="N80" s="212" t="str">
        <f t="shared" si="1"/>
        <v/>
      </c>
      <c r="O80" s="297"/>
    </row>
    <row r="81" spans="1:15" s="17" customFormat="1" ht="21" customHeight="1" x14ac:dyDescent="0.2">
      <c r="A81" s="75"/>
      <c r="B81" s="281"/>
      <c r="C81" s="282"/>
      <c r="D81" s="283"/>
      <c r="E81" s="284"/>
      <c r="F81" s="285"/>
      <c r="G81" s="286"/>
      <c r="H81" s="287"/>
      <c r="I81" s="288"/>
      <c r="J81" s="288"/>
      <c r="K81" s="289"/>
      <c r="L81" s="277"/>
      <c r="M81" s="353" t="str">
        <f t="shared" si="3"/>
        <v/>
      </c>
      <c r="N81" s="212" t="str">
        <f t="shared" si="1"/>
        <v/>
      </c>
      <c r="O81" s="297"/>
    </row>
    <row r="82" spans="1:15" s="17" customFormat="1" ht="21" customHeight="1" x14ac:dyDescent="0.2">
      <c r="A82" s="75"/>
      <c r="B82" s="281"/>
      <c r="C82" s="282"/>
      <c r="D82" s="283"/>
      <c r="E82" s="284"/>
      <c r="F82" s="285"/>
      <c r="G82" s="286"/>
      <c r="H82" s="287"/>
      <c r="I82" s="288"/>
      <c r="J82" s="288"/>
      <c r="K82" s="289"/>
      <c r="L82" s="277"/>
      <c r="M82" s="353" t="str">
        <f t="shared" si="3"/>
        <v/>
      </c>
      <c r="N82" s="212" t="str">
        <f t="shared" si="1"/>
        <v/>
      </c>
      <c r="O82" s="297"/>
    </row>
    <row r="83" spans="1:15" s="17" customFormat="1" ht="21" customHeight="1" x14ac:dyDescent="0.2">
      <c r="A83" s="75"/>
      <c r="B83" s="281"/>
      <c r="C83" s="282"/>
      <c r="D83" s="283"/>
      <c r="E83" s="284"/>
      <c r="F83" s="285"/>
      <c r="G83" s="286"/>
      <c r="H83" s="287"/>
      <c r="I83" s="288"/>
      <c r="J83" s="288"/>
      <c r="K83" s="289"/>
      <c r="L83" s="277"/>
      <c r="M83" s="353" t="str">
        <f t="shared" si="3"/>
        <v/>
      </c>
      <c r="N83" s="212" t="str">
        <f t="shared" si="1"/>
        <v/>
      </c>
      <c r="O83" s="297"/>
    </row>
    <row r="84" spans="1:15" s="17" customFormat="1" ht="21" customHeight="1" x14ac:dyDescent="0.2">
      <c r="A84" s="75"/>
      <c r="B84" s="281"/>
      <c r="C84" s="282"/>
      <c r="D84" s="283"/>
      <c r="E84" s="284"/>
      <c r="F84" s="285"/>
      <c r="G84" s="286"/>
      <c r="H84" s="287"/>
      <c r="I84" s="288"/>
      <c r="J84" s="288"/>
      <c r="K84" s="289"/>
      <c r="L84" s="277"/>
      <c r="M84" s="353" t="str">
        <f t="shared" si="3"/>
        <v/>
      </c>
      <c r="N84" s="212" t="str">
        <f t="shared" si="1"/>
        <v/>
      </c>
      <c r="O84" s="297"/>
    </row>
    <row r="85" spans="1:15" s="17" customFormat="1" ht="21" customHeight="1" x14ac:dyDescent="0.2">
      <c r="A85" s="75"/>
      <c r="B85" s="281"/>
      <c r="C85" s="282"/>
      <c r="D85" s="283"/>
      <c r="E85" s="284"/>
      <c r="F85" s="285"/>
      <c r="G85" s="286"/>
      <c r="H85" s="287"/>
      <c r="I85" s="288"/>
      <c r="J85" s="288"/>
      <c r="K85" s="289"/>
      <c r="L85" s="277"/>
      <c r="M85" s="353" t="str">
        <f t="shared" si="3"/>
        <v/>
      </c>
      <c r="N85" s="212" t="str">
        <f t="shared" si="1"/>
        <v/>
      </c>
      <c r="O85" s="297"/>
    </row>
    <row r="86" spans="1:15" s="17" customFormat="1" ht="21" customHeight="1" x14ac:dyDescent="0.2">
      <c r="A86" s="75"/>
      <c r="B86" s="281"/>
      <c r="C86" s="282"/>
      <c r="D86" s="283"/>
      <c r="E86" s="284"/>
      <c r="F86" s="285"/>
      <c r="G86" s="286"/>
      <c r="H86" s="287"/>
      <c r="I86" s="288"/>
      <c r="J86" s="288"/>
      <c r="K86" s="289"/>
      <c r="L86" s="277"/>
      <c r="M86" s="353" t="str">
        <f t="shared" si="3"/>
        <v/>
      </c>
      <c r="N86" s="212" t="str">
        <f t="shared" si="1"/>
        <v/>
      </c>
      <c r="O86" s="297"/>
    </row>
    <row r="87" spans="1:15" s="17" customFormat="1" ht="21" customHeight="1" x14ac:dyDescent="0.2">
      <c r="A87" s="75"/>
      <c r="B87" s="281"/>
      <c r="C87" s="282"/>
      <c r="D87" s="283"/>
      <c r="E87" s="284"/>
      <c r="F87" s="285"/>
      <c r="G87" s="286"/>
      <c r="H87" s="287"/>
      <c r="I87" s="288"/>
      <c r="J87" s="288"/>
      <c r="K87" s="289"/>
      <c r="L87" s="277"/>
      <c r="M87" s="353" t="str">
        <f t="shared" si="3"/>
        <v/>
      </c>
      <c r="N87" s="212" t="str">
        <f t="shared" si="1"/>
        <v/>
      </c>
      <c r="O87" s="297"/>
    </row>
    <row r="88" spans="1:15" s="17" customFormat="1" ht="21" customHeight="1" x14ac:dyDescent="0.2">
      <c r="A88" s="75"/>
      <c r="B88" s="281"/>
      <c r="C88" s="282"/>
      <c r="D88" s="283"/>
      <c r="E88" s="284"/>
      <c r="F88" s="285"/>
      <c r="G88" s="286"/>
      <c r="H88" s="287"/>
      <c r="I88" s="288"/>
      <c r="J88" s="288"/>
      <c r="K88" s="289"/>
      <c r="L88" s="277"/>
      <c r="M88" s="353" t="str">
        <f t="shared" si="3"/>
        <v/>
      </c>
      <c r="N88" s="212" t="str">
        <f t="shared" si="1"/>
        <v/>
      </c>
      <c r="O88" s="297"/>
    </row>
    <row r="89" spans="1:15" s="17" customFormat="1" ht="21" customHeight="1" x14ac:dyDescent="0.2">
      <c r="A89" s="75"/>
      <c r="B89" s="281"/>
      <c r="C89" s="282"/>
      <c r="D89" s="283"/>
      <c r="E89" s="284"/>
      <c r="F89" s="285"/>
      <c r="G89" s="286"/>
      <c r="H89" s="287"/>
      <c r="I89" s="288"/>
      <c r="J89" s="288"/>
      <c r="K89" s="289"/>
      <c r="L89" s="277"/>
      <c r="M89" s="353" t="str">
        <f t="shared" si="3"/>
        <v/>
      </c>
      <c r="N89" s="212" t="str">
        <f t="shared" si="1"/>
        <v/>
      </c>
      <c r="O89" s="297"/>
    </row>
    <row r="90" spans="1:15" s="17" customFormat="1" ht="21" customHeight="1" x14ac:dyDescent="0.2">
      <c r="A90" s="75"/>
      <c r="B90" s="281"/>
      <c r="C90" s="282"/>
      <c r="D90" s="283"/>
      <c r="E90" s="284"/>
      <c r="F90" s="285"/>
      <c r="G90" s="286"/>
      <c r="H90" s="287"/>
      <c r="I90" s="288"/>
      <c r="J90" s="288"/>
      <c r="K90" s="289"/>
      <c r="L90" s="277"/>
      <c r="M90" s="353" t="str">
        <f t="shared" si="3"/>
        <v/>
      </c>
      <c r="N90" s="212" t="str">
        <f t="shared" si="1"/>
        <v/>
      </c>
      <c r="O90" s="297"/>
    </row>
    <row r="91" spans="1:15" s="17" customFormat="1" ht="21" customHeight="1" x14ac:dyDescent="0.2">
      <c r="A91" s="75"/>
      <c r="B91" s="281"/>
      <c r="C91" s="282"/>
      <c r="D91" s="283"/>
      <c r="E91" s="284"/>
      <c r="F91" s="285"/>
      <c r="G91" s="286"/>
      <c r="H91" s="287"/>
      <c r="I91" s="288"/>
      <c r="J91" s="288"/>
      <c r="K91" s="289"/>
      <c r="L91" s="277"/>
      <c r="M91" s="353" t="str">
        <f t="shared" si="3"/>
        <v/>
      </c>
      <c r="N91" s="212" t="str">
        <f t="shared" si="1"/>
        <v/>
      </c>
      <c r="O91" s="297"/>
    </row>
    <row r="92" spans="1:15" s="17" customFormat="1" ht="21" customHeight="1" x14ac:dyDescent="0.2">
      <c r="A92" s="75"/>
      <c r="B92" s="281"/>
      <c r="C92" s="282"/>
      <c r="D92" s="283"/>
      <c r="E92" s="284"/>
      <c r="F92" s="285"/>
      <c r="G92" s="286"/>
      <c r="H92" s="287"/>
      <c r="I92" s="288"/>
      <c r="J92" s="288"/>
      <c r="K92" s="289"/>
      <c r="L92" s="277"/>
      <c r="M92" s="353" t="str">
        <f t="shared" si="3"/>
        <v/>
      </c>
      <c r="N92" s="212" t="str">
        <f t="shared" si="1"/>
        <v/>
      </c>
      <c r="O92" s="297"/>
    </row>
    <row r="93" spans="1:15" s="17" customFormat="1" ht="21" customHeight="1" x14ac:dyDescent="0.2">
      <c r="A93" s="75"/>
      <c r="B93" s="281"/>
      <c r="C93" s="282"/>
      <c r="D93" s="283"/>
      <c r="E93" s="284"/>
      <c r="F93" s="285"/>
      <c r="G93" s="286"/>
      <c r="H93" s="287"/>
      <c r="I93" s="288"/>
      <c r="J93" s="288"/>
      <c r="K93" s="289"/>
      <c r="L93" s="277"/>
      <c r="M93" s="353" t="str">
        <f t="shared" si="3"/>
        <v/>
      </c>
      <c r="N93" s="212" t="str">
        <f t="shared" si="1"/>
        <v/>
      </c>
      <c r="O93" s="297"/>
    </row>
    <row r="94" spans="1:15" s="17" customFormat="1" ht="21" customHeight="1" x14ac:dyDescent="0.2">
      <c r="A94" s="75"/>
      <c r="B94" s="281"/>
      <c r="C94" s="282"/>
      <c r="D94" s="283"/>
      <c r="E94" s="284"/>
      <c r="F94" s="285"/>
      <c r="G94" s="286"/>
      <c r="H94" s="287"/>
      <c r="I94" s="288"/>
      <c r="J94" s="288"/>
      <c r="K94" s="289"/>
      <c r="L94" s="277"/>
      <c r="M94" s="353" t="str">
        <f t="shared" si="3"/>
        <v/>
      </c>
      <c r="N94" s="212" t="str">
        <f t="shared" si="1"/>
        <v/>
      </c>
      <c r="O94" s="297"/>
    </row>
    <row r="95" spans="1:15" s="17" customFormat="1" ht="21" customHeight="1" x14ac:dyDescent="0.2">
      <c r="A95" s="75"/>
      <c r="B95" s="281"/>
      <c r="C95" s="282"/>
      <c r="D95" s="283"/>
      <c r="E95" s="284"/>
      <c r="F95" s="285"/>
      <c r="G95" s="286"/>
      <c r="H95" s="287"/>
      <c r="I95" s="288"/>
      <c r="J95" s="288"/>
      <c r="K95" s="289"/>
      <c r="L95" s="277"/>
      <c r="M95" s="353" t="str">
        <f t="shared" si="3"/>
        <v/>
      </c>
      <c r="N95" s="212" t="str">
        <f t="shared" si="1"/>
        <v/>
      </c>
      <c r="O95" s="297"/>
    </row>
    <row r="96" spans="1:15" s="17" customFormat="1" ht="21" customHeight="1" x14ac:dyDescent="0.2">
      <c r="A96" s="75"/>
      <c r="B96" s="281"/>
      <c r="C96" s="282"/>
      <c r="D96" s="283"/>
      <c r="E96" s="284"/>
      <c r="F96" s="285"/>
      <c r="G96" s="286"/>
      <c r="H96" s="287"/>
      <c r="I96" s="288"/>
      <c r="J96" s="288"/>
      <c r="K96" s="289"/>
      <c r="L96" s="277"/>
      <c r="M96" s="353" t="str">
        <f t="shared" si="3"/>
        <v/>
      </c>
      <c r="N96" s="212" t="str">
        <f t="shared" si="1"/>
        <v/>
      </c>
      <c r="O96" s="297"/>
    </row>
    <row r="97" spans="1:15" s="17" customFormat="1" ht="21" customHeight="1" x14ac:dyDescent="0.2">
      <c r="A97" s="75"/>
      <c r="B97" s="281"/>
      <c r="C97" s="282"/>
      <c r="D97" s="283"/>
      <c r="E97" s="284"/>
      <c r="F97" s="285"/>
      <c r="G97" s="286"/>
      <c r="H97" s="287"/>
      <c r="I97" s="288"/>
      <c r="J97" s="288"/>
      <c r="K97" s="289"/>
      <c r="L97" s="277"/>
      <c r="M97" s="353" t="str">
        <f t="shared" si="3"/>
        <v/>
      </c>
      <c r="N97" s="212" t="str">
        <f t="shared" si="1"/>
        <v/>
      </c>
      <c r="O97" s="297"/>
    </row>
    <row r="98" spans="1:15" s="17" customFormat="1" ht="21" customHeight="1" x14ac:dyDescent="0.2">
      <c r="A98" s="75"/>
      <c r="B98" s="281"/>
      <c r="C98" s="282"/>
      <c r="D98" s="283"/>
      <c r="E98" s="284"/>
      <c r="F98" s="285"/>
      <c r="G98" s="286"/>
      <c r="H98" s="287"/>
      <c r="I98" s="288"/>
      <c r="J98" s="288"/>
      <c r="K98" s="289"/>
      <c r="L98" s="277"/>
      <c r="M98" s="353" t="str">
        <f t="shared" si="3"/>
        <v/>
      </c>
      <c r="N98" s="212" t="str">
        <f t="shared" si="1"/>
        <v/>
      </c>
      <c r="O98" s="297"/>
    </row>
    <row r="99" spans="1:15" s="17" customFormat="1" ht="21" customHeight="1" thickBot="1" x14ac:dyDescent="0.25">
      <c r="A99" s="75"/>
      <c r="B99" s="281"/>
      <c r="C99" s="282"/>
      <c r="D99" s="283"/>
      <c r="E99" s="284"/>
      <c r="F99" s="285"/>
      <c r="G99" s="286"/>
      <c r="H99" s="287"/>
      <c r="I99" s="288"/>
      <c r="J99" s="288"/>
      <c r="K99" s="289"/>
      <c r="L99" s="277"/>
      <c r="M99" s="353" t="str">
        <f t="shared" si="3"/>
        <v/>
      </c>
      <c r="N99" s="212" t="str">
        <f t="shared" si="1"/>
        <v/>
      </c>
      <c r="O99" s="297"/>
    </row>
    <row r="100" spans="1:15" ht="17.25" customHeight="1" thickTop="1" thickBot="1" x14ac:dyDescent="0.25">
      <c r="A100" s="489" t="s">
        <v>79</v>
      </c>
      <c r="B100" s="490"/>
      <c r="C100" s="490"/>
      <c r="D100" s="490"/>
      <c r="E100" s="490"/>
      <c r="F100" s="490"/>
      <c r="G100" s="490"/>
      <c r="H100" s="490"/>
      <c r="I100" s="490"/>
      <c r="J100" s="490"/>
      <c r="K100" s="490"/>
      <c r="L100" s="314"/>
      <c r="M100" s="314"/>
      <c r="N100" s="153">
        <f>SUBTOTAL(9,N5:N99)</f>
        <v>410000</v>
      </c>
      <c r="O100" s="237" t="s">
        <v>250</v>
      </c>
    </row>
    <row r="101" spans="1:15" s="6" customFormat="1" ht="17.25" customHeight="1" x14ac:dyDescent="0.2">
      <c r="A101" s="6" t="s">
        <v>80</v>
      </c>
      <c r="D101" s="8"/>
      <c r="E101" s="16"/>
      <c r="F101" s="8"/>
      <c r="G101" s="16"/>
      <c r="M101" s="394" t="s">
        <v>338</v>
      </c>
      <c r="N101" s="395">
        <f>SUMIF(M5:M99,"要",N5:N99)</f>
        <v>0</v>
      </c>
    </row>
    <row r="102" spans="1:15" s="6" customFormat="1" ht="17.25" customHeight="1" x14ac:dyDescent="0.2">
      <c r="D102" s="8"/>
      <c r="E102" s="16"/>
      <c r="F102" s="8"/>
      <c r="G102" s="16"/>
    </row>
    <row r="103" spans="1:15" s="6" customFormat="1" x14ac:dyDescent="0.2">
      <c r="D103" s="8"/>
      <c r="E103" s="16"/>
      <c r="F103" s="8"/>
      <c r="G103" s="16"/>
    </row>
    <row r="104" spans="1:15" s="6" customFormat="1" ht="17.25" customHeight="1" x14ac:dyDescent="0.2">
      <c r="D104" s="8"/>
      <c r="E104" s="16"/>
      <c r="F104" s="8"/>
      <c r="G104" s="16"/>
    </row>
  </sheetData>
  <sheetProtection algorithmName="SHA-512" hashValue="+Zb0kpLtuL8HsMJRZmGzkrTEKmH/RpGMUtQKoAxyAX9p4tFhuyfbPIaBwjnDWNU+GxiHWev2z/gY0TAWZPwphg==" saltValue="/jFHj1OD52ilEt3Pe6homw==" spinCount="100000" sheet="1" formatCells="0" formatColumns="0" formatRows="0"/>
  <autoFilter ref="A3:O4" xr:uid="{00000000-0001-0000-0500-000000000000}">
    <filterColumn colId="3" showButton="0"/>
    <filterColumn colId="4" showButton="0"/>
    <filterColumn colId="5" showButton="0"/>
    <filterColumn colId="8" showButton="0"/>
    <filterColumn colId="9" showButton="0"/>
  </autoFilter>
  <mergeCells count="12">
    <mergeCell ref="N3:N4"/>
    <mergeCell ref="O3:O4"/>
    <mergeCell ref="Q3:Q4"/>
    <mergeCell ref="A100:K100"/>
    <mergeCell ref="A3:A4"/>
    <mergeCell ref="B3:B4"/>
    <mergeCell ref="C3:C4"/>
    <mergeCell ref="D3:G4"/>
    <mergeCell ref="H3:H4"/>
    <mergeCell ref="I3:K3"/>
    <mergeCell ref="L3:L4"/>
    <mergeCell ref="M3:M4"/>
  </mergeCells>
  <phoneticPr fontId="15"/>
  <dataValidations count="3">
    <dataValidation type="list" allowBlank="1" showInputMessage="1" showErrorMessage="1" sqref="A5:A99" xr:uid="{2E2A2204-BBDF-4760-A1BA-B838E482B775}">
      <formula1>"選択してください,国内,海外,招聘"</formula1>
    </dataValidation>
    <dataValidation type="list" allowBlank="1" showInputMessage="1" showErrorMessage="1" sqref="O5:O99" xr:uid="{FEC9B88D-E31B-4797-8895-DD58495478A0}">
      <formula1>$Q$5:$Q$11</formula1>
    </dataValidation>
    <dataValidation type="list" allowBlank="1" showInputMessage="1" showErrorMessage="1" sqref="L5:L99" xr:uid="{C621D60C-7A7A-4446-AF46-9EC435AB1F7F}">
      <formula1>"税込 (課税), 課税対象外"</formula1>
    </dataValidation>
  </dataValidations>
  <printOptions horizontalCentered="1"/>
  <pageMargins left="0.39370078740157483" right="0.19685039370078741" top="0.74803149606299213" bottom="0.74803149606299213" header="0.31496062992125984" footer="0.31496062992125984"/>
  <pageSetup paperSize="9" scale="55" fitToHeight="2" orientation="portrait" blackAndWhite="1" r:id="rId1"/>
  <headerFooter alignWithMargins="0">
    <oddFooter>&amp;R&amp;12&amp;K00-024Ver.20240401</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50578-3751-450A-B1CE-DCC2BFC0FC60}">
  <sheetPr>
    <tabColor rgb="FFFFFF00"/>
    <pageSetUpPr fitToPage="1"/>
  </sheetPr>
  <dimension ref="A1:P111"/>
  <sheetViews>
    <sheetView zoomScale="80" zoomScaleNormal="80" workbookViewId="0">
      <pane ySplit="4" topLeftCell="A5" activePane="bottomLeft" state="frozen"/>
      <selection pane="bottomLeft"/>
    </sheetView>
  </sheetViews>
  <sheetFormatPr defaultColWidth="9" defaultRowHeight="14.4" x14ac:dyDescent="0.2"/>
  <cols>
    <col min="1" max="1" width="25.109375" style="1" customWidth="1"/>
    <col min="2" max="2" width="19.109375" style="1" customWidth="1"/>
    <col min="3" max="3" width="10.109375" style="1" customWidth="1"/>
    <col min="4" max="4" width="8.77734375" style="1" customWidth="1"/>
    <col min="5" max="6" width="10.109375" style="1" customWidth="1"/>
    <col min="7" max="7" width="6" style="1" customWidth="1"/>
    <col min="8" max="8" width="10" style="4" customWidth="1"/>
    <col min="9" max="9" width="13.77734375" style="4" customWidth="1"/>
    <col min="10" max="10" width="16.6640625" style="2" bestFit="1" customWidth="1"/>
    <col min="11" max="11" width="16.6640625" style="2" customWidth="1"/>
    <col min="12" max="12" width="30.77734375" style="1" customWidth="1"/>
    <col min="13" max="13" width="12.6640625" style="1" customWidth="1"/>
    <col min="14" max="14" width="9" style="1"/>
    <col min="15" max="15" width="30.77734375" style="1" customWidth="1"/>
    <col min="16" max="16" width="17.77734375" style="1" customWidth="1"/>
    <col min="17" max="16384" width="9" style="1"/>
  </cols>
  <sheetData>
    <row r="1" spans="1:16" x14ac:dyDescent="0.2">
      <c r="A1" s="1" t="s">
        <v>129</v>
      </c>
    </row>
    <row r="2" spans="1:16" ht="17.25" customHeight="1" thickBot="1" x14ac:dyDescent="0.25">
      <c r="A2" s="1" t="s">
        <v>130</v>
      </c>
      <c r="B2" s="4"/>
      <c r="C2" s="4"/>
      <c r="D2" s="4"/>
      <c r="E2" s="4"/>
      <c r="F2" s="4"/>
      <c r="G2" s="4"/>
      <c r="J2" s="3" t="s">
        <v>67</v>
      </c>
      <c r="K2" s="3"/>
    </row>
    <row r="3" spans="1:16" ht="17.25" customHeight="1" x14ac:dyDescent="0.2">
      <c r="A3" s="511" t="s">
        <v>131</v>
      </c>
      <c r="B3" s="502" t="s">
        <v>132</v>
      </c>
      <c r="C3" s="486" t="s">
        <v>71</v>
      </c>
      <c r="D3" s="486"/>
      <c r="E3" s="486"/>
      <c r="F3" s="486"/>
      <c r="G3" s="486"/>
      <c r="H3" s="513" t="s">
        <v>133</v>
      </c>
      <c r="I3" s="487" t="s">
        <v>329</v>
      </c>
      <c r="J3" s="515" t="s">
        <v>134</v>
      </c>
      <c r="K3" s="517" t="s">
        <v>332</v>
      </c>
      <c r="L3" s="473" t="s">
        <v>263</v>
      </c>
      <c r="M3" s="519" t="s">
        <v>135</v>
      </c>
      <c r="O3" s="473" t="s">
        <v>263</v>
      </c>
    </row>
    <row r="4" spans="1:16" ht="35.25" customHeight="1" thickBot="1" x14ac:dyDescent="0.25">
      <c r="A4" s="512"/>
      <c r="B4" s="503"/>
      <c r="C4" s="208" t="s">
        <v>136</v>
      </c>
      <c r="D4" s="208" t="s">
        <v>137</v>
      </c>
      <c r="E4" s="136" t="s">
        <v>138</v>
      </c>
      <c r="F4" s="141" t="s">
        <v>139</v>
      </c>
      <c r="G4" s="133" t="s">
        <v>140</v>
      </c>
      <c r="H4" s="514"/>
      <c r="I4" s="488"/>
      <c r="J4" s="516"/>
      <c r="K4" s="518"/>
      <c r="L4" s="474"/>
      <c r="M4" s="520"/>
      <c r="O4" s="474"/>
    </row>
    <row r="5" spans="1:16" ht="17.25" customHeight="1" x14ac:dyDescent="0.2">
      <c r="A5" s="43" t="s">
        <v>313</v>
      </c>
      <c r="B5" s="44" t="s">
        <v>142</v>
      </c>
      <c r="C5" s="137">
        <v>310286</v>
      </c>
      <c r="D5" s="137">
        <v>9</v>
      </c>
      <c r="E5" s="137">
        <v>75000</v>
      </c>
      <c r="F5" s="137">
        <v>450000</v>
      </c>
      <c r="G5" s="137">
        <v>100</v>
      </c>
      <c r="H5" s="138"/>
      <c r="I5" s="361" t="str">
        <f>IF(H5="","",IF(H5="派遣","不要","要"))</f>
        <v/>
      </c>
      <c r="J5" s="370">
        <f>IF(B5="","",ROUNDDOWN((C5*D5+E5+F5)*G5%,0))</f>
        <v>3317574</v>
      </c>
      <c r="K5" s="371">
        <f>IF(I5="要",E5*G5%,0)</f>
        <v>0</v>
      </c>
      <c r="L5" s="296" t="s">
        <v>283</v>
      </c>
      <c r="M5" s="290"/>
      <c r="O5" s="239" t="str">
        <f>IF('4.設備備品費E'!L5="","",'4.設備備品費E'!L5)</f>
        <v>研究時間確保</v>
      </c>
      <c r="P5" s="261">
        <f>IF(O5="","",SUMIF($L$5:$L$99,O5,$J$5:$J$99))</f>
        <v>5106174</v>
      </c>
    </row>
    <row r="6" spans="1:16" s="10" customFormat="1" ht="17.25" customHeight="1" x14ac:dyDescent="0.2">
      <c r="A6" s="73" t="s">
        <v>314</v>
      </c>
      <c r="B6" s="54" t="s">
        <v>144</v>
      </c>
      <c r="C6" s="139">
        <v>295600</v>
      </c>
      <c r="D6" s="139">
        <v>12</v>
      </c>
      <c r="E6" s="139">
        <v>30000</v>
      </c>
      <c r="F6" s="139">
        <v>0</v>
      </c>
      <c r="G6" s="139">
        <v>50</v>
      </c>
      <c r="H6" s="138"/>
      <c r="I6" s="361" t="str">
        <f t="shared" ref="I6:I69" si="0">IF(H6="","",IF(H6="派遣","不要","要"))</f>
        <v/>
      </c>
      <c r="J6" s="370">
        <f t="shared" ref="J6:J99" si="1">IF(B6="","",ROUNDDOWN((C6*D6+E6+F6)*G6%,0))</f>
        <v>1788600</v>
      </c>
      <c r="K6" s="371">
        <f t="shared" ref="K6:K69" si="2">IF(I6="要",E6*G6%,0)</f>
        <v>0</v>
      </c>
      <c r="L6" s="296" t="s">
        <v>283</v>
      </c>
      <c r="M6" s="258"/>
      <c r="O6" s="240" t="str">
        <f>IF('4.設備備品費E'!L6="","",'4.設備備品費E'!L6)</f>
        <v>研究者の多様性の向上</v>
      </c>
      <c r="P6" s="261">
        <f t="shared" ref="P6:P11" si="3">IF(O6="","",SUMIF($L$5:$L$99,O6,$J$5:$J$99))</f>
        <v>3573000</v>
      </c>
    </row>
    <row r="7" spans="1:16" s="9" customFormat="1" ht="17.25" customHeight="1" x14ac:dyDescent="0.2">
      <c r="A7" s="53" t="s">
        <v>315</v>
      </c>
      <c r="B7" s="54" t="s">
        <v>316</v>
      </c>
      <c r="C7" s="139">
        <v>250000</v>
      </c>
      <c r="D7" s="139">
        <v>12</v>
      </c>
      <c r="E7" s="139">
        <v>0</v>
      </c>
      <c r="F7" s="139">
        <v>0</v>
      </c>
      <c r="G7" s="139">
        <v>100</v>
      </c>
      <c r="H7" s="138"/>
      <c r="I7" s="361" t="str">
        <f t="shared" si="0"/>
        <v/>
      </c>
      <c r="J7" s="370">
        <f t="shared" si="1"/>
        <v>3000000</v>
      </c>
      <c r="K7" s="371">
        <f t="shared" si="2"/>
        <v>0</v>
      </c>
      <c r="L7" s="296" t="s">
        <v>284</v>
      </c>
      <c r="M7" s="292"/>
      <c r="O7" s="240" t="str">
        <f>IF('4.設備備品費E'!L7="","",'4.設備備品費E'!L7)</f>
        <v>研究者の流動性の確保</v>
      </c>
      <c r="P7" s="261">
        <f t="shared" si="3"/>
        <v>3279000</v>
      </c>
    </row>
    <row r="8" spans="1:16" s="9" customFormat="1" ht="17.25" customHeight="1" x14ac:dyDescent="0.2">
      <c r="A8" s="53" t="s">
        <v>317</v>
      </c>
      <c r="B8" s="54" t="s">
        <v>318</v>
      </c>
      <c r="C8" s="139">
        <v>150000</v>
      </c>
      <c r="D8" s="139">
        <v>12</v>
      </c>
      <c r="E8" s="139">
        <v>110000</v>
      </c>
      <c r="F8" s="139">
        <v>0</v>
      </c>
      <c r="G8" s="139">
        <v>30</v>
      </c>
      <c r="H8" s="138"/>
      <c r="I8" s="361" t="str">
        <f t="shared" si="0"/>
        <v/>
      </c>
      <c r="J8" s="370">
        <f t="shared" si="1"/>
        <v>573000</v>
      </c>
      <c r="K8" s="371">
        <f t="shared" si="2"/>
        <v>0</v>
      </c>
      <c r="L8" s="296" t="s">
        <v>284</v>
      </c>
      <c r="M8" s="258"/>
      <c r="O8" s="240" t="str">
        <f>IF('4.設備備品費E'!L8="","",'4.設備備品費E'!L8)</f>
        <v>環境整備共通</v>
      </c>
      <c r="P8" s="261">
        <f t="shared" si="3"/>
        <v>0</v>
      </c>
    </row>
    <row r="9" spans="1:16" s="9" customFormat="1" ht="17.25" customHeight="1" x14ac:dyDescent="0.2">
      <c r="A9" s="53" t="s">
        <v>145</v>
      </c>
      <c r="B9" s="54" t="s">
        <v>319</v>
      </c>
      <c r="C9" s="139">
        <v>1660</v>
      </c>
      <c r="D9" s="139">
        <v>1200</v>
      </c>
      <c r="E9" s="139">
        <v>0</v>
      </c>
      <c r="F9" s="139">
        <v>0</v>
      </c>
      <c r="G9" s="139">
        <v>100</v>
      </c>
      <c r="H9" s="138"/>
      <c r="I9" s="361" t="str">
        <f t="shared" si="0"/>
        <v/>
      </c>
      <c r="J9" s="370">
        <f t="shared" si="1"/>
        <v>1992000</v>
      </c>
      <c r="K9" s="371">
        <f t="shared" si="2"/>
        <v>0</v>
      </c>
      <c r="L9" s="296" t="s">
        <v>285</v>
      </c>
      <c r="M9" s="290"/>
      <c r="O9" s="240" t="str">
        <f>IF('4.設備備品費E'!L9="","",'4.設備備品費E'!L9)</f>
        <v/>
      </c>
      <c r="P9" s="261" t="str">
        <f t="shared" si="3"/>
        <v/>
      </c>
    </row>
    <row r="10" spans="1:16" s="9" customFormat="1" ht="17.25" customHeight="1" x14ac:dyDescent="0.2">
      <c r="A10" s="53" t="s">
        <v>317</v>
      </c>
      <c r="B10" s="54" t="s">
        <v>320</v>
      </c>
      <c r="C10" s="139">
        <v>1430</v>
      </c>
      <c r="D10" s="139">
        <v>900</v>
      </c>
      <c r="E10" s="139">
        <v>0</v>
      </c>
      <c r="F10" s="139">
        <v>0</v>
      </c>
      <c r="G10" s="139">
        <v>100</v>
      </c>
      <c r="H10" s="138"/>
      <c r="I10" s="361" t="str">
        <f t="shared" si="0"/>
        <v/>
      </c>
      <c r="J10" s="370">
        <f t="shared" si="1"/>
        <v>1287000</v>
      </c>
      <c r="K10" s="371">
        <f t="shared" si="2"/>
        <v>0</v>
      </c>
      <c r="L10" s="296" t="s">
        <v>285</v>
      </c>
      <c r="M10" s="258"/>
      <c r="O10" s="240" t="str">
        <f>IF('4.設備備品費E'!L10="","",'4.設備備品費E'!L10)</f>
        <v/>
      </c>
      <c r="P10" s="261" t="str">
        <f t="shared" si="3"/>
        <v/>
      </c>
    </row>
    <row r="11" spans="1:16" s="9" customFormat="1" ht="17.25" customHeight="1" thickBot="1" x14ac:dyDescent="0.25">
      <c r="A11" s="75"/>
      <c r="B11" s="281"/>
      <c r="C11" s="142"/>
      <c r="D11" s="142"/>
      <c r="E11" s="142"/>
      <c r="F11" s="142"/>
      <c r="G11" s="142"/>
      <c r="H11" s="138"/>
      <c r="I11" s="361" t="str">
        <f t="shared" si="0"/>
        <v/>
      </c>
      <c r="J11" s="367" t="str">
        <f t="shared" si="1"/>
        <v/>
      </c>
      <c r="K11" s="364">
        <f t="shared" si="2"/>
        <v>0</v>
      </c>
      <c r="L11" s="297"/>
      <c r="M11" s="292"/>
      <c r="O11" s="241" t="str">
        <f>IF('4.設備備品費E'!L11="","",'4.設備備品費E'!L11)</f>
        <v/>
      </c>
      <c r="P11" s="261" t="str">
        <f t="shared" si="3"/>
        <v/>
      </c>
    </row>
    <row r="12" spans="1:16" s="9" customFormat="1" ht="17.25" customHeight="1" x14ac:dyDescent="0.2">
      <c r="A12" s="75"/>
      <c r="B12" s="281"/>
      <c r="C12" s="142"/>
      <c r="D12" s="142"/>
      <c r="E12" s="142"/>
      <c r="F12" s="142"/>
      <c r="G12" s="142"/>
      <c r="H12" s="138"/>
      <c r="I12" s="361" t="str">
        <f t="shared" si="0"/>
        <v/>
      </c>
      <c r="J12" s="367" t="str">
        <f t="shared" si="1"/>
        <v/>
      </c>
      <c r="K12" s="364">
        <f t="shared" si="2"/>
        <v>0</v>
      </c>
      <c r="L12" s="297"/>
      <c r="M12" s="258"/>
    </row>
    <row r="13" spans="1:16" s="9" customFormat="1" ht="17.25" customHeight="1" x14ac:dyDescent="0.2">
      <c r="A13" s="75"/>
      <c r="B13" s="281"/>
      <c r="C13" s="142"/>
      <c r="D13" s="142"/>
      <c r="E13" s="142"/>
      <c r="F13" s="142"/>
      <c r="G13" s="142"/>
      <c r="H13" s="138"/>
      <c r="I13" s="361" t="str">
        <f t="shared" si="0"/>
        <v/>
      </c>
      <c r="J13" s="367" t="str">
        <f t="shared" si="1"/>
        <v/>
      </c>
      <c r="K13" s="364">
        <f t="shared" si="2"/>
        <v>0</v>
      </c>
      <c r="L13" s="297"/>
      <c r="M13" s="290"/>
    </row>
    <row r="14" spans="1:16" s="9" customFormat="1" ht="17.25" customHeight="1" x14ac:dyDescent="0.2">
      <c r="A14" s="75"/>
      <c r="B14" s="281"/>
      <c r="C14" s="142"/>
      <c r="D14" s="142"/>
      <c r="E14" s="142"/>
      <c r="F14" s="142"/>
      <c r="G14" s="142"/>
      <c r="H14" s="138"/>
      <c r="I14" s="361" t="str">
        <f t="shared" si="0"/>
        <v/>
      </c>
      <c r="J14" s="367" t="str">
        <f t="shared" si="1"/>
        <v/>
      </c>
      <c r="K14" s="364">
        <f t="shared" si="2"/>
        <v>0</v>
      </c>
      <c r="L14" s="297"/>
      <c r="M14" s="258"/>
    </row>
    <row r="15" spans="1:16" s="9" customFormat="1" ht="17.25" customHeight="1" x14ac:dyDescent="0.2">
      <c r="A15" s="75"/>
      <c r="B15" s="281"/>
      <c r="C15" s="142"/>
      <c r="D15" s="142"/>
      <c r="E15" s="142"/>
      <c r="F15" s="142"/>
      <c r="G15" s="142"/>
      <c r="H15" s="138"/>
      <c r="I15" s="361" t="str">
        <f t="shared" si="0"/>
        <v/>
      </c>
      <c r="J15" s="367" t="str">
        <f t="shared" si="1"/>
        <v/>
      </c>
      <c r="K15" s="364">
        <f t="shared" si="2"/>
        <v>0</v>
      </c>
      <c r="L15" s="297"/>
      <c r="M15" s="292"/>
    </row>
    <row r="16" spans="1:16" s="9" customFormat="1" ht="17.25" customHeight="1" x14ac:dyDescent="0.2">
      <c r="A16" s="75"/>
      <c r="B16" s="281"/>
      <c r="C16" s="142"/>
      <c r="D16" s="142"/>
      <c r="E16" s="142"/>
      <c r="F16" s="142"/>
      <c r="G16" s="142"/>
      <c r="H16" s="138"/>
      <c r="I16" s="361" t="str">
        <f t="shared" si="0"/>
        <v/>
      </c>
      <c r="J16" s="367" t="str">
        <f t="shared" si="1"/>
        <v/>
      </c>
      <c r="K16" s="364">
        <f t="shared" si="2"/>
        <v>0</v>
      </c>
      <c r="L16" s="297"/>
      <c r="M16" s="258"/>
    </row>
    <row r="17" spans="1:13" s="9" customFormat="1" ht="17.25" customHeight="1" x14ac:dyDescent="0.2">
      <c r="A17" s="75"/>
      <c r="B17" s="281"/>
      <c r="C17" s="142"/>
      <c r="D17" s="142"/>
      <c r="E17" s="142"/>
      <c r="F17" s="142"/>
      <c r="G17" s="142"/>
      <c r="H17" s="138"/>
      <c r="I17" s="361" t="str">
        <f t="shared" si="0"/>
        <v/>
      </c>
      <c r="J17" s="367" t="str">
        <f t="shared" si="1"/>
        <v/>
      </c>
      <c r="K17" s="364">
        <f t="shared" si="2"/>
        <v>0</v>
      </c>
      <c r="L17" s="297"/>
      <c r="M17" s="290"/>
    </row>
    <row r="18" spans="1:13" s="9" customFormat="1" ht="17.25" customHeight="1" x14ac:dyDescent="0.2">
      <c r="A18" s="75"/>
      <c r="B18" s="281"/>
      <c r="C18" s="142"/>
      <c r="D18" s="142"/>
      <c r="E18" s="142"/>
      <c r="F18" s="142"/>
      <c r="G18" s="142"/>
      <c r="H18" s="138"/>
      <c r="I18" s="361" t="str">
        <f t="shared" si="0"/>
        <v/>
      </c>
      <c r="J18" s="367" t="str">
        <f t="shared" si="1"/>
        <v/>
      </c>
      <c r="K18" s="364">
        <f t="shared" si="2"/>
        <v>0</v>
      </c>
      <c r="L18" s="297"/>
      <c r="M18" s="290"/>
    </row>
    <row r="19" spans="1:13" s="9" customFormat="1" ht="17.25" customHeight="1" x14ac:dyDescent="0.2">
      <c r="A19" s="75"/>
      <c r="B19" s="281"/>
      <c r="C19" s="142"/>
      <c r="D19" s="142"/>
      <c r="E19" s="142"/>
      <c r="F19" s="142"/>
      <c r="G19" s="142"/>
      <c r="H19" s="138"/>
      <c r="I19" s="361" t="str">
        <f t="shared" si="0"/>
        <v/>
      </c>
      <c r="J19" s="367" t="str">
        <f t="shared" si="1"/>
        <v/>
      </c>
      <c r="K19" s="364">
        <f t="shared" si="2"/>
        <v>0</v>
      </c>
      <c r="L19" s="297"/>
      <c r="M19" s="290"/>
    </row>
    <row r="20" spans="1:13" s="9" customFormat="1" ht="17.25" customHeight="1" x14ac:dyDescent="0.2">
      <c r="A20" s="75"/>
      <c r="B20" s="281"/>
      <c r="C20" s="142"/>
      <c r="D20" s="142"/>
      <c r="E20" s="142"/>
      <c r="F20" s="142"/>
      <c r="G20" s="142"/>
      <c r="H20" s="138"/>
      <c r="I20" s="361" t="str">
        <f t="shared" si="0"/>
        <v/>
      </c>
      <c r="J20" s="367" t="str">
        <f t="shared" si="1"/>
        <v/>
      </c>
      <c r="K20" s="364">
        <f t="shared" si="2"/>
        <v>0</v>
      </c>
      <c r="L20" s="297"/>
      <c r="M20" s="290"/>
    </row>
    <row r="21" spans="1:13" s="9" customFormat="1" ht="17.25" customHeight="1" x14ac:dyDescent="0.2">
      <c r="A21" s="75"/>
      <c r="B21" s="281"/>
      <c r="C21" s="142"/>
      <c r="D21" s="142"/>
      <c r="E21" s="142"/>
      <c r="F21" s="142"/>
      <c r="G21" s="142"/>
      <c r="H21" s="138"/>
      <c r="I21" s="361" t="str">
        <f t="shared" si="0"/>
        <v/>
      </c>
      <c r="J21" s="367" t="str">
        <f t="shared" si="1"/>
        <v/>
      </c>
      <c r="K21" s="364">
        <f t="shared" si="2"/>
        <v>0</v>
      </c>
      <c r="L21" s="297"/>
      <c r="M21" s="290"/>
    </row>
    <row r="22" spans="1:13" s="9" customFormat="1" ht="17.25" customHeight="1" x14ac:dyDescent="0.2">
      <c r="A22" s="75"/>
      <c r="B22" s="281"/>
      <c r="C22" s="142"/>
      <c r="D22" s="142"/>
      <c r="E22" s="142"/>
      <c r="F22" s="142"/>
      <c r="G22" s="142"/>
      <c r="H22" s="138"/>
      <c r="I22" s="361" t="str">
        <f t="shared" si="0"/>
        <v/>
      </c>
      <c r="J22" s="367" t="str">
        <f t="shared" si="1"/>
        <v/>
      </c>
      <c r="K22" s="364">
        <f t="shared" si="2"/>
        <v>0</v>
      </c>
      <c r="L22" s="297"/>
      <c r="M22" s="290"/>
    </row>
    <row r="23" spans="1:13" s="9" customFormat="1" ht="17.25" customHeight="1" x14ac:dyDescent="0.2">
      <c r="A23" s="75"/>
      <c r="B23" s="281"/>
      <c r="C23" s="142"/>
      <c r="D23" s="142"/>
      <c r="E23" s="142"/>
      <c r="F23" s="142"/>
      <c r="G23" s="142"/>
      <c r="H23" s="138"/>
      <c r="I23" s="361" t="str">
        <f t="shared" si="0"/>
        <v/>
      </c>
      <c r="J23" s="367" t="str">
        <f t="shared" si="1"/>
        <v/>
      </c>
      <c r="K23" s="364">
        <f t="shared" si="2"/>
        <v>0</v>
      </c>
      <c r="L23" s="297"/>
      <c r="M23" s="290"/>
    </row>
    <row r="24" spans="1:13" s="9" customFormat="1" ht="17.25" customHeight="1" x14ac:dyDescent="0.2">
      <c r="A24" s="75"/>
      <c r="B24" s="281"/>
      <c r="C24" s="142"/>
      <c r="D24" s="142"/>
      <c r="E24" s="142"/>
      <c r="F24" s="142"/>
      <c r="G24" s="142"/>
      <c r="H24" s="138"/>
      <c r="I24" s="361" t="str">
        <f t="shared" si="0"/>
        <v/>
      </c>
      <c r="J24" s="367" t="str">
        <f t="shared" si="1"/>
        <v/>
      </c>
      <c r="K24" s="364">
        <f t="shared" si="2"/>
        <v>0</v>
      </c>
      <c r="L24" s="297"/>
      <c r="M24" s="290"/>
    </row>
    <row r="25" spans="1:13" s="9" customFormat="1" ht="17.25" customHeight="1" x14ac:dyDescent="0.2">
      <c r="A25" s="75"/>
      <c r="B25" s="281"/>
      <c r="C25" s="142"/>
      <c r="D25" s="142"/>
      <c r="E25" s="142"/>
      <c r="F25" s="142"/>
      <c r="G25" s="142"/>
      <c r="H25" s="138"/>
      <c r="I25" s="361" t="str">
        <f t="shared" si="0"/>
        <v/>
      </c>
      <c r="J25" s="367" t="str">
        <f t="shared" si="1"/>
        <v/>
      </c>
      <c r="K25" s="364">
        <f t="shared" si="2"/>
        <v>0</v>
      </c>
      <c r="L25" s="297"/>
      <c r="M25" s="290"/>
    </row>
    <row r="26" spans="1:13" s="9" customFormat="1" ht="17.25" customHeight="1" x14ac:dyDescent="0.2">
      <c r="A26" s="75"/>
      <c r="B26" s="281"/>
      <c r="C26" s="142"/>
      <c r="D26" s="142"/>
      <c r="E26" s="142"/>
      <c r="F26" s="142"/>
      <c r="G26" s="142"/>
      <c r="H26" s="138"/>
      <c r="I26" s="361" t="str">
        <f t="shared" si="0"/>
        <v/>
      </c>
      <c r="J26" s="367" t="str">
        <f t="shared" si="1"/>
        <v/>
      </c>
      <c r="K26" s="364">
        <f t="shared" si="2"/>
        <v>0</v>
      </c>
      <c r="L26" s="297"/>
      <c r="M26" s="290"/>
    </row>
    <row r="27" spans="1:13" s="9" customFormat="1" ht="17.25" customHeight="1" x14ac:dyDescent="0.2">
      <c r="A27" s="75"/>
      <c r="B27" s="281"/>
      <c r="C27" s="142"/>
      <c r="D27" s="142"/>
      <c r="E27" s="142"/>
      <c r="F27" s="142"/>
      <c r="G27" s="142"/>
      <c r="H27" s="138"/>
      <c r="I27" s="361" t="str">
        <f t="shared" si="0"/>
        <v/>
      </c>
      <c r="J27" s="367" t="str">
        <f t="shared" si="1"/>
        <v/>
      </c>
      <c r="K27" s="364">
        <f t="shared" si="2"/>
        <v>0</v>
      </c>
      <c r="L27" s="297"/>
      <c r="M27" s="290"/>
    </row>
    <row r="28" spans="1:13" s="9" customFormat="1" ht="17.25" customHeight="1" x14ac:dyDescent="0.2">
      <c r="A28" s="75"/>
      <c r="B28" s="281"/>
      <c r="C28" s="142"/>
      <c r="D28" s="142"/>
      <c r="E28" s="142"/>
      <c r="F28" s="142"/>
      <c r="G28" s="142"/>
      <c r="H28" s="138"/>
      <c r="I28" s="361" t="str">
        <f t="shared" si="0"/>
        <v/>
      </c>
      <c r="J28" s="367" t="str">
        <f t="shared" si="1"/>
        <v/>
      </c>
      <c r="K28" s="364">
        <f t="shared" si="2"/>
        <v>0</v>
      </c>
      <c r="L28" s="297"/>
      <c r="M28" s="290"/>
    </row>
    <row r="29" spans="1:13" s="9" customFormat="1" ht="17.25" customHeight="1" x14ac:dyDescent="0.2">
      <c r="A29" s="75"/>
      <c r="B29" s="281"/>
      <c r="C29" s="142"/>
      <c r="D29" s="142"/>
      <c r="E29" s="142"/>
      <c r="F29" s="142"/>
      <c r="G29" s="142"/>
      <c r="H29" s="138"/>
      <c r="I29" s="361" t="str">
        <f t="shared" si="0"/>
        <v/>
      </c>
      <c r="J29" s="367" t="str">
        <f t="shared" si="1"/>
        <v/>
      </c>
      <c r="K29" s="364">
        <f t="shared" si="2"/>
        <v>0</v>
      </c>
      <c r="L29" s="297"/>
      <c r="M29" s="290"/>
    </row>
    <row r="30" spans="1:13" s="9" customFormat="1" ht="17.25" customHeight="1" x14ac:dyDescent="0.2">
      <c r="A30" s="75"/>
      <c r="B30" s="281"/>
      <c r="C30" s="142"/>
      <c r="D30" s="142"/>
      <c r="E30" s="142"/>
      <c r="F30" s="142"/>
      <c r="G30" s="142"/>
      <c r="H30" s="138"/>
      <c r="I30" s="361" t="str">
        <f t="shared" si="0"/>
        <v/>
      </c>
      <c r="J30" s="367" t="str">
        <f t="shared" si="1"/>
        <v/>
      </c>
      <c r="K30" s="364">
        <f t="shared" si="2"/>
        <v>0</v>
      </c>
      <c r="L30" s="297"/>
      <c r="M30" s="290"/>
    </row>
    <row r="31" spans="1:13" s="9" customFormat="1" ht="17.25" customHeight="1" x14ac:dyDescent="0.2">
      <c r="A31" s="75"/>
      <c r="B31" s="281"/>
      <c r="C31" s="142"/>
      <c r="D31" s="142"/>
      <c r="E31" s="142"/>
      <c r="F31" s="142"/>
      <c r="G31" s="142"/>
      <c r="H31" s="138"/>
      <c r="I31" s="361" t="str">
        <f t="shared" si="0"/>
        <v/>
      </c>
      <c r="J31" s="367" t="str">
        <f t="shared" si="1"/>
        <v/>
      </c>
      <c r="K31" s="364">
        <f t="shared" si="2"/>
        <v>0</v>
      </c>
      <c r="L31" s="297"/>
      <c r="M31" s="290"/>
    </row>
    <row r="32" spans="1:13" s="9" customFormat="1" ht="17.25" customHeight="1" x14ac:dyDescent="0.2">
      <c r="A32" s="75"/>
      <c r="B32" s="281"/>
      <c r="C32" s="142"/>
      <c r="D32" s="142"/>
      <c r="E32" s="142"/>
      <c r="F32" s="142"/>
      <c r="G32" s="142"/>
      <c r="H32" s="138"/>
      <c r="I32" s="361" t="str">
        <f t="shared" si="0"/>
        <v/>
      </c>
      <c r="J32" s="367" t="str">
        <f t="shared" si="1"/>
        <v/>
      </c>
      <c r="K32" s="364">
        <f t="shared" si="2"/>
        <v>0</v>
      </c>
      <c r="L32" s="297"/>
      <c r="M32" s="290"/>
    </row>
    <row r="33" spans="1:13" s="9" customFormat="1" ht="17.25" customHeight="1" x14ac:dyDescent="0.2">
      <c r="A33" s="75"/>
      <c r="B33" s="281"/>
      <c r="C33" s="142"/>
      <c r="D33" s="142"/>
      <c r="E33" s="142"/>
      <c r="F33" s="142"/>
      <c r="G33" s="142"/>
      <c r="H33" s="138"/>
      <c r="I33" s="361" t="str">
        <f t="shared" si="0"/>
        <v/>
      </c>
      <c r="J33" s="367" t="str">
        <f t="shared" si="1"/>
        <v/>
      </c>
      <c r="K33" s="364">
        <f t="shared" si="2"/>
        <v>0</v>
      </c>
      <c r="L33" s="297"/>
      <c r="M33" s="290"/>
    </row>
    <row r="34" spans="1:13" s="9" customFormat="1" ht="17.25" customHeight="1" x14ac:dyDescent="0.2">
      <c r="A34" s="75"/>
      <c r="B34" s="281"/>
      <c r="C34" s="142"/>
      <c r="D34" s="142"/>
      <c r="E34" s="142"/>
      <c r="F34" s="142"/>
      <c r="G34" s="142"/>
      <c r="H34" s="138"/>
      <c r="I34" s="361" t="str">
        <f t="shared" si="0"/>
        <v/>
      </c>
      <c r="J34" s="367" t="str">
        <f t="shared" si="1"/>
        <v/>
      </c>
      <c r="K34" s="364">
        <f t="shared" si="2"/>
        <v>0</v>
      </c>
      <c r="L34" s="297"/>
      <c r="M34" s="290"/>
    </row>
    <row r="35" spans="1:13" s="9" customFormat="1" ht="17.25" customHeight="1" x14ac:dyDescent="0.2">
      <c r="A35" s="75"/>
      <c r="B35" s="281"/>
      <c r="C35" s="142"/>
      <c r="D35" s="142"/>
      <c r="E35" s="142"/>
      <c r="F35" s="142"/>
      <c r="G35" s="142"/>
      <c r="H35" s="138"/>
      <c r="I35" s="361" t="str">
        <f t="shared" si="0"/>
        <v/>
      </c>
      <c r="J35" s="367" t="str">
        <f t="shared" si="1"/>
        <v/>
      </c>
      <c r="K35" s="364">
        <f t="shared" si="2"/>
        <v>0</v>
      </c>
      <c r="L35" s="297"/>
      <c r="M35" s="290"/>
    </row>
    <row r="36" spans="1:13" s="9" customFormat="1" ht="17.25" customHeight="1" x14ac:dyDescent="0.2">
      <c r="A36" s="75"/>
      <c r="B36" s="281"/>
      <c r="C36" s="142"/>
      <c r="D36" s="142"/>
      <c r="E36" s="142"/>
      <c r="F36" s="142"/>
      <c r="G36" s="142"/>
      <c r="H36" s="138"/>
      <c r="I36" s="361" t="str">
        <f t="shared" si="0"/>
        <v/>
      </c>
      <c r="J36" s="367" t="str">
        <f t="shared" si="1"/>
        <v/>
      </c>
      <c r="K36" s="364">
        <f t="shared" si="2"/>
        <v>0</v>
      </c>
      <c r="L36" s="297"/>
      <c r="M36" s="290"/>
    </row>
    <row r="37" spans="1:13" s="9" customFormat="1" ht="17.25" customHeight="1" x14ac:dyDescent="0.2">
      <c r="A37" s="75"/>
      <c r="B37" s="281"/>
      <c r="C37" s="142"/>
      <c r="D37" s="142"/>
      <c r="E37" s="142"/>
      <c r="F37" s="142"/>
      <c r="G37" s="142"/>
      <c r="H37" s="138"/>
      <c r="I37" s="361" t="str">
        <f t="shared" si="0"/>
        <v/>
      </c>
      <c r="J37" s="367" t="str">
        <f t="shared" si="1"/>
        <v/>
      </c>
      <c r="K37" s="364">
        <f t="shared" si="2"/>
        <v>0</v>
      </c>
      <c r="L37" s="297"/>
      <c r="M37" s="290"/>
    </row>
    <row r="38" spans="1:13" s="9" customFormat="1" ht="17.25" customHeight="1" x14ac:dyDescent="0.2">
      <c r="A38" s="75"/>
      <c r="B38" s="281"/>
      <c r="C38" s="142"/>
      <c r="D38" s="142"/>
      <c r="E38" s="142"/>
      <c r="F38" s="142"/>
      <c r="G38" s="142"/>
      <c r="H38" s="138"/>
      <c r="I38" s="361" t="str">
        <f t="shared" si="0"/>
        <v/>
      </c>
      <c r="J38" s="367" t="str">
        <f t="shared" si="1"/>
        <v/>
      </c>
      <c r="K38" s="364">
        <f t="shared" si="2"/>
        <v>0</v>
      </c>
      <c r="L38" s="297"/>
      <c r="M38" s="290"/>
    </row>
    <row r="39" spans="1:13" s="9" customFormat="1" ht="17.25" customHeight="1" x14ac:dyDescent="0.2">
      <c r="A39" s="75"/>
      <c r="B39" s="281"/>
      <c r="C39" s="142"/>
      <c r="D39" s="142"/>
      <c r="E39" s="142"/>
      <c r="F39" s="142"/>
      <c r="G39" s="142"/>
      <c r="H39" s="138"/>
      <c r="I39" s="361" t="str">
        <f t="shared" si="0"/>
        <v/>
      </c>
      <c r="J39" s="367" t="str">
        <f t="shared" si="1"/>
        <v/>
      </c>
      <c r="K39" s="364">
        <f t="shared" si="2"/>
        <v>0</v>
      </c>
      <c r="L39" s="297"/>
      <c r="M39" s="290"/>
    </row>
    <row r="40" spans="1:13" s="9" customFormat="1" ht="17.25" customHeight="1" x14ac:dyDescent="0.2">
      <c r="A40" s="75"/>
      <c r="B40" s="281"/>
      <c r="C40" s="142"/>
      <c r="D40" s="142"/>
      <c r="E40" s="142"/>
      <c r="F40" s="142"/>
      <c r="G40" s="142"/>
      <c r="H40" s="138"/>
      <c r="I40" s="361" t="str">
        <f t="shared" si="0"/>
        <v/>
      </c>
      <c r="J40" s="367" t="str">
        <f t="shared" si="1"/>
        <v/>
      </c>
      <c r="K40" s="364">
        <f t="shared" si="2"/>
        <v>0</v>
      </c>
      <c r="L40" s="297"/>
      <c r="M40" s="290"/>
    </row>
    <row r="41" spans="1:13" s="9" customFormat="1" ht="17.25" customHeight="1" x14ac:dyDescent="0.2">
      <c r="A41" s="75"/>
      <c r="B41" s="281"/>
      <c r="C41" s="142"/>
      <c r="D41" s="142"/>
      <c r="E41" s="142"/>
      <c r="F41" s="142"/>
      <c r="G41" s="142"/>
      <c r="H41" s="138"/>
      <c r="I41" s="361" t="str">
        <f t="shared" si="0"/>
        <v/>
      </c>
      <c r="J41" s="367" t="str">
        <f t="shared" si="1"/>
        <v/>
      </c>
      <c r="K41" s="364">
        <f t="shared" si="2"/>
        <v>0</v>
      </c>
      <c r="L41" s="297"/>
      <c r="M41" s="290"/>
    </row>
    <row r="42" spans="1:13" s="9" customFormat="1" ht="17.25" customHeight="1" x14ac:dyDescent="0.2">
      <c r="A42" s="75"/>
      <c r="B42" s="281"/>
      <c r="C42" s="142"/>
      <c r="D42" s="142"/>
      <c r="E42" s="142"/>
      <c r="F42" s="142"/>
      <c r="G42" s="142"/>
      <c r="H42" s="138"/>
      <c r="I42" s="361" t="str">
        <f t="shared" si="0"/>
        <v/>
      </c>
      <c r="J42" s="367" t="str">
        <f t="shared" si="1"/>
        <v/>
      </c>
      <c r="K42" s="364">
        <f t="shared" si="2"/>
        <v>0</v>
      </c>
      <c r="L42" s="297"/>
      <c r="M42" s="290"/>
    </row>
    <row r="43" spans="1:13" s="9" customFormat="1" ht="17.25" customHeight="1" x14ac:dyDescent="0.2">
      <c r="A43" s="75"/>
      <c r="B43" s="281"/>
      <c r="C43" s="142"/>
      <c r="D43" s="142"/>
      <c r="E43" s="142"/>
      <c r="F43" s="142"/>
      <c r="G43" s="142"/>
      <c r="H43" s="138"/>
      <c r="I43" s="361" t="str">
        <f t="shared" si="0"/>
        <v/>
      </c>
      <c r="J43" s="367" t="str">
        <f t="shared" si="1"/>
        <v/>
      </c>
      <c r="K43" s="364">
        <f t="shared" si="2"/>
        <v>0</v>
      </c>
      <c r="L43" s="297"/>
      <c r="M43" s="290"/>
    </row>
    <row r="44" spans="1:13" s="9" customFormat="1" ht="17.25" customHeight="1" x14ac:dyDescent="0.2">
      <c r="A44" s="75"/>
      <c r="B44" s="281"/>
      <c r="C44" s="142"/>
      <c r="D44" s="142"/>
      <c r="E44" s="142"/>
      <c r="F44" s="142"/>
      <c r="G44" s="142"/>
      <c r="H44" s="138"/>
      <c r="I44" s="361" t="str">
        <f t="shared" si="0"/>
        <v/>
      </c>
      <c r="J44" s="367" t="str">
        <f t="shared" si="1"/>
        <v/>
      </c>
      <c r="K44" s="364">
        <f t="shared" si="2"/>
        <v>0</v>
      </c>
      <c r="L44" s="297"/>
      <c r="M44" s="290"/>
    </row>
    <row r="45" spans="1:13" s="9" customFormat="1" ht="17.25" customHeight="1" x14ac:dyDescent="0.2">
      <c r="A45" s="75"/>
      <c r="B45" s="281"/>
      <c r="C45" s="142"/>
      <c r="D45" s="142"/>
      <c r="E45" s="142"/>
      <c r="F45" s="142"/>
      <c r="G45" s="142"/>
      <c r="H45" s="138"/>
      <c r="I45" s="361" t="str">
        <f t="shared" si="0"/>
        <v/>
      </c>
      <c r="J45" s="367" t="str">
        <f t="shared" si="1"/>
        <v/>
      </c>
      <c r="K45" s="364">
        <f t="shared" si="2"/>
        <v>0</v>
      </c>
      <c r="L45" s="297"/>
      <c r="M45" s="290"/>
    </row>
    <row r="46" spans="1:13" s="9" customFormat="1" ht="17.25" customHeight="1" x14ac:dyDescent="0.2">
      <c r="A46" s="75"/>
      <c r="B46" s="281"/>
      <c r="C46" s="142"/>
      <c r="D46" s="142"/>
      <c r="E46" s="142"/>
      <c r="F46" s="142"/>
      <c r="G46" s="142"/>
      <c r="H46" s="138"/>
      <c r="I46" s="361" t="str">
        <f t="shared" si="0"/>
        <v/>
      </c>
      <c r="J46" s="367" t="str">
        <f t="shared" si="1"/>
        <v/>
      </c>
      <c r="K46" s="364">
        <f t="shared" si="2"/>
        <v>0</v>
      </c>
      <c r="L46" s="297"/>
      <c r="M46" s="290"/>
    </row>
    <row r="47" spans="1:13" s="9" customFormat="1" ht="17.25" customHeight="1" x14ac:dyDescent="0.2">
      <c r="A47" s="75"/>
      <c r="B47" s="281"/>
      <c r="C47" s="142"/>
      <c r="D47" s="142"/>
      <c r="E47" s="142"/>
      <c r="F47" s="142"/>
      <c r="G47" s="142"/>
      <c r="H47" s="138"/>
      <c r="I47" s="361" t="str">
        <f t="shared" si="0"/>
        <v/>
      </c>
      <c r="J47" s="367" t="str">
        <f t="shared" si="1"/>
        <v/>
      </c>
      <c r="K47" s="364">
        <f t="shared" si="2"/>
        <v>0</v>
      </c>
      <c r="L47" s="297"/>
      <c r="M47" s="290"/>
    </row>
    <row r="48" spans="1:13" s="9" customFormat="1" ht="17.25" customHeight="1" x14ac:dyDescent="0.2">
      <c r="A48" s="75"/>
      <c r="B48" s="281"/>
      <c r="C48" s="142"/>
      <c r="D48" s="142"/>
      <c r="E48" s="142"/>
      <c r="F48" s="142"/>
      <c r="G48" s="142"/>
      <c r="H48" s="138"/>
      <c r="I48" s="361" t="str">
        <f t="shared" si="0"/>
        <v/>
      </c>
      <c r="J48" s="367" t="str">
        <f t="shared" si="1"/>
        <v/>
      </c>
      <c r="K48" s="364">
        <f t="shared" si="2"/>
        <v>0</v>
      </c>
      <c r="L48" s="297"/>
      <c r="M48" s="290"/>
    </row>
    <row r="49" spans="1:13" s="9" customFormat="1" ht="17.25" customHeight="1" x14ac:dyDescent="0.2">
      <c r="A49" s="75"/>
      <c r="B49" s="281"/>
      <c r="C49" s="142"/>
      <c r="D49" s="142"/>
      <c r="E49" s="142"/>
      <c r="F49" s="142"/>
      <c r="G49" s="142"/>
      <c r="H49" s="138"/>
      <c r="I49" s="361" t="str">
        <f t="shared" si="0"/>
        <v/>
      </c>
      <c r="J49" s="367" t="str">
        <f t="shared" si="1"/>
        <v/>
      </c>
      <c r="K49" s="364">
        <f t="shared" si="2"/>
        <v>0</v>
      </c>
      <c r="L49" s="297"/>
      <c r="M49" s="290"/>
    </row>
    <row r="50" spans="1:13" s="9" customFormat="1" ht="17.25" customHeight="1" x14ac:dyDescent="0.2">
      <c r="A50" s="75"/>
      <c r="B50" s="281"/>
      <c r="C50" s="142"/>
      <c r="D50" s="142"/>
      <c r="E50" s="142"/>
      <c r="F50" s="142"/>
      <c r="G50" s="142"/>
      <c r="H50" s="138"/>
      <c r="I50" s="361" t="str">
        <f t="shared" si="0"/>
        <v/>
      </c>
      <c r="J50" s="367" t="str">
        <f t="shared" si="1"/>
        <v/>
      </c>
      <c r="K50" s="364">
        <f t="shared" si="2"/>
        <v>0</v>
      </c>
      <c r="L50" s="297"/>
      <c r="M50" s="290"/>
    </row>
    <row r="51" spans="1:13" s="9" customFormat="1" ht="17.25" customHeight="1" x14ac:dyDescent="0.2">
      <c r="A51" s="75"/>
      <c r="B51" s="281"/>
      <c r="C51" s="142"/>
      <c r="D51" s="142"/>
      <c r="E51" s="142"/>
      <c r="F51" s="142"/>
      <c r="G51" s="142"/>
      <c r="H51" s="138"/>
      <c r="I51" s="361" t="str">
        <f t="shared" si="0"/>
        <v/>
      </c>
      <c r="J51" s="367" t="str">
        <f t="shared" si="1"/>
        <v/>
      </c>
      <c r="K51" s="364">
        <f t="shared" si="2"/>
        <v>0</v>
      </c>
      <c r="L51" s="297"/>
      <c r="M51" s="290"/>
    </row>
    <row r="52" spans="1:13" s="9" customFormat="1" ht="17.25" customHeight="1" x14ac:dyDescent="0.2">
      <c r="A52" s="75"/>
      <c r="B52" s="281"/>
      <c r="C52" s="142"/>
      <c r="D52" s="142"/>
      <c r="E52" s="142"/>
      <c r="F52" s="142"/>
      <c r="G52" s="142"/>
      <c r="H52" s="138"/>
      <c r="I52" s="361" t="str">
        <f t="shared" si="0"/>
        <v/>
      </c>
      <c r="J52" s="367" t="str">
        <f t="shared" si="1"/>
        <v/>
      </c>
      <c r="K52" s="364">
        <f t="shared" si="2"/>
        <v>0</v>
      </c>
      <c r="L52" s="297"/>
      <c r="M52" s="290"/>
    </row>
    <row r="53" spans="1:13" s="9" customFormat="1" ht="17.25" customHeight="1" x14ac:dyDescent="0.2">
      <c r="A53" s="75"/>
      <c r="B53" s="281"/>
      <c r="C53" s="142"/>
      <c r="D53" s="142"/>
      <c r="E53" s="142"/>
      <c r="F53" s="142"/>
      <c r="G53" s="142"/>
      <c r="H53" s="138"/>
      <c r="I53" s="361" t="str">
        <f t="shared" si="0"/>
        <v/>
      </c>
      <c r="J53" s="367" t="str">
        <f t="shared" si="1"/>
        <v/>
      </c>
      <c r="K53" s="364">
        <f t="shared" si="2"/>
        <v>0</v>
      </c>
      <c r="L53" s="297"/>
      <c r="M53" s="290"/>
    </row>
    <row r="54" spans="1:13" s="9" customFormat="1" ht="17.25" customHeight="1" x14ac:dyDescent="0.2">
      <c r="A54" s="75"/>
      <c r="B54" s="281"/>
      <c r="C54" s="142"/>
      <c r="D54" s="142"/>
      <c r="E54" s="142"/>
      <c r="F54" s="142"/>
      <c r="G54" s="142"/>
      <c r="H54" s="138"/>
      <c r="I54" s="361" t="str">
        <f t="shared" si="0"/>
        <v/>
      </c>
      <c r="J54" s="367" t="str">
        <f t="shared" si="1"/>
        <v/>
      </c>
      <c r="K54" s="364">
        <f t="shared" si="2"/>
        <v>0</v>
      </c>
      <c r="L54" s="297"/>
      <c r="M54" s="290"/>
    </row>
    <row r="55" spans="1:13" s="9" customFormat="1" ht="17.25" customHeight="1" x14ac:dyDescent="0.2">
      <c r="A55" s="75"/>
      <c r="B55" s="281"/>
      <c r="C55" s="142"/>
      <c r="D55" s="142"/>
      <c r="E55" s="142"/>
      <c r="F55" s="142"/>
      <c r="G55" s="142"/>
      <c r="H55" s="138"/>
      <c r="I55" s="361" t="str">
        <f t="shared" si="0"/>
        <v/>
      </c>
      <c r="J55" s="367" t="str">
        <f t="shared" si="1"/>
        <v/>
      </c>
      <c r="K55" s="364">
        <f t="shared" si="2"/>
        <v>0</v>
      </c>
      <c r="L55" s="297"/>
      <c r="M55" s="290"/>
    </row>
    <row r="56" spans="1:13" s="9" customFormat="1" ht="17.25" customHeight="1" x14ac:dyDescent="0.2">
      <c r="A56" s="75"/>
      <c r="B56" s="281"/>
      <c r="C56" s="142"/>
      <c r="D56" s="142"/>
      <c r="E56" s="142"/>
      <c r="F56" s="142"/>
      <c r="G56" s="142"/>
      <c r="H56" s="138"/>
      <c r="I56" s="361" t="str">
        <f t="shared" si="0"/>
        <v/>
      </c>
      <c r="J56" s="367" t="str">
        <f t="shared" si="1"/>
        <v/>
      </c>
      <c r="K56" s="364">
        <f t="shared" si="2"/>
        <v>0</v>
      </c>
      <c r="L56" s="297"/>
      <c r="M56" s="290"/>
    </row>
    <row r="57" spans="1:13" s="9" customFormat="1" ht="17.25" customHeight="1" x14ac:dyDescent="0.2">
      <c r="A57" s="75"/>
      <c r="B57" s="281"/>
      <c r="C57" s="142"/>
      <c r="D57" s="142"/>
      <c r="E57" s="142"/>
      <c r="F57" s="142"/>
      <c r="G57" s="142"/>
      <c r="H57" s="138"/>
      <c r="I57" s="361" t="str">
        <f t="shared" si="0"/>
        <v/>
      </c>
      <c r="J57" s="367" t="str">
        <f t="shared" si="1"/>
        <v/>
      </c>
      <c r="K57" s="364">
        <f t="shared" si="2"/>
        <v>0</v>
      </c>
      <c r="L57" s="297"/>
      <c r="M57" s="290"/>
    </row>
    <row r="58" spans="1:13" s="9" customFormat="1" ht="17.25" customHeight="1" x14ac:dyDescent="0.2">
      <c r="A58" s="75"/>
      <c r="B58" s="281"/>
      <c r="C58" s="142"/>
      <c r="D58" s="142"/>
      <c r="E58" s="142"/>
      <c r="F58" s="142"/>
      <c r="G58" s="142"/>
      <c r="H58" s="138"/>
      <c r="I58" s="361" t="str">
        <f t="shared" si="0"/>
        <v/>
      </c>
      <c r="J58" s="367" t="str">
        <f t="shared" si="1"/>
        <v/>
      </c>
      <c r="K58" s="364">
        <f t="shared" si="2"/>
        <v>0</v>
      </c>
      <c r="L58" s="297"/>
      <c r="M58" s="290"/>
    </row>
    <row r="59" spans="1:13" s="9" customFormat="1" ht="17.25" customHeight="1" x14ac:dyDescent="0.2">
      <c r="A59" s="75"/>
      <c r="B59" s="281"/>
      <c r="C59" s="142"/>
      <c r="D59" s="142"/>
      <c r="E59" s="142"/>
      <c r="F59" s="142"/>
      <c r="G59" s="142"/>
      <c r="H59" s="138"/>
      <c r="I59" s="361" t="str">
        <f t="shared" si="0"/>
        <v/>
      </c>
      <c r="J59" s="367" t="str">
        <f t="shared" si="1"/>
        <v/>
      </c>
      <c r="K59" s="364">
        <f t="shared" si="2"/>
        <v>0</v>
      </c>
      <c r="L59" s="297"/>
      <c r="M59" s="290"/>
    </row>
    <row r="60" spans="1:13" s="9" customFormat="1" ht="17.25" customHeight="1" x14ac:dyDescent="0.2">
      <c r="A60" s="75"/>
      <c r="B60" s="281"/>
      <c r="C60" s="142"/>
      <c r="D60" s="142"/>
      <c r="E60" s="142"/>
      <c r="F60" s="142"/>
      <c r="G60" s="142"/>
      <c r="H60" s="138"/>
      <c r="I60" s="361" t="str">
        <f t="shared" si="0"/>
        <v/>
      </c>
      <c r="J60" s="367" t="str">
        <f t="shared" si="1"/>
        <v/>
      </c>
      <c r="K60" s="364">
        <f t="shared" si="2"/>
        <v>0</v>
      </c>
      <c r="L60" s="297"/>
      <c r="M60" s="290"/>
    </row>
    <row r="61" spans="1:13" s="9" customFormat="1" ht="17.25" customHeight="1" x14ac:dyDescent="0.2">
      <c r="A61" s="75"/>
      <c r="B61" s="281"/>
      <c r="C61" s="142"/>
      <c r="D61" s="142"/>
      <c r="E61" s="142"/>
      <c r="F61" s="142"/>
      <c r="G61" s="142"/>
      <c r="H61" s="138"/>
      <c r="I61" s="361" t="str">
        <f t="shared" si="0"/>
        <v/>
      </c>
      <c r="J61" s="367" t="str">
        <f t="shared" si="1"/>
        <v/>
      </c>
      <c r="K61" s="364">
        <f t="shared" si="2"/>
        <v>0</v>
      </c>
      <c r="L61" s="297"/>
      <c r="M61" s="290"/>
    </row>
    <row r="62" spans="1:13" s="9" customFormat="1" ht="17.25" customHeight="1" x14ac:dyDescent="0.2">
      <c r="A62" s="75"/>
      <c r="B62" s="281"/>
      <c r="C62" s="142"/>
      <c r="D62" s="142"/>
      <c r="E62" s="142"/>
      <c r="F62" s="142"/>
      <c r="G62" s="142"/>
      <c r="H62" s="138"/>
      <c r="I62" s="361" t="str">
        <f t="shared" si="0"/>
        <v/>
      </c>
      <c r="J62" s="367" t="str">
        <f t="shared" si="1"/>
        <v/>
      </c>
      <c r="K62" s="364">
        <f t="shared" si="2"/>
        <v>0</v>
      </c>
      <c r="L62" s="297"/>
      <c r="M62" s="290"/>
    </row>
    <row r="63" spans="1:13" s="9" customFormat="1" ht="17.25" customHeight="1" x14ac:dyDescent="0.2">
      <c r="A63" s="75"/>
      <c r="B63" s="281"/>
      <c r="C63" s="142"/>
      <c r="D63" s="142"/>
      <c r="E63" s="142"/>
      <c r="F63" s="142"/>
      <c r="G63" s="142"/>
      <c r="H63" s="138"/>
      <c r="I63" s="361" t="str">
        <f t="shared" si="0"/>
        <v/>
      </c>
      <c r="J63" s="367" t="str">
        <f t="shared" si="1"/>
        <v/>
      </c>
      <c r="K63" s="364">
        <f t="shared" si="2"/>
        <v>0</v>
      </c>
      <c r="L63" s="297"/>
      <c r="M63" s="290"/>
    </row>
    <row r="64" spans="1:13" s="9" customFormat="1" ht="17.25" customHeight="1" x14ac:dyDescent="0.2">
      <c r="A64" s="75"/>
      <c r="B64" s="281"/>
      <c r="C64" s="142"/>
      <c r="D64" s="142"/>
      <c r="E64" s="142"/>
      <c r="F64" s="142"/>
      <c r="G64" s="142"/>
      <c r="H64" s="138"/>
      <c r="I64" s="361" t="str">
        <f t="shared" si="0"/>
        <v/>
      </c>
      <c r="J64" s="367" t="str">
        <f t="shared" si="1"/>
        <v/>
      </c>
      <c r="K64" s="364">
        <f t="shared" si="2"/>
        <v>0</v>
      </c>
      <c r="L64" s="297"/>
      <c r="M64" s="290"/>
    </row>
    <row r="65" spans="1:13" s="9" customFormat="1" ht="17.25" customHeight="1" x14ac:dyDescent="0.2">
      <c r="A65" s="75"/>
      <c r="B65" s="281"/>
      <c r="C65" s="142"/>
      <c r="D65" s="142"/>
      <c r="E65" s="142"/>
      <c r="F65" s="142"/>
      <c r="G65" s="142"/>
      <c r="H65" s="138"/>
      <c r="I65" s="361" t="str">
        <f t="shared" si="0"/>
        <v/>
      </c>
      <c r="J65" s="367" t="str">
        <f t="shared" si="1"/>
        <v/>
      </c>
      <c r="K65" s="364">
        <f t="shared" si="2"/>
        <v>0</v>
      </c>
      <c r="L65" s="297"/>
      <c r="M65" s="290"/>
    </row>
    <row r="66" spans="1:13" s="9" customFormat="1" ht="17.25" customHeight="1" x14ac:dyDescent="0.2">
      <c r="A66" s="75"/>
      <c r="B66" s="281"/>
      <c r="C66" s="142"/>
      <c r="D66" s="142"/>
      <c r="E66" s="142"/>
      <c r="F66" s="142"/>
      <c r="G66" s="142"/>
      <c r="H66" s="138"/>
      <c r="I66" s="361" t="str">
        <f t="shared" si="0"/>
        <v/>
      </c>
      <c r="J66" s="367" t="str">
        <f t="shared" si="1"/>
        <v/>
      </c>
      <c r="K66" s="364">
        <f t="shared" si="2"/>
        <v>0</v>
      </c>
      <c r="L66" s="297"/>
      <c r="M66" s="290"/>
    </row>
    <row r="67" spans="1:13" s="9" customFormat="1" ht="17.25" customHeight="1" x14ac:dyDescent="0.2">
      <c r="A67" s="75"/>
      <c r="B67" s="281"/>
      <c r="C67" s="142"/>
      <c r="D67" s="142"/>
      <c r="E67" s="142"/>
      <c r="F67" s="142"/>
      <c r="G67" s="142"/>
      <c r="H67" s="138"/>
      <c r="I67" s="361" t="str">
        <f t="shared" si="0"/>
        <v/>
      </c>
      <c r="J67" s="367" t="str">
        <f t="shared" si="1"/>
        <v/>
      </c>
      <c r="K67" s="364">
        <f t="shared" si="2"/>
        <v>0</v>
      </c>
      <c r="L67" s="297"/>
      <c r="M67" s="290"/>
    </row>
    <row r="68" spans="1:13" s="9" customFormat="1" ht="17.25" customHeight="1" x14ac:dyDescent="0.2">
      <c r="A68" s="75"/>
      <c r="B68" s="281"/>
      <c r="C68" s="142"/>
      <c r="D68" s="142"/>
      <c r="E68" s="142"/>
      <c r="F68" s="142"/>
      <c r="G68" s="142"/>
      <c r="H68" s="138"/>
      <c r="I68" s="361" t="str">
        <f t="shared" si="0"/>
        <v/>
      </c>
      <c r="J68" s="367" t="str">
        <f t="shared" si="1"/>
        <v/>
      </c>
      <c r="K68" s="364">
        <f t="shared" si="2"/>
        <v>0</v>
      </c>
      <c r="L68" s="297"/>
      <c r="M68" s="290"/>
    </row>
    <row r="69" spans="1:13" s="9" customFormat="1" ht="17.25" customHeight="1" x14ac:dyDescent="0.2">
      <c r="A69" s="75"/>
      <c r="B69" s="281"/>
      <c r="C69" s="142"/>
      <c r="D69" s="142"/>
      <c r="E69" s="142"/>
      <c r="F69" s="142"/>
      <c r="G69" s="142"/>
      <c r="H69" s="138"/>
      <c r="I69" s="361" t="str">
        <f t="shared" si="0"/>
        <v/>
      </c>
      <c r="J69" s="367" t="str">
        <f t="shared" si="1"/>
        <v/>
      </c>
      <c r="K69" s="364">
        <f t="shared" si="2"/>
        <v>0</v>
      </c>
      <c r="L69" s="297"/>
      <c r="M69" s="290"/>
    </row>
    <row r="70" spans="1:13" s="9" customFormat="1" ht="17.25" customHeight="1" x14ac:dyDescent="0.2">
      <c r="A70" s="75"/>
      <c r="B70" s="281"/>
      <c r="C70" s="142"/>
      <c r="D70" s="142"/>
      <c r="E70" s="142"/>
      <c r="F70" s="142"/>
      <c r="G70" s="142"/>
      <c r="H70" s="138"/>
      <c r="I70" s="361" t="str">
        <f t="shared" ref="I70:I99" si="4">IF(H70="","",IF(H70="派遣","不要","要"))</f>
        <v/>
      </c>
      <c r="J70" s="367" t="str">
        <f t="shared" si="1"/>
        <v/>
      </c>
      <c r="K70" s="364">
        <f t="shared" ref="K70:K99" si="5">IF(I70="要",E70*G70%,0)</f>
        <v>0</v>
      </c>
      <c r="L70" s="297"/>
      <c r="M70" s="290"/>
    </row>
    <row r="71" spans="1:13" s="9" customFormat="1" ht="17.25" customHeight="1" x14ac:dyDescent="0.2">
      <c r="A71" s="75"/>
      <c r="B71" s="281"/>
      <c r="C71" s="142"/>
      <c r="D71" s="142"/>
      <c r="E71" s="142"/>
      <c r="F71" s="142"/>
      <c r="G71" s="142"/>
      <c r="H71" s="138"/>
      <c r="I71" s="361" t="str">
        <f t="shared" si="4"/>
        <v/>
      </c>
      <c r="J71" s="367" t="str">
        <f t="shared" si="1"/>
        <v/>
      </c>
      <c r="K71" s="364">
        <f t="shared" si="5"/>
        <v>0</v>
      </c>
      <c r="L71" s="297"/>
      <c r="M71" s="290"/>
    </row>
    <row r="72" spans="1:13" s="9" customFormat="1" ht="17.25" customHeight="1" x14ac:dyDescent="0.2">
      <c r="A72" s="75"/>
      <c r="B72" s="281"/>
      <c r="C72" s="142"/>
      <c r="D72" s="142"/>
      <c r="E72" s="142"/>
      <c r="F72" s="142"/>
      <c r="G72" s="142"/>
      <c r="H72" s="138"/>
      <c r="I72" s="361" t="str">
        <f t="shared" si="4"/>
        <v/>
      </c>
      <c r="J72" s="367" t="str">
        <f t="shared" si="1"/>
        <v/>
      </c>
      <c r="K72" s="364">
        <f t="shared" si="5"/>
        <v>0</v>
      </c>
      <c r="L72" s="297"/>
      <c r="M72" s="290"/>
    </row>
    <row r="73" spans="1:13" s="9" customFormat="1" ht="17.25" customHeight="1" x14ac:dyDescent="0.2">
      <c r="A73" s="75"/>
      <c r="B73" s="281"/>
      <c r="C73" s="142"/>
      <c r="D73" s="142"/>
      <c r="E73" s="142"/>
      <c r="F73" s="142"/>
      <c r="G73" s="142"/>
      <c r="H73" s="138"/>
      <c r="I73" s="361" t="str">
        <f t="shared" si="4"/>
        <v/>
      </c>
      <c r="J73" s="367" t="str">
        <f t="shared" si="1"/>
        <v/>
      </c>
      <c r="K73" s="364">
        <f t="shared" si="5"/>
        <v>0</v>
      </c>
      <c r="L73" s="297"/>
      <c r="M73" s="290"/>
    </row>
    <row r="74" spans="1:13" s="9" customFormat="1" ht="17.25" customHeight="1" x14ac:dyDescent="0.2">
      <c r="A74" s="75"/>
      <c r="B74" s="76"/>
      <c r="C74" s="142"/>
      <c r="D74" s="142"/>
      <c r="E74" s="142"/>
      <c r="F74" s="142"/>
      <c r="G74" s="142"/>
      <c r="H74" s="138"/>
      <c r="I74" s="361" t="str">
        <f t="shared" si="4"/>
        <v/>
      </c>
      <c r="J74" s="367" t="str">
        <f t="shared" si="1"/>
        <v/>
      </c>
      <c r="K74" s="364">
        <f t="shared" si="5"/>
        <v>0</v>
      </c>
      <c r="L74" s="297"/>
      <c r="M74" s="290"/>
    </row>
    <row r="75" spans="1:13" s="9" customFormat="1" ht="17.25" customHeight="1" x14ac:dyDescent="0.2">
      <c r="A75" s="75"/>
      <c r="B75" s="76"/>
      <c r="C75" s="142"/>
      <c r="D75" s="142"/>
      <c r="E75" s="142"/>
      <c r="F75" s="142"/>
      <c r="G75" s="142"/>
      <c r="H75" s="138"/>
      <c r="I75" s="361" t="str">
        <f t="shared" si="4"/>
        <v/>
      </c>
      <c r="J75" s="367" t="str">
        <f t="shared" si="1"/>
        <v/>
      </c>
      <c r="K75" s="364">
        <f t="shared" si="5"/>
        <v>0</v>
      </c>
      <c r="L75" s="297"/>
      <c r="M75" s="290"/>
    </row>
    <row r="76" spans="1:13" s="9" customFormat="1" ht="17.25" customHeight="1" x14ac:dyDescent="0.2">
      <c r="A76" s="75"/>
      <c r="B76" s="76"/>
      <c r="C76" s="142"/>
      <c r="D76" s="142"/>
      <c r="E76" s="142"/>
      <c r="F76" s="142"/>
      <c r="G76" s="142"/>
      <c r="H76" s="138"/>
      <c r="I76" s="361" t="str">
        <f t="shared" si="4"/>
        <v/>
      </c>
      <c r="J76" s="367" t="str">
        <f t="shared" si="1"/>
        <v/>
      </c>
      <c r="K76" s="364">
        <f t="shared" si="5"/>
        <v>0</v>
      </c>
      <c r="L76" s="297"/>
      <c r="M76" s="290"/>
    </row>
    <row r="77" spans="1:13" s="9" customFormat="1" ht="17.25" customHeight="1" x14ac:dyDescent="0.2">
      <c r="A77" s="75"/>
      <c r="B77" s="76"/>
      <c r="C77" s="142"/>
      <c r="D77" s="142"/>
      <c r="E77" s="142"/>
      <c r="F77" s="142"/>
      <c r="G77" s="142"/>
      <c r="H77" s="138"/>
      <c r="I77" s="361" t="str">
        <f t="shared" si="4"/>
        <v/>
      </c>
      <c r="J77" s="367" t="str">
        <f t="shared" si="1"/>
        <v/>
      </c>
      <c r="K77" s="364">
        <f t="shared" si="5"/>
        <v>0</v>
      </c>
      <c r="L77" s="297"/>
      <c r="M77" s="290"/>
    </row>
    <row r="78" spans="1:13" s="9" customFormat="1" ht="17.25" customHeight="1" x14ac:dyDescent="0.2">
      <c r="A78" s="75"/>
      <c r="B78" s="76"/>
      <c r="C78" s="142"/>
      <c r="D78" s="142"/>
      <c r="E78" s="142"/>
      <c r="F78" s="142"/>
      <c r="G78" s="142"/>
      <c r="H78" s="138"/>
      <c r="I78" s="361" t="str">
        <f t="shared" si="4"/>
        <v/>
      </c>
      <c r="J78" s="367" t="str">
        <f t="shared" si="1"/>
        <v/>
      </c>
      <c r="K78" s="364">
        <f t="shared" si="5"/>
        <v>0</v>
      </c>
      <c r="L78" s="297"/>
      <c r="M78" s="290"/>
    </row>
    <row r="79" spans="1:13" s="9" customFormat="1" ht="17.25" customHeight="1" x14ac:dyDescent="0.2">
      <c r="A79" s="75"/>
      <c r="B79" s="76"/>
      <c r="C79" s="142"/>
      <c r="D79" s="142"/>
      <c r="E79" s="142"/>
      <c r="F79" s="142"/>
      <c r="G79" s="142"/>
      <c r="H79" s="138"/>
      <c r="I79" s="361" t="str">
        <f t="shared" si="4"/>
        <v/>
      </c>
      <c r="J79" s="367" t="str">
        <f t="shared" si="1"/>
        <v/>
      </c>
      <c r="K79" s="364">
        <f t="shared" si="5"/>
        <v>0</v>
      </c>
      <c r="L79" s="297"/>
      <c r="M79" s="290"/>
    </row>
    <row r="80" spans="1:13" s="9" customFormat="1" ht="17.25" customHeight="1" x14ac:dyDescent="0.2">
      <c r="A80" s="75"/>
      <c r="B80" s="76"/>
      <c r="C80" s="142"/>
      <c r="D80" s="142"/>
      <c r="E80" s="142"/>
      <c r="F80" s="142"/>
      <c r="G80" s="142"/>
      <c r="H80" s="138"/>
      <c r="I80" s="361" t="str">
        <f t="shared" si="4"/>
        <v/>
      </c>
      <c r="J80" s="367" t="str">
        <f t="shared" si="1"/>
        <v/>
      </c>
      <c r="K80" s="364">
        <f t="shared" si="5"/>
        <v>0</v>
      </c>
      <c r="L80" s="297"/>
      <c r="M80" s="290"/>
    </row>
    <row r="81" spans="1:13" s="9" customFormat="1" ht="17.25" customHeight="1" x14ac:dyDescent="0.2">
      <c r="A81" s="75"/>
      <c r="B81" s="76"/>
      <c r="C81" s="142"/>
      <c r="D81" s="142"/>
      <c r="E81" s="142"/>
      <c r="F81" s="142"/>
      <c r="G81" s="142"/>
      <c r="H81" s="138"/>
      <c r="I81" s="361" t="str">
        <f t="shared" si="4"/>
        <v/>
      </c>
      <c r="J81" s="367" t="str">
        <f t="shared" si="1"/>
        <v/>
      </c>
      <c r="K81" s="364">
        <f t="shared" si="5"/>
        <v>0</v>
      </c>
      <c r="L81" s="297"/>
      <c r="M81" s="290"/>
    </row>
    <row r="82" spans="1:13" s="9" customFormat="1" ht="17.25" customHeight="1" x14ac:dyDescent="0.2">
      <c r="A82" s="75"/>
      <c r="B82" s="76"/>
      <c r="C82" s="142"/>
      <c r="D82" s="142"/>
      <c r="E82" s="142"/>
      <c r="F82" s="142"/>
      <c r="G82" s="142"/>
      <c r="H82" s="138"/>
      <c r="I82" s="361" t="str">
        <f t="shared" si="4"/>
        <v/>
      </c>
      <c r="J82" s="367" t="str">
        <f t="shared" si="1"/>
        <v/>
      </c>
      <c r="K82" s="364">
        <f t="shared" si="5"/>
        <v>0</v>
      </c>
      <c r="L82" s="297"/>
      <c r="M82" s="290"/>
    </row>
    <row r="83" spans="1:13" s="9" customFormat="1" ht="17.25" customHeight="1" x14ac:dyDescent="0.2">
      <c r="A83" s="75"/>
      <c r="B83" s="76"/>
      <c r="C83" s="142"/>
      <c r="D83" s="142"/>
      <c r="E83" s="142"/>
      <c r="F83" s="142"/>
      <c r="G83" s="142"/>
      <c r="H83" s="138"/>
      <c r="I83" s="361" t="str">
        <f t="shared" si="4"/>
        <v/>
      </c>
      <c r="J83" s="367" t="str">
        <f t="shared" si="1"/>
        <v/>
      </c>
      <c r="K83" s="364">
        <f t="shared" si="5"/>
        <v>0</v>
      </c>
      <c r="L83" s="297"/>
      <c r="M83" s="290"/>
    </row>
    <row r="84" spans="1:13" s="9" customFormat="1" ht="17.25" customHeight="1" x14ac:dyDescent="0.2">
      <c r="A84" s="75"/>
      <c r="B84" s="76"/>
      <c r="C84" s="142"/>
      <c r="D84" s="142"/>
      <c r="E84" s="142"/>
      <c r="F84" s="142"/>
      <c r="G84" s="142"/>
      <c r="H84" s="138"/>
      <c r="I84" s="361" t="str">
        <f t="shared" si="4"/>
        <v/>
      </c>
      <c r="J84" s="367" t="str">
        <f t="shared" si="1"/>
        <v/>
      </c>
      <c r="K84" s="364">
        <f t="shared" si="5"/>
        <v>0</v>
      </c>
      <c r="L84" s="297"/>
      <c r="M84" s="290"/>
    </row>
    <row r="85" spans="1:13" s="9" customFormat="1" ht="17.25" customHeight="1" x14ac:dyDescent="0.2">
      <c r="A85" s="75"/>
      <c r="B85" s="76"/>
      <c r="C85" s="142"/>
      <c r="D85" s="142"/>
      <c r="E85" s="142"/>
      <c r="F85" s="142"/>
      <c r="G85" s="142"/>
      <c r="H85" s="138"/>
      <c r="I85" s="361" t="str">
        <f t="shared" si="4"/>
        <v/>
      </c>
      <c r="J85" s="367" t="str">
        <f t="shared" si="1"/>
        <v/>
      </c>
      <c r="K85" s="364">
        <f t="shared" si="5"/>
        <v>0</v>
      </c>
      <c r="L85" s="297"/>
      <c r="M85" s="290"/>
    </row>
    <row r="86" spans="1:13" s="9" customFormat="1" ht="17.25" customHeight="1" x14ac:dyDescent="0.2">
      <c r="A86" s="75"/>
      <c r="B86" s="76"/>
      <c r="C86" s="142"/>
      <c r="D86" s="142"/>
      <c r="E86" s="142"/>
      <c r="F86" s="142"/>
      <c r="G86" s="142"/>
      <c r="H86" s="138"/>
      <c r="I86" s="361" t="str">
        <f t="shared" si="4"/>
        <v/>
      </c>
      <c r="J86" s="367" t="str">
        <f t="shared" si="1"/>
        <v/>
      </c>
      <c r="K86" s="364">
        <f t="shared" si="5"/>
        <v>0</v>
      </c>
      <c r="L86" s="297"/>
      <c r="M86" s="290"/>
    </row>
    <row r="87" spans="1:13" s="9" customFormat="1" ht="17.25" customHeight="1" x14ac:dyDescent="0.2">
      <c r="A87" s="75"/>
      <c r="B87" s="76"/>
      <c r="C87" s="142"/>
      <c r="D87" s="142"/>
      <c r="E87" s="142"/>
      <c r="F87" s="142"/>
      <c r="G87" s="142"/>
      <c r="H87" s="138"/>
      <c r="I87" s="361" t="str">
        <f t="shared" si="4"/>
        <v/>
      </c>
      <c r="J87" s="367" t="str">
        <f t="shared" si="1"/>
        <v/>
      </c>
      <c r="K87" s="364">
        <f t="shared" si="5"/>
        <v>0</v>
      </c>
      <c r="L87" s="297"/>
      <c r="M87" s="290"/>
    </row>
    <row r="88" spans="1:13" s="9" customFormat="1" ht="17.25" customHeight="1" x14ac:dyDescent="0.2">
      <c r="A88" s="75"/>
      <c r="B88" s="76"/>
      <c r="C88" s="142"/>
      <c r="D88" s="142"/>
      <c r="E88" s="142"/>
      <c r="F88" s="142"/>
      <c r="G88" s="142"/>
      <c r="H88" s="138"/>
      <c r="I88" s="361" t="str">
        <f t="shared" si="4"/>
        <v/>
      </c>
      <c r="J88" s="367" t="str">
        <f t="shared" si="1"/>
        <v/>
      </c>
      <c r="K88" s="364">
        <f t="shared" si="5"/>
        <v>0</v>
      </c>
      <c r="L88" s="297"/>
      <c r="M88" s="290"/>
    </row>
    <row r="89" spans="1:13" s="9" customFormat="1" ht="17.25" customHeight="1" x14ac:dyDescent="0.2">
      <c r="A89" s="75"/>
      <c r="B89" s="76"/>
      <c r="C89" s="142"/>
      <c r="D89" s="142"/>
      <c r="E89" s="142"/>
      <c r="F89" s="142"/>
      <c r="G89" s="142"/>
      <c r="H89" s="138"/>
      <c r="I89" s="361" t="str">
        <f t="shared" si="4"/>
        <v/>
      </c>
      <c r="J89" s="367" t="str">
        <f t="shared" si="1"/>
        <v/>
      </c>
      <c r="K89" s="364">
        <f t="shared" si="5"/>
        <v>0</v>
      </c>
      <c r="L89" s="297"/>
      <c r="M89" s="258"/>
    </row>
    <row r="90" spans="1:13" s="9" customFormat="1" ht="17.25" customHeight="1" x14ac:dyDescent="0.2">
      <c r="A90" s="75"/>
      <c r="B90" s="281"/>
      <c r="C90" s="142"/>
      <c r="D90" s="142"/>
      <c r="E90" s="142"/>
      <c r="F90" s="142"/>
      <c r="G90" s="142"/>
      <c r="H90" s="138"/>
      <c r="I90" s="361" t="str">
        <f t="shared" si="4"/>
        <v/>
      </c>
      <c r="J90" s="367" t="str">
        <f t="shared" si="1"/>
        <v/>
      </c>
      <c r="K90" s="364">
        <f t="shared" si="5"/>
        <v>0</v>
      </c>
      <c r="L90" s="297"/>
      <c r="M90" s="292"/>
    </row>
    <row r="91" spans="1:13" s="9" customFormat="1" ht="17.25" customHeight="1" x14ac:dyDescent="0.2">
      <c r="A91" s="75"/>
      <c r="B91" s="281"/>
      <c r="C91" s="142"/>
      <c r="D91" s="142"/>
      <c r="E91" s="142"/>
      <c r="F91" s="142"/>
      <c r="G91" s="142"/>
      <c r="H91" s="138"/>
      <c r="I91" s="361" t="str">
        <f t="shared" si="4"/>
        <v/>
      </c>
      <c r="J91" s="367" t="str">
        <f t="shared" si="1"/>
        <v/>
      </c>
      <c r="K91" s="364">
        <f t="shared" si="5"/>
        <v>0</v>
      </c>
      <c r="L91" s="297"/>
      <c r="M91" s="258"/>
    </row>
    <row r="92" spans="1:13" s="9" customFormat="1" ht="17.25" customHeight="1" x14ac:dyDescent="0.2">
      <c r="A92" s="75"/>
      <c r="B92" s="281"/>
      <c r="C92" s="142"/>
      <c r="D92" s="142"/>
      <c r="E92" s="142"/>
      <c r="F92" s="142"/>
      <c r="G92" s="142"/>
      <c r="H92" s="138"/>
      <c r="I92" s="361" t="str">
        <f t="shared" si="4"/>
        <v/>
      </c>
      <c r="J92" s="367" t="str">
        <f t="shared" si="1"/>
        <v/>
      </c>
      <c r="K92" s="364">
        <f t="shared" si="5"/>
        <v>0</v>
      </c>
      <c r="L92" s="297"/>
      <c r="M92" s="258"/>
    </row>
    <row r="93" spans="1:13" s="9" customFormat="1" ht="17.25" customHeight="1" x14ac:dyDescent="0.2">
      <c r="A93" s="75"/>
      <c r="B93" s="281"/>
      <c r="C93" s="142"/>
      <c r="D93" s="142"/>
      <c r="E93" s="142"/>
      <c r="F93" s="142"/>
      <c r="G93" s="142"/>
      <c r="H93" s="138"/>
      <c r="I93" s="361" t="str">
        <f t="shared" si="4"/>
        <v/>
      </c>
      <c r="J93" s="367" t="str">
        <f t="shared" si="1"/>
        <v/>
      </c>
      <c r="K93" s="364">
        <f t="shared" si="5"/>
        <v>0</v>
      </c>
      <c r="L93" s="297"/>
      <c r="M93" s="258"/>
    </row>
    <row r="94" spans="1:13" s="9" customFormat="1" ht="17.25" customHeight="1" x14ac:dyDescent="0.2">
      <c r="A94" s="75"/>
      <c r="B94" s="281"/>
      <c r="C94" s="142"/>
      <c r="D94" s="142"/>
      <c r="E94" s="142"/>
      <c r="F94" s="142"/>
      <c r="G94" s="142"/>
      <c r="H94" s="138"/>
      <c r="I94" s="361" t="str">
        <f t="shared" si="4"/>
        <v/>
      </c>
      <c r="J94" s="367" t="str">
        <f t="shared" si="1"/>
        <v/>
      </c>
      <c r="K94" s="364">
        <f t="shared" si="5"/>
        <v>0</v>
      </c>
      <c r="L94" s="297"/>
      <c r="M94" s="258"/>
    </row>
    <row r="95" spans="1:13" s="9" customFormat="1" ht="17.25" customHeight="1" x14ac:dyDescent="0.2">
      <c r="A95" s="75"/>
      <c r="B95" s="281"/>
      <c r="C95" s="142"/>
      <c r="D95" s="142"/>
      <c r="E95" s="142"/>
      <c r="F95" s="142"/>
      <c r="G95" s="142"/>
      <c r="H95" s="138"/>
      <c r="I95" s="361" t="str">
        <f t="shared" si="4"/>
        <v/>
      </c>
      <c r="J95" s="367" t="str">
        <f t="shared" si="1"/>
        <v/>
      </c>
      <c r="K95" s="364">
        <f t="shared" si="5"/>
        <v>0</v>
      </c>
      <c r="L95" s="297"/>
      <c r="M95" s="258"/>
    </row>
    <row r="96" spans="1:13" s="9" customFormat="1" ht="17.25" customHeight="1" x14ac:dyDescent="0.2">
      <c r="A96" s="75"/>
      <c r="B96" s="76"/>
      <c r="C96" s="142"/>
      <c r="D96" s="142"/>
      <c r="E96" s="142"/>
      <c r="F96" s="142"/>
      <c r="G96" s="142"/>
      <c r="H96" s="138"/>
      <c r="I96" s="361" t="str">
        <f t="shared" si="4"/>
        <v/>
      </c>
      <c r="J96" s="367" t="str">
        <f t="shared" si="1"/>
        <v/>
      </c>
      <c r="K96" s="364">
        <f t="shared" si="5"/>
        <v>0</v>
      </c>
      <c r="L96" s="297"/>
      <c r="M96" s="258"/>
    </row>
    <row r="97" spans="1:13" s="9" customFormat="1" ht="17.25" customHeight="1" x14ac:dyDescent="0.2">
      <c r="A97" s="75"/>
      <c r="B97" s="76"/>
      <c r="C97" s="142"/>
      <c r="D97" s="142"/>
      <c r="E97" s="142"/>
      <c r="F97" s="142"/>
      <c r="G97" s="142"/>
      <c r="H97" s="138"/>
      <c r="I97" s="361" t="str">
        <f t="shared" si="4"/>
        <v/>
      </c>
      <c r="J97" s="367" t="str">
        <f t="shared" si="1"/>
        <v/>
      </c>
      <c r="K97" s="364">
        <f t="shared" si="5"/>
        <v>0</v>
      </c>
      <c r="L97" s="297"/>
      <c r="M97" s="258"/>
    </row>
    <row r="98" spans="1:13" s="9" customFormat="1" ht="17.25" customHeight="1" x14ac:dyDescent="0.2">
      <c r="A98" s="75"/>
      <c r="B98" s="76"/>
      <c r="C98" s="142"/>
      <c r="D98" s="142"/>
      <c r="E98" s="142"/>
      <c r="F98" s="142"/>
      <c r="G98" s="142"/>
      <c r="H98" s="138"/>
      <c r="I98" s="361" t="str">
        <f t="shared" si="4"/>
        <v/>
      </c>
      <c r="J98" s="367" t="str">
        <f t="shared" si="1"/>
        <v/>
      </c>
      <c r="K98" s="364">
        <f t="shared" si="5"/>
        <v>0</v>
      </c>
      <c r="L98" s="297"/>
      <c r="M98" s="258"/>
    </row>
    <row r="99" spans="1:13" s="9" customFormat="1" ht="17.25" customHeight="1" thickBot="1" x14ac:dyDescent="0.25">
      <c r="A99" s="78"/>
      <c r="B99" s="79"/>
      <c r="C99" s="144"/>
      <c r="D99" s="144"/>
      <c r="E99" s="144"/>
      <c r="F99" s="144"/>
      <c r="G99" s="144"/>
      <c r="H99" s="138"/>
      <c r="I99" s="361" t="str">
        <f t="shared" si="4"/>
        <v/>
      </c>
      <c r="J99" s="372" t="str">
        <f t="shared" si="1"/>
        <v/>
      </c>
      <c r="K99" s="365">
        <f t="shared" si="5"/>
        <v>0</v>
      </c>
      <c r="L99" s="297"/>
      <c r="M99" s="259"/>
    </row>
    <row r="100" spans="1:13" ht="17.25" customHeight="1" thickTop="1" thickBot="1" x14ac:dyDescent="0.25">
      <c r="A100" s="475" t="s">
        <v>150</v>
      </c>
      <c r="B100" s="476"/>
      <c r="C100" s="476"/>
      <c r="D100" s="476"/>
      <c r="E100" s="476"/>
      <c r="F100" s="476"/>
      <c r="G100" s="476"/>
      <c r="H100" s="476"/>
      <c r="I100" s="315"/>
      <c r="J100" s="369">
        <f>SUBTOTAL(9,J5:J99)</f>
        <v>11958174</v>
      </c>
      <c r="K100" s="366">
        <f>SUBTOTAL(9,K5:K99)</f>
        <v>0</v>
      </c>
      <c r="L100" s="237" t="s">
        <v>250</v>
      </c>
      <c r="M100" s="260"/>
    </row>
    <row r="101" spans="1:13" s="6" customFormat="1" ht="16.5" customHeight="1" x14ac:dyDescent="0.2">
      <c r="A101" s="6" t="s">
        <v>80</v>
      </c>
      <c r="H101" s="8"/>
      <c r="I101" s="396" t="s">
        <v>339</v>
      </c>
      <c r="J101" s="261">
        <f>SUMIF(I5:I99,"要",J5:J99)</f>
        <v>0</v>
      </c>
      <c r="K101" s="7"/>
    </row>
    <row r="102" spans="1:13" s="6" customFormat="1" ht="16.5" customHeight="1" x14ac:dyDescent="0.2">
      <c r="H102" s="8"/>
      <c r="I102" s="396" t="s">
        <v>340</v>
      </c>
      <c r="J102" s="261">
        <f>K100</f>
        <v>0</v>
      </c>
      <c r="K102" s="7"/>
    </row>
    <row r="103" spans="1:13" s="6" customFormat="1" ht="17.25" customHeight="1" x14ac:dyDescent="0.2">
      <c r="H103" s="7"/>
      <c r="I103" s="397" t="s">
        <v>341</v>
      </c>
      <c r="J103" s="398">
        <f>J101-J102</f>
        <v>0</v>
      </c>
    </row>
    <row r="104" spans="1:13" ht="16.5" customHeight="1" x14ac:dyDescent="0.2"/>
    <row r="105" spans="1:13" ht="16.5" customHeight="1" x14ac:dyDescent="0.2"/>
    <row r="106" spans="1:13" ht="16.5" customHeight="1" x14ac:dyDescent="0.2"/>
    <row r="107" spans="1:13" ht="16.5" customHeight="1" x14ac:dyDescent="0.2"/>
    <row r="108" spans="1:13" ht="16.5" customHeight="1" x14ac:dyDescent="0.2">
      <c r="A108" s="236"/>
    </row>
    <row r="109" spans="1:13" ht="16.5" customHeight="1" x14ac:dyDescent="0.2">
      <c r="A109" s="236"/>
    </row>
    <row r="110" spans="1:13" ht="16.5" customHeight="1" x14ac:dyDescent="0.2">
      <c r="A110" s="236"/>
    </row>
    <row r="111" spans="1:13" ht="16.5" customHeight="1" x14ac:dyDescent="0.2">
      <c r="A111" s="236"/>
    </row>
  </sheetData>
  <sheetProtection algorithmName="SHA-512" hashValue="3VuLP5rznGX8xcmvQAMMJX8zDzZDVgmKFPj7NFzaY9oybyeVT11VpfZD4IpETB/harQQ7NzJb0IVpo+HbDr/SQ==" saltValue="rjICfsVaPc6R4QdsG08XjQ==" spinCount="100000" sheet="1" formatCells="0" formatColumns="0" formatRows="0"/>
  <protectedRanges>
    <protectedRange sqref="A5:I99" name="範囲1"/>
    <protectedRange sqref="M5:M99" name="範囲1_1"/>
  </protectedRanges>
  <autoFilter ref="A3:M4" xr:uid="{EBA50578-3751-450A-B1CE-DCC2BFC0FC60}">
    <filterColumn colId="2" showButton="0"/>
    <filterColumn colId="3" showButton="0"/>
    <filterColumn colId="4" showButton="0"/>
    <filterColumn colId="5" showButton="0"/>
  </autoFilter>
  <dataConsolidate/>
  <mergeCells count="11">
    <mergeCell ref="L3:L4"/>
    <mergeCell ref="O3:O4"/>
    <mergeCell ref="A100:H100"/>
    <mergeCell ref="A3:A4"/>
    <mergeCell ref="B3:B4"/>
    <mergeCell ref="C3:G3"/>
    <mergeCell ref="H3:H4"/>
    <mergeCell ref="J3:J4"/>
    <mergeCell ref="M3:M4"/>
    <mergeCell ref="I3:I4"/>
    <mergeCell ref="K3:K4"/>
  </mergeCells>
  <phoneticPr fontId="15"/>
  <dataValidations count="2">
    <dataValidation type="list" allowBlank="1" showInputMessage="1" showErrorMessage="1" sqref="L5:L99" xr:uid="{18D35710-01D6-47BC-883D-291C6B310B9E}">
      <formula1>$O$5:$O$11</formula1>
    </dataValidation>
    <dataValidation type="list" allowBlank="1" showInputMessage="1" showErrorMessage="1" sqref="H5:H99" xr:uid="{641950FB-6BC1-4A44-8F3F-F768EBDDC041}">
      <formula1>"直雇用, 派遣"</formula1>
    </dataValidation>
  </dataValidations>
  <pageMargins left="0.39370078740157483" right="0.19685039370078741" top="0.74803149606299213" bottom="0.74803149606299213" header="0.31496062992125984" footer="0.31496062992125984"/>
  <pageSetup paperSize="9" scale="65" fitToHeight="2" orientation="portrait" blackAndWhite="1" r:id="rId1"/>
  <headerFooter alignWithMargins="0">
    <oddFooter>&amp;R&amp;12&amp;K00-024Ver.20240401</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7F79D-A98B-4A38-888D-047F2357BCAA}">
  <sheetPr>
    <tabColor rgb="FFFFFF00"/>
    <pageSetUpPr fitToPage="1"/>
  </sheetPr>
  <dimension ref="A1:O114"/>
  <sheetViews>
    <sheetView zoomScale="80" zoomScaleNormal="80" workbookViewId="0">
      <pane ySplit="4" topLeftCell="A5" activePane="bottomLeft" state="frozen"/>
      <selection pane="bottomLeft"/>
    </sheetView>
  </sheetViews>
  <sheetFormatPr defaultColWidth="9" defaultRowHeight="14.4" x14ac:dyDescent="0.2"/>
  <cols>
    <col min="1" max="1" width="25.109375" style="1" customWidth="1"/>
    <col min="2" max="2" width="19.21875" style="1" customWidth="1"/>
    <col min="3" max="6" width="10.21875" style="1" customWidth="1"/>
    <col min="7" max="7" width="10.21875" style="1" hidden="1" customWidth="1"/>
    <col min="8" max="8" width="10.109375" style="4" customWidth="1"/>
    <col min="9" max="9" width="13.77734375" style="4" customWidth="1"/>
    <col min="10" max="10" width="20" style="2" customWidth="1"/>
    <col min="11" max="11" width="30.77734375" style="6" customWidth="1"/>
    <col min="12" max="12" width="12.6640625" style="2" customWidth="1"/>
    <col min="13" max="13" width="9" style="1" customWidth="1"/>
    <col min="14" max="14" width="34" style="1" customWidth="1"/>
    <col min="15" max="15" width="17.77734375" style="1" customWidth="1"/>
    <col min="16" max="16384" width="9" style="1"/>
  </cols>
  <sheetData>
    <row r="1" spans="1:15" x14ac:dyDescent="0.2">
      <c r="A1" s="1" t="s">
        <v>129</v>
      </c>
    </row>
    <row r="2" spans="1:15" ht="17.25" customHeight="1" thickBot="1" x14ac:dyDescent="0.25">
      <c r="A2" s="1" t="s">
        <v>130</v>
      </c>
      <c r="B2" s="4"/>
      <c r="C2" s="4"/>
      <c r="D2" s="4"/>
      <c r="E2" s="4"/>
      <c r="F2" s="4"/>
      <c r="G2" s="4"/>
      <c r="J2" s="3" t="s">
        <v>67</v>
      </c>
      <c r="L2" s="3"/>
    </row>
    <row r="3" spans="1:15" ht="17.25" customHeight="1" x14ac:dyDescent="0.2">
      <c r="A3" s="511" t="s">
        <v>131</v>
      </c>
      <c r="B3" s="502" t="s">
        <v>132</v>
      </c>
      <c r="C3" s="486" t="s">
        <v>71</v>
      </c>
      <c r="D3" s="486"/>
      <c r="E3" s="486"/>
      <c r="F3" s="486"/>
      <c r="G3" s="486"/>
      <c r="H3" s="513" t="s">
        <v>151</v>
      </c>
      <c r="I3" s="487" t="s">
        <v>329</v>
      </c>
      <c r="J3" s="498" t="s">
        <v>134</v>
      </c>
      <c r="K3" s="473" t="s">
        <v>263</v>
      </c>
      <c r="L3" s="519" t="s">
        <v>135</v>
      </c>
      <c r="N3" s="473" t="s">
        <v>263</v>
      </c>
    </row>
    <row r="4" spans="1:15" ht="17.25" customHeight="1" thickBot="1" x14ac:dyDescent="0.25">
      <c r="A4" s="512"/>
      <c r="B4" s="503"/>
      <c r="C4" s="94" t="s">
        <v>152</v>
      </c>
      <c r="D4" s="95" t="s">
        <v>153</v>
      </c>
      <c r="E4" s="94" t="s">
        <v>154</v>
      </c>
      <c r="F4" s="95" t="s">
        <v>155</v>
      </c>
      <c r="G4" s="96"/>
      <c r="H4" s="514"/>
      <c r="I4" s="488"/>
      <c r="J4" s="499"/>
      <c r="K4" s="474"/>
      <c r="L4" s="520"/>
      <c r="N4" s="474"/>
    </row>
    <row r="5" spans="1:15" ht="17.25" customHeight="1" x14ac:dyDescent="0.2">
      <c r="A5" s="43" t="s">
        <v>315</v>
      </c>
      <c r="B5" s="54" t="s">
        <v>321</v>
      </c>
      <c r="C5" s="97">
        <v>4300</v>
      </c>
      <c r="D5" s="98">
        <v>500</v>
      </c>
      <c r="E5" s="122"/>
      <c r="F5" s="123"/>
      <c r="G5" s="124"/>
      <c r="H5" s="72" t="s">
        <v>331</v>
      </c>
      <c r="I5" s="356" t="str">
        <f t="shared" ref="I5:I68" si="0">IF(H5="","",IF(H5="税込","不要","要"))</f>
        <v>不要</v>
      </c>
      <c r="J5" s="209">
        <f>IF(B5="","",ROUNDDOWN((C5*D5)+(E5*F5),0))</f>
        <v>2150000</v>
      </c>
      <c r="K5" s="296" t="s">
        <v>283</v>
      </c>
      <c r="L5" s="290"/>
      <c r="N5" s="239" t="str">
        <f>IF('4.設備備品費E'!L5="","",'4.設備備品費E'!L5)</f>
        <v>研究時間確保</v>
      </c>
      <c r="O5" s="261">
        <f>IF(N5="","",SUMIF($K$5:$K$99,N5,$J$5:$J$99))</f>
        <v>2482000</v>
      </c>
    </row>
    <row r="6" spans="1:15" s="10" customFormat="1" ht="17.25" customHeight="1" x14ac:dyDescent="0.2">
      <c r="A6" s="53" t="s">
        <v>317</v>
      </c>
      <c r="B6" s="54" t="s">
        <v>322</v>
      </c>
      <c r="C6" s="99">
        <v>1660</v>
      </c>
      <c r="D6" s="100">
        <v>200</v>
      </c>
      <c r="E6" s="99"/>
      <c r="F6" s="100"/>
      <c r="G6" s="125"/>
      <c r="H6" s="74" t="s">
        <v>331</v>
      </c>
      <c r="I6" s="356" t="str">
        <f t="shared" si="0"/>
        <v>不要</v>
      </c>
      <c r="J6" s="209">
        <f t="shared" ref="J6:J99" si="1">IF(B6="","",ROUNDDOWN((C6*D6)+(E6*F6),0))</f>
        <v>332000</v>
      </c>
      <c r="K6" s="296" t="s">
        <v>283</v>
      </c>
      <c r="L6" s="258"/>
      <c r="N6" s="240" t="str">
        <f>IF('4.設備備品費E'!L6="","",'4.設備備品費E'!L6)</f>
        <v>研究者の多様性の向上</v>
      </c>
      <c r="O6" s="261">
        <f t="shared" ref="O6:O11" si="2">IF(N6="","",SUMIF($K$5:$K$99,N6,$J$5:$J$99))</f>
        <v>4381020</v>
      </c>
    </row>
    <row r="7" spans="1:15" s="9" customFormat="1" ht="17.25" customHeight="1" x14ac:dyDescent="0.2">
      <c r="A7" s="73" t="s">
        <v>145</v>
      </c>
      <c r="B7" s="54" t="s">
        <v>323</v>
      </c>
      <c r="C7" s="99"/>
      <c r="D7" s="100"/>
      <c r="E7" s="99">
        <v>301340</v>
      </c>
      <c r="F7" s="100">
        <v>12</v>
      </c>
      <c r="G7" s="125"/>
      <c r="H7" s="74" t="s">
        <v>331</v>
      </c>
      <c r="I7" s="356" t="str">
        <f t="shared" si="0"/>
        <v>不要</v>
      </c>
      <c r="J7" s="209">
        <f t="shared" si="1"/>
        <v>3616080</v>
      </c>
      <c r="K7" s="296" t="s">
        <v>284</v>
      </c>
      <c r="L7" s="292"/>
      <c r="N7" s="240" t="str">
        <f>IF('4.設備備品費E'!L7="","",'4.設備備品費E'!L7)</f>
        <v>研究者の流動性の確保</v>
      </c>
      <c r="O7" s="261">
        <f t="shared" si="2"/>
        <v>0</v>
      </c>
    </row>
    <row r="8" spans="1:15" s="9" customFormat="1" ht="17.25" customHeight="1" x14ac:dyDescent="0.2">
      <c r="A8" s="53" t="s">
        <v>317</v>
      </c>
      <c r="B8" s="54" t="s">
        <v>324</v>
      </c>
      <c r="C8" s="99"/>
      <c r="D8" s="100"/>
      <c r="E8" s="129">
        <v>254980</v>
      </c>
      <c r="F8" s="130">
        <v>3</v>
      </c>
      <c r="G8" s="125"/>
      <c r="H8" s="74" t="s">
        <v>331</v>
      </c>
      <c r="I8" s="356" t="str">
        <f t="shared" si="0"/>
        <v>不要</v>
      </c>
      <c r="J8" s="209">
        <f>IF(B8="","",ROUNDDOWN((C8*D8)+(E8*F8),0))</f>
        <v>764940</v>
      </c>
      <c r="K8" s="296" t="s">
        <v>284</v>
      </c>
      <c r="L8" s="258"/>
      <c r="N8" s="240" t="str">
        <f>IF('4.設備備品費E'!L8="","",'4.設備備品費E'!L8)</f>
        <v>環境整備共通</v>
      </c>
      <c r="O8" s="261">
        <f t="shared" si="2"/>
        <v>0</v>
      </c>
    </row>
    <row r="9" spans="1:15" s="9" customFormat="1" ht="17.25" customHeight="1" x14ac:dyDescent="0.2">
      <c r="A9" s="280"/>
      <c r="B9" s="281"/>
      <c r="C9" s="293"/>
      <c r="D9" s="294"/>
      <c r="E9" s="101"/>
      <c r="F9" s="102"/>
      <c r="G9" s="126"/>
      <c r="H9" s="295"/>
      <c r="I9" s="357" t="str">
        <f t="shared" si="0"/>
        <v/>
      </c>
      <c r="J9" s="209" t="str">
        <f t="shared" si="1"/>
        <v/>
      </c>
      <c r="K9" s="297"/>
      <c r="L9" s="290"/>
      <c r="N9" s="240" t="str">
        <f>IF('4.設備備品費E'!L9="","",'4.設備備品費E'!L9)</f>
        <v/>
      </c>
      <c r="O9" s="261" t="str">
        <f t="shared" si="2"/>
        <v/>
      </c>
    </row>
    <row r="10" spans="1:15" s="9" customFormat="1" ht="17.25" customHeight="1" x14ac:dyDescent="0.2">
      <c r="A10" s="75"/>
      <c r="B10" s="281"/>
      <c r="C10" s="101"/>
      <c r="D10" s="102"/>
      <c r="E10" s="101"/>
      <c r="F10" s="102"/>
      <c r="G10" s="126"/>
      <c r="H10" s="77"/>
      <c r="I10" s="357" t="str">
        <f t="shared" si="0"/>
        <v/>
      </c>
      <c r="J10" s="209" t="str">
        <f t="shared" si="1"/>
        <v/>
      </c>
      <c r="K10" s="297"/>
      <c r="L10" s="258"/>
      <c r="N10" s="240" t="str">
        <f>IF('4.設備備品費E'!L10="","",'4.設備備品費E'!L10)</f>
        <v/>
      </c>
      <c r="O10" s="261" t="str">
        <f t="shared" si="2"/>
        <v/>
      </c>
    </row>
    <row r="11" spans="1:15" s="9" customFormat="1" ht="17.25" customHeight="1" thickBot="1" x14ac:dyDescent="0.25">
      <c r="A11" s="291"/>
      <c r="B11" s="281"/>
      <c r="C11" s="101"/>
      <c r="D11" s="102"/>
      <c r="E11" s="101"/>
      <c r="F11" s="102"/>
      <c r="G11" s="126"/>
      <c r="H11" s="77"/>
      <c r="I11" s="357" t="str">
        <f t="shared" si="0"/>
        <v/>
      </c>
      <c r="J11" s="209" t="str">
        <f t="shared" si="1"/>
        <v/>
      </c>
      <c r="K11" s="297"/>
      <c r="L11" s="292"/>
      <c r="N11" s="241" t="str">
        <f>IF('4.設備備品費E'!L11="","",'4.設備備品費E'!L11)</f>
        <v/>
      </c>
      <c r="O11" s="261" t="str">
        <f t="shared" si="2"/>
        <v/>
      </c>
    </row>
    <row r="12" spans="1:15" s="9" customFormat="1" ht="17.25" customHeight="1" x14ac:dyDescent="0.2">
      <c r="A12" s="75"/>
      <c r="B12" s="281"/>
      <c r="C12" s="101"/>
      <c r="D12" s="102"/>
      <c r="E12" s="101"/>
      <c r="F12" s="102"/>
      <c r="G12" s="126"/>
      <c r="H12" s="77"/>
      <c r="I12" s="357" t="str">
        <f t="shared" si="0"/>
        <v/>
      </c>
      <c r="J12" s="209" t="str">
        <f t="shared" si="1"/>
        <v/>
      </c>
      <c r="K12" s="297"/>
      <c r="L12" s="258"/>
    </row>
    <row r="13" spans="1:15" s="9" customFormat="1" ht="17.25" customHeight="1" x14ac:dyDescent="0.2">
      <c r="A13" s="280"/>
      <c r="B13" s="281"/>
      <c r="C13" s="293"/>
      <c r="D13" s="294"/>
      <c r="E13" s="101"/>
      <c r="F13" s="102"/>
      <c r="G13" s="126"/>
      <c r="H13" s="295"/>
      <c r="I13" s="357" t="str">
        <f t="shared" si="0"/>
        <v/>
      </c>
      <c r="J13" s="209" t="str">
        <f t="shared" si="1"/>
        <v/>
      </c>
      <c r="K13" s="297"/>
      <c r="L13" s="290"/>
    </row>
    <row r="14" spans="1:15" s="9" customFormat="1" ht="17.25" customHeight="1" x14ac:dyDescent="0.2">
      <c r="A14" s="75"/>
      <c r="B14" s="281"/>
      <c r="C14" s="101"/>
      <c r="D14" s="102"/>
      <c r="E14" s="101"/>
      <c r="F14" s="102"/>
      <c r="G14" s="126"/>
      <c r="H14" s="77"/>
      <c r="I14" s="357" t="str">
        <f t="shared" si="0"/>
        <v/>
      </c>
      <c r="J14" s="209" t="str">
        <f t="shared" si="1"/>
        <v/>
      </c>
      <c r="K14" s="297"/>
      <c r="L14" s="258"/>
    </row>
    <row r="15" spans="1:15" s="9" customFormat="1" ht="17.25" customHeight="1" x14ac:dyDescent="0.2">
      <c r="A15" s="291"/>
      <c r="B15" s="281"/>
      <c r="C15" s="101"/>
      <c r="D15" s="102"/>
      <c r="E15" s="101"/>
      <c r="F15" s="102"/>
      <c r="G15" s="126"/>
      <c r="H15" s="77"/>
      <c r="I15" s="357" t="str">
        <f t="shared" si="0"/>
        <v/>
      </c>
      <c r="J15" s="209" t="str">
        <f t="shared" si="1"/>
        <v/>
      </c>
      <c r="K15" s="297"/>
      <c r="L15" s="292"/>
    </row>
    <row r="16" spans="1:15" s="9" customFormat="1" ht="17.25" customHeight="1" x14ac:dyDescent="0.2">
      <c r="A16" s="75"/>
      <c r="B16" s="281"/>
      <c r="C16" s="101"/>
      <c r="D16" s="102"/>
      <c r="E16" s="101"/>
      <c r="F16" s="102"/>
      <c r="G16" s="126"/>
      <c r="H16" s="77"/>
      <c r="I16" s="357" t="str">
        <f t="shared" si="0"/>
        <v/>
      </c>
      <c r="J16" s="209" t="str">
        <f t="shared" si="1"/>
        <v/>
      </c>
      <c r="K16" s="297"/>
      <c r="L16" s="258"/>
    </row>
    <row r="17" spans="1:12" s="9" customFormat="1" ht="17.25" customHeight="1" x14ac:dyDescent="0.2">
      <c r="A17" s="280"/>
      <c r="B17" s="281"/>
      <c r="C17" s="293"/>
      <c r="D17" s="294"/>
      <c r="E17" s="293"/>
      <c r="F17" s="294"/>
      <c r="G17" s="126"/>
      <c r="H17" s="295"/>
      <c r="I17" s="357" t="str">
        <f t="shared" si="0"/>
        <v/>
      </c>
      <c r="J17" s="209" t="str">
        <f t="shared" si="1"/>
        <v/>
      </c>
      <c r="K17" s="297"/>
      <c r="L17" s="290"/>
    </row>
    <row r="18" spans="1:12" s="9" customFormat="1" ht="17.25" customHeight="1" x14ac:dyDescent="0.2">
      <c r="A18" s="280"/>
      <c r="B18" s="281"/>
      <c r="C18" s="293"/>
      <c r="D18" s="294"/>
      <c r="E18" s="293"/>
      <c r="F18" s="294"/>
      <c r="G18" s="126"/>
      <c r="H18" s="295"/>
      <c r="I18" s="357" t="str">
        <f t="shared" si="0"/>
        <v/>
      </c>
      <c r="J18" s="209" t="str">
        <f t="shared" si="1"/>
        <v/>
      </c>
      <c r="K18" s="297"/>
      <c r="L18" s="290"/>
    </row>
    <row r="19" spans="1:12" s="9" customFormat="1" ht="17.25" customHeight="1" x14ac:dyDescent="0.2">
      <c r="A19" s="280"/>
      <c r="B19" s="281"/>
      <c r="C19" s="293"/>
      <c r="D19" s="294"/>
      <c r="E19" s="293"/>
      <c r="F19" s="294"/>
      <c r="G19" s="126"/>
      <c r="H19" s="295"/>
      <c r="I19" s="357" t="str">
        <f t="shared" si="0"/>
        <v/>
      </c>
      <c r="J19" s="209" t="str">
        <f t="shared" si="1"/>
        <v/>
      </c>
      <c r="K19" s="297"/>
      <c r="L19" s="290"/>
    </row>
    <row r="20" spans="1:12" s="9" customFormat="1" ht="17.25" customHeight="1" x14ac:dyDescent="0.2">
      <c r="A20" s="280"/>
      <c r="B20" s="281"/>
      <c r="C20" s="293"/>
      <c r="D20" s="294"/>
      <c r="E20" s="293"/>
      <c r="F20" s="294"/>
      <c r="G20" s="126"/>
      <c r="H20" s="295"/>
      <c r="I20" s="357" t="str">
        <f t="shared" si="0"/>
        <v/>
      </c>
      <c r="J20" s="209" t="str">
        <f t="shared" si="1"/>
        <v/>
      </c>
      <c r="K20" s="297"/>
      <c r="L20" s="290"/>
    </row>
    <row r="21" spans="1:12" s="9" customFormat="1" ht="17.25" customHeight="1" x14ac:dyDescent="0.2">
      <c r="A21" s="280"/>
      <c r="B21" s="281"/>
      <c r="C21" s="293"/>
      <c r="D21" s="294"/>
      <c r="E21" s="293"/>
      <c r="F21" s="294"/>
      <c r="G21" s="126"/>
      <c r="H21" s="295"/>
      <c r="I21" s="357" t="str">
        <f t="shared" si="0"/>
        <v/>
      </c>
      <c r="J21" s="209" t="str">
        <f t="shared" si="1"/>
        <v/>
      </c>
      <c r="K21" s="297"/>
      <c r="L21" s="290"/>
    </row>
    <row r="22" spans="1:12" s="9" customFormat="1" ht="17.25" customHeight="1" x14ac:dyDescent="0.2">
      <c r="A22" s="280"/>
      <c r="B22" s="281"/>
      <c r="C22" s="293"/>
      <c r="D22" s="294"/>
      <c r="E22" s="293"/>
      <c r="F22" s="294"/>
      <c r="G22" s="126"/>
      <c r="H22" s="295"/>
      <c r="I22" s="357" t="str">
        <f t="shared" si="0"/>
        <v/>
      </c>
      <c r="J22" s="209" t="str">
        <f t="shared" si="1"/>
        <v/>
      </c>
      <c r="K22" s="297"/>
      <c r="L22" s="290"/>
    </row>
    <row r="23" spans="1:12" s="9" customFormat="1" ht="17.25" customHeight="1" x14ac:dyDescent="0.2">
      <c r="A23" s="280"/>
      <c r="B23" s="281"/>
      <c r="C23" s="293"/>
      <c r="D23" s="294"/>
      <c r="E23" s="293"/>
      <c r="F23" s="294"/>
      <c r="G23" s="126"/>
      <c r="H23" s="295"/>
      <c r="I23" s="357" t="str">
        <f t="shared" si="0"/>
        <v/>
      </c>
      <c r="J23" s="209" t="str">
        <f t="shared" si="1"/>
        <v/>
      </c>
      <c r="K23" s="297"/>
      <c r="L23" s="290"/>
    </row>
    <row r="24" spans="1:12" s="9" customFormat="1" ht="17.25" customHeight="1" x14ac:dyDescent="0.2">
      <c r="A24" s="280"/>
      <c r="B24" s="281"/>
      <c r="C24" s="293"/>
      <c r="D24" s="294"/>
      <c r="E24" s="293"/>
      <c r="F24" s="294"/>
      <c r="G24" s="126"/>
      <c r="H24" s="295"/>
      <c r="I24" s="357" t="str">
        <f t="shared" si="0"/>
        <v/>
      </c>
      <c r="J24" s="209" t="str">
        <f t="shared" si="1"/>
        <v/>
      </c>
      <c r="K24" s="297"/>
      <c r="L24" s="290"/>
    </row>
    <row r="25" spans="1:12" s="9" customFormat="1" ht="17.25" customHeight="1" x14ac:dyDescent="0.2">
      <c r="A25" s="280"/>
      <c r="B25" s="281"/>
      <c r="C25" s="293"/>
      <c r="D25" s="294"/>
      <c r="E25" s="293"/>
      <c r="F25" s="294"/>
      <c r="G25" s="126"/>
      <c r="H25" s="295"/>
      <c r="I25" s="357" t="str">
        <f t="shared" si="0"/>
        <v/>
      </c>
      <c r="J25" s="209" t="str">
        <f t="shared" si="1"/>
        <v/>
      </c>
      <c r="K25" s="297"/>
      <c r="L25" s="290"/>
    </row>
    <row r="26" spans="1:12" s="9" customFormat="1" ht="17.25" customHeight="1" x14ac:dyDescent="0.2">
      <c r="A26" s="280"/>
      <c r="B26" s="281"/>
      <c r="C26" s="293"/>
      <c r="D26" s="294"/>
      <c r="E26" s="293"/>
      <c r="F26" s="294"/>
      <c r="G26" s="126"/>
      <c r="H26" s="295"/>
      <c r="I26" s="357" t="str">
        <f t="shared" si="0"/>
        <v/>
      </c>
      <c r="J26" s="209" t="str">
        <f t="shared" si="1"/>
        <v/>
      </c>
      <c r="K26" s="297"/>
      <c r="L26" s="290"/>
    </row>
    <row r="27" spans="1:12" s="9" customFormat="1" ht="17.25" customHeight="1" x14ac:dyDescent="0.2">
      <c r="A27" s="280"/>
      <c r="B27" s="281"/>
      <c r="C27" s="293"/>
      <c r="D27" s="294"/>
      <c r="E27" s="293"/>
      <c r="F27" s="294"/>
      <c r="G27" s="126"/>
      <c r="H27" s="295"/>
      <c r="I27" s="357" t="str">
        <f t="shared" si="0"/>
        <v/>
      </c>
      <c r="J27" s="209" t="str">
        <f t="shared" si="1"/>
        <v/>
      </c>
      <c r="K27" s="297"/>
      <c r="L27" s="290"/>
    </row>
    <row r="28" spans="1:12" s="9" customFormat="1" ht="17.25" customHeight="1" x14ac:dyDescent="0.2">
      <c r="A28" s="280"/>
      <c r="B28" s="281"/>
      <c r="C28" s="293"/>
      <c r="D28" s="294"/>
      <c r="E28" s="293"/>
      <c r="F28" s="294"/>
      <c r="G28" s="126"/>
      <c r="H28" s="295"/>
      <c r="I28" s="357" t="str">
        <f t="shared" si="0"/>
        <v/>
      </c>
      <c r="J28" s="209" t="str">
        <f t="shared" si="1"/>
        <v/>
      </c>
      <c r="K28" s="297"/>
      <c r="L28" s="290"/>
    </row>
    <row r="29" spans="1:12" s="9" customFormat="1" ht="17.25" customHeight="1" x14ac:dyDescent="0.2">
      <c r="A29" s="280"/>
      <c r="B29" s="281"/>
      <c r="C29" s="293"/>
      <c r="D29" s="294"/>
      <c r="E29" s="293"/>
      <c r="F29" s="294"/>
      <c r="G29" s="126"/>
      <c r="H29" s="295"/>
      <c r="I29" s="357" t="str">
        <f t="shared" si="0"/>
        <v/>
      </c>
      <c r="J29" s="209" t="str">
        <f t="shared" si="1"/>
        <v/>
      </c>
      <c r="K29" s="297"/>
      <c r="L29" s="290"/>
    </row>
    <row r="30" spans="1:12" s="9" customFormat="1" ht="17.25" customHeight="1" x14ac:dyDescent="0.2">
      <c r="A30" s="280"/>
      <c r="B30" s="281"/>
      <c r="C30" s="293"/>
      <c r="D30" s="294"/>
      <c r="E30" s="293"/>
      <c r="F30" s="294"/>
      <c r="G30" s="126"/>
      <c r="H30" s="295"/>
      <c r="I30" s="357" t="str">
        <f t="shared" si="0"/>
        <v/>
      </c>
      <c r="J30" s="209" t="str">
        <f t="shared" si="1"/>
        <v/>
      </c>
      <c r="K30" s="297"/>
      <c r="L30" s="290"/>
    </row>
    <row r="31" spans="1:12" s="9" customFormat="1" ht="17.25" customHeight="1" x14ac:dyDescent="0.2">
      <c r="A31" s="280"/>
      <c r="B31" s="281"/>
      <c r="C31" s="293"/>
      <c r="D31" s="294"/>
      <c r="E31" s="293"/>
      <c r="F31" s="294"/>
      <c r="G31" s="126"/>
      <c r="H31" s="295"/>
      <c r="I31" s="357" t="str">
        <f t="shared" si="0"/>
        <v/>
      </c>
      <c r="J31" s="209" t="str">
        <f t="shared" si="1"/>
        <v/>
      </c>
      <c r="K31" s="297"/>
      <c r="L31" s="290"/>
    </row>
    <row r="32" spans="1:12" s="9" customFormat="1" ht="17.25" customHeight="1" x14ac:dyDescent="0.2">
      <c r="A32" s="280"/>
      <c r="B32" s="281"/>
      <c r="C32" s="293"/>
      <c r="D32" s="294"/>
      <c r="E32" s="293"/>
      <c r="F32" s="294"/>
      <c r="G32" s="126"/>
      <c r="H32" s="295"/>
      <c r="I32" s="357" t="str">
        <f t="shared" si="0"/>
        <v/>
      </c>
      <c r="J32" s="209" t="str">
        <f t="shared" si="1"/>
        <v/>
      </c>
      <c r="K32" s="297"/>
      <c r="L32" s="290"/>
    </row>
    <row r="33" spans="1:12" s="9" customFormat="1" ht="17.25" customHeight="1" x14ac:dyDescent="0.2">
      <c r="A33" s="280"/>
      <c r="B33" s="281"/>
      <c r="C33" s="293"/>
      <c r="D33" s="294"/>
      <c r="E33" s="293"/>
      <c r="F33" s="294"/>
      <c r="G33" s="126"/>
      <c r="H33" s="295"/>
      <c r="I33" s="357" t="str">
        <f t="shared" si="0"/>
        <v/>
      </c>
      <c r="J33" s="209" t="str">
        <f t="shared" si="1"/>
        <v/>
      </c>
      <c r="K33" s="297"/>
      <c r="L33" s="290"/>
    </row>
    <row r="34" spans="1:12" s="9" customFormat="1" ht="17.25" customHeight="1" x14ac:dyDescent="0.2">
      <c r="A34" s="280"/>
      <c r="B34" s="281"/>
      <c r="C34" s="293"/>
      <c r="D34" s="294"/>
      <c r="E34" s="293"/>
      <c r="F34" s="294"/>
      <c r="G34" s="126"/>
      <c r="H34" s="295"/>
      <c r="I34" s="357" t="str">
        <f t="shared" si="0"/>
        <v/>
      </c>
      <c r="J34" s="209" t="str">
        <f t="shared" si="1"/>
        <v/>
      </c>
      <c r="K34" s="297"/>
      <c r="L34" s="290"/>
    </row>
    <row r="35" spans="1:12" s="9" customFormat="1" ht="17.25" customHeight="1" x14ac:dyDescent="0.2">
      <c r="A35" s="280"/>
      <c r="B35" s="281"/>
      <c r="C35" s="293"/>
      <c r="D35" s="294"/>
      <c r="E35" s="293"/>
      <c r="F35" s="294"/>
      <c r="G35" s="126"/>
      <c r="H35" s="295"/>
      <c r="I35" s="357" t="str">
        <f t="shared" si="0"/>
        <v/>
      </c>
      <c r="J35" s="209" t="str">
        <f t="shared" si="1"/>
        <v/>
      </c>
      <c r="K35" s="297"/>
      <c r="L35" s="290"/>
    </row>
    <row r="36" spans="1:12" s="9" customFormat="1" ht="17.25" customHeight="1" x14ac:dyDescent="0.2">
      <c r="A36" s="280"/>
      <c r="B36" s="281"/>
      <c r="C36" s="293"/>
      <c r="D36" s="294"/>
      <c r="E36" s="293"/>
      <c r="F36" s="294"/>
      <c r="G36" s="126"/>
      <c r="H36" s="295"/>
      <c r="I36" s="357" t="str">
        <f t="shared" si="0"/>
        <v/>
      </c>
      <c r="J36" s="209" t="str">
        <f t="shared" si="1"/>
        <v/>
      </c>
      <c r="K36" s="297"/>
      <c r="L36" s="290"/>
    </row>
    <row r="37" spans="1:12" s="9" customFormat="1" ht="17.25" customHeight="1" x14ac:dyDescent="0.2">
      <c r="A37" s="280"/>
      <c r="B37" s="281"/>
      <c r="C37" s="293"/>
      <c r="D37" s="294"/>
      <c r="E37" s="293"/>
      <c r="F37" s="294"/>
      <c r="G37" s="126"/>
      <c r="H37" s="295"/>
      <c r="I37" s="357" t="str">
        <f t="shared" si="0"/>
        <v/>
      </c>
      <c r="J37" s="209" t="str">
        <f t="shared" si="1"/>
        <v/>
      </c>
      <c r="K37" s="297"/>
      <c r="L37" s="290"/>
    </row>
    <row r="38" spans="1:12" s="9" customFormat="1" ht="17.25" customHeight="1" x14ac:dyDescent="0.2">
      <c r="A38" s="280"/>
      <c r="B38" s="281"/>
      <c r="C38" s="293"/>
      <c r="D38" s="294"/>
      <c r="E38" s="293"/>
      <c r="F38" s="294"/>
      <c r="G38" s="126"/>
      <c r="H38" s="295"/>
      <c r="I38" s="357" t="str">
        <f t="shared" si="0"/>
        <v/>
      </c>
      <c r="J38" s="209" t="str">
        <f t="shared" si="1"/>
        <v/>
      </c>
      <c r="K38" s="297"/>
      <c r="L38" s="290"/>
    </row>
    <row r="39" spans="1:12" s="9" customFormat="1" ht="17.25" customHeight="1" x14ac:dyDescent="0.2">
      <c r="A39" s="280"/>
      <c r="B39" s="281"/>
      <c r="C39" s="293"/>
      <c r="D39" s="294"/>
      <c r="E39" s="293"/>
      <c r="F39" s="294"/>
      <c r="G39" s="126"/>
      <c r="H39" s="295"/>
      <c r="I39" s="357" t="str">
        <f t="shared" si="0"/>
        <v/>
      </c>
      <c r="J39" s="209" t="str">
        <f t="shared" si="1"/>
        <v/>
      </c>
      <c r="K39" s="297"/>
      <c r="L39" s="290"/>
    </row>
    <row r="40" spans="1:12" s="9" customFormat="1" ht="17.25" customHeight="1" x14ac:dyDescent="0.2">
      <c r="A40" s="280"/>
      <c r="B40" s="281"/>
      <c r="C40" s="293"/>
      <c r="D40" s="294"/>
      <c r="E40" s="293"/>
      <c r="F40" s="294"/>
      <c r="G40" s="126"/>
      <c r="H40" s="295"/>
      <c r="I40" s="357" t="str">
        <f t="shared" si="0"/>
        <v/>
      </c>
      <c r="J40" s="209" t="str">
        <f t="shared" si="1"/>
        <v/>
      </c>
      <c r="K40" s="297"/>
      <c r="L40" s="290"/>
    </row>
    <row r="41" spans="1:12" s="9" customFormat="1" ht="17.25" customHeight="1" x14ac:dyDescent="0.2">
      <c r="A41" s="280"/>
      <c r="B41" s="281"/>
      <c r="C41" s="293"/>
      <c r="D41" s="294"/>
      <c r="E41" s="293"/>
      <c r="F41" s="294"/>
      <c r="G41" s="126"/>
      <c r="H41" s="295"/>
      <c r="I41" s="357" t="str">
        <f t="shared" si="0"/>
        <v/>
      </c>
      <c r="J41" s="209" t="str">
        <f t="shared" si="1"/>
        <v/>
      </c>
      <c r="K41" s="297"/>
      <c r="L41" s="290"/>
    </row>
    <row r="42" spans="1:12" s="9" customFormat="1" ht="17.25" customHeight="1" x14ac:dyDescent="0.2">
      <c r="A42" s="280"/>
      <c r="B42" s="281"/>
      <c r="C42" s="293"/>
      <c r="D42" s="294"/>
      <c r="E42" s="293"/>
      <c r="F42" s="294"/>
      <c r="G42" s="126"/>
      <c r="H42" s="295"/>
      <c r="I42" s="357" t="str">
        <f t="shared" si="0"/>
        <v/>
      </c>
      <c r="J42" s="209" t="str">
        <f t="shared" si="1"/>
        <v/>
      </c>
      <c r="K42" s="297"/>
      <c r="L42" s="290"/>
    </row>
    <row r="43" spans="1:12" s="9" customFormat="1" ht="17.25" customHeight="1" x14ac:dyDescent="0.2">
      <c r="A43" s="280"/>
      <c r="B43" s="281"/>
      <c r="C43" s="293"/>
      <c r="D43" s="294"/>
      <c r="E43" s="293"/>
      <c r="F43" s="294"/>
      <c r="G43" s="126"/>
      <c r="H43" s="295"/>
      <c r="I43" s="357" t="str">
        <f t="shared" si="0"/>
        <v/>
      </c>
      <c r="J43" s="209" t="str">
        <f t="shared" si="1"/>
        <v/>
      </c>
      <c r="K43" s="297"/>
      <c r="L43" s="290"/>
    </row>
    <row r="44" spans="1:12" s="9" customFormat="1" ht="17.25" customHeight="1" x14ac:dyDescent="0.2">
      <c r="A44" s="280"/>
      <c r="B44" s="281"/>
      <c r="C44" s="293"/>
      <c r="D44" s="294"/>
      <c r="E44" s="293"/>
      <c r="F44" s="294"/>
      <c r="G44" s="126"/>
      <c r="H44" s="295"/>
      <c r="I44" s="357" t="str">
        <f t="shared" si="0"/>
        <v/>
      </c>
      <c r="J44" s="209" t="str">
        <f t="shared" si="1"/>
        <v/>
      </c>
      <c r="K44" s="297"/>
      <c r="L44" s="290"/>
    </row>
    <row r="45" spans="1:12" s="9" customFormat="1" ht="17.25" customHeight="1" x14ac:dyDescent="0.2">
      <c r="A45" s="280"/>
      <c r="B45" s="281"/>
      <c r="C45" s="293"/>
      <c r="D45" s="294"/>
      <c r="E45" s="293"/>
      <c r="F45" s="294"/>
      <c r="G45" s="126"/>
      <c r="H45" s="295"/>
      <c r="I45" s="357" t="str">
        <f t="shared" si="0"/>
        <v/>
      </c>
      <c r="J45" s="209" t="str">
        <f t="shared" si="1"/>
        <v/>
      </c>
      <c r="K45" s="297"/>
      <c r="L45" s="290"/>
    </row>
    <row r="46" spans="1:12" s="9" customFormat="1" ht="17.25" customHeight="1" x14ac:dyDescent="0.2">
      <c r="A46" s="280"/>
      <c r="B46" s="281"/>
      <c r="C46" s="293"/>
      <c r="D46" s="294"/>
      <c r="E46" s="293"/>
      <c r="F46" s="294"/>
      <c r="G46" s="126"/>
      <c r="H46" s="295"/>
      <c r="I46" s="357" t="str">
        <f t="shared" si="0"/>
        <v/>
      </c>
      <c r="J46" s="209" t="str">
        <f t="shared" si="1"/>
        <v/>
      </c>
      <c r="K46" s="297"/>
      <c r="L46" s="290"/>
    </row>
    <row r="47" spans="1:12" s="9" customFormat="1" ht="17.25" customHeight="1" x14ac:dyDescent="0.2">
      <c r="A47" s="280"/>
      <c r="B47" s="281"/>
      <c r="C47" s="293"/>
      <c r="D47" s="294"/>
      <c r="E47" s="293"/>
      <c r="F47" s="294"/>
      <c r="G47" s="126"/>
      <c r="H47" s="295"/>
      <c r="I47" s="357" t="str">
        <f t="shared" si="0"/>
        <v/>
      </c>
      <c r="J47" s="209" t="str">
        <f t="shared" si="1"/>
        <v/>
      </c>
      <c r="K47" s="297"/>
      <c r="L47" s="290"/>
    </row>
    <row r="48" spans="1:12" s="9" customFormat="1" ht="17.25" customHeight="1" x14ac:dyDescent="0.2">
      <c r="A48" s="280"/>
      <c r="B48" s="281"/>
      <c r="C48" s="293"/>
      <c r="D48" s="294"/>
      <c r="E48" s="293"/>
      <c r="F48" s="294"/>
      <c r="G48" s="126"/>
      <c r="H48" s="295"/>
      <c r="I48" s="357" t="str">
        <f t="shared" si="0"/>
        <v/>
      </c>
      <c r="J48" s="209" t="str">
        <f t="shared" si="1"/>
        <v/>
      </c>
      <c r="K48" s="297"/>
      <c r="L48" s="290"/>
    </row>
    <row r="49" spans="1:12" s="9" customFormat="1" ht="17.25" customHeight="1" x14ac:dyDescent="0.2">
      <c r="A49" s="280"/>
      <c r="B49" s="281"/>
      <c r="C49" s="293"/>
      <c r="D49" s="294"/>
      <c r="E49" s="293"/>
      <c r="F49" s="294"/>
      <c r="G49" s="126"/>
      <c r="H49" s="295"/>
      <c r="I49" s="357" t="str">
        <f t="shared" si="0"/>
        <v/>
      </c>
      <c r="J49" s="209" t="str">
        <f t="shared" si="1"/>
        <v/>
      </c>
      <c r="K49" s="297"/>
      <c r="L49" s="290"/>
    </row>
    <row r="50" spans="1:12" s="9" customFormat="1" ht="17.25" customHeight="1" x14ac:dyDescent="0.2">
      <c r="A50" s="280"/>
      <c r="B50" s="281"/>
      <c r="C50" s="293"/>
      <c r="D50" s="294"/>
      <c r="E50" s="293"/>
      <c r="F50" s="294"/>
      <c r="G50" s="126"/>
      <c r="H50" s="295"/>
      <c r="I50" s="357" t="str">
        <f t="shared" si="0"/>
        <v/>
      </c>
      <c r="J50" s="209" t="str">
        <f t="shared" si="1"/>
        <v/>
      </c>
      <c r="K50" s="297"/>
      <c r="L50" s="290"/>
    </row>
    <row r="51" spans="1:12" s="9" customFormat="1" ht="17.25" customHeight="1" x14ac:dyDescent="0.2">
      <c r="A51" s="280"/>
      <c r="B51" s="281"/>
      <c r="C51" s="293"/>
      <c r="D51" s="294"/>
      <c r="E51" s="293"/>
      <c r="F51" s="294"/>
      <c r="G51" s="126"/>
      <c r="H51" s="295"/>
      <c r="I51" s="357" t="str">
        <f t="shared" si="0"/>
        <v/>
      </c>
      <c r="J51" s="209" t="str">
        <f t="shared" si="1"/>
        <v/>
      </c>
      <c r="K51" s="297"/>
      <c r="L51" s="290"/>
    </row>
    <row r="52" spans="1:12" s="9" customFormat="1" ht="17.25" customHeight="1" x14ac:dyDescent="0.2">
      <c r="A52" s="280"/>
      <c r="B52" s="281"/>
      <c r="C52" s="293"/>
      <c r="D52" s="294"/>
      <c r="E52" s="293"/>
      <c r="F52" s="294"/>
      <c r="G52" s="126"/>
      <c r="H52" s="295"/>
      <c r="I52" s="357" t="str">
        <f t="shared" si="0"/>
        <v/>
      </c>
      <c r="J52" s="209" t="str">
        <f t="shared" si="1"/>
        <v/>
      </c>
      <c r="K52" s="297"/>
      <c r="L52" s="290"/>
    </row>
    <row r="53" spans="1:12" s="9" customFormat="1" ht="17.25" customHeight="1" x14ac:dyDescent="0.2">
      <c r="A53" s="280"/>
      <c r="B53" s="281"/>
      <c r="C53" s="293"/>
      <c r="D53" s="294"/>
      <c r="E53" s="293"/>
      <c r="F53" s="294"/>
      <c r="G53" s="126"/>
      <c r="H53" s="295"/>
      <c r="I53" s="357" t="str">
        <f t="shared" si="0"/>
        <v/>
      </c>
      <c r="J53" s="209" t="str">
        <f t="shared" si="1"/>
        <v/>
      </c>
      <c r="K53" s="297"/>
      <c r="L53" s="290"/>
    </row>
    <row r="54" spans="1:12" s="9" customFormat="1" ht="17.25" customHeight="1" x14ac:dyDescent="0.2">
      <c r="A54" s="280"/>
      <c r="B54" s="281"/>
      <c r="C54" s="293"/>
      <c r="D54" s="294"/>
      <c r="E54" s="293"/>
      <c r="F54" s="294"/>
      <c r="G54" s="126"/>
      <c r="H54" s="295"/>
      <c r="I54" s="357" t="str">
        <f t="shared" si="0"/>
        <v/>
      </c>
      <c r="J54" s="209" t="str">
        <f t="shared" si="1"/>
        <v/>
      </c>
      <c r="K54" s="297"/>
      <c r="L54" s="290"/>
    </row>
    <row r="55" spans="1:12" s="9" customFormat="1" ht="17.25" customHeight="1" x14ac:dyDescent="0.2">
      <c r="A55" s="280"/>
      <c r="B55" s="281"/>
      <c r="C55" s="293"/>
      <c r="D55" s="294"/>
      <c r="E55" s="293"/>
      <c r="F55" s="294"/>
      <c r="G55" s="126"/>
      <c r="H55" s="295"/>
      <c r="I55" s="357" t="str">
        <f t="shared" si="0"/>
        <v/>
      </c>
      <c r="J55" s="209" t="str">
        <f t="shared" si="1"/>
        <v/>
      </c>
      <c r="K55" s="297"/>
      <c r="L55" s="290"/>
    </row>
    <row r="56" spans="1:12" s="9" customFormat="1" ht="17.25" customHeight="1" x14ac:dyDescent="0.2">
      <c r="A56" s="280"/>
      <c r="B56" s="281"/>
      <c r="C56" s="293"/>
      <c r="D56" s="294"/>
      <c r="E56" s="293"/>
      <c r="F56" s="294"/>
      <c r="G56" s="126"/>
      <c r="H56" s="295"/>
      <c r="I56" s="357" t="str">
        <f t="shared" si="0"/>
        <v/>
      </c>
      <c r="J56" s="209" t="str">
        <f t="shared" si="1"/>
        <v/>
      </c>
      <c r="K56" s="297"/>
      <c r="L56" s="290"/>
    </row>
    <row r="57" spans="1:12" s="9" customFormat="1" ht="17.25" customHeight="1" x14ac:dyDescent="0.2">
      <c r="A57" s="280"/>
      <c r="B57" s="281"/>
      <c r="C57" s="293"/>
      <c r="D57" s="294"/>
      <c r="E57" s="293"/>
      <c r="F57" s="294"/>
      <c r="G57" s="126"/>
      <c r="H57" s="295"/>
      <c r="I57" s="357" t="str">
        <f t="shared" si="0"/>
        <v/>
      </c>
      <c r="J57" s="209" t="str">
        <f t="shared" si="1"/>
        <v/>
      </c>
      <c r="K57" s="297"/>
      <c r="L57" s="290"/>
    </row>
    <row r="58" spans="1:12" s="9" customFormat="1" ht="17.25" customHeight="1" x14ac:dyDescent="0.2">
      <c r="A58" s="280"/>
      <c r="B58" s="281"/>
      <c r="C58" s="293"/>
      <c r="D58" s="294"/>
      <c r="E58" s="293"/>
      <c r="F58" s="294"/>
      <c r="G58" s="126"/>
      <c r="H58" s="295"/>
      <c r="I58" s="357" t="str">
        <f t="shared" si="0"/>
        <v/>
      </c>
      <c r="J58" s="209" t="str">
        <f t="shared" si="1"/>
        <v/>
      </c>
      <c r="K58" s="297"/>
      <c r="L58" s="290"/>
    </row>
    <row r="59" spans="1:12" s="9" customFormat="1" ht="17.25" customHeight="1" x14ac:dyDescent="0.2">
      <c r="A59" s="280"/>
      <c r="B59" s="281"/>
      <c r="C59" s="293"/>
      <c r="D59" s="294"/>
      <c r="E59" s="293"/>
      <c r="F59" s="294"/>
      <c r="G59" s="126"/>
      <c r="H59" s="295"/>
      <c r="I59" s="357" t="str">
        <f t="shared" si="0"/>
        <v/>
      </c>
      <c r="J59" s="209" t="str">
        <f t="shared" si="1"/>
        <v/>
      </c>
      <c r="K59" s="297"/>
      <c r="L59" s="290"/>
    </row>
    <row r="60" spans="1:12" s="9" customFormat="1" ht="17.25" customHeight="1" x14ac:dyDescent="0.2">
      <c r="A60" s="280"/>
      <c r="B60" s="281"/>
      <c r="C60" s="293"/>
      <c r="D60" s="294"/>
      <c r="E60" s="293"/>
      <c r="F60" s="294"/>
      <c r="G60" s="126"/>
      <c r="H60" s="295"/>
      <c r="I60" s="357" t="str">
        <f t="shared" si="0"/>
        <v/>
      </c>
      <c r="J60" s="209" t="str">
        <f t="shared" si="1"/>
        <v/>
      </c>
      <c r="K60" s="297"/>
      <c r="L60" s="290"/>
    </row>
    <row r="61" spans="1:12" s="9" customFormat="1" ht="17.25" customHeight="1" x14ac:dyDescent="0.2">
      <c r="A61" s="280"/>
      <c r="B61" s="281"/>
      <c r="C61" s="293"/>
      <c r="D61" s="294"/>
      <c r="E61" s="293"/>
      <c r="F61" s="294"/>
      <c r="G61" s="126"/>
      <c r="H61" s="295"/>
      <c r="I61" s="357" t="str">
        <f t="shared" si="0"/>
        <v/>
      </c>
      <c r="J61" s="209" t="str">
        <f t="shared" si="1"/>
        <v/>
      </c>
      <c r="K61" s="297"/>
      <c r="L61" s="290"/>
    </row>
    <row r="62" spans="1:12" s="9" customFormat="1" ht="17.25" customHeight="1" x14ac:dyDescent="0.2">
      <c r="A62" s="280"/>
      <c r="B62" s="281"/>
      <c r="C62" s="293"/>
      <c r="D62" s="294"/>
      <c r="E62" s="293"/>
      <c r="F62" s="294"/>
      <c r="G62" s="126"/>
      <c r="H62" s="295"/>
      <c r="I62" s="357" t="str">
        <f t="shared" si="0"/>
        <v/>
      </c>
      <c r="J62" s="209" t="str">
        <f t="shared" si="1"/>
        <v/>
      </c>
      <c r="K62" s="297"/>
      <c r="L62" s="290"/>
    </row>
    <row r="63" spans="1:12" s="9" customFormat="1" ht="17.25" customHeight="1" x14ac:dyDescent="0.2">
      <c r="A63" s="280"/>
      <c r="B63" s="281"/>
      <c r="C63" s="293"/>
      <c r="D63" s="294"/>
      <c r="E63" s="293"/>
      <c r="F63" s="294"/>
      <c r="G63" s="126"/>
      <c r="H63" s="295"/>
      <c r="I63" s="357" t="str">
        <f t="shared" si="0"/>
        <v/>
      </c>
      <c r="J63" s="209" t="str">
        <f t="shared" si="1"/>
        <v/>
      </c>
      <c r="K63" s="297"/>
      <c r="L63" s="290"/>
    </row>
    <row r="64" spans="1:12" s="9" customFormat="1" ht="17.25" customHeight="1" x14ac:dyDescent="0.2">
      <c r="A64" s="280"/>
      <c r="B64" s="281"/>
      <c r="C64" s="293"/>
      <c r="D64" s="294"/>
      <c r="E64" s="293"/>
      <c r="F64" s="294"/>
      <c r="G64" s="126"/>
      <c r="H64" s="295"/>
      <c r="I64" s="357" t="str">
        <f t="shared" si="0"/>
        <v/>
      </c>
      <c r="J64" s="209" t="str">
        <f t="shared" si="1"/>
        <v/>
      </c>
      <c r="K64" s="297"/>
      <c r="L64" s="290"/>
    </row>
    <row r="65" spans="1:12" s="9" customFormat="1" ht="17.25" customHeight="1" x14ac:dyDescent="0.2">
      <c r="A65" s="280"/>
      <c r="B65" s="281"/>
      <c r="C65" s="293"/>
      <c r="D65" s="294"/>
      <c r="E65" s="293"/>
      <c r="F65" s="294"/>
      <c r="G65" s="126"/>
      <c r="H65" s="295"/>
      <c r="I65" s="357" t="str">
        <f t="shared" si="0"/>
        <v/>
      </c>
      <c r="J65" s="209" t="str">
        <f t="shared" si="1"/>
        <v/>
      </c>
      <c r="K65" s="297"/>
      <c r="L65" s="290"/>
    </row>
    <row r="66" spans="1:12" s="9" customFormat="1" ht="17.25" customHeight="1" x14ac:dyDescent="0.2">
      <c r="A66" s="280"/>
      <c r="B66" s="281"/>
      <c r="C66" s="293"/>
      <c r="D66" s="294"/>
      <c r="E66" s="293"/>
      <c r="F66" s="294"/>
      <c r="G66" s="126"/>
      <c r="H66" s="295"/>
      <c r="I66" s="357" t="str">
        <f t="shared" si="0"/>
        <v/>
      </c>
      <c r="J66" s="209" t="str">
        <f t="shared" si="1"/>
        <v/>
      </c>
      <c r="K66" s="297"/>
      <c r="L66" s="290"/>
    </row>
    <row r="67" spans="1:12" s="9" customFormat="1" ht="17.25" customHeight="1" x14ac:dyDescent="0.2">
      <c r="A67" s="280"/>
      <c r="B67" s="281"/>
      <c r="C67" s="293"/>
      <c r="D67" s="294"/>
      <c r="E67" s="293"/>
      <c r="F67" s="294"/>
      <c r="G67" s="126"/>
      <c r="H67" s="295"/>
      <c r="I67" s="357" t="str">
        <f t="shared" si="0"/>
        <v/>
      </c>
      <c r="J67" s="209" t="str">
        <f t="shared" si="1"/>
        <v/>
      </c>
      <c r="K67" s="297"/>
      <c r="L67" s="290"/>
    </row>
    <row r="68" spans="1:12" s="9" customFormat="1" ht="17.25" customHeight="1" x14ac:dyDescent="0.2">
      <c r="A68" s="280"/>
      <c r="B68" s="281"/>
      <c r="C68" s="293"/>
      <c r="D68" s="294"/>
      <c r="E68" s="293"/>
      <c r="F68" s="294"/>
      <c r="G68" s="126"/>
      <c r="H68" s="295"/>
      <c r="I68" s="357" t="str">
        <f t="shared" si="0"/>
        <v/>
      </c>
      <c r="J68" s="209" t="str">
        <f t="shared" si="1"/>
        <v/>
      </c>
      <c r="K68" s="297"/>
      <c r="L68" s="290"/>
    </row>
    <row r="69" spans="1:12" s="9" customFormat="1" ht="17.25" customHeight="1" x14ac:dyDescent="0.2">
      <c r="A69" s="280"/>
      <c r="B69" s="281"/>
      <c r="C69" s="293"/>
      <c r="D69" s="294"/>
      <c r="E69" s="293"/>
      <c r="F69" s="294"/>
      <c r="G69" s="126"/>
      <c r="H69" s="295"/>
      <c r="I69" s="357" t="str">
        <f t="shared" ref="I69:I99" si="3">IF(H69="","",IF(H69="税込","不要","要"))</f>
        <v/>
      </c>
      <c r="J69" s="209" t="str">
        <f t="shared" si="1"/>
        <v/>
      </c>
      <c r="K69" s="297"/>
      <c r="L69" s="290"/>
    </row>
    <row r="70" spans="1:12" s="9" customFormat="1" ht="17.25" customHeight="1" x14ac:dyDescent="0.2">
      <c r="A70" s="280"/>
      <c r="B70" s="281"/>
      <c r="C70" s="293"/>
      <c r="D70" s="294"/>
      <c r="E70" s="293"/>
      <c r="F70" s="294"/>
      <c r="G70" s="126"/>
      <c r="H70" s="295"/>
      <c r="I70" s="357" t="str">
        <f t="shared" si="3"/>
        <v/>
      </c>
      <c r="J70" s="209" t="str">
        <f t="shared" si="1"/>
        <v/>
      </c>
      <c r="K70" s="297"/>
      <c r="L70" s="290"/>
    </row>
    <row r="71" spans="1:12" s="9" customFormat="1" ht="17.25" customHeight="1" x14ac:dyDescent="0.2">
      <c r="A71" s="280"/>
      <c r="B71" s="281"/>
      <c r="C71" s="293"/>
      <c r="D71" s="294"/>
      <c r="E71" s="293"/>
      <c r="F71" s="294"/>
      <c r="G71" s="126"/>
      <c r="H71" s="295"/>
      <c r="I71" s="357" t="str">
        <f t="shared" si="3"/>
        <v/>
      </c>
      <c r="J71" s="209" t="str">
        <f t="shared" si="1"/>
        <v/>
      </c>
      <c r="K71" s="297"/>
      <c r="L71" s="290"/>
    </row>
    <row r="72" spans="1:12" s="9" customFormat="1" ht="17.25" customHeight="1" x14ac:dyDescent="0.2">
      <c r="A72" s="280"/>
      <c r="B72" s="281"/>
      <c r="C72" s="293"/>
      <c r="D72" s="294"/>
      <c r="E72" s="293"/>
      <c r="F72" s="294"/>
      <c r="G72" s="126"/>
      <c r="H72" s="295"/>
      <c r="I72" s="357" t="str">
        <f t="shared" si="3"/>
        <v/>
      </c>
      <c r="J72" s="209" t="str">
        <f t="shared" si="1"/>
        <v/>
      </c>
      <c r="K72" s="297"/>
      <c r="L72" s="290"/>
    </row>
    <row r="73" spans="1:12" s="9" customFormat="1" ht="17.25" customHeight="1" x14ac:dyDescent="0.2">
      <c r="A73" s="280"/>
      <c r="B73" s="281"/>
      <c r="C73" s="293"/>
      <c r="D73" s="294"/>
      <c r="E73" s="293"/>
      <c r="F73" s="294"/>
      <c r="G73" s="126"/>
      <c r="H73" s="295"/>
      <c r="I73" s="357" t="str">
        <f t="shared" si="3"/>
        <v/>
      </c>
      <c r="J73" s="209" t="str">
        <f t="shared" si="1"/>
        <v/>
      </c>
      <c r="K73" s="297"/>
      <c r="L73" s="290"/>
    </row>
    <row r="74" spans="1:12" s="9" customFormat="1" ht="17.25" customHeight="1" x14ac:dyDescent="0.2">
      <c r="A74" s="280"/>
      <c r="B74" s="281"/>
      <c r="C74" s="293"/>
      <c r="D74" s="294"/>
      <c r="E74" s="293"/>
      <c r="F74" s="294"/>
      <c r="G74" s="126"/>
      <c r="H74" s="295"/>
      <c r="I74" s="357" t="str">
        <f t="shared" si="3"/>
        <v/>
      </c>
      <c r="J74" s="209" t="str">
        <f t="shared" si="1"/>
        <v/>
      </c>
      <c r="K74" s="297"/>
      <c r="L74" s="290"/>
    </row>
    <row r="75" spans="1:12" s="9" customFormat="1" ht="17.25" customHeight="1" x14ac:dyDescent="0.2">
      <c r="A75" s="280"/>
      <c r="B75" s="281"/>
      <c r="C75" s="293"/>
      <c r="D75" s="294"/>
      <c r="E75" s="293"/>
      <c r="F75" s="294"/>
      <c r="G75" s="126"/>
      <c r="H75" s="295"/>
      <c r="I75" s="357" t="str">
        <f t="shared" si="3"/>
        <v/>
      </c>
      <c r="J75" s="209" t="str">
        <f t="shared" si="1"/>
        <v/>
      </c>
      <c r="K75" s="297"/>
      <c r="L75" s="290"/>
    </row>
    <row r="76" spans="1:12" s="9" customFormat="1" ht="17.25" customHeight="1" x14ac:dyDescent="0.2">
      <c r="A76" s="280"/>
      <c r="B76" s="281"/>
      <c r="C76" s="293"/>
      <c r="D76" s="294"/>
      <c r="E76" s="293"/>
      <c r="F76" s="294"/>
      <c r="G76" s="126"/>
      <c r="H76" s="295"/>
      <c r="I76" s="357" t="str">
        <f t="shared" si="3"/>
        <v/>
      </c>
      <c r="J76" s="209" t="str">
        <f t="shared" si="1"/>
        <v/>
      </c>
      <c r="K76" s="297"/>
      <c r="L76" s="290"/>
    </row>
    <row r="77" spans="1:12" s="9" customFormat="1" ht="17.25" customHeight="1" x14ac:dyDescent="0.2">
      <c r="A77" s="280"/>
      <c r="B77" s="281"/>
      <c r="C77" s="293"/>
      <c r="D77" s="294"/>
      <c r="E77" s="293"/>
      <c r="F77" s="294"/>
      <c r="G77" s="126"/>
      <c r="H77" s="295"/>
      <c r="I77" s="357" t="str">
        <f t="shared" si="3"/>
        <v/>
      </c>
      <c r="J77" s="209" t="str">
        <f t="shared" si="1"/>
        <v/>
      </c>
      <c r="K77" s="297"/>
      <c r="L77" s="290"/>
    </row>
    <row r="78" spans="1:12" s="9" customFormat="1" ht="17.25" customHeight="1" x14ac:dyDescent="0.2">
      <c r="A78" s="280"/>
      <c r="B78" s="281"/>
      <c r="C78" s="293"/>
      <c r="D78" s="294"/>
      <c r="E78" s="293"/>
      <c r="F78" s="294"/>
      <c r="G78" s="126"/>
      <c r="H78" s="295"/>
      <c r="I78" s="357" t="str">
        <f t="shared" si="3"/>
        <v/>
      </c>
      <c r="J78" s="209" t="str">
        <f t="shared" si="1"/>
        <v/>
      </c>
      <c r="K78" s="297"/>
      <c r="L78" s="290"/>
    </row>
    <row r="79" spans="1:12" s="9" customFormat="1" ht="17.25" customHeight="1" x14ac:dyDescent="0.2">
      <c r="A79" s="280"/>
      <c r="B79" s="281"/>
      <c r="C79" s="293"/>
      <c r="D79" s="294"/>
      <c r="E79" s="293"/>
      <c r="F79" s="294"/>
      <c r="G79" s="126"/>
      <c r="H79" s="295"/>
      <c r="I79" s="357" t="str">
        <f t="shared" si="3"/>
        <v/>
      </c>
      <c r="J79" s="209" t="str">
        <f t="shared" si="1"/>
        <v/>
      </c>
      <c r="K79" s="297"/>
      <c r="L79" s="290"/>
    </row>
    <row r="80" spans="1:12" s="9" customFormat="1" ht="17.25" customHeight="1" x14ac:dyDescent="0.2">
      <c r="A80" s="280"/>
      <c r="B80" s="281"/>
      <c r="C80" s="293"/>
      <c r="D80" s="294"/>
      <c r="E80" s="293"/>
      <c r="F80" s="294"/>
      <c r="G80" s="126"/>
      <c r="H80" s="295"/>
      <c r="I80" s="357" t="str">
        <f t="shared" si="3"/>
        <v/>
      </c>
      <c r="J80" s="209" t="str">
        <f t="shared" si="1"/>
        <v/>
      </c>
      <c r="K80" s="297"/>
      <c r="L80" s="290"/>
    </row>
    <row r="81" spans="1:12" s="9" customFormat="1" ht="17.25" customHeight="1" x14ac:dyDescent="0.2">
      <c r="A81" s="280"/>
      <c r="B81" s="281"/>
      <c r="C81" s="293"/>
      <c r="D81" s="294"/>
      <c r="E81" s="293"/>
      <c r="F81" s="294"/>
      <c r="G81" s="126"/>
      <c r="H81" s="295"/>
      <c r="I81" s="357" t="str">
        <f t="shared" si="3"/>
        <v/>
      </c>
      <c r="J81" s="209" t="str">
        <f t="shared" si="1"/>
        <v/>
      </c>
      <c r="K81" s="297"/>
      <c r="L81" s="290"/>
    </row>
    <row r="82" spans="1:12" s="9" customFormat="1" ht="17.25" customHeight="1" x14ac:dyDescent="0.2">
      <c r="A82" s="280"/>
      <c r="B82" s="281"/>
      <c r="C82" s="293"/>
      <c r="D82" s="294"/>
      <c r="E82" s="293"/>
      <c r="F82" s="294"/>
      <c r="G82" s="126"/>
      <c r="H82" s="295"/>
      <c r="I82" s="357" t="str">
        <f t="shared" si="3"/>
        <v/>
      </c>
      <c r="J82" s="209" t="str">
        <f t="shared" si="1"/>
        <v/>
      </c>
      <c r="K82" s="297"/>
      <c r="L82" s="290"/>
    </row>
    <row r="83" spans="1:12" s="9" customFormat="1" ht="17.25" customHeight="1" x14ac:dyDescent="0.2">
      <c r="A83" s="280"/>
      <c r="B83" s="281"/>
      <c r="C83" s="293"/>
      <c r="D83" s="294"/>
      <c r="E83" s="293"/>
      <c r="F83" s="294"/>
      <c r="G83" s="126"/>
      <c r="H83" s="295"/>
      <c r="I83" s="357" t="str">
        <f t="shared" si="3"/>
        <v/>
      </c>
      <c r="J83" s="209" t="str">
        <f t="shared" si="1"/>
        <v/>
      </c>
      <c r="K83" s="297"/>
      <c r="L83" s="290"/>
    </row>
    <row r="84" spans="1:12" s="9" customFormat="1" ht="17.25" customHeight="1" x14ac:dyDescent="0.2">
      <c r="A84" s="280"/>
      <c r="B84" s="281"/>
      <c r="C84" s="293"/>
      <c r="D84" s="294"/>
      <c r="E84" s="293"/>
      <c r="F84" s="294"/>
      <c r="G84" s="126"/>
      <c r="H84" s="295"/>
      <c r="I84" s="357" t="str">
        <f t="shared" si="3"/>
        <v/>
      </c>
      <c r="J84" s="209" t="str">
        <f t="shared" si="1"/>
        <v/>
      </c>
      <c r="K84" s="297"/>
      <c r="L84" s="290"/>
    </row>
    <row r="85" spans="1:12" s="9" customFormat="1" ht="17.25" customHeight="1" x14ac:dyDescent="0.2">
      <c r="A85" s="280"/>
      <c r="B85" s="281"/>
      <c r="C85" s="293"/>
      <c r="D85" s="294"/>
      <c r="E85" s="293"/>
      <c r="F85" s="294"/>
      <c r="G85" s="126"/>
      <c r="H85" s="295"/>
      <c r="I85" s="357" t="str">
        <f t="shared" si="3"/>
        <v/>
      </c>
      <c r="J85" s="209" t="str">
        <f t="shared" si="1"/>
        <v/>
      </c>
      <c r="K85" s="297"/>
      <c r="L85" s="290"/>
    </row>
    <row r="86" spans="1:12" s="9" customFormat="1" ht="17.25" customHeight="1" x14ac:dyDescent="0.2">
      <c r="A86" s="280"/>
      <c r="B86" s="281"/>
      <c r="C86" s="293"/>
      <c r="D86" s="294"/>
      <c r="E86" s="293"/>
      <c r="F86" s="294"/>
      <c r="G86" s="126"/>
      <c r="H86" s="295"/>
      <c r="I86" s="357" t="str">
        <f t="shared" si="3"/>
        <v/>
      </c>
      <c r="J86" s="209" t="str">
        <f t="shared" si="1"/>
        <v/>
      </c>
      <c r="K86" s="297"/>
      <c r="L86" s="290"/>
    </row>
    <row r="87" spans="1:12" s="9" customFormat="1" ht="17.25" customHeight="1" x14ac:dyDescent="0.2">
      <c r="A87" s="280"/>
      <c r="B87" s="281"/>
      <c r="C87" s="293"/>
      <c r="D87" s="294"/>
      <c r="E87" s="293"/>
      <c r="F87" s="294"/>
      <c r="G87" s="126"/>
      <c r="H87" s="295"/>
      <c r="I87" s="357" t="str">
        <f t="shared" si="3"/>
        <v/>
      </c>
      <c r="J87" s="209" t="str">
        <f t="shared" si="1"/>
        <v/>
      </c>
      <c r="K87" s="297"/>
      <c r="L87" s="290"/>
    </row>
    <row r="88" spans="1:12" s="9" customFormat="1" ht="17.25" customHeight="1" x14ac:dyDescent="0.2">
      <c r="A88" s="280"/>
      <c r="B88" s="281"/>
      <c r="C88" s="293"/>
      <c r="D88" s="294"/>
      <c r="E88" s="293"/>
      <c r="F88" s="294"/>
      <c r="G88" s="126"/>
      <c r="H88" s="295"/>
      <c r="I88" s="357" t="str">
        <f t="shared" si="3"/>
        <v/>
      </c>
      <c r="J88" s="209" t="str">
        <f t="shared" si="1"/>
        <v/>
      </c>
      <c r="K88" s="297"/>
      <c r="L88" s="290"/>
    </row>
    <row r="89" spans="1:12" s="9" customFormat="1" ht="17.25" customHeight="1" x14ac:dyDescent="0.2">
      <c r="A89" s="75"/>
      <c r="B89" s="281"/>
      <c r="C89" s="101"/>
      <c r="D89" s="102"/>
      <c r="E89" s="101"/>
      <c r="F89" s="102"/>
      <c r="G89" s="126"/>
      <c r="H89" s="77"/>
      <c r="I89" s="357" t="str">
        <f t="shared" si="3"/>
        <v/>
      </c>
      <c r="J89" s="209" t="str">
        <f t="shared" si="1"/>
        <v/>
      </c>
      <c r="K89" s="297"/>
      <c r="L89" s="258"/>
    </row>
    <row r="90" spans="1:12" s="9" customFormat="1" ht="17.25" customHeight="1" x14ac:dyDescent="0.2">
      <c r="A90" s="291"/>
      <c r="B90" s="281"/>
      <c r="C90" s="101"/>
      <c r="D90" s="102"/>
      <c r="E90" s="101"/>
      <c r="F90" s="102"/>
      <c r="G90" s="126"/>
      <c r="H90" s="77"/>
      <c r="I90" s="357" t="str">
        <f t="shared" si="3"/>
        <v/>
      </c>
      <c r="J90" s="209" t="str">
        <f t="shared" si="1"/>
        <v/>
      </c>
      <c r="K90" s="297"/>
      <c r="L90" s="292"/>
    </row>
    <row r="91" spans="1:12" s="9" customFormat="1" ht="17.25" customHeight="1" x14ac:dyDescent="0.2">
      <c r="A91" s="75"/>
      <c r="B91" s="281"/>
      <c r="C91" s="101"/>
      <c r="D91" s="102"/>
      <c r="E91" s="101"/>
      <c r="F91" s="102"/>
      <c r="G91" s="126"/>
      <c r="H91" s="77"/>
      <c r="I91" s="357" t="str">
        <f t="shared" si="3"/>
        <v/>
      </c>
      <c r="J91" s="209" t="str">
        <f t="shared" si="1"/>
        <v/>
      </c>
      <c r="K91" s="297"/>
      <c r="L91" s="258"/>
    </row>
    <row r="92" spans="1:12" s="9" customFormat="1" ht="17.25" customHeight="1" x14ac:dyDescent="0.2">
      <c r="A92" s="75"/>
      <c r="B92" s="76"/>
      <c r="C92" s="101"/>
      <c r="D92" s="102"/>
      <c r="E92" s="101"/>
      <c r="F92" s="102"/>
      <c r="G92" s="126"/>
      <c r="H92" s="77"/>
      <c r="I92" s="357" t="str">
        <f t="shared" si="3"/>
        <v/>
      </c>
      <c r="J92" s="209" t="str">
        <f t="shared" si="1"/>
        <v/>
      </c>
      <c r="K92" s="297"/>
      <c r="L92" s="258"/>
    </row>
    <row r="93" spans="1:12" s="9" customFormat="1" ht="17.25" customHeight="1" x14ac:dyDescent="0.2">
      <c r="A93" s="75"/>
      <c r="B93" s="76"/>
      <c r="C93" s="101"/>
      <c r="D93" s="102"/>
      <c r="E93" s="101"/>
      <c r="F93" s="102"/>
      <c r="G93" s="126"/>
      <c r="H93" s="77"/>
      <c r="I93" s="357" t="str">
        <f t="shared" si="3"/>
        <v/>
      </c>
      <c r="J93" s="209" t="str">
        <f t="shared" si="1"/>
        <v/>
      </c>
      <c r="K93" s="297"/>
      <c r="L93" s="258"/>
    </row>
    <row r="94" spans="1:12" s="9" customFormat="1" ht="17.25" customHeight="1" x14ac:dyDescent="0.2">
      <c r="A94" s="75"/>
      <c r="B94" s="76"/>
      <c r="C94" s="101"/>
      <c r="D94" s="102"/>
      <c r="E94" s="101"/>
      <c r="F94" s="102"/>
      <c r="G94" s="126"/>
      <c r="H94" s="77"/>
      <c r="I94" s="357" t="str">
        <f t="shared" si="3"/>
        <v/>
      </c>
      <c r="J94" s="209" t="str">
        <f t="shared" si="1"/>
        <v/>
      </c>
      <c r="K94" s="297"/>
      <c r="L94" s="258"/>
    </row>
    <row r="95" spans="1:12" s="9" customFormat="1" ht="17.25" customHeight="1" x14ac:dyDescent="0.2">
      <c r="A95" s="75"/>
      <c r="B95" s="76"/>
      <c r="C95" s="101"/>
      <c r="D95" s="102"/>
      <c r="E95" s="101"/>
      <c r="F95" s="102"/>
      <c r="G95" s="126"/>
      <c r="H95" s="77"/>
      <c r="I95" s="357" t="str">
        <f t="shared" si="3"/>
        <v/>
      </c>
      <c r="J95" s="209" t="str">
        <f t="shared" si="1"/>
        <v/>
      </c>
      <c r="K95" s="297"/>
      <c r="L95" s="258"/>
    </row>
    <row r="96" spans="1:12" s="9" customFormat="1" ht="17.25" customHeight="1" x14ac:dyDescent="0.2">
      <c r="A96" s="75"/>
      <c r="B96" s="76"/>
      <c r="C96" s="101"/>
      <c r="D96" s="102"/>
      <c r="E96" s="101"/>
      <c r="F96" s="102"/>
      <c r="G96" s="126"/>
      <c r="H96" s="77"/>
      <c r="I96" s="357" t="str">
        <f t="shared" si="3"/>
        <v/>
      </c>
      <c r="J96" s="209" t="str">
        <f t="shared" si="1"/>
        <v/>
      </c>
      <c r="K96" s="297"/>
      <c r="L96" s="258"/>
    </row>
    <row r="97" spans="1:13" s="9" customFormat="1" ht="17.25" customHeight="1" x14ac:dyDescent="0.2">
      <c r="A97" s="75"/>
      <c r="B97" s="76"/>
      <c r="C97" s="101"/>
      <c r="D97" s="102"/>
      <c r="E97" s="101"/>
      <c r="F97" s="102"/>
      <c r="G97" s="126"/>
      <c r="H97" s="77"/>
      <c r="I97" s="357" t="str">
        <f t="shared" si="3"/>
        <v/>
      </c>
      <c r="J97" s="209" t="str">
        <f t="shared" si="1"/>
        <v/>
      </c>
      <c r="K97" s="297"/>
      <c r="L97" s="258"/>
    </row>
    <row r="98" spans="1:13" s="9" customFormat="1" ht="17.25" customHeight="1" x14ac:dyDescent="0.2">
      <c r="A98" s="75"/>
      <c r="B98" s="76"/>
      <c r="C98" s="101"/>
      <c r="D98" s="102"/>
      <c r="E98" s="101"/>
      <c r="F98" s="102"/>
      <c r="G98" s="126"/>
      <c r="H98" s="77"/>
      <c r="I98" s="357" t="str">
        <f t="shared" si="3"/>
        <v/>
      </c>
      <c r="J98" s="209" t="str">
        <f t="shared" si="1"/>
        <v/>
      </c>
      <c r="K98" s="297"/>
      <c r="L98" s="258"/>
    </row>
    <row r="99" spans="1:13" s="9" customFormat="1" ht="17.25" customHeight="1" thickBot="1" x14ac:dyDescent="0.25">
      <c r="A99" s="78"/>
      <c r="B99" s="79"/>
      <c r="C99" s="103"/>
      <c r="D99" s="104"/>
      <c r="E99" s="103"/>
      <c r="F99" s="127"/>
      <c r="G99" s="128"/>
      <c r="H99" s="80"/>
      <c r="I99" s="358" t="str">
        <f t="shared" si="3"/>
        <v/>
      </c>
      <c r="J99" s="209" t="str">
        <f t="shared" si="1"/>
        <v/>
      </c>
      <c r="K99" s="297"/>
      <c r="L99" s="259"/>
    </row>
    <row r="100" spans="1:13" ht="17.25" customHeight="1" thickTop="1" thickBot="1" x14ac:dyDescent="0.25">
      <c r="A100" s="521" t="s">
        <v>79</v>
      </c>
      <c r="B100" s="522"/>
      <c r="C100" s="522"/>
      <c r="D100" s="522"/>
      <c r="E100" s="522"/>
      <c r="F100" s="522"/>
      <c r="G100" s="522"/>
      <c r="H100" s="522"/>
      <c r="I100" s="360"/>
      <c r="J100" s="359">
        <f>SUBTOTAL(9,J5:J99)</f>
        <v>6863020</v>
      </c>
      <c r="K100" s="237" t="s">
        <v>250</v>
      </c>
      <c r="L100" s="260"/>
    </row>
    <row r="101" spans="1:13" s="6" customFormat="1" ht="16.5" customHeight="1" x14ac:dyDescent="0.2">
      <c r="A101" s="6" t="s">
        <v>80</v>
      </c>
      <c r="H101" s="8"/>
      <c r="I101" s="394" t="s">
        <v>338</v>
      </c>
      <c r="J101" s="399">
        <f>SUMIF(I5:I99,"要",J5:J99)</f>
        <v>0</v>
      </c>
      <c r="L101" s="2"/>
    </row>
    <row r="102" spans="1:13" s="6" customFormat="1" ht="16.5" customHeight="1" x14ac:dyDescent="0.2">
      <c r="F102" s="14"/>
      <c r="G102" s="105"/>
      <c r="H102" s="14"/>
      <c r="I102" s="14"/>
      <c r="J102" s="106"/>
      <c r="L102" s="106"/>
    </row>
    <row r="103" spans="1:13" s="6" customFormat="1" ht="16.5" customHeight="1" x14ac:dyDescent="0.2">
      <c r="H103" s="8"/>
      <c r="I103" s="8"/>
      <c r="J103" s="7"/>
      <c r="L103" s="7"/>
    </row>
    <row r="104" spans="1:13" s="6" customFormat="1" ht="16.5" customHeight="1" x14ac:dyDescent="0.2">
      <c r="H104" s="8"/>
      <c r="I104" s="8"/>
      <c r="J104" s="7"/>
      <c r="L104" s="7"/>
    </row>
    <row r="105" spans="1:13" s="6" customFormat="1" ht="17.25" customHeight="1" x14ac:dyDescent="0.2">
      <c r="H105" s="7"/>
      <c r="I105" s="7"/>
    </row>
    <row r="106" spans="1:13" s="2" customFormat="1" ht="16.5" customHeight="1" x14ac:dyDescent="0.2">
      <c r="A106" s="1"/>
      <c r="B106" s="1"/>
      <c r="C106" s="1"/>
      <c r="D106" s="1"/>
      <c r="E106" s="1"/>
      <c r="F106" s="1"/>
      <c r="G106" s="1"/>
      <c r="H106" s="4"/>
      <c r="I106" s="4"/>
      <c r="K106" s="6"/>
      <c r="M106" s="1"/>
    </row>
    <row r="107" spans="1:13" s="2" customFormat="1" ht="16.5" customHeight="1" x14ac:dyDescent="0.2">
      <c r="A107" s="1"/>
      <c r="B107" s="1"/>
      <c r="C107" s="1"/>
      <c r="D107" s="1"/>
      <c r="E107" s="1"/>
      <c r="F107" s="1"/>
      <c r="G107" s="1"/>
      <c r="H107" s="4"/>
      <c r="I107" s="4"/>
      <c r="K107" s="6"/>
      <c r="M107" s="1"/>
    </row>
    <row r="108" spans="1:13" s="2" customFormat="1" ht="16.5" customHeight="1" x14ac:dyDescent="0.2">
      <c r="A108" s="1"/>
      <c r="B108" s="1"/>
      <c r="C108" s="1"/>
      <c r="D108" s="1"/>
      <c r="E108" s="1"/>
      <c r="F108" s="1"/>
      <c r="G108" s="1"/>
      <c r="H108" s="4"/>
      <c r="I108" s="4"/>
      <c r="K108" s="6"/>
      <c r="M108" s="1"/>
    </row>
    <row r="109" spans="1:13" s="2" customFormat="1" ht="16.5" customHeight="1" x14ac:dyDescent="0.2">
      <c r="A109" s="1"/>
      <c r="B109" s="1"/>
      <c r="C109" s="1"/>
      <c r="D109" s="1"/>
      <c r="E109" s="1"/>
      <c r="F109" s="1"/>
      <c r="G109" s="1"/>
      <c r="H109" s="4"/>
      <c r="I109" s="4"/>
      <c r="K109" s="6"/>
      <c r="M109" s="1"/>
    </row>
    <row r="110" spans="1:13" s="2" customFormat="1" ht="16.5" customHeight="1" x14ac:dyDescent="0.2">
      <c r="A110" s="236"/>
      <c r="B110" s="1"/>
      <c r="C110" s="1"/>
      <c r="D110" s="1"/>
      <c r="E110" s="1"/>
      <c r="F110" s="1"/>
      <c r="G110" s="1"/>
      <c r="H110" s="4"/>
      <c r="I110" s="4"/>
      <c r="K110" s="6"/>
      <c r="M110" s="1"/>
    </row>
    <row r="111" spans="1:13" s="2" customFormat="1" ht="16.5" customHeight="1" x14ac:dyDescent="0.2">
      <c r="A111" s="236"/>
      <c r="B111" s="1"/>
      <c r="C111" s="1"/>
      <c r="D111" s="1"/>
      <c r="E111" s="1"/>
      <c r="F111" s="1"/>
      <c r="G111" s="1"/>
      <c r="H111" s="4"/>
      <c r="I111" s="4"/>
      <c r="K111" s="6"/>
      <c r="M111" s="1"/>
    </row>
    <row r="112" spans="1:13" s="2" customFormat="1" ht="16.5" customHeight="1" x14ac:dyDescent="0.2">
      <c r="A112" s="236"/>
      <c r="B112" s="1"/>
      <c r="C112" s="1"/>
      <c r="D112" s="1"/>
      <c r="E112" s="1"/>
      <c r="F112" s="1"/>
      <c r="G112" s="1"/>
      <c r="H112" s="4"/>
      <c r="I112" s="4"/>
      <c r="K112" s="6"/>
      <c r="M112" s="1"/>
    </row>
    <row r="113" spans="1:13" s="2" customFormat="1" ht="16.5" customHeight="1" x14ac:dyDescent="0.2">
      <c r="A113" s="236"/>
      <c r="B113" s="1"/>
      <c r="C113" s="1"/>
      <c r="D113" s="1"/>
      <c r="E113" s="1"/>
      <c r="F113" s="1"/>
      <c r="G113" s="1"/>
      <c r="H113" s="4"/>
      <c r="I113" s="4"/>
      <c r="K113" s="6"/>
      <c r="M113" s="1"/>
    </row>
    <row r="114" spans="1:13" s="2" customFormat="1" x14ac:dyDescent="0.2">
      <c r="A114" s="1"/>
      <c r="B114" s="1"/>
      <c r="C114" s="1"/>
      <c r="D114" s="1"/>
      <c r="E114" s="1"/>
      <c r="F114" s="1"/>
      <c r="G114" s="1"/>
      <c r="H114" s="4"/>
      <c r="I114" s="4"/>
      <c r="K114" s="6"/>
      <c r="M114" s="1"/>
    </row>
  </sheetData>
  <sheetProtection algorithmName="SHA-512" hashValue="dqF6dllBv7lYmr/97cvmGCYnt3KtBbMrDaYjON5yI8MZzQZScANGKlndTHouOcwiOyNF/My/idR9ScwFwqSXaA==" saltValue="5U3N1CHpV5U2vpv0kSW1Aw==" spinCount="100000" sheet="1" formatCells="0" formatColumns="0" formatRows="0"/>
  <protectedRanges>
    <protectedRange sqref="H5:I99" name="範囲2"/>
    <protectedRange sqref="A5:D99 L5:L99" name="範囲1"/>
  </protectedRanges>
  <autoFilter ref="A3:L4" xr:uid="{4C97F79D-A98B-4A38-888D-047F2357BCAA}">
    <filterColumn colId="2" showButton="0"/>
    <filterColumn colId="3" showButton="0"/>
    <filterColumn colId="4" showButton="0"/>
    <filterColumn colId="5" showButton="0"/>
  </autoFilter>
  <mergeCells count="10">
    <mergeCell ref="K3:K4"/>
    <mergeCell ref="N3:N4"/>
    <mergeCell ref="A100:H100"/>
    <mergeCell ref="A3:A4"/>
    <mergeCell ref="B3:B4"/>
    <mergeCell ref="C3:G3"/>
    <mergeCell ref="H3:H4"/>
    <mergeCell ref="J3:J4"/>
    <mergeCell ref="L3:L4"/>
    <mergeCell ref="I3:I4"/>
  </mergeCells>
  <phoneticPr fontId="15"/>
  <dataValidations count="2">
    <dataValidation type="list" allowBlank="1" showInputMessage="1" showErrorMessage="1" sqref="H5:H99" xr:uid="{E7BD2F8F-1DB4-4F8A-A604-72685BEC64E5}">
      <formula1>"直雇用, 税込"</formula1>
    </dataValidation>
    <dataValidation type="list" allowBlank="1" showInputMessage="1" showErrorMessage="1" sqref="K5:K99" xr:uid="{C956F80A-BC18-400D-85A3-0EC4CA457B0C}">
      <formula1>$N$5:$N$11</formula1>
    </dataValidation>
  </dataValidations>
  <printOptions horizontalCentered="1"/>
  <pageMargins left="0.39370078740157483" right="0.19685039370078741" top="0.74803149606299213" bottom="0.74803149606299213" header="0.31496062992125984" footer="0.31496062992125984"/>
  <pageSetup paperSize="9" scale="63" fitToHeight="2" orientation="portrait" blackAndWhite="1" r:id="rId1"/>
  <headerFooter alignWithMargins="0">
    <oddFooter>&amp;R&amp;12&amp;K00-024Ver.20240401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30F65-2D69-4D2D-9F07-13E9ADEB00D8}">
  <sheetPr>
    <tabColor rgb="FFFFFF00"/>
    <pageSetUpPr fitToPage="1"/>
  </sheetPr>
  <dimension ref="A1:K108"/>
  <sheetViews>
    <sheetView zoomScale="80" zoomScaleNormal="80" workbookViewId="0">
      <pane ySplit="4" topLeftCell="A5" activePane="bottomLeft" state="frozen"/>
      <selection pane="bottomLeft"/>
    </sheetView>
  </sheetViews>
  <sheetFormatPr defaultColWidth="9" defaultRowHeight="14.4" x14ac:dyDescent="0.2"/>
  <cols>
    <col min="1" max="1" width="15.6640625" style="1" customWidth="1"/>
    <col min="2" max="2" width="48.44140625" style="1" customWidth="1"/>
    <col min="3" max="3" width="14.44140625" style="1" customWidth="1"/>
    <col min="4" max="4" width="8.88671875" style="1" customWidth="1"/>
    <col min="5" max="5" width="16.109375" style="1" customWidth="1"/>
    <col min="6" max="6" width="13.77734375" style="1" customWidth="1"/>
    <col min="7" max="7" width="17" style="2" customWidth="1"/>
    <col min="8" max="8" width="30.77734375" style="1" customWidth="1"/>
    <col min="9" max="9" width="9" style="1"/>
    <col min="10" max="10" width="30.77734375" style="1" customWidth="1"/>
    <col min="11" max="11" width="17.77734375" style="1" customWidth="1"/>
    <col min="12" max="16384" width="9" style="1"/>
  </cols>
  <sheetData>
    <row r="1" spans="1:11" ht="19.5" customHeight="1" x14ac:dyDescent="0.2">
      <c r="A1" s="18" t="s">
        <v>157</v>
      </c>
      <c r="B1" s="18"/>
      <c r="G1" s="1"/>
      <c r="H1" s="2"/>
      <c r="I1" s="6"/>
    </row>
    <row r="2" spans="1:11" ht="17.25" customHeight="1" thickBot="1" x14ac:dyDescent="0.25">
      <c r="A2" s="1" t="s">
        <v>158</v>
      </c>
      <c r="G2" s="3" t="s">
        <v>67</v>
      </c>
    </row>
    <row r="3" spans="1:11" ht="17.399999999999999" customHeight="1" x14ac:dyDescent="0.2">
      <c r="A3" s="523" t="s">
        <v>132</v>
      </c>
      <c r="B3" s="502" t="s">
        <v>159</v>
      </c>
      <c r="C3" s="486" t="s">
        <v>160</v>
      </c>
      <c r="D3" s="486"/>
      <c r="E3" s="487" t="s">
        <v>328</v>
      </c>
      <c r="F3" s="487" t="s">
        <v>329</v>
      </c>
      <c r="G3" s="498" t="s">
        <v>83</v>
      </c>
      <c r="H3" s="473" t="s">
        <v>263</v>
      </c>
      <c r="J3" s="473" t="s">
        <v>263</v>
      </c>
    </row>
    <row r="4" spans="1:11" ht="17.399999999999999" customHeight="1" thickBot="1" x14ac:dyDescent="0.25">
      <c r="A4" s="512"/>
      <c r="B4" s="503"/>
      <c r="C4" s="235" t="s">
        <v>73</v>
      </c>
      <c r="D4" s="235" t="s">
        <v>115</v>
      </c>
      <c r="E4" s="488"/>
      <c r="F4" s="488"/>
      <c r="G4" s="499"/>
      <c r="H4" s="474"/>
      <c r="J4" s="474"/>
    </row>
    <row r="5" spans="1:11" s="6" customFormat="1" ht="17.25" customHeight="1" x14ac:dyDescent="0.2">
      <c r="A5" s="81" t="s">
        <v>161</v>
      </c>
      <c r="B5" s="89" t="s">
        <v>162</v>
      </c>
      <c r="C5" s="89">
        <v>12000</v>
      </c>
      <c r="D5" s="89">
        <v>1</v>
      </c>
      <c r="E5" s="23" t="s">
        <v>330</v>
      </c>
      <c r="F5" s="328" t="str">
        <f>IF(E5="","",IF(E5="課税対象外","要","不要"))</f>
        <v>不要</v>
      </c>
      <c r="G5" s="373">
        <f>IF(B5="","",ROUNDDOWN(C5*D5,0))</f>
        <v>12000</v>
      </c>
      <c r="H5" s="296" t="s">
        <v>283</v>
      </c>
      <c r="J5" s="239" t="str">
        <f>IF('4.設備備品費E'!L5="","",'4.設備備品費E'!L5)</f>
        <v>研究時間確保</v>
      </c>
      <c r="K5" s="261">
        <f t="shared" ref="K5:K11" si="0">IF(J5="","",SUMIF($H$5:$H$99,J5,$G$5:$G$99))</f>
        <v>12000</v>
      </c>
    </row>
    <row r="6" spans="1:11" ht="17.25" customHeight="1" x14ac:dyDescent="0.2">
      <c r="A6" s="26"/>
      <c r="B6" s="82"/>
      <c r="C6" s="82"/>
      <c r="D6" s="82"/>
      <c r="E6" s="274"/>
      <c r="F6" s="329" t="str">
        <f t="shared" ref="F6:F69" si="1">IF(E6="","",IF(E6="課税対象外","要","不要"))</f>
        <v/>
      </c>
      <c r="G6" s="209" t="str">
        <f t="shared" ref="G6:G99" si="2">IF(B6="","",ROUNDDOWN(C6*D6,0))</f>
        <v/>
      </c>
      <c r="H6" s="297"/>
      <c r="J6" s="240" t="str">
        <f>IF('4.設備備品費E'!L6="","",'4.設備備品費E'!L6)</f>
        <v>研究者の多様性の向上</v>
      </c>
      <c r="K6" s="261">
        <f t="shared" si="0"/>
        <v>0</v>
      </c>
    </row>
    <row r="7" spans="1:11" ht="17.25" customHeight="1" x14ac:dyDescent="0.2">
      <c r="A7" s="26"/>
      <c r="B7" s="82"/>
      <c r="C7" s="82"/>
      <c r="D7" s="82"/>
      <c r="E7" s="274"/>
      <c r="F7" s="329" t="str">
        <f t="shared" si="1"/>
        <v/>
      </c>
      <c r="G7" s="209" t="str">
        <f t="shared" si="2"/>
        <v/>
      </c>
      <c r="H7" s="297"/>
      <c r="J7" s="240" t="str">
        <f>IF('4.設備備品費E'!L7="","",'4.設備備品費E'!L7)</f>
        <v>研究者の流動性の確保</v>
      </c>
      <c r="K7" s="261">
        <f t="shared" si="0"/>
        <v>0</v>
      </c>
    </row>
    <row r="8" spans="1:11" ht="17.25" customHeight="1" x14ac:dyDescent="0.2">
      <c r="A8" s="26"/>
      <c r="B8" s="82"/>
      <c r="C8" s="82"/>
      <c r="D8" s="82"/>
      <c r="E8" s="274"/>
      <c r="F8" s="329" t="str">
        <f t="shared" si="1"/>
        <v/>
      </c>
      <c r="G8" s="209" t="str">
        <f t="shared" si="2"/>
        <v/>
      </c>
      <c r="H8" s="297"/>
      <c r="J8" s="240" t="str">
        <f>IF('4.設備備品費E'!L8="","",'4.設備備品費E'!L8)</f>
        <v>環境整備共通</v>
      </c>
      <c r="K8" s="261">
        <f t="shared" si="0"/>
        <v>0</v>
      </c>
    </row>
    <row r="9" spans="1:11" ht="17.25" customHeight="1" x14ac:dyDescent="0.2">
      <c r="A9" s="26"/>
      <c r="B9" s="82"/>
      <c r="C9" s="82"/>
      <c r="D9" s="82"/>
      <c r="E9" s="274"/>
      <c r="F9" s="329" t="str">
        <f t="shared" si="1"/>
        <v/>
      </c>
      <c r="G9" s="209" t="str">
        <f t="shared" si="2"/>
        <v/>
      </c>
      <c r="H9" s="297"/>
      <c r="J9" s="240" t="str">
        <f>IF('4.設備備品費E'!L9="","",'4.設備備品費E'!L9)</f>
        <v/>
      </c>
      <c r="K9" s="261" t="str">
        <f t="shared" si="0"/>
        <v/>
      </c>
    </row>
    <row r="10" spans="1:11" ht="17.25" customHeight="1" x14ac:dyDescent="0.2">
      <c r="A10" s="26"/>
      <c r="B10" s="82"/>
      <c r="C10" s="82"/>
      <c r="D10" s="82"/>
      <c r="E10" s="274"/>
      <c r="F10" s="329" t="str">
        <f t="shared" si="1"/>
        <v/>
      </c>
      <c r="G10" s="209" t="str">
        <f t="shared" si="2"/>
        <v/>
      </c>
      <c r="H10" s="297"/>
      <c r="J10" s="240" t="str">
        <f>IF('4.設備備品費E'!L10="","",'4.設備備品費E'!L10)</f>
        <v/>
      </c>
      <c r="K10" s="261" t="str">
        <f t="shared" si="0"/>
        <v/>
      </c>
    </row>
    <row r="11" spans="1:11" ht="17.25" customHeight="1" thickBot="1" x14ac:dyDescent="0.25">
      <c r="A11" s="26"/>
      <c r="B11" s="82"/>
      <c r="C11" s="82"/>
      <c r="D11" s="82"/>
      <c r="E11" s="274"/>
      <c r="F11" s="329" t="str">
        <f t="shared" si="1"/>
        <v/>
      </c>
      <c r="G11" s="209" t="str">
        <f t="shared" si="2"/>
        <v/>
      </c>
      <c r="H11" s="297"/>
      <c r="J11" s="241" t="str">
        <f>IF('4.設備備品費E'!L11="","",'4.設備備品費E'!L11)</f>
        <v/>
      </c>
      <c r="K11" s="261" t="str">
        <f t="shared" si="0"/>
        <v/>
      </c>
    </row>
    <row r="12" spans="1:11" ht="17.25" customHeight="1" x14ac:dyDescent="0.2">
      <c r="A12" s="26"/>
      <c r="B12" s="82"/>
      <c r="C12" s="82"/>
      <c r="D12" s="82"/>
      <c r="E12" s="274"/>
      <c r="F12" s="329" t="str">
        <f t="shared" si="1"/>
        <v/>
      </c>
      <c r="G12" s="209" t="str">
        <f t="shared" si="2"/>
        <v/>
      </c>
      <c r="H12" s="297"/>
    </row>
    <row r="13" spans="1:11" ht="17.25" customHeight="1" x14ac:dyDescent="0.2">
      <c r="A13" s="26"/>
      <c r="B13" s="82"/>
      <c r="C13" s="82"/>
      <c r="D13" s="82"/>
      <c r="E13" s="274"/>
      <c r="F13" s="329" t="str">
        <f t="shared" si="1"/>
        <v/>
      </c>
      <c r="G13" s="209" t="str">
        <f t="shared" si="2"/>
        <v/>
      </c>
      <c r="H13" s="297"/>
    </row>
    <row r="14" spans="1:11" ht="17.25" customHeight="1" x14ac:dyDescent="0.2">
      <c r="A14" s="26"/>
      <c r="B14" s="82"/>
      <c r="C14" s="82"/>
      <c r="D14" s="82"/>
      <c r="E14" s="274"/>
      <c r="F14" s="329" t="str">
        <f t="shared" si="1"/>
        <v/>
      </c>
      <c r="G14" s="209" t="str">
        <f t="shared" si="2"/>
        <v/>
      </c>
      <c r="H14" s="297"/>
    </row>
    <row r="15" spans="1:11" ht="17.25" customHeight="1" x14ac:dyDescent="0.2">
      <c r="A15" s="26"/>
      <c r="B15" s="82"/>
      <c r="C15" s="82"/>
      <c r="D15" s="82"/>
      <c r="E15" s="274"/>
      <c r="F15" s="329" t="str">
        <f t="shared" si="1"/>
        <v/>
      </c>
      <c r="G15" s="209" t="str">
        <f t="shared" si="2"/>
        <v/>
      </c>
      <c r="H15" s="297"/>
    </row>
    <row r="16" spans="1:11" ht="17.25" customHeight="1" x14ac:dyDescent="0.2">
      <c r="A16" s="26"/>
      <c r="B16" s="82"/>
      <c r="C16" s="82"/>
      <c r="D16" s="82"/>
      <c r="E16" s="274"/>
      <c r="F16" s="329" t="str">
        <f t="shared" si="1"/>
        <v/>
      </c>
      <c r="G16" s="209" t="str">
        <f t="shared" si="2"/>
        <v/>
      </c>
      <c r="H16" s="297"/>
    </row>
    <row r="17" spans="1:8" ht="17.25" customHeight="1" x14ac:dyDescent="0.2">
      <c r="A17" s="26"/>
      <c r="B17" s="82"/>
      <c r="C17" s="82"/>
      <c r="D17" s="82"/>
      <c r="E17" s="274"/>
      <c r="F17" s="329" t="str">
        <f t="shared" si="1"/>
        <v/>
      </c>
      <c r="G17" s="209" t="str">
        <f t="shared" si="2"/>
        <v/>
      </c>
      <c r="H17" s="297"/>
    </row>
    <row r="18" spans="1:8" ht="17.25" customHeight="1" x14ac:dyDescent="0.2">
      <c r="A18" s="26"/>
      <c r="B18" s="82"/>
      <c r="C18" s="82"/>
      <c r="D18" s="82"/>
      <c r="E18" s="274"/>
      <c r="F18" s="329" t="str">
        <f t="shared" si="1"/>
        <v/>
      </c>
      <c r="G18" s="209" t="str">
        <f t="shared" si="2"/>
        <v/>
      </c>
      <c r="H18" s="297"/>
    </row>
    <row r="19" spans="1:8" ht="17.25" customHeight="1" x14ac:dyDescent="0.2">
      <c r="A19" s="26"/>
      <c r="B19" s="82"/>
      <c r="C19" s="82"/>
      <c r="D19" s="82"/>
      <c r="E19" s="274"/>
      <c r="F19" s="329" t="str">
        <f t="shared" si="1"/>
        <v/>
      </c>
      <c r="G19" s="209" t="str">
        <f t="shared" si="2"/>
        <v/>
      </c>
      <c r="H19" s="297"/>
    </row>
    <row r="20" spans="1:8" ht="17.25" customHeight="1" x14ac:dyDescent="0.2">
      <c r="A20" s="26"/>
      <c r="B20" s="82"/>
      <c r="C20" s="82"/>
      <c r="D20" s="82"/>
      <c r="E20" s="274"/>
      <c r="F20" s="329" t="str">
        <f t="shared" si="1"/>
        <v/>
      </c>
      <c r="G20" s="209" t="str">
        <f t="shared" si="2"/>
        <v/>
      </c>
      <c r="H20" s="297"/>
    </row>
    <row r="21" spans="1:8" ht="17.25" customHeight="1" x14ac:dyDescent="0.2">
      <c r="A21" s="26"/>
      <c r="B21" s="82"/>
      <c r="C21" s="82"/>
      <c r="D21" s="82"/>
      <c r="E21" s="274"/>
      <c r="F21" s="329" t="str">
        <f t="shared" si="1"/>
        <v/>
      </c>
      <c r="G21" s="209" t="str">
        <f t="shared" si="2"/>
        <v/>
      </c>
      <c r="H21" s="297"/>
    </row>
    <row r="22" spans="1:8" ht="17.25" customHeight="1" x14ac:dyDescent="0.2">
      <c r="A22" s="26"/>
      <c r="B22" s="82"/>
      <c r="C22" s="82"/>
      <c r="D22" s="82"/>
      <c r="E22" s="274"/>
      <c r="F22" s="329" t="str">
        <f t="shared" si="1"/>
        <v/>
      </c>
      <c r="G22" s="209" t="str">
        <f t="shared" si="2"/>
        <v/>
      </c>
      <c r="H22" s="297"/>
    </row>
    <row r="23" spans="1:8" ht="17.25" customHeight="1" x14ac:dyDescent="0.2">
      <c r="A23" s="26"/>
      <c r="B23" s="82"/>
      <c r="C23" s="82"/>
      <c r="D23" s="82"/>
      <c r="E23" s="274"/>
      <c r="F23" s="329" t="str">
        <f t="shared" si="1"/>
        <v/>
      </c>
      <c r="G23" s="209" t="str">
        <f t="shared" si="2"/>
        <v/>
      </c>
      <c r="H23" s="297"/>
    </row>
    <row r="24" spans="1:8" ht="17.25" customHeight="1" x14ac:dyDescent="0.2">
      <c r="A24" s="26"/>
      <c r="B24" s="82"/>
      <c r="C24" s="82"/>
      <c r="D24" s="82"/>
      <c r="E24" s="274"/>
      <c r="F24" s="329" t="str">
        <f t="shared" si="1"/>
        <v/>
      </c>
      <c r="G24" s="209" t="str">
        <f t="shared" si="2"/>
        <v/>
      </c>
      <c r="H24" s="297"/>
    </row>
    <row r="25" spans="1:8" ht="17.25" customHeight="1" x14ac:dyDescent="0.2">
      <c r="A25" s="26"/>
      <c r="B25" s="82"/>
      <c r="C25" s="82"/>
      <c r="D25" s="82"/>
      <c r="E25" s="274"/>
      <c r="F25" s="329" t="str">
        <f t="shared" si="1"/>
        <v/>
      </c>
      <c r="G25" s="209" t="str">
        <f t="shared" si="2"/>
        <v/>
      </c>
      <c r="H25" s="297"/>
    </row>
    <row r="26" spans="1:8" ht="17.25" customHeight="1" x14ac:dyDescent="0.2">
      <c r="A26" s="26"/>
      <c r="B26" s="82"/>
      <c r="C26" s="82"/>
      <c r="D26" s="82"/>
      <c r="E26" s="274"/>
      <c r="F26" s="329" t="str">
        <f t="shared" si="1"/>
        <v/>
      </c>
      <c r="G26" s="209" t="str">
        <f t="shared" si="2"/>
        <v/>
      </c>
      <c r="H26" s="297"/>
    </row>
    <row r="27" spans="1:8" ht="17.25" customHeight="1" x14ac:dyDescent="0.2">
      <c r="A27" s="26"/>
      <c r="B27" s="82"/>
      <c r="C27" s="82"/>
      <c r="D27" s="82"/>
      <c r="E27" s="274"/>
      <c r="F27" s="329" t="str">
        <f t="shared" si="1"/>
        <v/>
      </c>
      <c r="G27" s="209" t="str">
        <f t="shared" si="2"/>
        <v/>
      </c>
      <c r="H27" s="297"/>
    </row>
    <row r="28" spans="1:8" ht="17.25" customHeight="1" x14ac:dyDescent="0.2">
      <c r="A28" s="26"/>
      <c r="B28" s="82"/>
      <c r="C28" s="82"/>
      <c r="D28" s="82"/>
      <c r="E28" s="274"/>
      <c r="F28" s="329" t="str">
        <f t="shared" si="1"/>
        <v/>
      </c>
      <c r="G28" s="209" t="str">
        <f t="shared" si="2"/>
        <v/>
      </c>
      <c r="H28" s="297"/>
    </row>
    <row r="29" spans="1:8" ht="17.25" customHeight="1" x14ac:dyDescent="0.2">
      <c r="A29" s="26"/>
      <c r="B29" s="82"/>
      <c r="C29" s="82"/>
      <c r="D29" s="82"/>
      <c r="E29" s="274"/>
      <c r="F29" s="329" t="str">
        <f t="shared" si="1"/>
        <v/>
      </c>
      <c r="G29" s="209" t="str">
        <f t="shared" si="2"/>
        <v/>
      </c>
      <c r="H29" s="297"/>
    </row>
    <row r="30" spans="1:8" ht="17.25" customHeight="1" x14ac:dyDescent="0.2">
      <c r="A30" s="26"/>
      <c r="B30" s="82"/>
      <c r="C30" s="82"/>
      <c r="D30" s="82"/>
      <c r="E30" s="274"/>
      <c r="F30" s="329" t="str">
        <f t="shared" si="1"/>
        <v/>
      </c>
      <c r="G30" s="209" t="str">
        <f t="shared" si="2"/>
        <v/>
      </c>
      <c r="H30" s="297"/>
    </row>
    <row r="31" spans="1:8" ht="17.25" customHeight="1" x14ac:dyDescent="0.2">
      <c r="A31" s="26"/>
      <c r="B31" s="82"/>
      <c r="C31" s="82"/>
      <c r="D31" s="82"/>
      <c r="E31" s="274"/>
      <c r="F31" s="329" t="str">
        <f t="shared" si="1"/>
        <v/>
      </c>
      <c r="G31" s="209" t="str">
        <f t="shared" si="2"/>
        <v/>
      </c>
      <c r="H31" s="297"/>
    </row>
    <row r="32" spans="1:8" ht="17.25" customHeight="1" x14ac:dyDescent="0.2">
      <c r="A32" s="26"/>
      <c r="B32" s="82"/>
      <c r="C32" s="82"/>
      <c r="D32" s="82"/>
      <c r="E32" s="274"/>
      <c r="F32" s="329" t="str">
        <f t="shared" si="1"/>
        <v/>
      </c>
      <c r="G32" s="209" t="str">
        <f t="shared" si="2"/>
        <v/>
      </c>
      <c r="H32" s="297"/>
    </row>
    <row r="33" spans="1:8" ht="17.25" customHeight="1" x14ac:dyDescent="0.2">
      <c r="A33" s="26"/>
      <c r="B33" s="82"/>
      <c r="C33" s="82"/>
      <c r="D33" s="82"/>
      <c r="E33" s="274"/>
      <c r="F33" s="329" t="str">
        <f t="shared" si="1"/>
        <v/>
      </c>
      <c r="G33" s="209" t="str">
        <f t="shared" si="2"/>
        <v/>
      </c>
      <c r="H33" s="297"/>
    </row>
    <row r="34" spans="1:8" ht="17.25" customHeight="1" x14ac:dyDescent="0.2">
      <c r="A34" s="26"/>
      <c r="B34" s="82"/>
      <c r="C34" s="82"/>
      <c r="D34" s="82"/>
      <c r="E34" s="274"/>
      <c r="F34" s="329" t="str">
        <f t="shared" si="1"/>
        <v/>
      </c>
      <c r="G34" s="209" t="str">
        <f t="shared" si="2"/>
        <v/>
      </c>
      <c r="H34" s="297"/>
    </row>
    <row r="35" spans="1:8" ht="17.25" customHeight="1" x14ac:dyDescent="0.2">
      <c r="A35" s="26"/>
      <c r="B35" s="82"/>
      <c r="C35" s="82"/>
      <c r="D35" s="82"/>
      <c r="E35" s="274"/>
      <c r="F35" s="329" t="str">
        <f t="shared" si="1"/>
        <v/>
      </c>
      <c r="G35" s="209" t="str">
        <f t="shared" si="2"/>
        <v/>
      </c>
      <c r="H35" s="297"/>
    </row>
    <row r="36" spans="1:8" ht="17.25" customHeight="1" x14ac:dyDescent="0.2">
      <c r="A36" s="26"/>
      <c r="B36" s="82"/>
      <c r="C36" s="82"/>
      <c r="D36" s="82"/>
      <c r="E36" s="274"/>
      <c r="F36" s="329" t="str">
        <f t="shared" si="1"/>
        <v/>
      </c>
      <c r="G36" s="209" t="str">
        <f t="shared" si="2"/>
        <v/>
      </c>
      <c r="H36" s="297"/>
    </row>
    <row r="37" spans="1:8" ht="17.25" customHeight="1" x14ac:dyDescent="0.2">
      <c r="A37" s="26"/>
      <c r="B37" s="82"/>
      <c r="C37" s="82"/>
      <c r="D37" s="82"/>
      <c r="E37" s="274"/>
      <c r="F37" s="329" t="str">
        <f t="shared" si="1"/>
        <v/>
      </c>
      <c r="G37" s="209" t="str">
        <f t="shared" si="2"/>
        <v/>
      </c>
      <c r="H37" s="297"/>
    </row>
    <row r="38" spans="1:8" ht="17.25" customHeight="1" x14ac:dyDescent="0.2">
      <c r="A38" s="26"/>
      <c r="B38" s="82"/>
      <c r="C38" s="82"/>
      <c r="D38" s="82"/>
      <c r="E38" s="274"/>
      <c r="F38" s="329" t="str">
        <f t="shared" si="1"/>
        <v/>
      </c>
      <c r="G38" s="209" t="str">
        <f t="shared" si="2"/>
        <v/>
      </c>
      <c r="H38" s="297"/>
    </row>
    <row r="39" spans="1:8" ht="17.25" customHeight="1" x14ac:dyDescent="0.2">
      <c r="A39" s="26"/>
      <c r="B39" s="82"/>
      <c r="C39" s="82"/>
      <c r="D39" s="82"/>
      <c r="E39" s="274"/>
      <c r="F39" s="329" t="str">
        <f t="shared" si="1"/>
        <v/>
      </c>
      <c r="G39" s="209" t="str">
        <f t="shared" si="2"/>
        <v/>
      </c>
      <c r="H39" s="297"/>
    </row>
    <row r="40" spans="1:8" ht="17.25" customHeight="1" x14ac:dyDescent="0.2">
      <c r="A40" s="26"/>
      <c r="B40" s="82"/>
      <c r="C40" s="82"/>
      <c r="D40" s="82"/>
      <c r="E40" s="274"/>
      <c r="F40" s="329" t="str">
        <f t="shared" si="1"/>
        <v/>
      </c>
      <c r="G40" s="209" t="str">
        <f t="shared" si="2"/>
        <v/>
      </c>
      <c r="H40" s="297"/>
    </row>
    <row r="41" spans="1:8" ht="17.25" customHeight="1" x14ac:dyDescent="0.2">
      <c r="A41" s="26"/>
      <c r="B41" s="82"/>
      <c r="C41" s="82"/>
      <c r="D41" s="82"/>
      <c r="E41" s="274"/>
      <c r="F41" s="329" t="str">
        <f t="shared" si="1"/>
        <v/>
      </c>
      <c r="G41" s="209" t="str">
        <f t="shared" si="2"/>
        <v/>
      </c>
      <c r="H41" s="297"/>
    </row>
    <row r="42" spans="1:8" ht="17.25" customHeight="1" x14ac:dyDescent="0.2">
      <c r="A42" s="26"/>
      <c r="B42" s="82"/>
      <c r="C42" s="82"/>
      <c r="D42" s="82"/>
      <c r="E42" s="274"/>
      <c r="F42" s="329" t="str">
        <f t="shared" si="1"/>
        <v/>
      </c>
      <c r="G42" s="209" t="str">
        <f t="shared" si="2"/>
        <v/>
      </c>
      <c r="H42" s="297"/>
    </row>
    <row r="43" spans="1:8" ht="17.25" customHeight="1" x14ac:dyDescent="0.2">
      <c r="A43" s="26"/>
      <c r="B43" s="82"/>
      <c r="C43" s="82"/>
      <c r="D43" s="82"/>
      <c r="E43" s="274"/>
      <c r="F43" s="329" t="str">
        <f t="shared" si="1"/>
        <v/>
      </c>
      <c r="G43" s="209" t="str">
        <f t="shared" si="2"/>
        <v/>
      </c>
      <c r="H43" s="297"/>
    </row>
    <row r="44" spans="1:8" ht="17.25" customHeight="1" x14ac:dyDescent="0.2">
      <c r="A44" s="26"/>
      <c r="B44" s="82"/>
      <c r="C44" s="82"/>
      <c r="D44" s="82"/>
      <c r="E44" s="274"/>
      <c r="F44" s="329" t="str">
        <f t="shared" si="1"/>
        <v/>
      </c>
      <c r="G44" s="209" t="str">
        <f t="shared" si="2"/>
        <v/>
      </c>
      <c r="H44" s="297"/>
    </row>
    <row r="45" spans="1:8" ht="17.25" customHeight="1" x14ac:dyDescent="0.2">
      <c r="A45" s="26"/>
      <c r="B45" s="82"/>
      <c r="C45" s="82"/>
      <c r="D45" s="82"/>
      <c r="E45" s="274"/>
      <c r="F45" s="329" t="str">
        <f t="shared" si="1"/>
        <v/>
      </c>
      <c r="G45" s="209" t="str">
        <f t="shared" si="2"/>
        <v/>
      </c>
      <c r="H45" s="297"/>
    </row>
    <row r="46" spans="1:8" ht="17.25" customHeight="1" x14ac:dyDescent="0.2">
      <c r="A46" s="26"/>
      <c r="B46" s="82"/>
      <c r="C46" s="82"/>
      <c r="D46" s="82"/>
      <c r="E46" s="274"/>
      <c r="F46" s="329" t="str">
        <f t="shared" si="1"/>
        <v/>
      </c>
      <c r="G46" s="209" t="str">
        <f t="shared" si="2"/>
        <v/>
      </c>
      <c r="H46" s="297"/>
    </row>
    <row r="47" spans="1:8" ht="17.25" customHeight="1" x14ac:dyDescent="0.2">
      <c r="A47" s="26"/>
      <c r="B47" s="82"/>
      <c r="C47" s="82"/>
      <c r="D47" s="82"/>
      <c r="E47" s="274"/>
      <c r="F47" s="329" t="str">
        <f t="shared" si="1"/>
        <v/>
      </c>
      <c r="G47" s="209" t="str">
        <f t="shared" si="2"/>
        <v/>
      </c>
      <c r="H47" s="297"/>
    </row>
    <row r="48" spans="1:8" ht="17.25" customHeight="1" x14ac:dyDescent="0.2">
      <c r="A48" s="26"/>
      <c r="B48" s="82"/>
      <c r="C48" s="82"/>
      <c r="D48" s="82"/>
      <c r="E48" s="274"/>
      <c r="F48" s="329" t="str">
        <f t="shared" si="1"/>
        <v/>
      </c>
      <c r="G48" s="209" t="str">
        <f t="shared" si="2"/>
        <v/>
      </c>
      <c r="H48" s="297"/>
    </row>
    <row r="49" spans="1:8" ht="17.25" customHeight="1" x14ac:dyDescent="0.2">
      <c r="A49" s="26"/>
      <c r="B49" s="82"/>
      <c r="C49" s="82"/>
      <c r="D49" s="82"/>
      <c r="E49" s="274"/>
      <c r="F49" s="329" t="str">
        <f t="shared" si="1"/>
        <v/>
      </c>
      <c r="G49" s="209" t="str">
        <f t="shared" si="2"/>
        <v/>
      </c>
      <c r="H49" s="297"/>
    </row>
    <row r="50" spans="1:8" ht="17.25" customHeight="1" x14ac:dyDescent="0.2">
      <c r="A50" s="26"/>
      <c r="B50" s="82"/>
      <c r="C50" s="82"/>
      <c r="D50" s="82"/>
      <c r="E50" s="274"/>
      <c r="F50" s="329" t="str">
        <f t="shared" si="1"/>
        <v/>
      </c>
      <c r="G50" s="209" t="str">
        <f t="shared" si="2"/>
        <v/>
      </c>
      <c r="H50" s="297"/>
    </row>
    <row r="51" spans="1:8" ht="17.25" customHeight="1" x14ac:dyDescent="0.2">
      <c r="A51" s="26"/>
      <c r="B51" s="82"/>
      <c r="C51" s="82"/>
      <c r="D51" s="82"/>
      <c r="E51" s="274"/>
      <c r="F51" s="329" t="str">
        <f t="shared" si="1"/>
        <v/>
      </c>
      <c r="G51" s="209" t="str">
        <f t="shared" si="2"/>
        <v/>
      </c>
      <c r="H51" s="297"/>
    </row>
    <row r="52" spans="1:8" ht="17.25" customHeight="1" x14ac:dyDescent="0.2">
      <c r="A52" s="26"/>
      <c r="B52" s="82"/>
      <c r="C52" s="82"/>
      <c r="D52" s="82"/>
      <c r="E52" s="274"/>
      <c r="F52" s="329" t="str">
        <f t="shared" si="1"/>
        <v/>
      </c>
      <c r="G52" s="209" t="str">
        <f t="shared" si="2"/>
        <v/>
      </c>
      <c r="H52" s="297"/>
    </row>
    <row r="53" spans="1:8" ht="17.25" customHeight="1" x14ac:dyDescent="0.2">
      <c r="A53" s="26"/>
      <c r="B53" s="82"/>
      <c r="C53" s="82"/>
      <c r="D53" s="82"/>
      <c r="E53" s="274"/>
      <c r="F53" s="329" t="str">
        <f t="shared" si="1"/>
        <v/>
      </c>
      <c r="G53" s="209" t="str">
        <f t="shared" si="2"/>
        <v/>
      </c>
      <c r="H53" s="297"/>
    </row>
    <row r="54" spans="1:8" ht="17.25" customHeight="1" x14ac:dyDescent="0.2">
      <c r="A54" s="26"/>
      <c r="B54" s="82"/>
      <c r="C54" s="82"/>
      <c r="D54" s="82"/>
      <c r="E54" s="274"/>
      <c r="F54" s="329" t="str">
        <f t="shared" si="1"/>
        <v/>
      </c>
      <c r="G54" s="209" t="str">
        <f t="shared" si="2"/>
        <v/>
      </c>
      <c r="H54" s="297"/>
    </row>
    <row r="55" spans="1:8" ht="17.25" customHeight="1" x14ac:dyDescent="0.2">
      <c r="A55" s="26"/>
      <c r="B55" s="82"/>
      <c r="C55" s="82"/>
      <c r="D55" s="82"/>
      <c r="E55" s="274"/>
      <c r="F55" s="329" t="str">
        <f t="shared" si="1"/>
        <v/>
      </c>
      <c r="G55" s="209" t="str">
        <f t="shared" si="2"/>
        <v/>
      </c>
      <c r="H55" s="297"/>
    </row>
    <row r="56" spans="1:8" ht="17.25" customHeight="1" x14ac:dyDescent="0.2">
      <c r="A56" s="26"/>
      <c r="B56" s="82"/>
      <c r="C56" s="82"/>
      <c r="D56" s="82"/>
      <c r="E56" s="274"/>
      <c r="F56" s="329" t="str">
        <f t="shared" si="1"/>
        <v/>
      </c>
      <c r="G56" s="209" t="str">
        <f t="shared" si="2"/>
        <v/>
      </c>
      <c r="H56" s="297"/>
    </row>
    <row r="57" spans="1:8" ht="17.25" customHeight="1" x14ac:dyDescent="0.2">
      <c r="A57" s="26"/>
      <c r="B57" s="82"/>
      <c r="C57" s="82"/>
      <c r="D57" s="82"/>
      <c r="E57" s="274"/>
      <c r="F57" s="329" t="str">
        <f t="shared" si="1"/>
        <v/>
      </c>
      <c r="G57" s="209" t="str">
        <f t="shared" si="2"/>
        <v/>
      </c>
      <c r="H57" s="297"/>
    </row>
    <row r="58" spans="1:8" ht="17.25" customHeight="1" x14ac:dyDescent="0.2">
      <c r="A58" s="26"/>
      <c r="B58" s="82"/>
      <c r="C58" s="82"/>
      <c r="D58" s="82"/>
      <c r="E58" s="274"/>
      <c r="F58" s="329" t="str">
        <f t="shared" si="1"/>
        <v/>
      </c>
      <c r="G58" s="209" t="str">
        <f t="shared" si="2"/>
        <v/>
      </c>
      <c r="H58" s="297"/>
    </row>
    <row r="59" spans="1:8" ht="17.25" customHeight="1" x14ac:dyDescent="0.2">
      <c r="A59" s="26"/>
      <c r="B59" s="82"/>
      <c r="C59" s="82"/>
      <c r="D59" s="82"/>
      <c r="E59" s="274"/>
      <c r="F59" s="329" t="str">
        <f t="shared" si="1"/>
        <v/>
      </c>
      <c r="G59" s="209" t="str">
        <f t="shared" si="2"/>
        <v/>
      </c>
      <c r="H59" s="297"/>
    </row>
    <row r="60" spans="1:8" ht="17.25" customHeight="1" x14ac:dyDescent="0.2">
      <c r="A60" s="26"/>
      <c r="B60" s="82"/>
      <c r="C60" s="82"/>
      <c r="D60" s="82"/>
      <c r="E60" s="274"/>
      <c r="F60" s="329" t="str">
        <f t="shared" si="1"/>
        <v/>
      </c>
      <c r="G60" s="209" t="str">
        <f t="shared" si="2"/>
        <v/>
      </c>
      <c r="H60" s="297"/>
    </row>
    <row r="61" spans="1:8" ht="17.25" customHeight="1" x14ac:dyDescent="0.2">
      <c r="A61" s="26"/>
      <c r="B61" s="82"/>
      <c r="C61" s="82"/>
      <c r="D61" s="82"/>
      <c r="E61" s="274"/>
      <c r="F61" s="329" t="str">
        <f t="shared" si="1"/>
        <v/>
      </c>
      <c r="G61" s="209" t="str">
        <f t="shared" si="2"/>
        <v/>
      </c>
      <c r="H61" s="297"/>
    </row>
    <row r="62" spans="1:8" ht="17.25" customHeight="1" x14ac:dyDescent="0.2">
      <c r="A62" s="26"/>
      <c r="B62" s="82"/>
      <c r="C62" s="82"/>
      <c r="D62" s="82"/>
      <c r="E62" s="274"/>
      <c r="F62" s="329" t="str">
        <f t="shared" si="1"/>
        <v/>
      </c>
      <c r="G62" s="209" t="str">
        <f t="shared" si="2"/>
        <v/>
      </c>
      <c r="H62" s="297"/>
    </row>
    <row r="63" spans="1:8" ht="17.25" customHeight="1" x14ac:dyDescent="0.2">
      <c r="A63" s="26"/>
      <c r="B63" s="82"/>
      <c r="C63" s="82"/>
      <c r="D63" s="82"/>
      <c r="E63" s="274"/>
      <c r="F63" s="329" t="str">
        <f t="shared" si="1"/>
        <v/>
      </c>
      <c r="G63" s="209" t="str">
        <f t="shared" si="2"/>
        <v/>
      </c>
      <c r="H63" s="297"/>
    </row>
    <row r="64" spans="1:8" ht="17.25" customHeight="1" x14ac:dyDescent="0.2">
      <c r="A64" s="26"/>
      <c r="B64" s="82"/>
      <c r="C64" s="82"/>
      <c r="D64" s="82"/>
      <c r="E64" s="274"/>
      <c r="F64" s="329" t="str">
        <f t="shared" si="1"/>
        <v/>
      </c>
      <c r="G64" s="209" t="str">
        <f t="shared" si="2"/>
        <v/>
      </c>
      <c r="H64" s="297"/>
    </row>
    <row r="65" spans="1:8" ht="17.25" customHeight="1" x14ac:dyDescent="0.2">
      <c r="A65" s="26"/>
      <c r="B65" s="82"/>
      <c r="C65" s="82"/>
      <c r="D65" s="82"/>
      <c r="E65" s="274"/>
      <c r="F65" s="329" t="str">
        <f t="shared" si="1"/>
        <v/>
      </c>
      <c r="G65" s="209" t="str">
        <f t="shared" si="2"/>
        <v/>
      </c>
      <c r="H65" s="297"/>
    </row>
    <row r="66" spans="1:8" ht="17.25" customHeight="1" x14ac:dyDescent="0.2">
      <c r="A66" s="26"/>
      <c r="B66" s="82"/>
      <c r="C66" s="82"/>
      <c r="D66" s="82"/>
      <c r="E66" s="274"/>
      <c r="F66" s="329" t="str">
        <f t="shared" si="1"/>
        <v/>
      </c>
      <c r="G66" s="209" t="str">
        <f t="shared" si="2"/>
        <v/>
      </c>
      <c r="H66" s="297"/>
    </row>
    <row r="67" spans="1:8" ht="17.25" customHeight="1" x14ac:dyDescent="0.2">
      <c r="A67" s="26"/>
      <c r="B67" s="82"/>
      <c r="C67" s="82"/>
      <c r="D67" s="82"/>
      <c r="E67" s="274"/>
      <c r="F67" s="329" t="str">
        <f t="shared" si="1"/>
        <v/>
      </c>
      <c r="G67" s="209" t="str">
        <f t="shared" si="2"/>
        <v/>
      </c>
      <c r="H67" s="297"/>
    </row>
    <row r="68" spans="1:8" ht="17.25" customHeight="1" x14ac:dyDescent="0.2">
      <c r="A68" s="26"/>
      <c r="B68" s="82"/>
      <c r="C68" s="82"/>
      <c r="D68" s="82"/>
      <c r="E68" s="274"/>
      <c r="F68" s="329" t="str">
        <f t="shared" si="1"/>
        <v/>
      </c>
      <c r="G68" s="209" t="str">
        <f t="shared" si="2"/>
        <v/>
      </c>
      <c r="H68" s="297"/>
    </row>
    <row r="69" spans="1:8" ht="17.25" customHeight="1" x14ac:dyDescent="0.2">
      <c r="A69" s="26"/>
      <c r="B69" s="82"/>
      <c r="C69" s="82"/>
      <c r="D69" s="82"/>
      <c r="E69" s="274"/>
      <c r="F69" s="329" t="str">
        <f t="shared" si="1"/>
        <v/>
      </c>
      <c r="G69" s="209" t="str">
        <f t="shared" si="2"/>
        <v/>
      </c>
      <c r="H69" s="297"/>
    </row>
    <row r="70" spans="1:8" ht="17.25" customHeight="1" x14ac:dyDescent="0.2">
      <c r="A70" s="26"/>
      <c r="B70" s="82"/>
      <c r="C70" s="82"/>
      <c r="D70" s="82"/>
      <c r="E70" s="274"/>
      <c r="F70" s="329" t="str">
        <f t="shared" ref="F70:F99" si="3">IF(E70="","",IF(E70="課税対象外","要","不要"))</f>
        <v/>
      </c>
      <c r="G70" s="209" t="str">
        <f t="shared" si="2"/>
        <v/>
      </c>
      <c r="H70" s="297"/>
    </row>
    <row r="71" spans="1:8" ht="17.25" customHeight="1" x14ac:dyDescent="0.2">
      <c r="A71" s="26"/>
      <c r="B71" s="82"/>
      <c r="C71" s="82"/>
      <c r="D71" s="82"/>
      <c r="E71" s="274"/>
      <c r="F71" s="329" t="str">
        <f t="shared" si="3"/>
        <v/>
      </c>
      <c r="G71" s="209" t="str">
        <f t="shared" si="2"/>
        <v/>
      </c>
      <c r="H71" s="297"/>
    </row>
    <row r="72" spans="1:8" ht="17.25" customHeight="1" x14ac:dyDescent="0.2">
      <c r="A72" s="26"/>
      <c r="B72" s="82"/>
      <c r="C72" s="82"/>
      <c r="D72" s="82"/>
      <c r="E72" s="274"/>
      <c r="F72" s="329" t="str">
        <f t="shared" si="3"/>
        <v/>
      </c>
      <c r="G72" s="209" t="str">
        <f t="shared" si="2"/>
        <v/>
      </c>
      <c r="H72" s="297"/>
    </row>
    <row r="73" spans="1:8" ht="17.25" customHeight="1" x14ac:dyDescent="0.2">
      <c r="A73" s="26"/>
      <c r="B73" s="82"/>
      <c r="C73" s="82"/>
      <c r="D73" s="82"/>
      <c r="E73" s="274"/>
      <c r="F73" s="329" t="str">
        <f t="shared" si="3"/>
        <v/>
      </c>
      <c r="G73" s="209" t="str">
        <f t="shared" si="2"/>
        <v/>
      </c>
      <c r="H73" s="297"/>
    </row>
    <row r="74" spans="1:8" ht="17.25" customHeight="1" x14ac:dyDescent="0.2">
      <c r="A74" s="26"/>
      <c r="B74" s="82"/>
      <c r="C74" s="82"/>
      <c r="D74" s="82"/>
      <c r="E74" s="274"/>
      <c r="F74" s="329" t="str">
        <f t="shared" si="3"/>
        <v/>
      </c>
      <c r="G74" s="209" t="str">
        <f t="shared" si="2"/>
        <v/>
      </c>
      <c r="H74" s="297"/>
    </row>
    <row r="75" spans="1:8" ht="17.25" customHeight="1" x14ac:dyDescent="0.2">
      <c r="A75" s="26"/>
      <c r="B75" s="82"/>
      <c r="C75" s="82"/>
      <c r="D75" s="82"/>
      <c r="E75" s="274"/>
      <c r="F75" s="329" t="str">
        <f t="shared" si="3"/>
        <v/>
      </c>
      <c r="G75" s="209" t="str">
        <f t="shared" si="2"/>
        <v/>
      </c>
      <c r="H75" s="297"/>
    </row>
    <row r="76" spans="1:8" ht="17.25" customHeight="1" x14ac:dyDescent="0.2">
      <c r="A76" s="26"/>
      <c r="B76" s="82"/>
      <c r="C76" s="82"/>
      <c r="D76" s="82"/>
      <c r="E76" s="274"/>
      <c r="F76" s="329" t="str">
        <f t="shared" si="3"/>
        <v/>
      </c>
      <c r="G76" s="209" t="str">
        <f t="shared" si="2"/>
        <v/>
      </c>
      <c r="H76" s="297"/>
    </row>
    <row r="77" spans="1:8" ht="17.25" customHeight="1" x14ac:dyDescent="0.2">
      <c r="A77" s="26"/>
      <c r="B77" s="82"/>
      <c r="C77" s="82"/>
      <c r="D77" s="82"/>
      <c r="E77" s="274"/>
      <c r="F77" s="329" t="str">
        <f t="shared" si="3"/>
        <v/>
      </c>
      <c r="G77" s="209" t="str">
        <f t="shared" si="2"/>
        <v/>
      </c>
      <c r="H77" s="297"/>
    </row>
    <row r="78" spans="1:8" ht="17.25" customHeight="1" x14ac:dyDescent="0.2">
      <c r="A78" s="26"/>
      <c r="B78" s="82"/>
      <c r="C78" s="82"/>
      <c r="D78" s="82"/>
      <c r="E78" s="274"/>
      <c r="F78" s="329" t="str">
        <f t="shared" si="3"/>
        <v/>
      </c>
      <c r="G78" s="209" t="str">
        <f t="shared" si="2"/>
        <v/>
      </c>
      <c r="H78" s="297"/>
    </row>
    <row r="79" spans="1:8" ht="17.25" customHeight="1" x14ac:dyDescent="0.2">
      <c r="A79" s="26"/>
      <c r="B79" s="82"/>
      <c r="C79" s="82"/>
      <c r="D79" s="82"/>
      <c r="E79" s="274"/>
      <c r="F79" s="329" t="str">
        <f t="shared" si="3"/>
        <v/>
      </c>
      <c r="G79" s="209" t="str">
        <f t="shared" si="2"/>
        <v/>
      </c>
      <c r="H79" s="297"/>
    </row>
    <row r="80" spans="1:8" ht="17.25" customHeight="1" x14ac:dyDescent="0.2">
      <c r="A80" s="26"/>
      <c r="B80" s="82"/>
      <c r="C80" s="82"/>
      <c r="D80" s="82"/>
      <c r="E80" s="274"/>
      <c r="F80" s="329" t="str">
        <f t="shared" si="3"/>
        <v/>
      </c>
      <c r="G80" s="209" t="str">
        <f t="shared" si="2"/>
        <v/>
      </c>
      <c r="H80" s="297"/>
    </row>
    <row r="81" spans="1:8" ht="17.25" customHeight="1" x14ac:dyDescent="0.2">
      <c r="A81" s="26"/>
      <c r="B81" s="82"/>
      <c r="C81" s="82"/>
      <c r="D81" s="82"/>
      <c r="E81" s="274"/>
      <c r="F81" s="329" t="str">
        <f t="shared" si="3"/>
        <v/>
      </c>
      <c r="G81" s="209" t="str">
        <f t="shared" si="2"/>
        <v/>
      </c>
      <c r="H81" s="297"/>
    </row>
    <row r="82" spans="1:8" ht="17.25" customHeight="1" x14ac:dyDescent="0.2">
      <c r="A82" s="26"/>
      <c r="B82" s="82"/>
      <c r="C82" s="82"/>
      <c r="D82" s="82"/>
      <c r="E82" s="274"/>
      <c r="F82" s="329" t="str">
        <f t="shared" si="3"/>
        <v/>
      </c>
      <c r="G82" s="209" t="str">
        <f t="shared" si="2"/>
        <v/>
      </c>
      <c r="H82" s="297"/>
    </row>
    <row r="83" spans="1:8" ht="17.25" customHeight="1" x14ac:dyDescent="0.2">
      <c r="A83" s="26"/>
      <c r="B83" s="82"/>
      <c r="C83" s="82"/>
      <c r="D83" s="82"/>
      <c r="E83" s="274"/>
      <c r="F83" s="329" t="str">
        <f t="shared" si="3"/>
        <v/>
      </c>
      <c r="G83" s="209" t="str">
        <f t="shared" si="2"/>
        <v/>
      </c>
      <c r="H83" s="297"/>
    </row>
    <row r="84" spans="1:8" ht="17.25" customHeight="1" x14ac:dyDescent="0.2">
      <c r="A84" s="26"/>
      <c r="B84" s="82"/>
      <c r="C84" s="82"/>
      <c r="D84" s="82"/>
      <c r="E84" s="274"/>
      <c r="F84" s="329" t="str">
        <f t="shared" si="3"/>
        <v/>
      </c>
      <c r="G84" s="209" t="str">
        <f t="shared" si="2"/>
        <v/>
      </c>
      <c r="H84" s="297"/>
    </row>
    <row r="85" spans="1:8" ht="17.25" customHeight="1" x14ac:dyDescent="0.2">
      <c r="A85" s="26"/>
      <c r="B85" s="82"/>
      <c r="C85" s="82"/>
      <c r="D85" s="82"/>
      <c r="E85" s="274"/>
      <c r="F85" s="329" t="str">
        <f t="shared" si="3"/>
        <v/>
      </c>
      <c r="G85" s="209" t="str">
        <f t="shared" si="2"/>
        <v/>
      </c>
      <c r="H85" s="297"/>
    </row>
    <row r="86" spans="1:8" ht="17.25" customHeight="1" x14ac:dyDescent="0.2">
      <c r="A86" s="26"/>
      <c r="B86" s="82"/>
      <c r="C86" s="82"/>
      <c r="D86" s="82"/>
      <c r="E86" s="274"/>
      <c r="F86" s="329" t="str">
        <f t="shared" si="3"/>
        <v/>
      </c>
      <c r="G86" s="209" t="str">
        <f t="shared" si="2"/>
        <v/>
      </c>
      <c r="H86" s="297"/>
    </row>
    <row r="87" spans="1:8" ht="17.25" customHeight="1" x14ac:dyDescent="0.2">
      <c r="A87" s="26"/>
      <c r="B87" s="82"/>
      <c r="C87" s="82"/>
      <c r="D87" s="82"/>
      <c r="E87" s="274"/>
      <c r="F87" s="329" t="str">
        <f t="shared" si="3"/>
        <v/>
      </c>
      <c r="G87" s="209" t="str">
        <f t="shared" si="2"/>
        <v/>
      </c>
      <c r="H87" s="297"/>
    </row>
    <row r="88" spans="1:8" ht="17.25" customHeight="1" x14ac:dyDescent="0.2">
      <c r="A88" s="26"/>
      <c r="B88" s="82"/>
      <c r="C88" s="82"/>
      <c r="D88" s="82"/>
      <c r="E88" s="274"/>
      <c r="F88" s="329" t="str">
        <f t="shared" si="3"/>
        <v/>
      </c>
      <c r="G88" s="209" t="str">
        <f t="shared" si="2"/>
        <v/>
      </c>
      <c r="H88" s="297"/>
    </row>
    <row r="89" spans="1:8" ht="17.25" customHeight="1" x14ac:dyDescent="0.2">
      <c r="A89" s="26"/>
      <c r="B89" s="82"/>
      <c r="C89" s="82"/>
      <c r="D89" s="82"/>
      <c r="E89" s="274"/>
      <c r="F89" s="329" t="str">
        <f t="shared" si="3"/>
        <v/>
      </c>
      <c r="G89" s="209" t="str">
        <f t="shared" si="2"/>
        <v/>
      </c>
      <c r="H89" s="297"/>
    </row>
    <row r="90" spans="1:8" ht="17.25" customHeight="1" x14ac:dyDescent="0.2">
      <c r="A90" s="26"/>
      <c r="B90" s="82"/>
      <c r="C90" s="82"/>
      <c r="D90" s="82"/>
      <c r="E90" s="274"/>
      <c r="F90" s="329" t="str">
        <f t="shared" si="3"/>
        <v/>
      </c>
      <c r="G90" s="209" t="str">
        <f t="shared" si="2"/>
        <v/>
      </c>
      <c r="H90" s="297"/>
    </row>
    <row r="91" spans="1:8" ht="17.25" customHeight="1" x14ac:dyDescent="0.2">
      <c r="A91" s="26"/>
      <c r="B91" s="82"/>
      <c r="C91" s="82"/>
      <c r="D91" s="82"/>
      <c r="E91" s="274"/>
      <c r="F91" s="329" t="str">
        <f t="shared" si="3"/>
        <v/>
      </c>
      <c r="G91" s="209" t="str">
        <f t="shared" si="2"/>
        <v/>
      </c>
      <c r="H91" s="297"/>
    </row>
    <row r="92" spans="1:8" ht="17.25" customHeight="1" x14ac:dyDescent="0.2">
      <c r="A92" s="26"/>
      <c r="B92" s="82"/>
      <c r="C92" s="82"/>
      <c r="D92" s="82"/>
      <c r="E92" s="274"/>
      <c r="F92" s="329" t="str">
        <f t="shared" si="3"/>
        <v/>
      </c>
      <c r="G92" s="209" t="str">
        <f t="shared" si="2"/>
        <v/>
      </c>
      <c r="H92" s="297"/>
    </row>
    <row r="93" spans="1:8" ht="17.25" customHeight="1" x14ac:dyDescent="0.2">
      <c r="A93" s="26"/>
      <c r="B93" s="82"/>
      <c r="C93" s="82"/>
      <c r="D93" s="82"/>
      <c r="E93" s="274"/>
      <c r="F93" s="329" t="str">
        <f t="shared" si="3"/>
        <v/>
      </c>
      <c r="G93" s="209" t="str">
        <f t="shared" si="2"/>
        <v/>
      </c>
      <c r="H93" s="297"/>
    </row>
    <row r="94" spans="1:8" ht="17.25" customHeight="1" x14ac:dyDescent="0.2">
      <c r="A94" s="26"/>
      <c r="B94" s="82"/>
      <c r="C94" s="82"/>
      <c r="D94" s="82"/>
      <c r="E94" s="274"/>
      <c r="F94" s="329" t="str">
        <f t="shared" si="3"/>
        <v/>
      </c>
      <c r="G94" s="209" t="str">
        <f t="shared" si="2"/>
        <v/>
      </c>
      <c r="H94" s="297"/>
    </row>
    <row r="95" spans="1:8" ht="17.25" customHeight="1" x14ac:dyDescent="0.2">
      <c r="A95" s="26"/>
      <c r="B95" s="82"/>
      <c r="C95" s="82"/>
      <c r="D95" s="82"/>
      <c r="E95" s="274"/>
      <c r="F95" s="329" t="str">
        <f t="shared" si="3"/>
        <v/>
      </c>
      <c r="G95" s="209" t="str">
        <f t="shared" si="2"/>
        <v/>
      </c>
      <c r="H95" s="297"/>
    </row>
    <row r="96" spans="1:8" ht="17.25" customHeight="1" x14ac:dyDescent="0.2">
      <c r="A96" s="26"/>
      <c r="B96" s="82"/>
      <c r="C96" s="82"/>
      <c r="D96" s="82"/>
      <c r="E96" s="274"/>
      <c r="F96" s="329" t="str">
        <f t="shared" si="3"/>
        <v/>
      </c>
      <c r="G96" s="209" t="str">
        <f t="shared" si="2"/>
        <v/>
      </c>
      <c r="H96" s="297"/>
    </row>
    <row r="97" spans="1:8" ht="17.25" customHeight="1" x14ac:dyDescent="0.2">
      <c r="A97" s="26"/>
      <c r="B97" s="82"/>
      <c r="C97" s="82"/>
      <c r="D97" s="82"/>
      <c r="E97" s="274"/>
      <c r="F97" s="329" t="str">
        <f t="shared" si="3"/>
        <v/>
      </c>
      <c r="G97" s="209" t="str">
        <f t="shared" si="2"/>
        <v/>
      </c>
      <c r="H97" s="297"/>
    </row>
    <row r="98" spans="1:8" ht="17.25" customHeight="1" x14ac:dyDescent="0.2">
      <c r="A98" s="26"/>
      <c r="B98" s="82"/>
      <c r="C98" s="82"/>
      <c r="D98" s="82"/>
      <c r="E98" s="274"/>
      <c r="F98" s="329" t="str">
        <f t="shared" si="3"/>
        <v/>
      </c>
      <c r="G98" s="209" t="str">
        <f t="shared" si="2"/>
        <v/>
      </c>
      <c r="H98" s="297"/>
    </row>
    <row r="99" spans="1:8" ht="17.25" customHeight="1" thickBot="1" x14ac:dyDescent="0.25">
      <c r="A99" s="149"/>
      <c r="B99" s="154"/>
      <c r="C99" s="154"/>
      <c r="D99" s="154"/>
      <c r="E99" s="337"/>
      <c r="F99" s="338" t="str">
        <f t="shared" si="3"/>
        <v/>
      </c>
      <c r="G99" s="211" t="str">
        <f t="shared" si="2"/>
        <v/>
      </c>
      <c r="H99" s="297"/>
    </row>
    <row r="100" spans="1:8" ht="17.25" customHeight="1" thickTop="1" thickBot="1" x14ac:dyDescent="0.25">
      <c r="A100" s="489" t="s">
        <v>79</v>
      </c>
      <c r="B100" s="490"/>
      <c r="C100" s="233"/>
      <c r="D100" s="233"/>
      <c r="E100" s="314"/>
      <c r="F100" s="314"/>
      <c r="G100" s="152">
        <f>SUBTOTAL(9,G5:G99)</f>
        <v>12000</v>
      </c>
      <c r="H100" s="237" t="s">
        <v>250</v>
      </c>
    </row>
    <row r="101" spans="1:8" s="6" customFormat="1" ht="17.25" customHeight="1" x14ac:dyDescent="0.2">
      <c r="A101" s="6" t="s">
        <v>80</v>
      </c>
      <c r="F101" s="394" t="s">
        <v>338</v>
      </c>
      <c r="G101" s="399">
        <f>SUMIF(F5:F99,"要",G5:G99)</f>
        <v>0</v>
      </c>
    </row>
    <row r="102" spans="1:8" ht="17.25" customHeight="1" x14ac:dyDescent="0.2"/>
    <row r="103" spans="1:8" ht="17.25" customHeight="1" x14ac:dyDescent="0.2"/>
    <row r="104" spans="1:8" ht="17.25" customHeight="1" x14ac:dyDescent="0.2"/>
    <row r="105" spans="1:8" ht="17.25" customHeight="1" x14ac:dyDescent="0.2"/>
    <row r="106" spans="1:8" ht="17.25" customHeight="1" x14ac:dyDescent="0.2"/>
    <row r="107" spans="1:8" ht="17.25" customHeight="1" x14ac:dyDescent="0.2"/>
    <row r="108" spans="1:8" ht="17.25" customHeight="1" x14ac:dyDescent="0.2"/>
  </sheetData>
  <sheetProtection algorithmName="SHA-512" hashValue="DoBqkWnQ9U7+J4jszxkxCl0j2ipvuh2kpUj0SR+CXaOn3MNKigevNgzA11V5hjmaMQXEUldvM19sVGDnQIg0RA==" saltValue="KOVn0HlPXIVOn3j3h3XdUw==" spinCount="100000" sheet="1" formatCells="0" formatColumns="0" formatRows="0"/>
  <autoFilter ref="A3:H4" xr:uid="{00000000-0001-0000-0800-000000000000}">
    <filterColumn colId="2" showButton="0"/>
  </autoFilter>
  <mergeCells count="9">
    <mergeCell ref="H3:H4"/>
    <mergeCell ref="J3:J4"/>
    <mergeCell ref="A100:B100"/>
    <mergeCell ref="A3:A4"/>
    <mergeCell ref="B3:B4"/>
    <mergeCell ref="C3:D3"/>
    <mergeCell ref="G3:G4"/>
    <mergeCell ref="E3:E4"/>
    <mergeCell ref="F3:F4"/>
  </mergeCells>
  <phoneticPr fontId="15"/>
  <dataValidations count="2">
    <dataValidation type="list" allowBlank="1" showInputMessage="1" showErrorMessage="1" sqref="H5:H99" xr:uid="{69692E3F-36B8-4C29-8E56-5A3F33D36282}">
      <formula1>$J$5:$J$11</formula1>
    </dataValidation>
    <dataValidation type="list" allowBlank="1" showInputMessage="1" showErrorMessage="1" sqref="E5:E99" xr:uid="{3A948957-06BA-464D-B229-181F25B53E39}">
      <formula1>"税込 (課税), 課税対象外"</formula1>
    </dataValidation>
  </dataValidations>
  <printOptions horizontalCentered="1"/>
  <pageMargins left="0.39370078740157483" right="0.19685039370078741" top="0.74803149606299213" bottom="0.74803149606299213" header="0.31496062992125984" footer="0.31496062992125984"/>
  <pageSetup paperSize="9" scale="74" fitToHeight="2" orientation="portrait" blackAndWhite="1" r:id="rId1"/>
  <headerFooter alignWithMargins="0">
    <oddFooter>&amp;R&amp;12&amp;K00-024Ver.20240401</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277FE-F274-4034-A0A8-32813625F826}">
  <sheetPr>
    <tabColor rgb="FFFFFF00"/>
    <pageSetUpPr fitToPage="1"/>
  </sheetPr>
  <dimension ref="A1:L115"/>
  <sheetViews>
    <sheetView zoomScale="80" zoomScaleNormal="80" workbookViewId="0">
      <pane ySplit="4" topLeftCell="A5" activePane="bottomLeft" state="frozen"/>
      <selection pane="bottomLeft"/>
    </sheetView>
  </sheetViews>
  <sheetFormatPr defaultColWidth="9" defaultRowHeight="14.4" x14ac:dyDescent="0.2"/>
  <cols>
    <col min="1" max="1" width="35.109375" style="1" customWidth="1"/>
    <col min="2" max="2" width="39.44140625" style="1" customWidth="1"/>
    <col min="3" max="3" width="17.88671875" style="1" customWidth="1"/>
    <col min="4" max="4" width="9.21875" style="1" customWidth="1"/>
    <col min="5" max="5" width="6.33203125" style="2" customWidth="1"/>
    <col min="6" max="6" width="16.109375" style="2" customWidth="1"/>
    <col min="7" max="7" width="13.77734375" style="2" customWidth="1"/>
    <col min="8" max="8" width="17.6640625" style="2" customWidth="1"/>
    <col min="9" max="9" width="30.77734375" style="1" customWidth="1"/>
    <col min="10" max="10" width="9" style="1"/>
    <col min="11" max="11" width="30.77734375" style="1" customWidth="1"/>
    <col min="12" max="12" width="17.77734375" style="1" customWidth="1"/>
    <col min="13" max="16384" width="9" style="1"/>
  </cols>
  <sheetData>
    <row r="1" spans="1:12" x14ac:dyDescent="0.2">
      <c r="A1" s="1" t="s">
        <v>163</v>
      </c>
      <c r="E1" s="1"/>
      <c r="F1" s="1"/>
      <c r="G1" s="1"/>
      <c r="H1" s="1"/>
    </row>
    <row r="2" spans="1:12" ht="17.25" customHeight="1" thickBot="1" x14ac:dyDescent="0.25">
      <c r="A2" s="1" t="s">
        <v>164</v>
      </c>
      <c r="H2" s="3" t="s">
        <v>67</v>
      </c>
    </row>
    <row r="3" spans="1:12" ht="15.75" customHeight="1" x14ac:dyDescent="0.2">
      <c r="A3" s="479" t="s">
        <v>165</v>
      </c>
      <c r="B3" s="481" t="s">
        <v>166</v>
      </c>
      <c r="C3" s="495" t="s">
        <v>71</v>
      </c>
      <c r="D3" s="496"/>
      <c r="E3" s="497"/>
      <c r="F3" s="487" t="s">
        <v>328</v>
      </c>
      <c r="G3" s="487" t="s">
        <v>329</v>
      </c>
      <c r="H3" s="477" t="s">
        <v>72</v>
      </c>
      <c r="I3" s="473" t="s">
        <v>263</v>
      </c>
      <c r="K3" s="473" t="s">
        <v>263</v>
      </c>
    </row>
    <row r="4" spans="1:12" ht="15.75" customHeight="1" thickBot="1" x14ac:dyDescent="0.25">
      <c r="A4" s="480"/>
      <c r="B4" s="482"/>
      <c r="C4" s="235" t="s">
        <v>73</v>
      </c>
      <c r="D4" s="235" t="s">
        <v>74</v>
      </c>
      <c r="E4" s="234" t="s">
        <v>84</v>
      </c>
      <c r="F4" s="488"/>
      <c r="G4" s="488"/>
      <c r="H4" s="478"/>
      <c r="I4" s="474"/>
      <c r="K4" s="474"/>
    </row>
    <row r="5" spans="1:12" s="10" customFormat="1" ht="17.25" customHeight="1" x14ac:dyDescent="0.2">
      <c r="A5" s="43" t="s">
        <v>167</v>
      </c>
      <c r="B5" s="85" t="s">
        <v>168</v>
      </c>
      <c r="C5" s="37">
        <v>8400</v>
      </c>
      <c r="D5" s="22">
        <v>10</v>
      </c>
      <c r="E5" s="86" t="s">
        <v>169</v>
      </c>
      <c r="F5" s="316" t="s">
        <v>330</v>
      </c>
      <c r="G5" s="324" t="str">
        <f>IF(F5="","",IF(F5="課税対象外","要","不要"))</f>
        <v>不要</v>
      </c>
      <c r="H5" s="373">
        <f>IF(A5="","",ROUNDDOWN(C5*D5,0))</f>
        <v>84000</v>
      </c>
      <c r="I5" s="296" t="s">
        <v>283</v>
      </c>
      <c r="K5" s="239" t="str">
        <f>IF('4.設備備品費E'!L5="","",'4.設備備品費E'!L5)</f>
        <v>研究時間確保</v>
      </c>
      <c r="L5" s="261">
        <f>IF(K5="","",SUMIF($I$5:$I$99,K5,$H$5:$H$99))</f>
        <v>84000</v>
      </c>
    </row>
    <row r="6" spans="1:12" s="9" customFormat="1" ht="17.25" customHeight="1" x14ac:dyDescent="0.2">
      <c r="A6" s="39" t="s">
        <v>173</v>
      </c>
      <c r="B6" s="40" t="s">
        <v>174</v>
      </c>
      <c r="C6" s="36">
        <v>500000</v>
      </c>
      <c r="D6" s="37">
        <v>2</v>
      </c>
      <c r="E6" s="38" t="s">
        <v>77</v>
      </c>
      <c r="F6" s="23" t="s">
        <v>330</v>
      </c>
      <c r="G6" s="328" t="str">
        <f t="shared" ref="G6:G69" si="0">IF(F6="","",IF(F6="課税対象外","要","不要"))</f>
        <v>不要</v>
      </c>
      <c r="H6" s="374">
        <f t="shared" ref="H6:H99" si="1">IF(A6="","",ROUNDDOWN(C6*D6,0))</f>
        <v>1000000</v>
      </c>
      <c r="I6" s="296" t="s">
        <v>284</v>
      </c>
      <c r="K6" s="240" t="str">
        <f>IF('4.設備備品費E'!L6="","",'4.設備備品費E'!L6)</f>
        <v>研究者の多様性の向上</v>
      </c>
      <c r="L6" s="261">
        <f t="shared" ref="L6:L11" si="2">IF(K6="","",SUMIF($I$5:$I$99,K6,$H$5:$H$99))</f>
        <v>1000000</v>
      </c>
    </row>
    <row r="7" spans="1:12" s="9" customFormat="1" ht="17.25" customHeight="1" x14ac:dyDescent="0.2">
      <c r="A7" s="53" t="s">
        <v>175</v>
      </c>
      <c r="B7" s="83" t="s">
        <v>327</v>
      </c>
      <c r="C7" s="87">
        <v>14000</v>
      </c>
      <c r="D7" s="87">
        <v>1</v>
      </c>
      <c r="E7" s="25" t="s">
        <v>176</v>
      </c>
      <c r="F7" s="316" t="s">
        <v>330</v>
      </c>
      <c r="G7" s="324" t="str">
        <f t="shared" si="0"/>
        <v>不要</v>
      </c>
      <c r="H7" s="373">
        <f t="shared" si="1"/>
        <v>14000</v>
      </c>
      <c r="I7" s="296" t="s">
        <v>285</v>
      </c>
      <c r="K7" s="240" t="str">
        <f>IF('4.設備備品費E'!L7="","",'4.設備備品費E'!L7)</f>
        <v>研究者の流動性の確保</v>
      </c>
      <c r="L7" s="261">
        <f t="shared" si="2"/>
        <v>14000</v>
      </c>
    </row>
    <row r="8" spans="1:12" s="9" customFormat="1" ht="17.25" customHeight="1" x14ac:dyDescent="0.2">
      <c r="A8" s="75"/>
      <c r="B8" s="88"/>
      <c r="C8" s="84"/>
      <c r="D8" s="84"/>
      <c r="E8" s="30"/>
      <c r="F8" s="317"/>
      <c r="G8" s="325" t="str">
        <f t="shared" si="0"/>
        <v/>
      </c>
      <c r="H8" s="209" t="str">
        <f t="shared" si="1"/>
        <v/>
      </c>
      <c r="I8" s="297"/>
      <c r="K8" s="240" t="str">
        <f>IF('4.設備備品費E'!L8="","",'4.設備備品費E'!L8)</f>
        <v>環境整備共通</v>
      </c>
      <c r="L8" s="261">
        <f t="shared" si="2"/>
        <v>0</v>
      </c>
    </row>
    <row r="9" spans="1:12" s="9" customFormat="1" ht="17.25" customHeight="1" x14ac:dyDescent="0.2">
      <c r="A9" s="75"/>
      <c r="B9" s="88"/>
      <c r="C9" s="84"/>
      <c r="D9" s="84"/>
      <c r="E9" s="30"/>
      <c r="F9" s="317"/>
      <c r="G9" s="325" t="str">
        <f t="shared" si="0"/>
        <v/>
      </c>
      <c r="H9" s="209" t="str">
        <f t="shared" si="1"/>
        <v/>
      </c>
      <c r="I9" s="297"/>
      <c r="K9" s="240" t="str">
        <f>IF('4.設備備品費E'!L9="","",'4.設備備品費E'!L9)</f>
        <v/>
      </c>
      <c r="L9" s="261" t="str">
        <f t="shared" si="2"/>
        <v/>
      </c>
    </row>
    <row r="10" spans="1:12" s="9" customFormat="1" ht="17.25" customHeight="1" x14ac:dyDescent="0.2">
      <c r="A10" s="75"/>
      <c r="B10" s="88"/>
      <c r="C10" s="84"/>
      <c r="D10" s="84"/>
      <c r="E10" s="30"/>
      <c r="F10" s="317"/>
      <c r="G10" s="325" t="str">
        <f t="shared" si="0"/>
        <v/>
      </c>
      <c r="H10" s="209" t="str">
        <f t="shared" si="1"/>
        <v/>
      </c>
      <c r="I10" s="297"/>
      <c r="K10" s="240" t="str">
        <f>IF('4.設備備品費E'!L10="","",'4.設備備品費E'!L10)</f>
        <v/>
      </c>
      <c r="L10" s="261" t="str">
        <f t="shared" si="2"/>
        <v/>
      </c>
    </row>
    <row r="11" spans="1:12" s="9" customFormat="1" ht="17.25" customHeight="1" thickBot="1" x14ac:dyDescent="0.25">
      <c r="A11" s="75"/>
      <c r="B11" s="88"/>
      <c r="C11" s="84"/>
      <c r="D11" s="84"/>
      <c r="E11" s="30"/>
      <c r="F11" s="317"/>
      <c r="G11" s="325" t="str">
        <f t="shared" si="0"/>
        <v/>
      </c>
      <c r="H11" s="209" t="str">
        <f t="shared" si="1"/>
        <v/>
      </c>
      <c r="I11" s="297"/>
      <c r="K11" s="241" t="str">
        <f>IF('4.設備備品費E'!L11="","",'4.設備備品費E'!L11)</f>
        <v/>
      </c>
      <c r="L11" s="261" t="str">
        <f t="shared" si="2"/>
        <v/>
      </c>
    </row>
    <row r="12" spans="1:12" s="9" customFormat="1" ht="17.25" customHeight="1" x14ac:dyDescent="0.2">
      <c r="A12" s="75"/>
      <c r="B12" s="88"/>
      <c r="C12" s="84"/>
      <c r="D12" s="84"/>
      <c r="E12" s="30"/>
      <c r="F12" s="317"/>
      <c r="G12" s="325" t="str">
        <f t="shared" si="0"/>
        <v/>
      </c>
      <c r="H12" s="209" t="str">
        <f t="shared" si="1"/>
        <v/>
      </c>
      <c r="I12" s="297"/>
    </row>
    <row r="13" spans="1:12" s="9" customFormat="1" ht="17.25" customHeight="1" x14ac:dyDescent="0.2">
      <c r="A13" s="75"/>
      <c r="B13" s="88"/>
      <c r="C13" s="84"/>
      <c r="D13" s="84"/>
      <c r="E13" s="30"/>
      <c r="F13" s="317"/>
      <c r="G13" s="325" t="str">
        <f t="shared" si="0"/>
        <v/>
      </c>
      <c r="H13" s="209" t="str">
        <f t="shared" si="1"/>
        <v/>
      </c>
      <c r="I13" s="297"/>
    </row>
    <row r="14" spans="1:12" s="9" customFormat="1" ht="17.25" customHeight="1" x14ac:dyDescent="0.2">
      <c r="A14" s="75"/>
      <c r="B14" s="88"/>
      <c r="C14" s="84"/>
      <c r="D14" s="84"/>
      <c r="E14" s="30"/>
      <c r="F14" s="317"/>
      <c r="G14" s="325" t="str">
        <f t="shared" si="0"/>
        <v/>
      </c>
      <c r="H14" s="209" t="str">
        <f t="shared" si="1"/>
        <v/>
      </c>
      <c r="I14" s="297"/>
    </row>
    <row r="15" spans="1:12" s="9" customFormat="1" ht="17.25" customHeight="1" x14ac:dyDescent="0.2">
      <c r="A15" s="75"/>
      <c r="B15" s="88"/>
      <c r="C15" s="84"/>
      <c r="D15" s="84"/>
      <c r="E15" s="30"/>
      <c r="F15" s="317"/>
      <c r="G15" s="325" t="str">
        <f t="shared" si="0"/>
        <v/>
      </c>
      <c r="H15" s="209" t="str">
        <f t="shared" si="1"/>
        <v/>
      </c>
      <c r="I15" s="297"/>
    </row>
    <row r="16" spans="1:12" s="9" customFormat="1" ht="17.25" customHeight="1" x14ac:dyDescent="0.2">
      <c r="A16" s="75"/>
      <c r="B16" s="88"/>
      <c r="C16" s="84"/>
      <c r="D16" s="84"/>
      <c r="E16" s="30"/>
      <c r="F16" s="317"/>
      <c r="G16" s="325" t="str">
        <f t="shared" si="0"/>
        <v/>
      </c>
      <c r="H16" s="209" t="str">
        <f t="shared" si="1"/>
        <v/>
      </c>
      <c r="I16" s="297"/>
    </row>
    <row r="17" spans="1:9" s="9" customFormat="1" ht="17.25" customHeight="1" x14ac:dyDescent="0.2">
      <c r="A17" s="75"/>
      <c r="B17" s="88"/>
      <c r="C17" s="84"/>
      <c r="D17" s="84"/>
      <c r="E17" s="30"/>
      <c r="F17" s="317"/>
      <c r="G17" s="325" t="str">
        <f t="shared" si="0"/>
        <v/>
      </c>
      <c r="H17" s="209" t="str">
        <f t="shared" si="1"/>
        <v/>
      </c>
      <c r="I17" s="297"/>
    </row>
    <row r="18" spans="1:9" s="9" customFormat="1" ht="17.25" customHeight="1" x14ac:dyDescent="0.2">
      <c r="A18" s="75"/>
      <c r="B18" s="88"/>
      <c r="C18" s="84"/>
      <c r="D18" s="84"/>
      <c r="E18" s="30"/>
      <c r="F18" s="317"/>
      <c r="G18" s="325" t="str">
        <f t="shared" si="0"/>
        <v/>
      </c>
      <c r="H18" s="209" t="str">
        <f t="shared" si="1"/>
        <v/>
      </c>
      <c r="I18" s="297"/>
    </row>
    <row r="19" spans="1:9" s="9" customFormat="1" ht="17.25" customHeight="1" x14ac:dyDescent="0.2">
      <c r="A19" s="75"/>
      <c r="B19" s="88"/>
      <c r="C19" s="84"/>
      <c r="D19" s="84"/>
      <c r="E19" s="30"/>
      <c r="F19" s="317"/>
      <c r="G19" s="325" t="str">
        <f t="shared" si="0"/>
        <v/>
      </c>
      <c r="H19" s="209" t="str">
        <f t="shared" si="1"/>
        <v/>
      </c>
      <c r="I19" s="297"/>
    </row>
    <row r="20" spans="1:9" s="9" customFormat="1" ht="17.25" customHeight="1" x14ac:dyDescent="0.2">
      <c r="A20" s="75"/>
      <c r="B20" s="88"/>
      <c r="C20" s="84"/>
      <c r="D20" s="84"/>
      <c r="E20" s="30"/>
      <c r="F20" s="317"/>
      <c r="G20" s="325" t="str">
        <f t="shared" si="0"/>
        <v/>
      </c>
      <c r="H20" s="209" t="str">
        <f t="shared" si="1"/>
        <v/>
      </c>
      <c r="I20" s="297"/>
    </row>
    <row r="21" spans="1:9" s="9" customFormat="1" ht="17.25" customHeight="1" x14ac:dyDescent="0.2">
      <c r="A21" s="75"/>
      <c r="B21" s="88"/>
      <c r="C21" s="84"/>
      <c r="D21" s="84"/>
      <c r="E21" s="30"/>
      <c r="F21" s="317"/>
      <c r="G21" s="325" t="str">
        <f t="shared" si="0"/>
        <v/>
      </c>
      <c r="H21" s="209" t="str">
        <f t="shared" si="1"/>
        <v/>
      </c>
      <c r="I21" s="297"/>
    </row>
    <row r="22" spans="1:9" s="9" customFormat="1" ht="17.25" customHeight="1" x14ac:dyDescent="0.2">
      <c r="A22" s="75"/>
      <c r="B22" s="88"/>
      <c r="C22" s="84"/>
      <c r="D22" s="84"/>
      <c r="E22" s="30"/>
      <c r="F22" s="317"/>
      <c r="G22" s="325" t="str">
        <f t="shared" si="0"/>
        <v/>
      </c>
      <c r="H22" s="209" t="str">
        <f t="shared" si="1"/>
        <v/>
      </c>
      <c r="I22" s="297"/>
    </row>
    <row r="23" spans="1:9" s="9" customFormat="1" ht="17.25" customHeight="1" x14ac:dyDescent="0.2">
      <c r="A23" s="75"/>
      <c r="B23" s="88"/>
      <c r="C23" s="84"/>
      <c r="D23" s="84"/>
      <c r="E23" s="30"/>
      <c r="F23" s="317"/>
      <c r="G23" s="325" t="str">
        <f t="shared" si="0"/>
        <v/>
      </c>
      <c r="H23" s="209" t="str">
        <f t="shared" si="1"/>
        <v/>
      </c>
      <c r="I23" s="297"/>
    </row>
    <row r="24" spans="1:9" s="9" customFormat="1" ht="17.25" customHeight="1" x14ac:dyDescent="0.2">
      <c r="A24" s="75"/>
      <c r="B24" s="88"/>
      <c r="C24" s="84"/>
      <c r="D24" s="84"/>
      <c r="E24" s="30"/>
      <c r="F24" s="317"/>
      <c r="G24" s="325" t="str">
        <f t="shared" si="0"/>
        <v/>
      </c>
      <c r="H24" s="209" t="str">
        <f t="shared" si="1"/>
        <v/>
      </c>
      <c r="I24" s="297"/>
    </row>
    <row r="25" spans="1:9" s="9" customFormat="1" ht="17.25" customHeight="1" x14ac:dyDescent="0.2">
      <c r="A25" s="75"/>
      <c r="B25" s="88"/>
      <c r="C25" s="84"/>
      <c r="D25" s="84"/>
      <c r="E25" s="30"/>
      <c r="F25" s="317"/>
      <c r="G25" s="325" t="str">
        <f t="shared" si="0"/>
        <v/>
      </c>
      <c r="H25" s="209" t="str">
        <f t="shared" si="1"/>
        <v/>
      </c>
      <c r="I25" s="297"/>
    </row>
    <row r="26" spans="1:9" s="9" customFormat="1" ht="17.25" customHeight="1" x14ac:dyDescent="0.2">
      <c r="A26" s="75"/>
      <c r="B26" s="88"/>
      <c r="C26" s="84"/>
      <c r="D26" s="84"/>
      <c r="E26" s="30"/>
      <c r="F26" s="317"/>
      <c r="G26" s="325" t="str">
        <f t="shared" si="0"/>
        <v/>
      </c>
      <c r="H26" s="209" t="str">
        <f t="shared" si="1"/>
        <v/>
      </c>
      <c r="I26" s="297"/>
    </row>
    <row r="27" spans="1:9" s="9" customFormat="1" ht="17.25" customHeight="1" x14ac:dyDescent="0.2">
      <c r="A27" s="75"/>
      <c r="B27" s="88"/>
      <c r="C27" s="84"/>
      <c r="D27" s="84"/>
      <c r="E27" s="30"/>
      <c r="F27" s="317"/>
      <c r="G27" s="325" t="str">
        <f t="shared" si="0"/>
        <v/>
      </c>
      <c r="H27" s="209" t="str">
        <f t="shared" si="1"/>
        <v/>
      </c>
      <c r="I27" s="297"/>
    </row>
    <row r="28" spans="1:9" s="9" customFormat="1" ht="17.25" customHeight="1" x14ac:dyDescent="0.2">
      <c r="A28" s="75"/>
      <c r="B28" s="88"/>
      <c r="C28" s="84"/>
      <c r="D28" s="84"/>
      <c r="E28" s="30"/>
      <c r="F28" s="317"/>
      <c r="G28" s="325" t="str">
        <f t="shared" si="0"/>
        <v/>
      </c>
      <c r="H28" s="209" t="str">
        <f t="shared" si="1"/>
        <v/>
      </c>
      <c r="I28" s="297"/>
    </row>
    <row r="29" spans="1:9" s="9" customFormat="1" ht="17.25" customHeight="1" x14ac:dyDescent="0.2">
      <c r="A29" s="75"/>
      <c r="B29" s="88"/>
      <c r="C29" s="84"/>
      <c r="D29" s="84"/>
      <c r="E29" s="30"/>
      <c r="F29" s="317"/>
      <c r="G29" s="325" t="str">
        <f t="shared" si="0"/>
        <v/>
      </c>
      <c r="H29" s="209" t="str">
        <f t="shared" si="1"/>
        <v/>
      </c>
      <c r="I29" s="297"/>
    </row>
    <row r="30" spans="1:9" s="9" customFormat="1" ht="17.25" customHeight="1" x14ac:dyDescent="0.2">
      <c r="A30" s="75"/>
      <c r="B30" s="88"/>
      <c r="C30" s="84"/>
      <c r="D30" s="84"/>
      <c r="E30" s="30"/>
      <c r="F30" s="317"/>
      <c r="G30" s="325" t="str">
        <f t="shared" si="0"/>
        <v/>
      </c>
      <c r="H30" s="209" t="str">
        <f t="shared" si="1"/>
        <v/>
      </c>
      <c r="I30" s="297"/>
    </row>
    <row r="31" spans="1:9" s="9" customFormat="1" ht="17.25" customHeight="1" x14ac:dyDescent="0.2">
      <c r="A31" s="75"/>
      <c r="B31" s="88"/>
      <c r="C31" s="84"/>
      <c r="D31" s="84"/>
      <c r="E31" s="30"/>
      <c r="F31" s="317"/>
      <c r="G31" s="325" t="str">
        <f t="shared" si="0"/>
        <v/>
      </c>
      <c r="H31" s="209" t="str">
        <f t="shared" si="1"/>
        <v/>
      </c>
      <c r="I31" s="297"/>
    </row>
    <row r="32" spans="1:9" s="9" customFormat="1" ht="17.25" customHeight="1" x14ac:dyDescent="0.2">
      <c r="A32" s="75"/>
      <c r="B32" s="88"/>
      <c r="C32" s="84"/>
      <c r="D32" s="84"/>
      <c r="E32" s="30"/>
      <c r="F32" s="317"/>
      <c r="G32" s="325" t="str">
        <f t="shared" si="0"/>
        <v/>
      </c>
      <c r="H32" s="209" t="str">
        <f t="shared" si="1"/>
        <v/>
      </c>
      <c r="I32" s="297"/>
    </row>
    <row r="33" spans="1:9" s="9" customFormat="1" ht="17.25" customHeight="1" x14ac:dyDescent="0.2">
      <c r="A33" s="75"/>
      <c r="B33" s="88"/>
      <c r="C33" s="84"/>
      <c r="D33" s="84"/>
      <c r="E33" s="30"/>
      <c r="F33" s="317"/>
      <c r="G33" s="325" t="str">
        <f t="shared" si="0"/>
        <v/>
      </c>
      <c r="H33" s="209" t="str">
        <f t="shared" si="1"/>
        <v/>
      </c>
      <c r="I33" s="297"/>
    </row>
    <row r="34" spans="1:9" s="9" customFormat="1" ht="17.25" customHeight="1" x14ac:dyDescent="0.2">
      <c r="A34" s="75"/>
      <c r="B34" s="88"/>
      <c r="C34" s="84"/>
      <c r="D34" s="84"/>
      <c r="E34" s="30"/>
      <c r="F34" s="317"/>
      <c r="G34" s="325" t="str">
        <f t="shared" si="0"/>
        <v/>
      </c>
      <c r="H34" s="209" t="str">
        <f t="shared" si="1"/>
        <v/>
      </c>
      <c r="I34" s="297"/>
    </row>
    <row r="35" spans="1:9" s="9" customFormat="1" ht="17.25" customHeight="1" x14ac:dyDescent="0.2">
      <c r="A35" s="75"/>
      <c r="B35" s="88"/>
      <c r="C35" s="84"/>
      <c r="D35" s="84"/>
      <c r="E35" s="30"/>
      <c r="F35" s="317"/>
      <c r="G35" s="325" t="str">
        <f t="shared" si="0"/>
        <v/>
      </c>
      <c r="H35" s="209" t="str">
        <f t="shared" si="1"/>
        <v/>
      </c>
      <c r="I35" s="297"/>
    </row>
    <row r="36" spans="1:9" s="9" customFormat="1" ht="17.25" customHeight="1" x14ac:dyDescent="0.2">
      <c r="A36" s="75"/>
      <c r="B36" s="88"/>
      <c r="C36" s="84"/>
      <c r="D36" s="84"/>
      <c r="E36" s="30"/>
      <c r="F36" s="317"/>
      <c r="G36" s="325" t="str">
        <f t="shared" si="0"/>
        <v/>
      </c>
      <c r="H36" s="209" t="str">
        <f t="shared" si="1"/>
        <v/>
      </c>
      <c r="I36" s="297"/>
    </row>
    <row r="37" spans="1:9" s="9" customFormat="1" ht="17.25" customHeight="1" x14ac:dyDescent="0.2">
      <c r="A37" s="75"/>
      <c r="B37" s="88"/>
      <c r="C37" s="84"/>
      <c r="D37" s="84"/>
      <c r="E37" s="30"/>
      <c r="F37" s="317"/>
      <c r="G37" s="325" t="str">
        <f t="shared" si="0"/>
        <v/>
      </c>
      <c r="H37" s="209" t="str">
        <f t="shared" si="1"/>
        <v/>
      </c>
      <c r="I37" s="297"/>
    </row>
    <row r="38" spans="1:9" s="9" customFormat="1" ht="17.25" customHeight="1" x14ac:dyDescent="0.2">
      <c r="A38" s="75"/>
      <c r="B38" s="88"/>
      <c r="C38" s="84"/>
      <c r="D38" s="84"/>
      <c r="E38" s="30"/>
      <c r="F38" s="317"/>
      <c r="G38" s="325" t="str">
        <f t="shared" si="0"/>
        <v/>
      </c>
      <c r="H38" s="209" t="str">
        <f t="shared" si="1"/>
        <v/>
      </c>
      <c r="I38" s="297"/>
    </row>
    <row r="39" spans="1:9" s="9" customFormat="1" ht="17.25" customHeight="1" x14ac:dyDescent="0.2">
      <c r="A39" s="75"/>
      <c r="B39" s="88"/>
      <c r="C39" s="84"/>
      <c r="D39" s="84"/>
      <c r="E39" s="30"/>
      <c r="F39" s="317"/>
      <c r="G39" s="325" t="str">
        <f t="shared" si="0"/>
        <v/>
      </c>
      <c r="H39" s="209" t="str">
        <f t="shared" si="1"/>
        <v/>
      </c>
      <c r="I39" s="297"/>
    </row>
    <row r="40" spans="1:9" s="9" customFormat="1" ht="17.25" customHeight="1" x14ac:dyDescent="0.2">
      <c r="A40" s="75"/>
      <c r="B40" s="88"/>
      <c r="C40" s="84"/>
      <c r="D40" s="84"/>
      <c r="E40" s="30"/>
      <c r="F40" s="317"/>
      <c r="G40" s="325" t="str">
        <f t="shared" si="0"/>
        <v/>
      </c>
      <c r="H40" s="209" t="str">
        <f t="shared" si="1"/>
        <v/>
      </c>
      <c r="I40" s="297"/>
    </row>
    <row r="41" spans="1:9" s="9" customFormat="1" ht="17.25" customHeight="1" x14ac:dyDescent="0.2">
      <c r="A41" s="75"/>
      <c r="B41" s="88"/>
      <c r="C41" s="84"/>
      <c r="D41" s="84"/>
      <c r="E41" s="30"/>
      <c r="F41" s="317"/>
      <c r="G41" s="325" t="str">
        <f t="shared" si="0"/>
        <v/>
      </c>
      <c r="H41" s="209" t="str">
        <f t="shared" si="1"/>
        <v/>
      </c>
      <c r="I41" s="297"/>
    </row>
    <row r="42" spans="1:9" s="9" customFormat="1" ht="17.25" customHeight="1" x14ac:dyDescent="0.2">
      <c r="A42" s="75"/>
      <c r="B42" s="88"/>
      <c r="C42" s="84"/>
      <c r="D42" s="84"/>
      <c r="E42" s="30"/>
      <c r="F42" s="317"/>
      <c r="G42" s="325" t="str">
        <f t="shared" si="0"/>
        <v/>
      </c>
      <c r="H42" s="209" t="str">
        <f t="shared" si="1"/>
        <v/>
      </c>
      <c r="I42" s="297"/>
    </row>
    <row r="43" spans="1:9" s="9" customFormat="1" ht="17.25" customHeight="1" x14ac:dyDescent="0.2">
      <c r="A43" s="75"/>
      <c r="B43" s="88"/>
      <c r="C43" s="84"/>
      <c r="D43" s="84"/>
      <c r="E43" s="30"/>
      <c r="F43" s="317"/>
      <c r="G43" s="325" t="str">
        <f t="shared" si="0"/>
        <v/>
      </c>
      <c r="H43" s="209" t="str">
        <f t="shared" si="1"/>
        <v/>
      </c>
      <c r="I43" s="297"/>
    </row>
    <row r="44" spans="1:9" s="9" customFormat="1" ht="17.25" customHeight="1" x14ac:dyDescent="0.2">
      <c r="A44" s="75"/>
      <c r="B44" s="88"/>
      <c r="C44" s="84"/>
      <c r="D44" s="84"/>
      <c r="E44" s="30"/>
      <c r="F44" s="317"/>
      <c r="G44" s="325" t="str">
        <f t="shared" si="0"/>
        <v/>
      </c>
      <c r="H44" s="209" t="str">
        <f t="shared" si="1"/>
        <v/>
      </c>
      <c r="I44" s="297"/>
    </row>
    <row r="45" spans="1:9" s="9" customFormat="1" ht="17.25" customHeight="1" x14ac:dyDescent="0.2">
      <c r="A45" s="75"/>
      <c r="B45" s="88"/>
      <c r="C45" s="84"/>
      <c r="D45" s="84"/>
      <c r="E45" s="30"/>
      <c r="F45" s="317"/>
      <c r="G45" s="325" t="str">
        <f t="shared" si="0"/>
        <v/>
      </c>
      <c r="H45" s="209" t="str">
        <f t="shared" si="1"/>
        <v/>
      </c>
      <c r="I45" s="297"/>
    </row>
    <row r="46" spans="1:9" s="9" customFormat="1" ht="17.25" customHeight="1" x14ac:dyDescent="0.2">
      <c r="A46" s="75"/>
      <c r="B46" s="88"/>
      <c r="C46" s="84"/>
      <c r="D46" s="84"/>
      <c r="E46" s="30"/>
      <c r="F46" s="317"/>
      <c r="G46" s="325" t="str">
        <f t="shared" si="0"/>
        <v/>
      </c>
      <c r="H46" s="209" t="str">
        <f t="shared" si="1"/>
        <v/>
      </c>
      <c r="I46" s="297"/>
    </row>
    <row r="47" spans="1:9" s="9" customFormat="1" ht="17.25" customHeight="1" x14ac:dyDescent="0.2">
      <c r="A47" s="75"/>
      <c r="B47" s="88"/>
      <c r="C47" s="84"/>
      <c r="D47" s="84"/>
      <c r="E47" s="30"/>
      <c r="F47" s="317"/>
      <c r="G47" s="325" t="str">
        <f t="shared" si="0"/>
        <v/>
      </c>
      <c r="H47" s="209" t="str">
        <f t="shared" si="1"/>
        <v/>
      </c>
      <c r="I47" s="297"/>
    </row>
    <row r="48" spans="1:9" s="9" customFormat="1" ht="17.25" customHeight="1" x14ac:dyDescent="0.2">
      <c r="A48" s="75"/>
      <c r="B48" s="88"/>
      <c r="C48" s="84"/>
      <c r="D48" s="84"/>
      <c r="E48" s="30"/>
      <c r="F48" s="317"/>
      <c r="G48" s="325" t="str">
        <f t="shared" si="0"/>
        <v/>
      </c>
      <c r="H48" s="209" t="str">
        <f t="shared" si="1"/>
        <v/>
      </c>
      <c r="I48" s="297"/>
    </row>
    <row r="49" spans="1:9" s="9" customFormat="1" ht="17.25" customHeight="1" x14ac:dyDescent="0.2">
      <c r="A49" s="75"/>
      <c r="B49" s="88"/>
      <c r="C49" s="84"/>
      <c r="D49" s="84"/>
      <c r="E49" s="30"/>
      <c r="F49" s="317"/>
      <c r="G49" s="325" t="str">
        <f t="shared" si="0"/>
        <v/>
      </c>
      <c r="H49" s="209" t="str">
        <f t="shared" si="1"/>
        <v/>
      </c>
      <c r="I49" s="297"/>
    </row>
    <row r="50" spans="1:9" s="9" customFormat="1" ht="17.25" customHeight="1" x14ac:dyDescent="0.2">
      <c r="A50" s="75"/>
      <c r="B50" s="88"/>
      <c r="C50" s="84"/>
      <c r="D50" s="84"/>
      <c r="E50" s="30"/>
      <c r="F50" s="317"/>
      <c r="G50" s="325" t="str">
        <f t="shared" si="0"/>
        <v/>
      </c>
      <c r="H50" s="209" t="str">
        <f t="shared" si="1"/>
        <v/>
      </c>
      <c r="I50" s="297"/>
    </row>
    <row r="51" spans="1:9" s="9" customFormat="1" ht="17.25" customHeight="1" x14ac:dyDescent="0.2">
      <c r="A51" s="75"/>
      <c r="B51" s="88"/>
      <c r="C51" s="84"/>
      <c r="D51" s="84"/>
      <c r="E51" s="30"/>
      <c r="F51" s="317"/>
      <c r="G51" s="325" t="str">
        <f t="shared" si="0"/>
        <v/>
      </c>
      <c r="H51" s="209" t="str">
        <f t="shared" si="1"/>
        <v/>
      </c>
      <c r="I51" s="297"/>
    </row>
    <row r="52" spans="1:9" s="9" customFormat="1" ht="17.25" customHeight="1" x14ac:dyDescent="0.2">
      <c r="A52" s="75"/>
      <c r="B52" s="88"/>
      <c r="C52" s="84"/>
      <c r="D52" s="84"/>
      <c r="E52" s="30"/>
      <c r="F52" s="317"/>
      <c r="G52" s="325" t="str">
        <f t="shared" si="0"/>
        <v/>
      </c>
      <c r="H52" s="209" t="str">
        <f t="shared" si="1"/>
        <v/>
      </c>
      <c r="I52" s="297"/>
    </row>
    <row r="53" spans="1:9" s="9" customFormat="1" ht="17.25" customHeight="1" x14ac:dyDescent="0.2">
      <c r="A53" s="75"/>
      <c r="B53" s="88"/>
      <c r="C53" s="84"/>
      <c r="D53" s="84"/>
      <c r="E53" s="30"/>
      <c r="F53" s="317"/>
      <c r="G53" s="325" t="str">
        <f t="shared" si="0"/>
        <v/>
      </c>
      <c r="H53" s="209" t="str">
        <f t="shared" si="1"/>
        <v/>
      </c>
      <c r="I53" s="297"/>
    </row>
    <row r="54" spans="1:9" s="9" customFormat="1" ht="17.25" customHeight="1" x14ac:dyDescent="0.2">
      <c r="A54" s="75"/>
      <c r="B54" s="88"/>
      <c r="C54" s="84"/>
      <c r="D54" s="84"/>
      <c r="E54" s="30"/>
      <c r="F54" s="317"/>
      <c r="G54" s="325" t="str">
        <f t="shared" si="0"/>
        <v/>
      </c>
      <c r="H54" s="209" t="str">
        <f t="shared" si="1"/>
        <v/>
      </c>
      <c r="I54" s="297"/>
    </row>
    <row r="55" spans="1:9" s="9" customFormat="1" ht="17.25" customHeight="1" x14ac:dyDescent="0.2">
      <c r="A55" s="75"/>
      <c r="B55" s="88"/>
      <c r="C55" s="84"/>
      <c r="D55" s="84"/>
      <c r="E55" s="30"/>
      <c r="F55" s="317"/>
      <c r="G55" s="325" t="str">
        <f t="shared" si="0"/>
        <v/>
      </c>
      <c r="H55" s="209" t="str">
        <f t="shared" si="1"/>
        <v/>
      </c>
      <c r="I55" s="297"/>
    </row>
    <row r="56" spans="1:9" s="9" customFormat="1" ht="17.25" customHeight="1" x14ac:dyDescent="0.2">
      <c r="A56" s="75"/>
      <c r="B56" s="88"/>
      <c r="C56" s="84"/>
      <c r="D56" s="84"/>
      <c r="E56" s="30"/>
      <c r="F56" s="317"/>
      <c r="G56" s="325" t="str">
        <f t="shared" si="0"/>
        <v/>
      </c>
      <c r="H56" s="209" t="str">
        <f t="shared" si="1"/>
        <v/>
      </c>
      <c r="I56" s="297"/>
    </row>
    <row r="57" spans="1:9" s="9" customFormat="1" ht="17.25" customHeight="1" x14ac:dyDescent="0.2">
      <c r="A57" s="75"/>
      <c r="B57" s="88"/>
      <c r="C57" s="84"/>
      <c r="D57" s="84"/>
      <c r="E57" s="30"/>
      <c r="F57" s="317"/>
      <c r="G57" s="325" t="str">
        <f t="shared" si="0"/>
        <v/>
      </c>
      <c r="H57" s="209" t="str">
        <f t="shared" si="1"/>
        <v/>
      </c>
      <c r="I57" s="297"/>
    </row>
    <row r="58" spans="1:9" s="9" customFormat="1" ht="17.25" customHeight="1" x14ac:dyDescent="0.2">
      <c r="A58" s="75"/>
      <c r="B58" s="88"/>
      <c r="C58" s="84"/>
      <c r="D58" s="84"/>
      <c r="E58" s="30"/>
      <c r="F58" s="317"/>
      <c r="G58" s="325" t="str">
        <f t="shared" si="0"/>
        <v/>
      </c>
      <c r="H58" s="209" t="str">
        <f t="shared" si="1"/>
        <v/>
      </c>
      <c r="I58" s="297"/>
    </row>
    <row r="59" spans="1:9" s="9" customFormat="1" ht="17.25" customHeight="1" x14ac:dyDescent="0.2">
      <c r="A59" s="75"/>
      <c r="B59" s="88"/>
      <c r="C59" s="84"/>
      <c r="D59" s="84"/>
      <c r="E59" s="30"/>
      <c r="F59" s="317"/>
      <c r="G59" s="325" t="str">
        <f t="shared" si="0"/>
        <v/>
      </c>
      <c r="H59" s="209" t="str">
        <f t="shared" si="1"/>
        <v/>
      </c>
      <c r="I59" s="297"/>
    </row>
    <row r="60" spans="1:9" s="9" customFormat="1" ht="17.25" customHeight="1" x14ac:dyDescent="0.2">
      <c r="A60" s="75"/>
      <c r="B60" s="88"/>
      <c r="C60" s="84"/>
      <c r="D60" s="84"/>
      <c r="E60" s="30"/>
      <c r="F60" s="317"/>
      <c r="G60" s="325" t="str">
        <f t="shared" si="0"/>
        <v/>
      </c>
      <c r="H60" s="209" t="str">
        <f t="shared" si="1"/>
        <v/>
      </c>
      <c r="I60" s="297"/>
    </row>
    <row r="61" spans="1:9" s="9" customFormat="1" ht="17.25" customHeight="1" x14ac:dyDescent="0.2">
      <c r="A61" s="75"/>
      <c r="B61" s="88"/>
      <c r="C61" s="84"/>
      <c r="D61" s="84"/>
      <c r="E61" s="30"/>
      <c r="F61" s="317"/>
      <c r="G61" s="325" t="str">
        <f t="shared" si="0"/>
        <v/>
      </c>
      <c r="H61" s="209" t="str">
        <f t="shared" si="1"/>
        <v/>
      </c>
      <c r="I61" s="297"/>
    </row>
    <row r="62" spans="1:9" s="9" customFormat="1" ht="17.25" customHeight="1" x14ac:dyDescent="0.2">
      <c r="A62" s="75"/>
      <c r="B62" s="88"/>
      <c r="C62" s="84"/>
      <c r="D62" s="84"/>
      <c r="E62" s="30"/>
      <c r="F62" s="317"/>
      <c r="G62" s="325" t="str">
        <f t="shared" si="0"/>
        <v/>
      </c>
      <c r="H62" s="209" t="str">
        <f t="shared" si="1"/>
        <v/>
      </c>
      <c r="I62" s="297"/>
    </row>
    <row r="63" spans="1:9" s="9" customFormat="1" ht="17.25" customHeight="1" x14ac:dyDescent="0.2">
      <c r="A63" s="75"/>
      <c r="B63" s="88"/>
      <c r="C63" s="84"/>
      <c r="D63" s="84"/>
      <c r="E63" s="30"/>
      <c r="F63" s="317"/>
      <c r="G63" s="325" t="str">
        <f t="shared" si="0"/>
        <v/>
      </c>
      <c r="H63" s="209" t="str">
        <f t="shared" si="1"/>
        <v/>
      </c>
      <c r="I63" s="297"/>
    </row>
    <row r="64" spans="1:9" s="9" customFormat="1" ht="17.25" customHeight="1" x14ac:dyDescent="0.2">
      <c r="A64" s="75"/>
      <c r="B64" s="88"/>
      <c r="C64" s="84"/>
      <c r="D64" s="84"/>
      <c r="E64" s="30"/>
      <c r="F64" s="317"/>
      <c r="G64" s="325" t="str">
        <f t="shared" si="0"/>
        <v/>
      </c>
      <c r="H64" s="209" t="str">
        <f t="shared" si="1"/>
        <v/>
      </c>
      <c r="I64" s="297"/>
    </row>
    <row r="65" spans="1:9" s="9" customFormat="1" ht="17.25" customHeight="1" x14ac:dyDescent="0.2">
      <c r="A65" s="75"/>
      <c r="B65" s="88"/>
      <c r="C65" s="84"/>
      <c r="D65" s="84"/>
      <c r="E65" s="30"/>
      <c r="F65" s="317"/>
      <c r="G65" s="325" t="str">
        <f t="shared" si="0"/>
        <v/>
      </c>
      <c r="H65" s="209" t="str">
        <f t="shared" si="1"/>
        <v/>
      </c>
      <c r="I65" s="297"/>
    </row>
    <row r="66" spans="1:9" s="9" customFormat="1" ht="17.25" customHeight="1" x14ac:dyDescent="0.2">
      <c r="A66" s="75"/>
      <c r="B66" s="88"/>
      <c r="C66" s="84"/>
      <c r="D66" s="84"/>
      <c r="E66" s="30"/>
      <c r="F66" s="317"/>
      <c r="G66" s="325" t="str">
        <f t="shared" si="0"/>
        <v/>
      </c>
      <c r="H66" s="209" t="str">
        <f t="shared" si="1"/>
        <v/>
      </c>
      <c r="I66" s="297"/>
    </row>
    <row r="67" spans="1:9" s="9" customFormat="1" ht="17.25" customHeight="1" x14ac:dyDescent="0.2">
      <c r="A67" s="75"/>
      <c r="B67" s="88"/>
      <c r="C67" s="84"/>
      <c r="D67" s="84"/>
      <c r="E67" s="30"/>
      <c r="F67" s="317"/>
      <c r="G67" s="325" t="str">
        <f t="shared" si="0"/>
        <v/>
      </c>
      <c r="H67" s="209" t="str">
        <f t="shared" si="1"/>
        <v/>
      </c>
      <c r="I67" s="297"/>
    </row>
    <row r="68" spans="1:9" s="9" customFormat="1" ht="17.25" customHeight="1" x14ac:dyDescent="0.2">
      <c r="A68" s="75"/>
      <c r="B68" s="88"/>
      <c r="C68" s="84"/>
      <c r="D68" s="84"/>
      <c r="E68" s="30"/>
      <c r="F68" s="317"/>
      <c r="G68" s="325" t="str">
        <f t="shared" si="0"/>
        <v/>
      </c>
      <c r="H68" s="209" t="str">
        <f t="shared" si="1"/>
        <v/>
      </c>
      <c r="I68" s="297"/>
    </row>
    <row r="69" spans="1:9" s="9" customFormat="1" ht="17.25" customHeight="1" x14ac:dyDescent="0.2">
      <c r="A69" s="75"/>
      <c r="B69" s="88"/>
      <c r="C69" s="84"/>
      <c r="D69" s="84"/>
      <c r="E69" s="30"/>
      <c r="F69" s="317"/>
      <c r="G69" s="325" t="str">
        <f t="shared" si="0"/>
        <v/>
      </c>
      <c r="H69" s="209" t="str">
        <f t="shared" si="1"/>
        <v/>
      </c>
      <c r="I69" s="297"/>
    </row>
    <row r="70" spans="1:9" s="9" customFormat="1" ht="17.25" customHeight="1" x14ac:dyDescent="0.2">
      <c r="A70" s="75"/>
      <c r="B70" s="88"/>
      <c r="C70" s="84"/>
      <c r="D70" s="84"/>
      <c r="E70" s="30"/>
      <c r="F70" s="317"/>
      <c r="G70" s="325" t="str">
        <f t="shared" ref="G70:G99" si="3">IF(F70="","",IF(F70="課税対象外","要","不要"))</f>
        <v/>
      </c>
      <c r="H70" s="209" t="str">
        <f t="shared" si="1"/>
        <v/>
      </c>
      <c r="I70" s="297"/>
    </row>
    <row r="71" spans="1:9" s="9" customFormat="1" ht="17.25" customHeight="1" x14ac:dyDescent="0.2">
      <c r="A71" s="75"/>
      <c r="B71" s="88"/>
      <c r="C71" s="84"/>
      <c r="D71" s="84"/>
      <c r="E71" s="30"/>
      <c r="F71" s="317"/>
      <c r="G71" s="325" t="str">
        <f t="shared" si="3"/>
        <v/>
      </c>
      <c r="H71" s="209" t="str">
        <f t="shared" si="1"/>
        <v/>
      </c>
      <c r="I71" s="297"/>
    </row>
    <row r="72" spans="1:9" s="9" customFormat="1" ht="17.25" customHeight="1" x14ac:dyDescent="0.2">
      <c r="A72" s="75"/>
      <c r="B72" s="88"/>
      <c r="C72" s="84"/>
      <c r="D72" s="84"/>
      <c r="E72" s="30"/>
      <c r="F72" s="317"/>
      <c r="G72" s="325" t="str">
        <f t="shared" si="3"/>
        <v/>
      </c>
      <c r="H72" s="209" t="str">
        <f t="shared" si="1"/>
        <v/>
      </c>
      <c r="I72" s="297"/>
    </row>
    <row r="73" spans="1:9" s="9" customFormat="1" ht="17.25" customHeight="1" x14ac:dyDescent="0.2">
      <c r="A73" s="75"/>
      <c r="B73" s="88"/>
      <c r="C73" s="84"/>
      <c r="D73" s="84"/>
      <c r="E73" s="30"/>
      <c r="F73" s="317"/>
      <c r="G73" s="325" t="str">
        <f t="shared" si="3"/>
        <v/>
      </c>
      <c r="H73" s="209" t="str">
        <f t="shared" si="1"/>
        <v/>
      </c>
      <c r="I73" s="297"/>
    </row>
    <row r="74" spans="1:9" s="9" customFormat="1" ht="17.25" customHeight="1" x14ac:dyDescent="0.2">
      <c r="A74" s="75"/>
      <c r="B74" s="88"/>
      <c r="C74" s="84"/>
      <c r="D74" s="84"/>
      <c r="E74" s="30"/>
      <c r="F74" s="317"/>
      <c r="G74" s="325" t="str">
        <f t="shared" si="3"/>
        <v/>
      </c>
      <c r="H74" s="209" t="str">
        <f t="shared" si="1"/>
        <v/>
      </c>
      <c r="I74" s="297"/>
    </row>
    <row r="75" spans="1:9" s="9" customFormat="1" ht="17.25" customHeight="1" x14ac:dyDescent="0.2">
      <c r="A75" s="75"/>
      <c r="B75" s="88"/>
      <c r="C75" s="84"/>
      <c r="D75" s="84"/>
      <c r="E75" s="30"/>
      <c r="F75" s="317"/>
      <c r="G75" s="325" t="str">
        <f t="shared" si="3"/>
        <v/>
      </c>
      <c r="H75" s="209" t="str">
        <f t="shared" si="1"/>
        <v/>
      </c>
      <c r="I75" s="297"/>
    </row>
    <row r="76" spans="1:9" s="9" customFormat="1" ht="17.25" customHeight="1" x14ac:dyDescent="0.2">
      <c r="A76" s="75"/>
      <c r="B76" s="88"/>
      <c r="C76" s="84"/>
      <c r="D76" s="84"/>
      <c r="E76" s="30"/>
      <c r="F76" s="317"/>
      <c r="G76" s="325" t="str">
        <f t="shared" si="3"/>
        <v/>
      </c>
      <c r="H76" s="209" t="str">
        <f t="shared" si="1"/>
        <v/>
      </c>
      <c r="I76" s="297"/>
    </row>
    <row r="77" spans="1:9" s="9" customFormat="1" ht="17.25" customHeight="1" x14ac:dyDescent="0.2">
      <c r="A77" s="75"/>
      <c r="B77" s="88"/>
      <c r="C77" s="84"/>
      <c r="D77" s="84"/>
      <c r="E77" s="30"/>
      <c r="F77" s="317"/>
      <c r="G77" s="325" t="str">
        <f t="shared" si="3"/>
        <v/>
      </c>
      <c r="H77" s="209" t="str">
        <f t="shared" si="1"/>
        <v/>
      </c>
      <c r="I77" s="297"/>
    </row>
    <row r="78" spans="1:9" s="9" customFormat="1" ht="17.25" customHeight="1" x14ac:dyDescent="0.2">
      <c r="A78" s="75"/>
      <c r="B78" s="88"/>
      <c r="C78" s="84"/>
      <c r="D78" s="84"/>
      <c r="E78" s="30"/>
      <c r="F78" s="317"/>
      <c r="G78" s="325" t="str">
        <f t="shared" si="3"/>
        <v/>
      </c>
      <c r="H78" s="209" t="str">
        <f t="shared" si="1"/>
        <v/>
      </c>
      <c r="I78" s="297"/>
    </row>
    <row r="79" spans="1:9" s="9" customFormat="1" ht="17.25" customHeight="1" x14ac:dyDescent="0.2">
      <c r="A79" s="75"/>
      <c r="B79" s="88"/>
      <c r="C79" s="84"/>
      <c r="D79" s="84"/>
      <c r="E79" s="30"/>
      <c r="F79" s="317"/>
      <c r="G79" s="325" t="str">
        <f t="shared" si="3"/>
        <v/>
      </c>
      <c r="H79" s="209" t="str">
        <f t="shared" si="1"/>
        <v/>
      </c>
      <c r="I79" s="297"/>
    </row>
    <row r="80" spans="1:9" s="9" customFormat="1" ht="17.25" customHeight="1" x14ac:dyDescent="0.2">
      <c r="A80" s="75"/>
      <c r="B80" s="88"/>
      <c r="C80" s="84"/>
      <c r="D80" s="84"/>
      <c r="E80" s="30"/>
      <c r="F80" s="317"/>
      <c r="G80" s="325" t="str">
        <f t="shared" si="3"/>
        <v/>
      </c>
      <c r="H80" s="209" t="str">
        <f t="shared" si="1"/>
        <v/>
      </c>
      <c r="I80" s="297"/>
    </row>
    <row r="81" spans="1:9" s="9" customFormat="1" ht="17.25" customHeight="1" x14ac:dyDescent="0.2">
      <c r="A81" s="75"/>
      <c r="B81" s="88"/>
      <c r="C81" s="84"/>
      <c r="D81" s="84"/>
      <c r="E81" s="30"/>
      <c r="F81" s="317"/>
      <c r="G81" s="325" t="str">
        <f t="shared" si="3"/>
        <v/>
      </c>
      <c r="H81" s="209" t="str">
        <f t="shared" si="1"/>
        <v/>
      </c>
      <c r="I81" s="297"/>
    </row>
    <row r="82" spans="1:9" s="9" customFormat="1" ht="17.25" customHeight="1" x14ac:dyDescent="0.2">
      <c r="A82" s="75"/>
      <c r="B82" s="88"/>
      <c r="C82" s="84"/>
      <c r="D82" s="84"/>
      <c r="E82" s="30"/>
      <c r="F82" s="317"/>
      <c r="G82" s="325" t="str">
        <f t="shared" si="3"/>
        <v/>
      </c>
      <c r="H82" s="209" t="str">
        <f t="shared" si="1"/>
        <v/>
      </c>
      <c r="I82" s="297"/>
    </row>
    <row r="83" spans="1:9" s="9" customFormat="1" ht="17.25" customHeight="1" x14ac:dyDescent="0.2">
      <c r="A83" s="75"/>
      <c r="B83" s="88"/>
      <c r="C83" s="84"/>
      <c r="D83" s="84"/>
      <c r="E83" s="30"/>
      <c r="F83" s="317"/>
      <c r="G83" s="325" t="str">
        <f t="shared" si="3"/>
        <v/>
      </c>
      <c r="H83" s="209" t="str">
        <f t="shared" si="1"/>
        <v/>
      </c>
      <c r="I83" s="297"/>
    </row>
    <row r="84" spans="1:9" s="9" customFormat="1" ht="17.25" customHeight="1" x14ac:dyDescent="0.2">
      <c r="A84" s="75"/>
      <c r="B84" s="88"/>
      <c r="C84" s="84"/>
      <c r="D84" s="84"/>
      <c r="E84" s="30"/>
      <c r="F84" s="317"/>
      <c r="G84" s="325" t="str">
        <f t="shared" si="3"/>
        <v/>
      </c>
      <c r="H84" s="209" t="str">
        <f t="shared" si="1"/>
        <v/>
      </c>
      <c r="I84" s="297"/>
    </row>
    <row r="85" spans="1:9" s="9" customFormat="1" ht="17.25" customHeight="1" x14ac:dyDescent="0.2">
      <c r="A85" s="75"/>
      <c r="B85" s="88"/>
      <c r="C85" s="84"/>
      <c r="D85" s="84"/>
      <c r="E85" s="30"/>
      <c r="F85" s="317"/>
      <c r="G85" s="325" t="str">
        <f t="shared" si="3"/>
        <v/>
      </c>
      <c r="H85" s="209" t="str">
        <f t="shared" si="1"/>
        <v/>
      </c>
      <c r="I85" s="297"/>
    </row>
    <row r="86" spans="1:9" s="9" customFormat="1" ht="17.25" customHeight="1" x14ac:dyDescent="0.2">
      <c r="A86" s="75"/>
      <c r="B86" s="88"/>
      <c r="C86" s="84"/>
      <c r="D86" s="84"/>
      <c r="E86" s="30"/>
      <c r="F86" s="317"/>
      <c r="G86" s="325" t="str">
        <f t="shared" si="3"/>
        <v/>
      </c>
      <c r="H86" s="209" t="str">
        <f t="shared" si="1"/>
        <v/>
      </c>
      <c r="I86" s="297"/>
    </row>
    <row r="87" spans="1:9" s="9" customFormat="1" ht="17.25" customHeight="1" x14ac:dyDescent="0.2">
      <c r="A87" s="75"/>
      <c r="B87" s="88"/>
      <c r="C87" s="84"/>
      <c r="D87" s="84"/>
      <c r="E87" s="30"/>
      <c r="F87" s="317"/>
      <c r="G87" s="325" t="str">
        <f t="shared" si="3"/>
        <v/>
      </c>
      <c r="H87" s="209" t="str">
        <f t="shared" si="1"/>
        <v/>
      </c>
      <c r="I87" s="297"/>
    </row>
    <row r="88" spans="1:9" s="9" customFormat="1" ht="17.25" customHeight="1" x14ac:dyDescent="0.2">
      <c r="A88" s="75"/>
      <c r="B88" s="88"/>
      <c r="C88" s="84"/>
      <c r="D88" s="84"/>
      <c r="E88" s="30"/>
      <c r="F88" s="317"/>
      <c r="G88" s="325" t="str">
        <f t="shared" si="3"/>
        <v/>
      </c>
      <c r="H88" s="209" t="str">
        <f t="shared" si="1"/>
        <v/>
      </c>
      <c r="I88" s="297"/>
    </row>
    <row r="89" spans="1:9" s="9" customFormat="1" ht="17.25" customHeight="1" x14ac:dyDescent="0.2">
      <c r="A89" s="75"/>
      <c r="B89" s="88"/>
      <c r="C89" s="84"/>
      <c r="D89" s="84"/>
      <c r="E89" s="30"/>
      <c r="F89" s="317"/>
      <c r="G89" s="325" t="str">
        <f t="shared" si="3"/>
        <v/>
      </c>
      <c r="H89" s="209" t="str">
        <f t="shared" si="1"/>
        <v/>
      </c>
      <c r="I89" s="297"/>
    </row>
    <row r="90" spans="1:9" s="9" customFormat="1" ht="17.25" customHeight="1" x14ac:dyDescent="0.2">
      <c r="A90" s="75"/>
      <c r="B90" s="88"/>
      <c r="C90" s="84"/>
      <c r="D90" s="84"/>
      <c r="E90" s="30"/>
      <c r="F90" s="317"/>
      <c r="G90" s="325" t="str">
        <f t="shared" si="3"/>
        <v/>
      </c>
      <c r="H90" s="209" t="str">
        <f t="shared" si="1"/>
        <v/>
      </c>
      <c r="I90" s="297"/>
    </row>
    <row r="91" spans="1:9" s="9" customFormat="1" ht="17.25" customHeight="1" x14ac:dyDescent="0.2">
      <c r="A91" s="75"/>
      <c r="B91" s="88"/>
      <c r="C91" s="84"/>
      <c r="D91" s="84"/>
      <c r="E91" s="30"/>
      <c r="F91" s="317"/>
      <c r="G91" s="325" t="str">
        <f t="shared" si="3"/>
        <v/>
      </c>
      <c r="H91" s="209" t="str">
        <f t="shared" si="1"/>
        <v/>
      </c>
      <c r="I91" s="297"/>
    </row>
    <row r="92" spans="1:9" s="9" customFormat="1" ht="17.25" customHeight="1" x14ac:dyDescent="0.2">
      <c r="A92" s="75"/>
      <c r="B92" s="88"/>
      <c r="C92" s="84"/>
      <c r="D92" s="84"/>
      <c r="E92" s="30"/>
      <c r="F92" s="317"/>
      <c r="G92" s="325" t="str">
        <f t="shared" si="3"/>
        <v/>
      </c>
      <c r="H92" s="209" t="str">
        <f t="shared" si="1"/>
        <v/>
      </c>
      <c r="I92" s="297"/>
    </row>
    <row r="93" spans="1:9" s="9" customFormat="1" ht="17.25" customHeight="1" x14ac:dyDescent="0.2">
      <c r="A93" s="75"/>
      <c r="B93" s="88"/>
      <c r="C93" s="84"/>
      <c r="D93" s="84"/>
      <c r="E93" s="30"/>
      <c r="F93" s="317"/>
      <c r="G93" s="325" t="str">
        <f t="shared" si="3"/>
        <v/>
      </c>
      <c r="H93" s="209" t="str">
        <f t="shared" si="1"/>
        <v/>
      </c>
      <c r="I93" s="297"/>
    </row>
    <row r="94" spans="1:9" s="9" customFormat="1" ht="17.25" customHeight="1" x14ac:dyDescent="0.2">
      <c r="A94" s="75"/>
      <c r="B94" s="88"/>
      <c r="C94" s="84"/>
      <c r="D94" s="84"/>
      <c r="E94" s="30"/>
      <c r="F94" s="317"/>
      <c r="G94" s="325" t="str">
        <f t="shared" si="3"/>
        <v/>
      </c>
      <c r="H94" s="209" t="str">
        <f t="shared" si="1"/>
        <v/>
      </c>
      <c r="I94" s="297"/>
    </row>
    <row r="95" spans="1:9" s="9" customFormat="1" ht="17.25" customHeight="1" x14ac:dyDescent="0.2">
      <c r="A95" s="75"/>
      <c r="B95" s="88"/>
      <c r="C95" s="84"/>
      <c r="D95" s="84"/>
      <c r="E95" s="30"/>
      <c r="F95" s="317"/>
      <c r="G95" s="325" t="str">
        <f t="shared" si="3"/>
        <v/>
      </c>
      <c r="H95" s="209" t="str">
        <f t="shared" si="1"/>
        <v/>
      </c>
      <c r="I95" s="297"/>
    </row>
    <row r="96" spans="1:9" s="9" customFormat="1" ht="17.25" customHeight="1" x14ac:dyDescent="0.2">
      <c r="A96" s="75"/>
      <c r="B96" s="88"/>
      <c r="C96" s="84"/>
      <c r="D96" s="84"/>
      <c r="E96" s="30"/>
      <c r="F96" s="317"/>
      <c r="G96" s="325" t="str">
        <f t="shared" si="3"/>
        <v/>
      </c>
      <c r="H96" s="209" t="str">
        <f t="shared" si="1"/>
        <v/>
      </c>
      <c r="I96" s="297"/>
    </row>
    <row r="97" spans="1:9" s="9" customFormat="1" ht="17.25" customHeight="1" x14ac:dyDescent="0.2">
      <c r="A97" s="75"/>
      <c r="B97" s="88"/>
      <c r="C97" s="84"/>
      <c r="D97" s="84"/>
      <c r="E97" s="30"/>
      <c r="F97" s="317"/>
      <c r="G97" s="325" t="str">
        <f t="shared" si="3"/>
        <v/>
      </c>
      <c r="H97" s="209" t="str">
        <f t="shared" si="1"/>
        <v/>
      </c>
      <c r="I97" s="297"/>
    </row>
    <row r="98" spans="1:9" s="9" customFormat="1" ht="17.25" customHeight="1" x14ac:dyDescent="0.2">
      <c r="A98" s="75"/>
      <c r="B98" s="88"/>
      <c r="C98" s="84"/>
      <c r="D98" s="84"/>
      <c r="E98" s="30"/>
      <c r="F98" s="317"/>
      <c r="G98" s="325" t="str">
        <f t="shared" si="3"/>
        <v/>
      </c>
      <c r="H98" s="209" t="str">
        <f t="shared" si="1"/>
        <v/>
      </c>
      <c r="I98" s="297"/>
    </row>
    <row r="99" spans="1:9" s="9" customFormat="1" ht="17.25" customHeight="1" thickBot="1" x14ac:dyDescent="0.25">
      <c r="A99" s="156"/>
      <c r="B99" s="157"/>
      <c r="C99" s="158"/>
      <c r="D99" s="158"/>
      <c r="E99" s="150"/>
      <c r="F99" s="376"/>
      <c r="G99" s="377" t="str">
        <f t="shared" si="3"/>
        <v/>
      </c>
      <c r="H99" s="211" t="str">
        <f t="shared" si="1"/>
        <v/>
      </c>
      <c r="I99" s="297"/>
    </row>
    <row r="100" spans="1:9" ht="17.25" customHeight="1" thickTop="1" thickBot="1" x14ac:dyDescent="0.25">
      <c r="A100" s="489" t="s">
        <v>79</v>
      </c>
      <c r="B100" s="490"/>
      <c r="C100" s="490"/>
      <c r="D100" s="490"/>
      <c r="E100" s="490"/>
      <c r="F100" s="314"/>
      <c r="G100" s="314"/>
      <c r="H100" s="155">
        <f>SUBTOTAL(9,H5:H99)</f>
        <v>1098000</v>
      </c>
      <c r="I100" s="237" t="s">
        <v>250</v>
      </c>
    </row>
    <row r="101" spans="1:9" ht="17.25" customHeight="1" x14ac:dyDescent="0.2">
      <c r="A101" s="6" t="s">
        <v>80</v>
      </c>
      <c r="G101" s="394" t="s">
        <v>338</v>
      </c>
      <c r="H101" s="399">
        <f>SUMIF(G5:G99,"要",H5:H99)</f>
        <v>0</v>
      </c>
    </row>
    <row r="102" spans="1:9" ht="17.25" customHeight="1" x14ac:dyDescent="0.2"/>
    <row r="103" spans="1:9" ht="17.25" customHeight="1" x14ac:dyDescent="0.2"/>
    <row r="104" spans="1:9" ht="17.25" customHeight="1" x14ac:dyDescent="0.2"/>
    <row r="105" spans="1:9" ht="17.25" customHeight="1" x14ac:dyDescent="0.2"/>
    <row r="106" spans="1:9" ht="17.25" customHeight="1" x14ac:dyDescent="0.2"/>
    <row r="107" spans="1:9" ht="17.25" customHeight="1" x14ac:dyDescent="0.2"/>
    <row r="108" spans="1:9" ht="17.25" customHeight="1" x14ac:dyDescent="0.2"/>
    <row r="109" spans="1:9" ht="17.25" customHeight="1" x14ac:dyDescent="0.2"/>
    <row r="110" spans="1:9" ht="17.25" customHeight="1" x14ac:dyDescent="0.2"/>
    <row r="111" spans="1:9" ht="17.25" customHeight="1" x14ac:dyDescent="0.2"/>
    <row r="112" spans="1:9" ht="17.25" customHeight="1" x14ac:dyDescent="0.2"/>
    <row r="113" ht="17.25" customHeight="1" x14ac:dyDescent="0.2"/>
    <row r="114" ht="17.25" customHeight="1" x14ac:dyDescent="0.2"/>
    <row r="115" ht="17.25" customHeight="1" x14ac:dyDescent="0.2"/>
  </sheetData>
  <sheetProtection algorithmName="SHA-512" hashValue="2ZxCWdx9SSe9lAP0rA2wGqTHIE+SZTT+YbVbskbFb+IGNyQQe7EKSPoC9SYWCw6tWJycAjMXP4I0+gnGPi/izA==" saltValue="tlbGWzcsnXpNcYbbdus/og==" spinCount="100000" sheet="1" formatCells="0" formatColumns="0" formatRows="0"/>
  <protectedRanges>
    <protectedRange sqref="A6:G6" name="範囲1_1_1"/>
  </protectedRanges>
  <autoFilter ref="A3:I4" xr:uid="{00000000-0001-0000-0A00-000000000000}">
    <filterColumn colId="2" showButton="0"/>
    <filterColumn colId="3" showButton="0"/>
  </autoFilter>
  <mergeCells count="9">
    <mergeCell ref="I3:I4"/>
    <mergeCell ref="K3:K4"/>
    <mergeCell ref="A100:E100"/>
    <mergeCell ref="A3:A4"/>
    <mergeCell ref="B3:B4"/>
    <mergeCell ref="C3:E3"/>
    <mergeCell ref="H3:H4"/>
    <mergeCell ref="F3:F4"/>
    <mergeCell ref="G3:G4"/>
  </mergeCells>
  <phoneticPr fontId="15"/>
  <dataValidations count="4">
    <dataValidation type="list" allowBlank="1" showInputMessage="1" showErrorMessage="1" sqref="E6" xr:uid="{200F168F-E945-4BEB-A48D-A4A6CF77EF5A}">
      <formula1>"選択してください,個,点,台,式,件,匹"</formula1>
    </dataValidation>
    <dataValidation type="list" allowBlank="1" showInputMessage="1" showErrorMessage="1" sqref="E7:E99 E5" xr:uid="{DA9198D2-F3F0-4AEA-B7B9-688036880597}">
      <formula1>"選択してください,個,点,式,件,ヶ月"</formula1>
    </dataValidation>
    <dataValidation type="list" allowBlank="1" showInputMessage="1" showErrorMessage="1" sqref="I5:I99" xr:uid="{882DD45F-6208-4B1F-935A-CD10C40C6E46}">
      <formula1>$K$5:$K$11</formula1>
    </dataValidation>
    <dataValidation type="list" allowBlank="1" showInputMessage="1" showErrorMessage="1" sqref="F5:F99" xr:uid="{1191BB8F-D07E-4299-8E26-10142737C54D}">
      <formula1>"税込 (課税), 課税対象外"</formula1>
    </dataValidation>
  </dataValidations>
  <printOptions horizontalCentered="1"/>
  <pageMargins left="0.39370078740157483" right="0.19685039370078741" top="0.74803149606299213" bottom="0.74803149606299213" header="0.31496062992125984" footer="0.31496062992125984"/>
  <pageSetup paperSize="9" scale="63" fitToHeight="2" orientation="portrait" blackAndWhite="1" r:id="rId1"/>
  <headerFooter alignWithMargins="0">
    <oddFooter>&amp;R&amp;12&amp;K00-024Ver.20240401</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66FFFF"/>
    <pageSetUpPr fitToPage="1"/>
  </sheetPr>
  <dimension ref="A1:H65"/>
  <sheetViews>
    <sheetView tabSelected="1" view="pageBreakPreview" zoomScale="80" zoomScaleNormal="100" zoomScaleSheetLayoutView="80" workbookViewId="0"/>
  </sheetViews>
  <sheetFormatPr defaultColWidth="9.33203125" defaultRowHeight="18" customHeight="1" x14ac:dyDescent="0.2"/>
  <cols>
    <col min="1" max="1" width="32.6640625" style="160" customWidth="1"/>
    <col min="2" max="2" width="17.21875" style="160" customWidth="1"/>
    <col min="3" max="3" width="6.33203125" style="160" customWidth="1"/>
    <col min="4" max="4" width="3.109375" style="160" customWidth="1"/>
    <col min="5" max="5" width="25.6640625" style="160" customWidth="1"/>
    <col min="6" max="6" width="25.5546875" style="160" customWidth="1"/>
    <col min="7" max="7" width="25.88671875" style="160" customWidth="1"/>
    <col min="8" max="16" width="9.33203125" style="160"/>
    <col min="17" max="17" width="10.21875" style="160" customWidth="1"/>
    <col min="18" max="18" width="9.44140625" style="160" customWidth="1"/>
    <col min="19" max="16384" width="9.33203125" style="160"/>
  </cols>
  <sheetData>
    <row r="1" spans="1:7" ht="18" customHeight="1" x14ac:dyDescent="0.2">
      <c r="A1" s="159" t="s">
        <v>15</v>
      </c>
      <c r="B1" s="221"/>
      <c r="E1" s="159" t="s">
        <v>16</v>
      </c>
      <c r="F1" s="204" t="s">
        <v>17</v>
      </c>
      <c r="G1" s="161"/>
    </row>
    <row r="2" spans="1:7" ht="18" customHeight="1" x14ac:dyDescent="0.2">
      <c r="A2" s="231" t="s">
        <v>355</v>
      </c>
      <c r="B2" s="230"/>
      <c r="E2" s="159" t="s">
        <v>18</v>
      </c>
      <c r="F2" s="300" t="s">
        <v>279</v>
      </c>
    </row>
    <row r="3" spans="1:7" ht="18" customHeight="1" x14ac:dyDescent="0.2">
      <c r="A3" s="216" t="s">
        <v>356</v>
      </c>
      <c r="B3" s="464"/>
      <c r="C3" s="464"/>
      <c r="D3" s="464"/>
      <c r="E3" s="464"/>
      <c r="F3" s="465"/>
      <c r="G3" s="162"/>
    </row>
    <row r="4" spans="1:7" ht="18" customHeight="1" x14ac:dyDescent="0.2">
      <c r="A4" s="216" t="s">
        <v>357</v>
      </c>
      <c r="B4" s="466"/>
      <c r="C4" s="467"/>
      <c r="D4" s="467"/>
      <c r="E4" s="467"/>
      <c r="F4" s="468"/>
      <c r="G4" s="162"/>
    </row>
    <row r="5" spans="1:7" ht="18" customHeight="1" x14ac:dyDescent="0.2">
      <c r="A5" s="216" t="s">
        <v>358</v>
      </c>
      <c r="B5" s="439"/>
      <c r="C5" s="439"/>
      <c r="D5" s="439"/>
      <c r="E5" s="439"/>
      <c r="F5" s="439"/>
      <c r="G5" s="163"/>
    </row>
    <row r="6" spans="1:7" ht="18" customHeight="1" x14ac:dyDescent="0.2">
      <c r="A6" s="216" t="s">
        <v>359</v>
      </c>
      <c r="B6" s="439"/>
      <c r="C6" s="439"/>
      <c r="D6" s="439"/>
      <c r="E6" s="439"/>
      <c r="F6" s="439"/>
      <c r="G6" s="163"/>
    </row>
    <row r="7" spans="1:7" ht="18" customHeight="1" x14ac:dyDescent="0.2">
      <c r="A7" s="216" t="s">
        <v>19</v>
      </c>
      <c r="B7" s="439" t="s">
        <v>278</v>
      </c>
      <c r="C7" s="439"/>
      <c r="D7" s="439"/>
      <c r="E7" s="439"/>
      <c r="F7" s="439"/>
      <c r="G7" s="163"/>
    </row>
    <row r="8" spans="1:7" ht="18" customHeight="1" x14ac:dyDescent="0.2">
      <c r="A8" s="216" t="s">
        <v>20</v>
      </c>
      <c r="B8" s="439"/>
      <c r="C8" s="439"/>
      <c r="D8" s="439"/>
      <c r="E8" s="439"/>
      <c r="F8" s="439"/>
      <c r="G8" s="163"/>
    </row>
    <row r="9" spans="1:7" ht="18" customHeight="1" x14ac:dyDescent="0.2">
      <c r="A9" s="216" t="s">
        <v>21</v>
      </c>
      <c r="B9" s="439"/>
      <c r="C9" s="439"/>
      <c r="D9" s="439"/>
      <c r="E9" s="439"/>
      <c r="F9" s="439"/>
      <c r="G9" s="163"/>
    </row>
    <row r="10" spans="1:7" ht="18" customHeight="1" x14ac:dyDescent="0.2">
      <c r="A10" s="216" t="s">
        <v>22</v>
      </c>
      <c r="B10" s="221">
        <v>45931</v>
      </c>
      <c r="C10" s="164"/>
      <c r="D10" s="165"/>
      <c r="E10" s="165"/>
      <c r="F10" s="214"/>
      <c r="G10" s="163"/>
    </row>
    <row r="11" spans="1:7" ht="18" customHeight="1" x14ac:dyDescent="0.2">
      <c r="A11" s="216" t="s">
        <v>23</v>
      </c>
      <c r="B11" s="471">
        <v>45931</v>
      </c>
      <c r="C11" s="471"/>
      <c r="D11" s="166" t="s">
        <v>24</v>
      </c>
      <c r="E11" s="222">
        <v>46843</v>
      </c>
      <c r="F11" s="167"/>
      <c r="G11" s="167"/>
    </row>
    <row r="12" spans="1:7" ht="18" customHeight="1" x14ac:dyDescent="0.2">
      <c r="A12" s="216" t="s">
        <v>25</v>
      </c>
      <c r="B12" s="471"/>
      <c r="C12" s="471"/>
      <c r="D12" s="166" t="s">
        <v>24</v>
      </c>
      <c r="E12" s="222"/>
      <c r="F12" s="167"/>
      <c r="G12" s="167"/>
    </row>
    <row r="13" spans="1:7" ht="18" customHeight="1" x14ac:dyDescent="0.2">
      <c r="A13" s="216" t="s">
        <v>26</v>
      </c>
      <c r="B13" s="472"/>
      <c r="C13" s="472"/>
      <c r="D13" s="472"/>
      <c r="E13" s="472"/>
      <c r="F13" s="472"/>
      <c r="G13" s="168"/>
    </row>
    <row r="14" spans="1:7" ht="18" customHeight="1" thickBot="1" x14ac:dyDescent="0.25">
      <c r="A14" s="216" t="s">
        <v>27</v>
      </c>
      <c r="B14" s="447"/>
      <c r="C14" s="448"/>
      <c r="D14" s="448"/>
      <c r="E14" s="219" t="s">
        <v>28</v>
      </c>
      <c r="F14" s="224"/>
      <c r="G14" s="169"/>
    </row>
    <row r="15" spans="1:7" ht="18" customHeight="1" thickTop="1" x14ac:dyDescent="0.2">
      <c r="A15" s="217" t="s">
        <v>29</v>
      </c>
      <c r="B15" s="440"/>
      <c r="C15" s="437"/>
      <c r="D15" s="437"/>
      <c r="E15" s="170" t="s">
        <v>30</v>
      </c>
      <c r="F15" s="223"/>
      <c r="G15" s="168"/>
    </row>
    <row r="16" spans="1:7" ht="18" customHeight="1" x14ac:dyDescent="0.2">
      <c r="A16" s="218" t="s">
        <v>31</v>
      </c>
      <c r="B16" s="469"/>
      <c r="C16" s="470"/>
      <c r="D16" s="470"/>
      <c r="E16" s="170" t="s">
        <v>32</v>
      </c>
      <c r="F16" s="225"/>
      <c r="G16" s="168"/>
    </row>
    <row r="17" spans="1:8" ht="96" customHeight="1" x14ac:dyDescent="0.2">
      <c r="A17" s="171" t="s">
        <v>33</v>
      </c>
      <c r="B17" s="446"/>
      <c r="C17" s="446"/>
      <c r="D17" s="446"/>
      <c r="E17" s="446"/>
      <c r="F17" s="446"/>
      <c r="G17" s="220"/>
    </row>
    <row r="18" spans="1:8" ht="18" customHeight="1" x14ac:dyDescent="0.2">
      <c r="A18" s="171"/>
      <c r="B18" s="171"/>
      <c r="C18" s="171"/>
      <c r="D18" s="171"/>
      <c r="E18" s="171"/>
      <c r="F18" s="171"/>
      <c r="G18" s="172"/>
    </row>
    <row r="19" spans="1:8" ht="18" customHeight="1" x14ac:dyDescent="0.2">
      <c r="A19" s="160" t="s">
        <v>34</v>
      </c>
      <c r="B19" s="162"/>
      <c r="C19" s="162"/>
      <c r="D19" s="162"/>
      <c r="E19" s="205"/>
      <c r="F19" s="205"/>
      <c r="G19" s="159"/>
    </row>
    <row r="20" spans="1:8" ht="18" customHeight="1" thickBot="1" x14ac:dyDescent="0.25">
      <c r="B20" s="173" t="s">
        <v>35</v>
      </c>
      <c r="C20" s="202">
        <v>1</v>
      </c>
      <c r="D20" s="160" t="s">
        <v>36</v>
      </c>
      <c r="E20" s="203">
        <v>1</v>
      </c>
      <c r="F20" s="159"/>
      <c r="G20" s="159" t="s">
        <v>37</v>
      </c>
    </row>
    <row r="21" spans="1:8" s="176" customFormat="1" ht="39" customHeight="1" thickBot="1" x14ac:dyDescent="0.25">
      <c r="A21" s="304" t="s">
        <v>275</v>
      </c>
      <c r="B21" s="451" t="s">
        <v>286</v>
      </c>
      <c r="C21" s="452"/>
      <c r="D21" s="453"/>
      <c r="E21" s="305" t="s">
        <v>287</v>
      </c>
      <c r="F21" s="174" t="s">
        <v>1</v>
      </c>
      <c r="G21" s="175" t="s">
        <v>38</v>
      </c>
      <c r="H21" s="11"/>
    </row>
    <row r="22" spans="1:8" ht="18" customHeight="1" x14ac:dyDescent="0.2">
      <c r="A22" s="177" t="s">
        <v>39</v>
      </c>
      <c r="B22" s="454" t="s">
        <v>40</v>
      </c>
      <c r="C22" s="455"/>
      <c r="D22" s="456"/>
      <c r="E22" s="242">
        <f>'4.設備備品費R'!I100+'4.設備備品費E'!I100</f>
        <v>3000000</v>
      </c>
      <c r="F22" s="178">
        <f>SUM(E22:E23)</f>
        <v>6993355</v>
      </c>
      <c r="G22" s="178">
        <f>ROUNDDOWN(SUM(F22:F23)*C20/E20,0)</f>
        <v>6993355</v>
      </c>
    </row>
    <row r="23" spans="1:8" ht="18" customHeight="1" x14ac:dyDescent="0.2">
      <c r="A23" s="179"/>
      <c r="B23" s="457" t="s">
        <v>41</v>
      </c>
      <c r="C23" s="458"/>
      <c r="D23" s="459"/>
      <c r="E23" s="243">
        <f>'5.消耗品費R'!H100+'5.消耗品費E'!H100</f>
        <v>3993355</v>
      </c>
      <c r="F23" s="180"/>
      <c r="G23" s="180"/>
    </row>
    <row r="24" spans="1:8" ht="18" customHeight="1" x14ac:dyDescent="0.2">
      <c r="A24" s="181" t="s">
        <v>42</v>
      </c>
      <c r="B24" s="457" t="s">
        <v>43</v>
      </c>
      <c r="C24" s="458"/>
      <c r="D24" s="459"/>
      <c r="E24" s="243">
        <f>'6.旅費R'!N100+'6.旅費E'!N100</f>
        <v>820000</v>
      </c>
      <c r="F24" s="182">
        <f>E24</f>
        <v>820000</v>
      </c>
      <c r="G24" s="182">
        <f>ROUNDDOWN(F24*C20/E20,0)</f>
        <v>820000</v>
      </c>
    </row>
    <row r="25" spans="1:8" ht="18" customHeight="1" x14ac:dyDescent="0.2">
      <c r="A25" s="183" t="s">
        <v>44</v>
      </c>
      <c r="B25" s="457" t="s">
        <v>45</v>
      </c>
      <c r="C25" s="458"/>
      <c r="D25" s="459"/>
      <c r="E25" s="244">
        <f>'7.人件費(実績単価)R'!J100+'8.人件費(健保等級)R'!J100+'7.人件費(実績単価)E'!J100+'8.人件費(健保等級)E'!J100</f>
        <v>37642388</v>
      </c>
      <c r="F25" s="184">
        <f>SUM(E25:E26)</f>
        <v>37666388</v>
      </c>
      <c r="G25" s="184">
        <f>ROUNDDOWN(SUM(F25:F26)*C20/E20,0)</f>
        <v>37666388</v>
      </c>
    </row>
    <row r="26" spans="1:8" ht="18" customHeight="1" x14ac:dyDescent="0.2">
      <c r="A26" s="179"/>
      <c r="B26" s="457" t="s">
        <v>46</v>
      </c>
      <c r="C26" s="458"/>
      <c r="D26" s="459"/>
      <c r="E26" s="244">
        <f>'9.謝金R'!G100+'9.謝金E'!G100</f>
        <v>24000</v>
      </c>
      <c r="F26" s="180"/>
      <c r="G26" s="180"/>
    </row>
    <row r="27" spans="1:8" ht="18" customHeight="1" x14ac:dyDescent="0.2">
      <c r="A27" s="400" t="s">
        <v>10</v>
      </c>
      <c r="B27" s="457" t="s">
        <v>10</v>
      </c>
      <c r="C27" s="458"/>
      <c r="D27" s="459"/>
      <c r="E27" s="243">
        <f>'10.その他R'!H100+'10.その他E'!H100</f>
        <v>2196000</v>
      </c>
      <c r="F27" s="184">
        <f>SUM(E27:E28)</f>
        <v>2520257</v>
      </c>
      <c r="G27" s="184">
        <f>ROUNDDOWN(F27*C20/E20,0)</f>
        <v>2520257</v>
      </c>
    </row>
    <row r="28" spans="1:8" ht="18" customHeight="1" x14ac:dyDescent="0.2">
      <c r="A28" s="401"/>
      <c r="B28" s="311" t="s">
        <v>354</v>
      </c>
      <c r="C28" s="312"/>
      <c r="D28" s="313"/>
      <c r="E28" s="242">
        <f>'11.（入力不要）その他（消費税）R'!F10+'11.（入力不要）その他（消費税）E'!F10</f>
        <v>324257</v>
      </c>
      <c r="F28" s="180"/>
      <c r="G28" s="180"/>
    </row>
    <row r="29" spans="1:8" ht="18" customHeight="1" x14ac:dyDescent="0.2">
      <c r="A29" s="460" t="s">
        <v>47</v>
      </c>
      <c r="B29" s="461"/>
      <c r="C29" s="461"/>
      <c r="D29" s="462"/>
      <c r="E29" s="185">
        <f>SUM(E22:E28)</f>
        <v>48000000</v>
      </c>
      <c r="F29" s="180">
        <f>E29</f>
        <v>48000000</v>
      </c>
      <c r="G29" s="180">
        <f>G22+G24+G25+G27</f>
        <v>48000000</v>
      </c>
    </row>
    <row r="30" spans="1:8" ht="18" customHeight="1" thickBot="1" x14ac:dyDescent="0.25">
      <c r="A30" s="183" t="s">
        <v>48</v>
      </c>
      <c r="B30" s="186" t="s">
        <v>49</v>
      </c>
      <c r="C30" s="272">
        <v>10</v>
      </c>
      <c r="D30" s="187" t="s">
        <v>50</v>
      </c>
      <c r="E30" s="188"/>
      <c r="F30" s="189">
        <f>ROUNDDOWN(F29*C30/100,0)</f>
        <v>4800000</v>
      </c>
      <c r="G30" s="189">
        <f>ROUNDDOWN(G29*C30/100,0)</f>
        <v>4800000</v>
      </c>
    </row>
    <row r="31" spans="1:8" ht="18" customHeight="1" thickBot="1" x14ac:dyDescent="0.25">
      <c r="A31" s="403" t="s">
        <v>13</v>
      </c>
      <c r="B31" s="404"/>
      <c r="C31" s="405"/>
      <c r="D31" s="406"/>
      <c r="E31" s="409">
        <v>0</v>
      </c>
      <c r="F31" s="407">
        <f>E31</f>
        <v>0</v>
      </c>
      <c r="G31" s="408">
        <f>ROUNDDOWN(F31*C20/E20,0)</f>
        <v>0</v>
      </c>
    </row>
    <row r="32" spans="1:8" ht="18" customHeight="1" thickTop="1" thickBot="1" x14ac:dyDescent="0.25">
      <c r="A32" s="444" t="s">
        <v>51</v>
      </c>
      <c r="B32" s="445"/>
      <c r="C32" s="190"/>
      <c r="D32" s="190"/>
      <c r="E32" s="191"/>
      <c r="F32" s="192">
        <f>F29+F30+F31</f>
        <v>52800000</v>
      </c>
      <c r="G32" s="193">
        <f>G29+G30+G31</f>
        <v>52800000</v>
      </c>
    </row>
    <row r="33" spans="1:7" ht="18" customHeight="1" x14ac:dyDescent="0.2">
      <c r="A33" s="194"/>
      <c r="B33" s="194"/>
      <c r="C33" s="194"/>
      <c r="D33" s="194"/>
      <c r="E33" s="195" t="s">
        <v>52</v>
      </c>
      <c r="F33" s="232">
        <f>F30/F29</f>
        <v>0.1</v>
      </c>
      <c r="G33" s="196"/>
    </row>
    <row r="34" spans="1:7" ht="18" customHeight="1" x14ac:dyDescent="0.2">
      <c r="A34" s="167" t="s">
        <v>269</v>
      </c>
      <c r="B34" s="194"/>
      <c r="C34" s="194"/>
      <c r="D34" s="194"/>
      <c r="E34" s="162"/>
      <c r="F34" s="162"/>
      <c r="G34" s="162"/>
    </row>
    <row r="35" spans="1:7" ht="18" customHeight="1" x14ac:dyDescent="0.2">
      <c r="A35" s="197" t="s">
        <v>53</v>
      </c>
      <c r="B35" s="427" t="s">
        <v>54</v>
      </c>
      <c r="C35" s="428"/>
      <c r="D35" s="429"/>
      <c r="E35" s="198" t="s">
        <v>55</v>
      </c>
      <c r="F35" s="198" t="s">
        <v>56</v>
      </c>
      <c r="G35" s="176"/>
    </row>
    <row r="36" spans="1:7" ht="18" customHeight="1" x14ac:dyDescent="0.2">
      <c r="A36" s="226"/>
      <c r="B36" s="432"/>
      <c r="C36" s="433"/>
      <c r="D36" s="434"/>
      <c r="E36" s="227"/>
      <c r="F36" s="441"/>
      <c r="G36" s="172"/>
    </row>
    <row r="37" spans="1:7" ht="18" customHeight="1" x14ac:dyDescent="0.2">
      <c r="A37" s="199" t="s">
        <v>57</v>
      </c>
      <c r="B37" s="435" t="s">
        <v>58</v>
      </c>
      <c r="C37" s="435"/>
      <c r="D37" s="435"/>
      <c r="E37" s="199" t="s">
        <v>59</v>
      </c>
      <c r="F37" s="442"/>
      <c r="G37" s="172"/>
    </row>
    <row r="38" spans="1:7" ht="18" customHeight="1" x14ac:dyDescent="0.2">
      <c r="A38" s="228"/>
      <c r="B38" s="436"/>
      <c r="C38" s="437"/>
      <c r="D38" s="438"/>
      <c r="E38" s="229"/>
      <c r="F38" s="443"/>
      <c r="G38" s="172"/>
    </row>
    <row r="39" spans="1:7" ht="18" customHeight="1" x14ac:dyDescent="0.2">
      <c r="A39" s="194"/>
      <c r="B39" s="194"/>
      <c r="C39" s="194"/>
      <c r="D39" s="194"/>
      <c r="E39" s="162"/>
      <c r="F39" s="162"/>
      <c r="G39" s="162"/>
    </row>
    <row r="40" spans="1:7" ht="18" customHeight="1" x14ac:dyDescent="0.2">
      <c r="A40" s="167" t="s">
        <v>60</v>
      </c>
      <c r="B40" s="194"/>
      <c r="C40" s="194"/>
      <c r="D40" s="194"/>
      <c r="E40" s="162"/>
      <c r="F40" s="162"/>
      <c r="G40" s="162"/>
    </row>
    <row r="41" spans="1:7" ht="18" customHeight="1" x14ac:dyDescent="0.2">
      <c r="A41" s="197" t="s">
        <v>53</v>
      </c>
      <c r="B41" s="427" t="s">
        <v>54</v>
      </c>
      <c r="C41" s="428"/>
      <c r="D41" s="429"/>
      <c r="E41" s="198" t="s">
        <v>55</v>
      </c>
      <c r="F41" s="198" t="s">
        <v>56</v>
      </c>
      <c r="G41" s="176"/>
    </row>
    <row r="42" spans="1:7" ht="18" customHeight="1" x14ac:dyDescent="0.2">
      <c r="A42" s="226"/>
      <c r="B42" s="432"/>
      <c r="C42" s="433"/>
      <c r="D42" s="434"/>
      <c r="E42" s="227"/>
      <c r="F42" s="441"/>
      <c r="G42" s="172"/>
    </row>
    <row r="43" spans="1:7" ht="18" customHeight="1" x14ac:dyDescent="0.2">
      <c r="A43" s="199" t="s">
        <v>57</v>
      </c>
      <c r="B43" s="435" t="s">
        <v>58</v>
      </c>
      <c r="C43" s="435"/>
      <c r="D43" s="435"/>
      <c r="E43" s="199" t="s">
        <v>61</v>
      </c>
      <c r="F43" s="442"/>
      <c r="G43" s="172"/>
    </row>
    <row r="44" spans="1:7" ht="18" customHeight="1" x14ac:dyDescent="0.2">
      <c r="A44" s="228"/>
      <c r="B44" s="436"/>
      <c r="C44" s="437"/>
      <c r="D44" s="438"/>
      <c r="E44" s="229"/>
      <c r="F44" s="443"/>
      <c r="G44" s="172"/>
    </row>
    <row r="45" spans="1:7" ht="18" customHeight="1" x14ac:dyDescent="0.2">
      <c r="A45" s="194"/>
      <c r="B45" s="194"/>
      <c r="C45" s="194"/>
      <c r="D45" s="194"/>
      <c r="E45" s="162"/>
      <c r="F45" s="162"/>
      <c r="G45" s="162"/>
    </row>
    <row r="46" spans="1:7" ht="18" customHeight="1" x14ac:dyDescent="0.2">
      <c r="A46" s="167" t="s">
        <v>62</v>
      </c>
      <c r="B46" s="194"/>
      <c r="C46" s="194"/>
      <c r="D46" s="194"/>
      <c r="E46" s="162"/>
      <c r="F46" s="162"/>
      <c r="G46" s="162"/>
    </row>
    <row r="47" spans="1:7" ht="18" customHeight="1" x14ac:dyDescent="0.2">
      <c r="A47" s="197" t="s">
        <v>53</v>
      </c>
      <c r="B47" s="427" t="s">
        <v>54</v>
      </c>
      <c r="C47" s="428"/>
      <c r="D47" s="429"/>
      <c r="E47" s="200"/>
      <c r="F47" s="176"/>
      <c r="G47" s="176"/>
    </row>
    <row r="48" spans="1:7" ht="18" customHeight="1" x14ac:dyDescent="0.2">
      <c r="A48" s="226"/>
      <c r="B48" s="432"/>
      <c r="C48" s="433"/>
      <c r="D48" s="434"/>
      <c r="E48" s="201"/>
      <c r="F48" s="430"/>
      <c r="G48" s="172"/>
    </row>
    <row r="49" spans="1:7" ht="18" customHeight="1" x14ac:dyDescent="0.2">
      <c r="A49" s="199" t="s">
        <v>57</v>
      </c>
      <c r="B49" s="435" t="s">
        <v>58</v>
      </c>
      <c r="C49" s="435"/>
      <c r="D49" s="435"/>
      <c r="E49" s="199" t="s">
        <v>61</v>
      </c>
      <c r="F49" s="431"/>
      <c r="G49" s="172"/>
    </row>
    <row r="50" spans="1:7" ht="18" customHeight="1" x14ac:dyDescent="0.2">
      <c r="A50" s="228"/>
      <c r="B50" s="436"/>
      <c r="C50" s="437"/>
      <c r="D50" s="438"/>
      <c r="E50" s="229"/>
      <c r="F50" s="431"/>
      <c r="G50" s="172"/>
    </row>
    <row r="51" spans="1:7" ht="18" customHeight="1" x14ac:dyDescent="0.2">
      <c r="A51" s="194"/>
      <c r="B51" s="194"/>
      <c r="C51" s="194"/>
      <c r="D51" s="194"/>
      <c r="E51" s="162"/>
      <c r="F51" s="162"/>
      <c r="G51" s="162"/>
    </row>
    <row r="52" spans="1:7" ht="18" customHeight="1" x14ac:dyDescent="0.2">
      <c r="A52" s="167" t="s">
        <v>266</v>
      </c>
      <c r="B52" s="194"/>
      <c r="C52" s="194"/>
      <c r="D52" s="194"/>
      <c r="E52" s="162"/>
      <c r="F52" s="162"/>
      <c r="G52" s="162"/>
    </row>
    <row r="53" spans="1:7" ht="18" customHeight="1" x14ac:dyDescent="0.2">
      <c r="A53" s="197" t="s">
        <v>53</v>
      </c>
      <c r="B53" s="427" t="s">
        <v>54</v>
      </c>
      <c r="C53" s="428"/>
      <c r="D53" s="429"/>
      <c r="E53" s="206" t="s">
        <v>63</v>
      </c>
      <c r="F53" s="176"/>
      <c r="G53" s="176"/>
    </row>
    <row r="54" spans="1:7" ht="18" customHeight="1" x14ac:dyDescent="0.2">
      <c r="A54" s="226"/>
      <c r="B54" s="432"/>
      <c r="C54" s="433"/>
      <c r="D54" s="434"/>
      <c r="E54" s="201"/>
      <c r="F54" s="430"/>
      <c r="G54" s="172"/>
    </row>
    <row r="55" spans="1:7" ht="18" customHeight="1" x14ac:dyDescent="0.2">
      <c r="A55" s="199" t="s">
        <v>57</v>
      </c>
      <c r="B55" s="435" t="s">
        <v>58</v>
      </c>
      <c r="C55" s="435"/>
      <c r="D55" s="435"/>
      <c r="E55" s="199" t="s">
        <v>59</v>
      </c>
      <c r="F55" s="431"/>
      <c r="G55" s="172"/>
    </row>
    <row r="56" spans="1:7" ht="18" customHeight="1" x14ac:dyDescent="0.2">
      <c r="A56" s="228"/>
      <c r="B56" s="436"/>
      <c r="C56" s="437"/>
      <c r="D56" s="438"/>
      <c r="E56" s="229"/>
      <c r="F56" s="431"/>
      <c r="G56" s="172"/>
    </row>
    <row r="57" spans="1:7" ht="18" customHeight="1" x14ac:dyDescent="0.2">
      <c r="A57" s="194"/>
      <c r="B57" s="194"/>
      <c r="C57" s="194"/>
      <c r="D57" s="194"/>
      <c r="E57" s="162"/>
      <c r="F57" s="162"/>
      <c r="G57" s="162"/>
    </row>
    <row r="58" spans="1:7" ht="18" customHeight="1" x14ac:dyDescent="0.2">
      <c r="A58" s="167" t="s">
        <v>267</v>
      </c>
      <c r="B58" s="194"/>
      <c r="C58" s="194"/>
      <c r="D58" s="194"/>
      <c r="E58" s="162"/>
      <c r="F58" s="162"/>
      <c r="G58" s="162"/>
    </row>
    <row r="59" spans="1:7" ht="18" customHeight="1" x14ac:dyDescent="0.2">
      <c r="A59" s="197" t="s">
        <v>53</v>
      </c>
      <c r="B59" s="427" t="s">
        <v>54</v>
      </c>
      <c r="C59" s="428"/>
      <c r="D59" s="429"/>
      <c r="E59" s="207" t="s">
        <v>64</v>
      </c>
      <c r="F59" s="176"/>
      <c r="G59" s="176"/>
    </row>
    <row r="60" spans="1:7" ht="18" customHeight="1" x14ac:dyDescent="0.2">
      <c r="A60" s="226"/>
      <c r="B60" s="432"/>
      <c r="C60" s="433"/>
      <c r="D60" s="434"/>
      <c r="E60" s="201"/>
      <c r="F60" s="430"/>
      <c r="G60" s="172"/>
    </row>
    <row r="61" spans="1:7" ht="18" customHeight="1" x14ac:dyDescent="0.2">
      <c r="A61" s="199" t="s">
        <v>57</v>
      </c>
      <c r="B61" s="435" t="s">
        <v>58</v>
      </c>
      <c r="C61" s="435"/>
      <c r="D61" s="435"/>
      <c r="E61" s="199" t="s">
        <v>61</v>
      </c>
      <c r="F61" s="431"/>
      <c r="G61" s="172"/>
    </row>
    <row r="62" spans="1:7" ht="18" customHeight="1" x14ac:dyDescent="0.2">
      <c r="A62" s="228"/>
      <c r="B62" s="436"/>
      <c r="C62" s="437"/>
      <c r="D62" s="438"/>
      <c r="E62" s="229"/>
      <c r="F62" s="431"/>
      <c r="G62" s="172"/>
    </row>
    <row r="63" spans="1:7" ht="18" customHeight="1" x14ac:dyDescent="0.2">
      <c r="A63" s="194"/>
      <c r="B63" s="194"/>
      <c r="C63" s="194"/>
      <c r="D63" s="194"/>
      <c r="E63" s="162"/>
      <c r="F63" s="162"/>
      <c r="G63" s="215"/>
    </row>
    <row r="64" spans="1:7" ht="18" customHeight="1" x14ac:dyDescent="0.2">
      <c r="A64" s="463"/>
      <c r="B64" s="463"/>
      <c r="C64" s="463"/>
      <c r="D64" s="463"/>
      <c r="E64" s="463"/>
      <c r="F64" s="162"/>
      <c r="G64" s="162"/>
    </row>
    <row r="65" spans="1:5" ht="18" customHeight="1" x14ac:dyDescent="0.2">
      <c r="A65" s="449"/>
      <c r="B65" s="450"/>
      <c r="C65" s="450"/>
      <c r="D65" s="450"/>
      <c r="E65" s="450"/>
    </row>
  </sheetData>
  <sheetProtection algorithmName="SHA-512" hashValue="L4+JeyS7NV3lg24MxrUhNPA7GFhui2U8Jx7aMKESxkIHHxCulnLIMoyl0+sDh18tMWd+QAiViLL0QRIIRhVE/Q==" saltValue="AbFbXydbaSVzM5TtwhAIGw==" spinCount="100000" sheet="1" formatCells="0" formatColumns="0" formatRows="0"/>
  <protectedRanges>
    <protectedRange sqref="C20:E20" name="範囲1"/>
    <protectedRange sqref="C30:C31" name="範囲2"/>
  </protectedRanges>
  <mergeCells count="50">
    <mergeCell ref="B3:F3"/>
    <mergeCell ref="B4:F4"/>
    <mergeCell ref="B5:F5"/>
    <mergeCell ref="B6:F6"/>
    <mergeCell ref="B16:D16"/>
    <mergeCell ref="B8:F8"/>
    <mergeCell ref="B11:C11"/>
    <mergeCell ref="B12:C12"/>
    <mergeCell ref="B13:F13"/>
    <mergeCell ref="A65:E65"/>
    <mergeCell ref="B21:D21"/>
    <mergeCell ref="B22:D22"/>
    <mergeCell ref="B23:D23"/>
    <mergeCell ref="B24:D24"/>
    <mergeCell ref="B25:D25"/>
    <mergeCell ref="B26:D26"/>
    <mergeCell ref="B27:D27"/>
    <mergeCell ref="A29:D29"/>
    <mergeCell ref="B47:D47"/>
    <mergeCell ref="B41:D41"/>
    <mergeCell ref="A64:E64"/>
    <mergeCell ref="B49:D49"/>
    <mergeCell ref="B35:D35"/>
    <mergeCell ref="B50:D50"/>
    <mergeCell ref="B38:D38"/>
    <mergeCell ref="B48:D48"/>
    <mergeCell ref="B37:D37"/>
    <mergeCell ref="B7:F7"/>
    <mergeCell ref="B9:F9"/>
    <mergeCell ref="B15:D15"/>
    <mergeCell ref="B36:D36"/>
    <mergeCell ref="F36:F38"/>
    <mergeCell ref="A32:B32"/>
    <mergeCell ref="F48:F50"/>
    <mergeCell ref="B42:D42"/>
    <mergeCell ref="F42:F44"/>
    <mergeCell ref="B43:D43"/>
    <mergeCell ref="B44:D44"/>
    <mergeCell ref="B17:F17"/>
    <mergeCell ref="B14:D14"/>
    <mergeCell ref="B53:D53"/>
    <mergeCell ref="F54:F56"/>
    <mergeCell ref="B59:D59"/>
    <mergeCell ref="F60:F62"/>
    <mergeCell ref="B60:D60"/>
    <mergeCell ref="B61:D61"/>
    <mergeCell ref="B62:D62"/>
    <mergeCell ref="B54:D54"/>
    <mergeCell ref="B55:D55"/>
    <mergeCell ref="B56:D56"/>
  </mergeCells>
  <phoneticPr fontId="15"/>
  <dataValidations disablePrompts="1" count="1">
    <dataValidation type="list" allowBlank="1" showInputMessage="1" showErrorMessage="1" sqref="F2" xr:uid="{9DB4F24C-9D22-40BF-B53D-D0F0002AA8D5}">
      <formula1>"AMED記入,当初予算,調整費(春),調整費(秋),調整費(冬),一次補正,二次補正,三次補正"</formula1>
    </dataValidation>
  </dataValidations>
  <printOptions horizontalCentered="1"/>
  <pageMargins left="0.70866141732283472" right="0.70866141732283472" top="0.74803149606299213" bottom="0.74803149606299213" header="0.31496062992125984" footer="0.31496062992125984"/>
  <pageSetup paperSize="9" scale="63" orientation="portrait" blackAndWhite="1" cellComments="asDisplayed" r:id="rId1"/>
  <headerFooter alignWithMargins="0">
    <oddFooter>&amp;R&amp;12&amp;K00-024Ver.20240401</oddFooter>
  </headerFooter>
  <ignoredErrors>
    <ignoredError sqref="D12 F11 F12" numberStoredAsText="1"/>
  </ignoredError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03780-CAA9-43E9-AE1B-DBACF42CFAA3}">
  <sheetPr>
    <tabColor rgb="FFFF0000"/>
  </sheetPr>
  <dimension ref="A1:G10"/>
  <sheetViews>
    <sheetView zoomScale="80" zoomScaleNormal="80" workbookViewId="0"/>
  </sheetViews>
  <sheetFormatPr defaultColWidth="9" defaultRowHeight="14.4" x14ac:dyDescent="0.2"/>
  <cols>
    <col min="1" max="1" width="39.77734375" style="1" customWidth="1"/>
    <col min="2" max="2" width="18.77734375" style="1" customWidth="1"/>
    <col min="3" max="3" width="12.88671875" style="1" customWidth="1"/>
    <col min="4" max="4" width="18" style="1" customWidth="1"/>
    <col min="5" max="5" width="10.109375" style="2" customWidth="1"/>
    <col min="6" max="6" width="18" style="2" customWidth="1"/>
    <col min="7" max="7" width="8.109375" style="1" bestFit="1" customWidth="1"/>
    <col min="8" max="16384" width="9" style="1"/>
  </cols>
  <sheetData>
    <row r="1" spans="1:7" ht="16.2" x14ac:dyDescent="0.2">
      <c r="A1" s="378"/>
      <c r="B1" s="379"/>
    </row>
    <row r="2" spans="1:7" ht="16.8" thickBot="1" x14ac:dyDescent="0.25">
      <c r="A2" s="378" t="s">
        <v>333</v>
      </c>
      <c r="B2" s="378"/>
      <c r="F2" s="3" t="s">
        <v>67</v>
      </c>
    </row>
    <row r="3" spans="1:7" ht="15" thickBot="1" x14ac:dyDescent="0.25">
      <c r="A3" s="380" t="s">
        <v>334</v>
      </c>
      <c r="B3" s="526" t="s">
        <v>165</v>
      </c>
      <c r="C3" s="527"/>
      <c r="D3" s="381" t="s">
        <v>335</v>
      </c>
      <c r="E3" s="382" t="s">
        <v>336</v>
      </c>
      <c r="F3" s="383" t="s">
        <v>134</v>
      </c>
    </row>
    <row r="4" spans="1:7" x14ac:dyDescent="0.2">
      <c r="A4" s="384" t="s">
        <v>348</v>
      </c>
      <c r="B4" s="528" t="s">
        <v>337</v>
      </c>
      <c r="C4" s="529"/>
      <c r="D4" s="385">
        <f>'4.設備備品費E'!I101</f>
        <v>0</v>
      </c>
      <c r="E4" s="386">
        <v>0.1</v>
      </c>
      <c r="F4" s="387">
        <f>IF(D4*E4=0,0,ROUNDDOWN(D4*E4,0))</f>
        <v>0</v>
      </c>
      <c r="G4" s="11"/>
    </row>
    <row r="5" spans="1:7" x14ac:dyDescent="0.2">
      <c r="A5" s="388" t="s">
        <v>349</v>
      </c>
      <c r="B5" s="530" t="s">
        <v>337</v>
      </c>
      <c r="C5" s="531"/>
      <c r="D5" s="385">
        <f>'5.消耗品費E'!H101</f>
        <v>0</v>
      </c>
      <c r="E5" s="386">
        <v>0.1</v>
      </c>
      <c r="F5" s="389">
        <f t="shared" ref="F5:F8" si="0">IF(D5*E5=0,0,ROUNDDOWN(D5*E5,0))</f>
        <v>0</v>
      </c>
    </row>
    <row r="6" spans="1:7" x14ac:dyDescent="0.2">
      <c r="A6" s="388" t="s">
        <v>350</v>
      </c>
      <c r="B6" s="530" t="s">
        <v>337</v>
      </c>
      <c r="C6" s="531"/>
      <c r="D6" s="385">
        <f>'6.旅費E'!N101</f>
        <v>0</v>
      </c>
      <c r="E6" s="386">
        <v>0.1</v>
      </c>
      <c r="F6" s="389">
        <f>IF(D6*E6=0,0,ROUNDDOWN(D6*E6,0))</f>
        <v>0</v>
      </c>
    </row>
    <row r="7" spans="1:7" x14ac:dyDescent="0.2">
      <c r="A7" s="388" t="s">
        <v>351</v>
      </c>
      <c r="B7" s="530" t="s">
        <v>337</v>
      </c>
      <c r="C7" s="531"/>
      <c r="D7" s="385">
        <f>'7.人件費(実績単価)E'!J103+'8.人件費(健保等級)E'!J101</f>
        <v>0</v>
      </c>
      <c r="E7" s="386">
        <v>0.1</v>
      </c>
      <c r="F7" s="389">
        <f t="shared" si="0"/>
        <v>0</v>
      </c>
    </row>
    <row r="8" spans="1:7" x14ac:dyDescent="0.2">
      <c r="A8" s="388" t="s">
        <v>352</v>
      </c>
      <c r="B8" s="530" t="s">
        <v>337</v>
      </c>
      <c r="C8" s="531"/>
      <c r="D8" s="385">
        <f>'9.謝金E'!G101</f>
        <v>0</v>
      </c>
      <c r="E8" s="386">
        <v>0.1</v>
      </c>
      <c r="F8" s="389">
        <f t="shared" si="0"/>
        <v>0</v>
      </c>
    </row>
    <row r="9" spans="1:7" ht="15" thickBot="1" x14ac:dyDescent="0.25">
      <c r="A9" s="390" t="s">
        <v>353</v>
      </c>
      <c r="B9" s="524" t="s">
        <v>337</v>
      </c>
      <c r="C9" s="525"/>
      <c r="D9" s="391">
        <f>'10.その他E'!H101</f>
        <v>0</v>
      </c>
      <c r="E9" s="392">
        <v>0.1</v>
      </c>
      <c r="F9" s="393">
        <f>IF(D9*E9=0,0,ROUNDDOWN(D9*E9,0))</f>
        <v>0</v>
      </c>
    </row>
    <row r="10" spans="1:7" ht="15.6" thickTop="1" thickBot="1" x14ac:dyDescent="0.25">
      <c r="A10" s="490" t="s">
        <v>150</v>
      </c>
      <c r="B10" s="490"/>
      <c r="C10" s="490"/>
      <c r="D10" s="490"/>
      <c r="E10" s="508"/>
      <c r="F10" s="155">
        <f>SUM(F4:F9)</f>
        <v>0</v>
      </c>
    </row>
  </sheetData>
  <sheetProtection algorithmName="SHA-512" hashValue="l0OfNmbxibQrG2G0FNgWhj4DO3rXtadm52mU54kDSuY6yQznssJQUZ0zB8DtrfIjOoqJXAt1uigd5+LkHOiMFg==" saltValue="LeIG/lOkw6fNqKkTElgREg==" spinCount="100000" sheet="1" formatCells="0" formatColumns="0" formatRows="0"/>
  <mergeCells count="8">
    <mergeCell ref="B9:C9"/>
    <mergeCell ref="A10:E10"/>
    <mergeCell ref="B3:C3"/>
    <mergeCell ref="B4:C4"/>
    <mergeCell ref="B5:C5"/>
    <mergeCell ref="B6:C6"/>
    <mergeCell ref="B7:C7"/>
    <mergeCell ref="B8:C8"/>
  </mergeCells>
  <phoneticPr fontId="15"/>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263BA-5E16-4E47-ABB2-707148C015DF}">
  <dimension ref="A1:I25"/>
  <sheetViews>
    <sheetView workbookViewId="0">
      <selection activeCell="I4" sqref="I4"/>
    </sheetView>
  </sheetViews>
  <sheetFormatPr defaultColWidth="9" defaultRowHeight="13.2" x14ac:dyDescent="0.2"/>
  <cols>
    <col min="1" max="1" width="27.88671875" style="134" customWidth="1"/>
    <col min="2" max="2" width="23.44140625" style="134" customWidth="1"/>
    <col min="3" max="3" width="19.6640625" style="134" customWidth="1"/>
    <col min="4" max="4" width="17.33203125" style="134" customWidth="1"/>
    <col min="5" max="5" width="14" style="134" customWidth="1"/>
    <col min="6" max="6" width="15.109375" style="134" customWidth="1"/>
    <col min="7" max="7" width="19.109375" style="134" customWidth="1"/>
    <col min="8" max="8" width="21.33203125" customWidth="1"/>
  </cols>
  <sheetData>
    <row r="1" spans="1:9" x14ac:dyDescent="0.2">
      <c r="A1" s="134" t="s">
        <v>177</v>
      </c>
      <c r="B1" s="134" t="s">
        <v>178</v>
      </c>
      <c r="C1" s="134" t="s">
        <v>179</v>
      </c>
      <c r="D1" s="134" t="s">
        <v>180</v>
      </c>
      <c r="E1" s="134" t="s">
        <v>181</v>
      </c>
      <c r="F1" s="134" t="s">
        <v>182</v>
      </c>
      <c r="G1" s="134" t="s">
        <v>183</v>
      </c>
      <c r="H1" s="134" t="s">
        <v>184</v>
      </c>
      <c r="I1" s="134" t="s">
        <v>185</v>
      </c>
    </row>
    <row r="2" spans="1:9" ht="47.1" customHeight="1" x14ac:dyDescent="0.2">
      <c r="A2" s="135" t="s">
        <v>186</v>
      </c>
      <c r="B2" s="134" t="s">
        <v>187</v>
      </c>
      <c r="C2" s="134" t="s">
        <v>188</v>
      </c>
      <c r="D2" s="134" t="s">
        <v>189</v>
      </c>
      <c r="E2" s="134" t="s">
        <v>190</v>
      </c>
      <c r="F2" s="134" t="s">
        <v>191</v>
      </c>
      <c r="G2" s="134" t="s">
        <v>192</v>
      </c>
      <c r="H2" s="134" t="s">
        <v>193</v>
      </c>
      <c r="I2" s="134" t="s">
        <v>194</v>
      </c>
    </row>
    <row r="3" spans="1:9" x14ac:dyDescent="0.2">
      <c r="A3" s="134" t="s">
        <v>195</v>
      </c>
      <c r="B3" s="134" t="s">
        <v>196</v>
      </c>
      <c r="C3" s="134" t="s">
        <v>197</v>
      </c>
      <c r="D3" s="134" t="s">
        <v>198</v>
      </c>
      <c r="E3" s="134" t="s">
        <v>199</v>
      </c>
      <c r="F3" s="134" t="s">
        <v>200</v>
      </c>
      <c r="G3" s="134" t="s">
        <v>201</v>
      </c>
      <c r="H3" s="134" t="s">
        <v>202</v>
      </c>
      <c r="I3" s="134" t="s">
        <v>203</v>
      </c>
    </row>
    <row r="4" spans="1:9" x14ac:dyDescent="0.2">
      <c r="A4" s="134" t="s">
        <v>204</v>
      </c>
      <c r="B4" s="134" t="s">
        <v>205</v>
      </c>
      <c r="D4" s="134" t="s">
        <v>206</v>
      </c>
      <c r="E4" s="134" t="s">
        <v>207</v>
      </c>
      <c r="F4" s="134" t="s">
        <v>208</v>
      </c>
      <c r="G4" s="134" t="s">
        <v>209</v>
      </c>
      <c r="H4" s="134" t="s">
        <v>210</v>
      </c>
      <c r="I4" s="134" t="s">
        <v>197</v>
      </c>
    </row>
    <row r="5" spans="1:9" x14ac:dyDescent="0.2">
      <c r="A5" s="134" t="s">
        <v>211</v>
      </c>
      <c r="B5" s="134" t="s">
        <v>212</v>
      </c>
      <c r="D5" s="134" t="s">
        <v>213</v>
      </c>
      <c r="E5" s="134" t="s">
        <v>214</v>
      </c>
      <c r="F5" s="134" t="s">
        <v>215</v>
      </c>
      <c r="G5" s="134" t="s">
        <v>216</v>
      </c>
    </row>
    <row r="6" spans="1:9" x14ac:dyDescent="0.2">
      <c r="A6" s="134" t="s">
        <v>217</v>
      </c>
      <c r="B6" s="134" t="s">
        <v>218</v>
      </c>
      <c r="D6" s="134" t="s">
        <v>219</v>
      </c>
      <c r="E6" s="134" t="s">
        <v>220</v>
      </c>
      <c r="F6" s="134" t="s">
        <v>221</v>
      </c>
      <c r="G6" s="134" t="s">
        <v>222</v>
      </c>
    </row>
    <row r="7" spans="1:9" x14ac:dyDescent="0.2">
      <c r="A7" s="134" t="s">
        <v>223</v>
      </c>
      <c r="B7" s="134" t="s">
        <v>224</v>
      </c>
      <c r="D7" s="134" t="s">
        <v>225</v>
      </c>
      <c r="F7" s="134" t="s">
        <v>226</v>
      </c>
      <c r="G7" s="134" t="s">
        <v>227</v>
      </c>
    </row>
    <row r="8" spans="1:9" x14ac:dyDescent="0.2">
      <c r="A8" s="134" t="s">
        <v>228</v>
      </c>
      <c r="B8" s="134" t="s">
        <v>229</v>
      </c>
      <c r="D8" s="134" t="s">
        <v>230</v>
      </c>
      <c r="G8" s="134" t="s">
        <v>210</v>
      </c>
    </row>
    <row r="9" spans="1:9" x14ac:dyDescent="0.2">
      <c r="A9" s="134" t="s">
        <v>231</v>
      </c>
      <c r="B9" s="134" t="s">
        <v>232</v>
      </c>
      <c r="D9" s="134" t="s">
        <v>233</v>
      </c>
    </row>
    <row r="10" spans="1:9" x14ac:dyDescent="0.2">
      <c r="A10" s="134" t="s">
        <v>234</v>
      </c>
      <c r="B10" s="134" t="s">
        <v>235</v>
      </c>
    </row>
    <row r="11" spans="1:9" x14ac:dyDescent="0.2">
      <c r="B11" s="134" t="s">
        <v>236</v>
      </c>
    </row>
    <row r="12" spans="1:9" x14ac:dyDescent="0.2">
      <c r="B12" s="134" t="s">
        <v>237</v>
      </c>
    </row>
    <row r="13" spans="1:9" x14ac:dyDescent="0.2">
      <c r="B13" s="134" t="s">
        <v>238</v>
      </c>
    </row>
    <row r="14" spans="1:9" x14ac:dyDescent="0.2">
      <c r="B14" s="134" t="s">
        <v>239</v>
      </c>
    </row>
    <row r="15" spans="1:9" x14ac:dyDescent="0.2">
      <c r="B15" s="134" t="s">
        <v>240</v>
      </c>
    </row>
    <row r="16" spans="1:9" x14ac:dyDescent="0.2">
      <c r="B16" s="134" t="s">
        <v>241</v>
      </c>
    </row>
    <row r="17" spans="2:2" x14ac:dyDescent="0.2">
      <c r="B17" s="134" t="s">
        <v>242</v>
      </c>
    </row>
    <row r="18" spans="2:2" x14ac:dyDescent="0.2">
      <c r="B18" s="134" t="s">
        <v>243</v>
      </c>
    </row>
    <row r="19" spans="2:2" x14ac:dyDescent="0.2">
      <c r="B19" s="134" t="s">
        <v>244</v>
      </c>
    </row>
    <row r="20" spans="2:2" x14ac:dyDescent="0.2">
      <c r="B20" s="134" t="s">
        <v>245</v>
      </c>
    </row>
    <row r="21" spans="2:2" x14ac:dyDescent="0.2">
      <c r="B21" s="134" t="s">
        <v>246</v>
      </c>
    </row>
    <row r="22" spans="2:2" x14ac:dyDescent="0.2">
      <c r="B22" s="134" t="s">
        <v>247</v>
      </c>
    </row>
    <row r="23" spans="2:2" x14ac:dyDescent="0.2">
      <c r="B23" s="134" t="s">
        <v>248</v>
      </c>
    </row>
    <row r="24" spans="2:2" x14ac:dyDescent="0.2">
      <c r="B24" s="134" t="s">
        <v>249</v>
      </c>
    </row>
    <row r="25" spans="2:2" x14ac:dyDescent="0.2">
      <c r="B25" s="134" t="s">
        <v>234</v>
      </c>
    </row>
  </sheetData>
  <phoneticPr fontId="1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C7DF4-2EF8-41D3-8606-4BCE86522F7E}">
  <dimension ref="A1"/>
  <sheetViews>
    <sheetView workbookViewId="0"/>
  </sheetViews>
  <sheetFormatPr defaultRowHeight="13.2" x14ac:dyDescent="0.2"/>
  <sheetData/>
  <phoneticPr fontId="1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92D050"/>
    <pageSetUpPr fitToPage="1"/>
  </sheetPr>
  <dimension ref="A1:M104"/>
  <sheetViews>
    <sheetView zoomScale="80" zoomScaleNormal="80" workbookViewId="0">
      <pane ySplit="4" topLeftCell="A5" activePane="bottomLeft" state="frozen"/>
      <selection pane="bottomLeft"/>
    </sheetView>
  </sheetViews>
  <sheetFormatPr defaultColWidth="9" defaultRowHeight="14.4" x14ac:dyDescent="0.2"/>
  <cols>
    <col min="1" max="1" width="25.6640625" style="1" customWidth="1"/>
    <col min="2" max="2" width="40.44140625" style="1" customWidth="1"/>
    <col min="3" max="3" width="16.6640625" style="4" customWidth="1"/>
    <col min="4" max="4" width="16.21875" style="1" customWidth="1"/>
    <col min="5" max="5" width="5.88671875" style="1" customWidth="1"/>
    <col min="6" max="6" width="5" style="1" customWidth="1"/>
    <col min="7" max="7" width="16.109375" style="1" bestFit="1" customWidth="1"/>
    <col min="8" max="8" width="13.77734375" style="1" customWidth="1"/>
    <col min="9" max="9" width="17.77734375" style="2" customWidth="1"/>
    <col min="10" max="10" width="30.77734375" style="1" customWidth="1"/>
    <col min="11" max="11" width="14.77734375" style="1" customWidth="1"/>
    <col min="12" max="12" width="36.88671875" style="1" bestFit="1" customWidth="1"/>
    <col min="13" max="13" width="17.77734375" style="1" customWidth="1"/>
    <col min="14" max="16384" width="9" style="1"/>
  </cols>
  <sheetData>
    <row r="1" spans="1:13" x14ac:dyDescent="0.2">
      <c r="A1" s="1" t="s">
        <v>65</v>
      </c>
    </row>
    <row r="2" spans="1:13" ht="17.25" customHeight="1" thickBot="1" x14ac:dyDescent="0.25">
      <c r="A2" s="1" t="s">
        <v>66</v>
      </c>
      <c r="I2" s="3" t="s">
        <v>67</v>
      </c>
    </row>
    <row r="3" spans="1:13" ht="16.5" customHeight="1" x14ac:dyDescent="0.2">
      <c r="A3" s="479" t="s">
        <v>68</v>
      </c>
      <c r="B3" s="481" t="s">
        <v>69</v>
      </c>
      <c r="C3" s="483" t="s">
        <v>70</v>
      </c>
      <c r="D3" s="486" t="s">
        <v>71</v>
      </c>
      <c r="E3" s="486"/>
      <c r="F3" s="486"/>
      <c r="G3" s="487" t="s">
        <v>328</v>
      </c>
      <c r="H3" s="487" t="s">
        <v>329</v>
      </c>
      <c r="I3" s="477" t="s">
        <v>72</v>
      </c>
      <c r="J3" s="473" t="s">
        <v>251</v>
      </c>
      <c r="L3" s="473" t="s">
        <v>251</v>
      </c>
    </row>
    <row r="4" spans="1:13" ht="16.5" customHeight="1" thickBot="1" x14ac:dyDescent="0.25">
      <c r="A4" s="480"/>
      <c r="B4" s="482"/>
      <c r="C4" s="484"/>
      <c r="D4" s="13" t="s">
        <v>73</v>
      </c>
      <c r="E4" s="485" t="s">
        <v>74</v>
      </c>
      <c r="F4" s="485"/>
      <c r="G4" s="488"/>
      <c r="H4" s="488"/>
      <c r="I4" s="478"/>
      <c r="J4" s="474"/>
      <c r="L4" s="474"/>
    </row>
    <row r="5" spans="1:13" s="6" customFormat="1" ht="17.25" customHeight="1" x14ac:dyDescent="0.2">
      <c r="A5" s="21" t="s">
        <v>75</v>
      </c>
      <c r="B5" s="22" t="s">
        <v>76</v>
      </c>
      <c r="C5" s="23" t="s">
        <v>326</v>
      </c>
      <c r="D5" s="24">
        <v>1500000</v>
      </c>
      <c r="E5" s="148">
        <v>1</v>
      </c>
      <c r="F5" s="86" t="s">
        <v>77</v>
      </c>
      <c r="G5" s="316" t="s">
        <v>330</v>
      </c>
      <c r="H5" s="324" t="str">
        <f>IF(G5="","",IF(G5="課税対象外","要","不要"))</f>
        <v>不要</v>
      </c>
      <c r="I5" s="373">
        <f>IF(A5="","",ROUNDDOWN(D5*E5,0))</f>
        <v>1500000</v>
      </c>
      <c r="J5" s="296" t="s">
        <v>270</v>
      </c>
      <c r="K5" s="1"/>
      <c r="L5" s="298" t="s">
        <v>270</v>
      </c>
      <c r="M5" s="261">
        <f>IF(L5="","",SUMIF($J$5:$J$99,L5,$I$5:$I$99))</f>
        <v>1500000</v>
      </c>
    </row>
    <row r="6" spans="1:13" ht="16.95" customHeight="1" x14ac:dyDescent="0.2">
      <c r="A6" s="273"/>
      <c r="B6" s="27"/>
      <c r="C6" s="274"/>
      <c r="D6" s="28"/>
      <c r="E6" s="29"/>
      <c r="F6" s="30"/>
      <c r="G6" s="317"/>
      <c r="H6" s="325" t="str">
        <f t="shared" ref="H6:H69" si="0">IF(G6="","",IF(G6="課税対象外","要","不要"))</f>
        <v/>
      </c>
      <c r="I6" s="209" t="str">
        <f>IF(A6="","",ROUNDDOWN(D6*E6,0))</f>
        <v/>
      </c>
      <c r="J6" s="297"/>
      <c r="L6" s="296" t="s">
        <v>271</v>
      </c>
      <c r="M6" s="261">
        <f t="shared" ref="M6:M16" si="1">IF(L6="","",SUMIF($J$5:$J$99,L6,$I$5:$I$99))</f>
        <v>0</v>
      </c>
    </row>
    <row r="7" spans="1:13" ht="17.25" customHeight="1" x14ac:dyDescent="0.2">
      <c r="A7" s="26"/>
      <c r="B7" s="27"/>
      <c r="C7" s="274"/>
      <c r="D7" s="28"/>
      <c r="E7" s="29"/>
      <c r="F7" s="30"/>
      <c r="G7" s="317"/>
      <c r="H7" s="325" t="str">
        <f t="shared" si="0"/>
        <v/>
      </c>
      <c r="I7" s="209" t="str">
        <f t="shared" ref="I7:I99" si="2">IF(A7="","",ROUNDDOWN(D7*E7,0))</f>
        <v/>
      </c>
      <c r="J7" s="297"/>
      <c r="L7" s="296" t="s">
        <v>252</v>
      </c>
      <c r="M7" s="261">
        <f t="shared" si="1"/>
        <v>0</v>
      </c>
    </row>
    <row r="8" spans="1:13" ht="17.25" customHeight="1" x14ac:dyDescent="0.2">
      <c r="A8" s="26"/>
      <c r="B8" s="27"/>
      <c r="C8" s="274"/>
      <c r="D8" s="28"/>
      <c r="E8" s="29"/>
      <c r="F8" s="30"/>
      <c r="G8" s="317"/>
      <c r="H8" s="325" t="str">
        <f t="shared" si="0"/>
        <v/>
      </c>
      <c r="I8" s="209" t="str">
        <f t="shared" si="2"/>
        <v/>
      </c>
      <c r="J8" s="297"/>
      <c r="L8" s="296" t="s">
        <v>264</v>
      </c>
      <c r="M8" s="261">
        <f t="shared" si="1"/>
        <v>0</v>
      </c>
    </row>
    <row r="9" spans="1:13" ht="17.25" customHeight="1" x14ac:dyDescent="0.2">
      <c r="A9" s="26"/>
      <c r="B9" s="27"/>
      <c r="C9" s="274"/>
      <c r="D9" s="28"/>
      <c r="E9" s="29"/>
      <c r="F9" s="30"/>
      <c r="G9" s="317"/>
      <c r="H9" s="325" t="str">
        <f t="shared" si="0"/>
        <v/>
      </c>
      <c r="I9" s="209" t="str">
        <f t="shared" si="2"/>
        <v/>
      </c>
      <c r="J9" s="297"/>
      <c r="L9" s="297"/>
      <c r="M9" s="261" t="str">
        <f t="shared" si="1"/>
        <v/>
      </c>
    </row>
    <row r="10" spans="1:13" ht="17.25" customHeight="1" x14ac:dyDescent="0.2">
      <c r="A10" s="26"/>
      <c r="B10" s="27"/>
      <c r="C10" s="274"/>
      <c r="D10" s="28"/>
      <c r="E10" s="29"/>
      <c r="F10" s="30"/>
      <c r="G10" s="317"/>
      <c r="H10" s="325" t="str">
        <f t="shared" si="0"/>
        <v/>
      </c>
      <c r="I10" s="209" t="str">
        <f t="shared" si="2"/>
        <v/>
      </c>
      <c r="J10" s="297"/>
      <c r="L10" s="297"/>
      <c r="M10" s="261" t="str">
        <f t="shared" si="1"/>
        <v/>
      </c>
    </row>
    <row r="11" spans="1:13" ht="17.25" customHeight="1" x14ac:dyDescent="0.2">
      <c r="A11" s="26"/>
      <c r="B11" s="27"/>
      <c r="C11" s="274"/>
      <c r="D11" s="28"/>
      <c r="E11" s="29"/>
      <c r="F11" s="30"/>
      <c r="G11" s="317"/>
      <c r="H11" s="325" t="str">
        <f t="shared" si="0"/>
        <v/>
      </c>
      <c r="I11" s="209" t="str">
        <f t="shared" si="2"/>
        <v/>
      </c>
      <c r="J11" s="297"/>
      <c r="L11" s="297"/>
      <c r="M11" s="261" t="str">
        <f t="shared" si="1"/>
        <v/>
      </c>
    </row>
    <row r="12" spans="1:13" ht="17.25" customHeight="1" x14ac:dyDescent="0.2">
      <c r="A12" s="26"/>
      <c r="B12" s="27"/>
      <c r="C12" s="274"/>
      <c r="D12" s="28"/>
      <c r="E12" s="29"/>
      <c r="F12" s="30"/>
      <c r="G12" s="317"/>
      <c r="H12" s="325" t="str">
        <f t="shared" si="0"/>
        <v/>
      </c>
      <c r="I12" s="209" t="str">
        <f t="shared" si="2"/>
        <v/>
      </c>
      <c r="J12" s="297"/>
      <c r="L12" s="297"/>
      <c r="M12" s="261" t="str">
        <f t="shared" si="1"/>
        <v/>
      </c>
    </row>
    <row r="13" spans="1:13" ht="17.25" customHeight="1" x14ac:dyDescent="0.2">
      <c r="A13" s="26"/>
      <c r="B13" s="27"/>
      <c r="C13" s="274"/>
      <c r="D13" s="28"/>
      <c r="E13" s="29"/>
      <c r="F13" s="30"/>
      <c r="G13" s="317"/>
      <c r="H13" s="325" t="str">
        <f t="shared" si="0"/>
        <v/>
      </c>
      <c r="I13" s="209" t="str">
        <f t="shared" si="2"/>
        <v/>
      </c>
      <c r="J13" s="297"/>
      <c r="L13" s="297"/>
      <c r="M13" s="261" t="str">
        <f t="shared" si="1"/>
        <v/>
      </c>
    </row>
    <row r="14" spans="1:13" ht="17.25" customHeight="1" x14ac:dyDescent="0.2">
      <c r="A14" s="26"/>
      <c r="B14" s="27"/>
      <c r="C14" s="274"/>
      <c r="D14" s="28"/>
      <c r="E14" s="29"/>
      <c r="F14" s="30"/>
      <c r="G14" s="317"/>
      <c r="H14" s="325" t="str">
        <f t="shared" si="0"/>
        <v/>
      </c>
      <c r="I14" s="209" t="str">
        <f t="shared" si="2"/>
        <v/>
      </c>
      <c r="J14" s="297"/>
      <c r="L14" s="297"/>
      <c r="M14" s="261" t="str">
        <f t="shared" si="1"/>
        <v/>
      </c>
    </row>
    <row r="15" spans="1:13" ht="17.25" customHeight="1" x14ac:dyDescent="0.2">
      <c r="A15" s="26"/>
      <c r="B15" s="27"/>
      <c r="C15" s="274"/>
      <c r="D15" s="28"/>
      <c r="E15" s="29"/>
      <c r="F15" s="30"/>
      <c r="G15" s="317"/>
      <c r="H15" s="325" t="str">
        <f t="shared" si="0"/>
        <v/>
      </c>
      <c r="I15" s="209" t="str">
        <f t="shared" si="2"/>
        <v/>
      </c>
      <c r="J15" s="297"/>
      <c r="L15" s="297"/>
      <c r="M15" s="261" t="str">
        <f t="shared" si="1"/>
        <v/>
      </c>
    </row>
    <row r="16" spans="1:13" ht="17.25" customHeight="1" thickBot="1" x14ac:dyDescent="0.25">
      <c r="A16" s="26"/>
      <c r="B16" s="27"/>
      <c r="C16" s="274"/>
      <c r="D16" s="28"/>
      <c r="E16" s="29"/>
      <c r="F16" s="30"/>
      <c r="G16" s="317"/>
      <c r="H16" s="325" t="str">
        <f t="shared" si="0"/>
        <v/>
      </c>
      <c r="I16" s="209" t="str">
        <f t="shared" si="2"/>
        <v/>
      </c>
      <c r="J16" s="297"/>
      <c r="L16" s="299"/>
      <c r="M16" s="261" t="str">
        <f t="shared" si="1"/>
        <v/>
      </c>
    </row>
    <row r="17" spans="1:11" ht="17.25" customHeight="1" x14ac:dyDescent="0.2">
      <c r="A17" s="26"/>
      <c r="B17" s="27"/>
      <c r="C17" s="274"/>
      <c r="D17" s="28"/>
      <c r="E17" s="29"/>
      <c r="F17" s="30"/>
      <c r="G17" s="317"/>
      <c r="H17" s="325" t="str">
        <f t="shared" si="0"/>
        <v/>
      </c>
      <c r="I17" s="209" t="str">
        <f t="shared" si="2"/>
        <v/>
      </c>
      <c r="J17" s="297"/>
    </row>
    <row r="18" spans="1:11" ht="17.25" customHeight="1" x14ac:dyDescent="0.2">
      <c r="A18" s="26"/>
      <c r="B18" s="27"/>
      <c r="C18" s="274"/>
      <c r="D18" s="28"/>
      <c r="E18" s="29"/>
      <c r="F18" s="30"/>
      <c r="G18" s="317"/>
      <c r="H18" s="325" t="str">
        <f t="shared" si="0"/>
        <v/>
      </c>
      <c r="I18" s="209" t="str">
        <f t="shared" si="2"/>
        <v/>
      </c>
      <c r="J18" s="297"/>
      <c r="K18" s="1" t="s">
        <v>78</v>
      </c>
    </row>
    <row r="19" spans="1:11" ht="17.25" customHeight="1" x14ac:dyDescent="0.2">
      <c r="A19" s="26"/>
      <c r="B19" s="27"/>
      <c r="C19" s="274"/>
      <c r="D19" s="28"/>
      <c r="E19" s="29"/>
      <c r="F19" s="30"/>
      <c r="G19" s="317"/>
      <c r="H19" s="325" t="str">
        <f t="shared" si="0"/>
        <v/>
      </c>
      <c r="I19" s="209" t="str">
        <f t="shared" si="2"/>
        <v/>
      </c>
      <c r="J19" s="297"/>
    </row>
    <row r="20" spans="1:11" ht="17.25" customHeight="1" x14ac:dyDescent="0.2">
      <c r="A20" s="26"/>
      <c r="B20" s="27"/>
      <c r="C20" s="274"/>
      <c r="D20" s="28"/>
      <c r="E20" s="29"/>
      <c r="F20" s="30"/>
      <c r="G20" s="317"/>
      <c r="H20" s="325" t="str">
        <f t="shared" si="0"/>
        <v/>
      </c>
      <c r="I20" s="209" t="str">
        <f t="shared" si="2"/>
        <v/>
      </c>
      <c r="J20" s="297"/>
    </row>
    <row r="21" spans="1:11" ht="17.25" customHeight="1" x14ac:dyDescent="0.2">
      <c r="A21" s="26"/>
      <c r="B21" s="27"/>
      <c r="C21" s="274"/>
      <c r="D21" s="28"/>
      <c r="E21" s="29"/>
      <c r="F21" s="30"/>
      <c r="G21" s="317"/>
      <c r="H21" s="325" t="str">
        <f t="shared" si="0"/>
        <v/>
      </c>
      <c r="I21" s="209" t="str">
        <f t="shared" si="2"/>
        <v/>
      </c>
      <c r="J21" s="297"/>
    </row>
    <row r="22" spans="1:11" ht="17.25" customHeight="1" x14ac:dyDescent="0.2">
      <c r="A22" s="26"/>
      <c r="B22" s="27"/>
      <c r="C22" s="274"/>
      <c r="D22" s="28"/>
      <c r="E22" s="29"/>
      <c r="F22" s="30"/>
      <c r="G22" s="317"/>
      <c r="H22" s="325" t="str">
        <f t="shared" si="0"/>
        <v/>
      </c>
      <c r="I22" s="209" t="str">
        <f t="shared" si="2"/>
        <v/>
      </c>
      <c r="J22" s="297"/>
    </row>
    <row r="23" spans="1:11" ht="17.25" customHeight="1" x14ac:dyDescent="0.2">
      <c r="A23" s="26"/>
      <c r="B23" s="27"/>
      <c r="C23" s="274"/>
      <c r="D23" s="28"/>
      <c r="E23" s="29"/>
      <c r="F23" s="30"/>
      <c r="G23" s="317"/>
      <c r="H23" s="325" t="str">
        <f t="shared" si="0"/>
        <v/>
      </c>
      <c r="I23" s="209" t="str">
        <f t="shared" si="2"/>
        <v/>
      </c>
      <c r="J23" s="297"/>
    </row>
    <row r="24" spans="1:11" ht="17.25" customHeight="1" x14ac:dyDescent="0.2">
      <c r="A24" s="26"/>
      <c r="B24" s="27"/>
      <c r="C24" s="274"/>
      <c r="D24" s="28"/>
      <c r="E24" s="29"/>
      <c r="F24" s="30"/>
      <c r="G24" s="317"/>
      <c r="H24" s="325" t="str">
        <f t="shared" si="0"/>
        <v/>
      </c>
      <c r="I24" s="209" t="str">
        <f t="shared" si="2"/>
        <v/>
      </c>
      <c r="J24" s="297"/>
    </row>
    <row r="25" spans="1:11" ht="17.25" customHeight="1" x14ac:dyDescent="0.2">
      <c r="A25" s="26"/>
      <c r="B25" s="27"/>
      <c r="C25" s="274"/>
      <c r="D25" s="28"/>
      <c r="E25" s="29"/>
      <c r="F25" s="30"/>
      <c r="G25" s="317"/>
      <c r="H25" s="325" t="str">
        <f t="shared" si="0"/>
        <v/>
      </c>
      <c r="I25" s="209" t="str">
        <f t="shared" si="2"/>
        <v/>
      </c>
      <c r="J25" s="297"/>
    </row>
    <row r="26" spans="1:11" ht="17.25" customHeight="1" x14ac:dyDescent="0.2">
      <c r="A26" s="26"/>
      <c r="B26" s="27"/>
      <c r="C26" s="274"/>
      <c r="D26" s="28"/>
      <c r="E26" s="29"/>
      <c r="F26" s="30"/>
      <c r="G26" s="317"/>
      <c r="H26" s="325" t="str">
        <f t="shared" si="0"/>
        <v/>
      </c>
      <c r="I26" s="209" t="str">
        <f t="shared" si="2"/>
        <v/>
      </c>
      <c r="J26" s="297"/>
    </row>
    <row r="27" spans="1:11" ht="17.25" customHeight="1" x14ac:dyDescent="0.2">
      <c r="A27" s="26"/>
      <c r="B27" s="27"/>
      <c r="C27" s="274"/>
      <c r="D27" s="28"/>
      <c r="E27" s="29"/>
      <c r="F27" s="30"/>
      <c r="G27" s="317"/>
      <c r="H27" s="325" t="str">
        <f t="shared" si="0"/>
        <v/>
      </c>
      <c r="I27" s="209" t="str">
        <f t="shared" si="2"/>
        <v/>
      </c>
      <c r="J27" s="297"/>
    </row>
    <row r="28" spans="1:11" ht="17.25" customHeight="1" x14ac:dyDescent="0.2">
      <c r="A28" s="26"/>
      <c r="B28" s="27"/>
      <c r="C28" s="274"/>
      <c r="D28" s="28"/>
      <c r="E28" s="29"/>
      <c r="F28" s="30"/>
      <c r="G28" s="317"/>
      <c r="H28" s="325" t="str">
        <f t="shared" si="0"/>
        <v/>
      </c>
      <c r="I28" s="209" t="str">
        <f t="shared" si="2"/>
        <v/>
      </c>
      <c r="J28" s="297"/>
    </row>
    <row r="29" spans="1:11" ht="17.25" customHeight="1" x14ac:dyDescent="0.2">
      <c r="A29" s="26"/>
      <c r="B29" s="27"/>
      <c r="C29" s="274"/>
      <c r="D29" s="28"/>
      <c r="E29" s="29"/>
      <c r="F29" s="30"/>
      <c r="G29" s="317"/>
      <c r="H29" s="325" t="str">
        <f t="shared" si="0"/>
        <v/>
      </c>
      <c r="I29" s="209" t="str">
        <f t="shared" si="2"/>
        <v/>
      </c>
      <c r="J29" s="297"/>
    </row>
    <row r="30" spans="1:11" ht="17.25" customHeight="1" x14ac:dyDescent="0.2">
      <c r="A30" s="26"/>
      <c r="B30" s="27"/>
      <c r="C30" s="274"/>
      <c r="D30" s="28"/>
      <c r="E30" s="29"/>
      <c r="F30" s="30"/>
      <c r="G30" s="317"/>
      <c r="H30" s="325" t="str">
        <f t="shared" si="0"/>
        <v/>
      </c>
      <c r="I30" s="209" t="str">
        <f t="shared" si="2"/>
        <v/>
      </c>
      <c r="J30" s="297"/>
    </row>
    <row r="31" spans="1:11" ht="17.25" customHeight="1" x14ac:dyDescent="0.2">
      <c r="A31" s="26"/>
      <c r="B31" s="27"/>
      <c r="C31" s="274"/>
      <c r="D31" s="28"/>
      <c r="E31" s="29"/>
      <c r="F31" s="30"/>
      <c r="G31" s="317"/>
      <c r="H31" s="325" t="str">
        <f t="shared" si="0"/>
        <v/>
      </c>
      <c r="I31" s="209" t="str">
        <f t="shared" si="2"/>
        <v/>
      </c>
      <c r="J31" s="297"/>
    </row>
    <row r="32" spans="1:11" ht="17.25" customHeight="1" x14ac:dyDescent="0.2">
      <c r="A32" s="26"/>
      <c r="B32" s="27"/>
      <c r="C32" s="274"/>
      <c r="D32" s="28"/>
      <c r="E32" s="29"/>
      <c r="F32" s="30"/>
      <c r="G32" s="317"/>
      <c r="H32" s="325" t="str">
        <f t="shared" si="0"/>
        <v/>
      </c>
      <c r="I32" s="209" t="str">
        <f t="shared" si="2"/>
        <v/>
      </c>
      <c r="J32" s="297"/>
    </row>
    <row r="33" spans="1:10" ht="17.25" customHeight="1" x14ac:dyDescent="0.2">
      <c r="A33" s="26"/>
      <c r="B33" s="27"/>
      <c r="C33" s="274"/>
      <c r="D33" s="28"/>
      <c r="E33" s="29"/>
      <c r="F33" s="30"/>
      <c r="G33" s="317"/>
      <c r="H33" s="325" t="str">
        <f t="shared" si="0"/>
        <v/>
      </c>
      <c r="I33" s="209" t="str">
        <f t="shared" si="2"/>
        <v/>
      </c>
      <c r="J33" s="297"/>
    </row>
    <row r="34" spans="1:10" ht="17.25" customHeight="1" x14ac:dyDescent="0.2">
      <c r="A34" s="26"/>
      <c r="B34" s="27"/>
      <c r="C34" s="274"/>
      <c r="D34" s="28"/>
      <c r="E34" s="29"/>
      <c r="F34" s="30"/>
      <c r="G34" s="317"/>
      <c r="H34" s="325" t="str">
        <f t="shared" si="0"/>
        <v/>
      </c>
      <c r="I34" s="209" t="str">
        <f t="shared" si="2"/>
        <v/>
      </c>
      <c r="J34" s="297"/>
    </row>
    <row r="35" spans="1:10" ht="17.25" customHeight="1" x14ac:dyDescent="0.2">
      <c r="A35" s="26"/>
      <c r="B35" s="27"/>
      <c r="C35" s="274"/>
      <c r="D35" s="28"/>
      <c r="E35" s="29"/>
      <c r="F35" s="30"/>
      <c r="G35" s="317"/>
      <c r="H35" s="325" t="str">
        <f t="shared" si="0"/>
        <v/>
      </c>
      <c r="I35" s="209" t="str">
        <f t="shared" si="2"/>
        <v/>
      </c>
      <c r="J35" s="297"/>
    </row>
    <row r="36" spans="1:10" ht="17.25" customHeight="1" x14ac:dyDescent="0.2">
      <c r="A36" s="26"/>
      <c r="B36" s="27"/>
      <c r="C36" s="274"/>
      <c r="D36" s="28"/>
      <c r="E36" s="29"/>
      <c r="F36" s="30"/>
      <c r="G36" s="317"/>
      <c r="H36" s="325" t="str">
        <f t="shared" si="0"/>
        <v/>
      </c>
      <c r="I36" s="209" t="str">
        <f t="shared" si="2"/>
        <v/>
      </c>
      <c r="J36" s="297"/>
    </row>
    <row r="37" spans="1:10" ht="17.25" customHeight="1" x14ac:dyDescent="0.2">
      <c r="A37" s="26"/>
      <c r="B37" s="27"/>
      <c r="C37" s="274"/>
      <c r="D37" s="28"/>
      <c r="E37" s="29"/>
      <c r="F37" s="30"/>
      <c r="G37" s="317"/>
      <c r="H37" s="325" t="str">
        <f t="shared" si="0"/>
        <v/>
      </c>
      <c r="I37" s="209" t="str">
        <f t="shared" si="2"/>
        <v/>
      </c>
      <c r="J37" s="297"/>
    </row>
    <row r="38" spans="1:10" ht="17.25" customHeight="1" x14ac:dyDescent="0.2">
      <c r="A38" s="26"/>
      <c r="B38" s="27"/>
      <c r="C38" s="274"/>
      <c r="D38" s="28"/>
      <c r="E38" s="29"/>
      <c r="F38" s="30"/>
      <c r="G38" s="317"/>
      <c r="H38" s="325" t="str">
        <f t="shared" si="0"/>
        <v/>
      </c>
      <c r="I38" s="209" t="str">
        <f t="shared" si="2"/>
        <v/>
      </c>
      <c r="J38" s="297"/>
    </row>
    <row r="39" spans="1:10" ht="17.25" customHeight="1" x14ac:dyDescent="0.2">
      <c r="A39" s="26"/>
      <c r="B39" s="27"/>
      <c r="C39" s="274"/>
      <c r="D39" s="28"/>
      <c r="E39" s="29"/>
      <c r="F39" s="30"/>
      <c r="G39" s="317"/>
      <c r="H39" s="325" t="str">
        <f t="shared" si="0"/>
        <v/>
      </c>
      <c r="I39" s="209" t="str">
        <f t="shared" si="2"/>
        <v/>
      </c>
      <c r="J39" s="297"/>
    </row>
    <row r="40" spans="1:10" ht="17.25" customHeight="1" x14ac:dyDescent="0.2">
      <c r="A40" s="26"/>
      <c r="B40" s="27"/>
      <c r="C40" s="274"/>
      <c r="D40" s="28"/>
      <c r="E40" s="29"/>
      <c r="F40" s="30"/>
      <c r="G40" s="317"/>
      <c r="H40" s="325" t="str">
        <f t="shared" si="0"/>
        <v/>
      </c>
      <c r="I40" s="209" t="str">
        <f t="shared" si="2"/>
        <v/>
      </c>
      <c r="J40" s="297"/>
    </row>
    <row r="41" spans="1:10" ht="17.25" customHeight="1" x14ac:dyDescent="0.2">
      <c r="A41" s="26"/>
      <c r="B41" s="27"/>
      <c r="C41" s="274"/>
      <c r="D41" s="28"/>
      <c r="E41" s="29"/>
      <c r="F41" s="30"/>
      <c r="G41" s="317"/>
      <c r="H41" s="325" t="str">
        <f t="shared" si="0"/>
        <v/>
      </c>
      <c r="I41" s="209" t="str">
        <f t="shared" si="2"/>
        <v/>
      </c>
      <c r="J41" s="297"/>
    </row>
    <row r="42" spans="1:10" ht="17.25" customHeight="1" x14ac:dyDescent="0.2">
      <c r="A42" s="26"/>
      <c r="B42" s="27"/>
      <c r="C42" s="274"/>
      <c r="D42" s="28"/>
      <c r="E42" s="29"/>
      <c r="F42" s="30"/>
      <c r="G42" s="317"/>
      <c r="H42" s="325" t="str">
        <f t="shared" si="0"/>
        <v/>
      </c>
      <c r="I42" s="209" t="str">
        <f t="shared" si="2"/>
        <v/>
      </c>
      <c r="J42" s="297"/>
    </row>
    <row r="43" spans="1:10" ht="17.25" customHeight="1" x14ac:dyDescent="0.2">
      <c r="A43" s="26"/>
      <c r="B43" s="27"/>
      <c r="C43" s="274"/>
      <c r="D43" s="28"/>
      <c r="E43" s="29"/>
      <c r="F43" s="30"/>
      <c r="G43" s="317"/>
      <c r="H43" s="325" t="str">
        <f t="shared" si="0"/>
        <v/>
      </c>
      <c r="I43" s="209" t="str">
        <f t="shared" si="2"/>
        <v/>
      </c>
      <c r="J43" s="297"/>
    </row>
    <row r="44" spans="1:10" ht="17.25" customHeight="1" x14ac:dyDescent="0.2">
      <c r="A44" s="26"/>
      <c r="B44" s="27"/>
      <c r="C44" s="274"/>
      <c r="D44" s="28"/>
      <c r="E44" s="29"/>
      <c r="F44" s="30"/>
      <c r="G44" s="317"/>
      <c r="H44" s="325" t="str">
        <f t="shared" si="0"/>
        <v/>
      </c>
      <c r="I44" s="209" t="str">
        <f t="shared" si="2"/>
        <v/>
      </c>
      <c r="J44" s="297"/>
    </row>
    <row r="45" spans="1:10" ht="17.25" customHeight="1" x14ac:dyDescent="0.2">
      <c r="A45" s="26"/>
      <c r="B45" s="27"/>
      <c r="C45" s="274"/>
      <c r="D45" s="28"/>
      <c r="E45" s="29"/>
      <c r="F45" s="30"/>
      <c r="G45" s="317"/>
      <c r="H45" s="325" t="str">
        <f t="shared" si="0"/>
        <v/>
      </c>
      <c r="I45" s="209" t="str">
        <f t="shared" si="2"/>
        <v/>
      </c>
      <c r="J45" s="297"/>
    </row>
    <row r="46" spans="1:10" ht="17.25" customHeight="1" x14ac:dyDescent="0.2">
      <c r="A46" s="26"/>
      <c r="B46" s="27"/>
      <c r="C46" s="274"/>
      <c r="D46" s="28"/>
      <c r="E46" s="29"/>
      <c r="F46" s="30"/>
      <c r="G46" s="317"/>
      <c r="H46" s="325" t="str">
        <f t="shared" si="0"/>
        <v/>
      </c>
      <c r="I46" s="209" t="str">
        <f t="shared" si="2"/>
        <v/>
      </c>
      <c r="J46" s="297"/>
    </row>
    <row r="47" spans="1:10" ht="17.25" customHeight="1" x14ac:dyDescent="0.2">
      <c r="A47" s="26"/>
      <c r="B47" s="27"/>
      <c r="C47" s="274"/>
      <c r="D47" s="28"/>
      <c r="E47" s="29"/>
      <c r="F47" s="30"/>
      <c r="G47" s="317"/>
      <c r="H47" s="325" t="str">
        <f t="shared" si="0"/>
        <v/>
      </c>
      <c r="I47" s="209" t="str">
        <f t="shared" si="2"/>
        <v/>
      </c>
      <c r="J47" s="297"/>
    </row>
    <row r="48" spans="1:10" ht="17.25" customHeight="1" x14ac:dyDescent="0.2">
      <c r="A48" s="26"/>
      <c r="B48" s="27"/>
      <c r="C48" s="274"/>
      <c r="D48" s="28"/>
      <c r="E48" s="29"/>
      <c r="F48" s="30"/>
      <c r="G48" s="317"/>
      <c r="H48" s="325" t="str">
        <f t="shared" si="0"/>
        <v/>
      </c>
      <c r="I48" s="209" t="str">
        <f t="shared" si="2"/>
        <v/>
      </c>
      <c r="J48" s="297"/>
    </row>
    <row r="49" spans="1:10" ht="17.25" customHeight="1" x14ac:dyDescent="0.2">
      <c r="A49" s="26"/>
      <c r="B49" s="27"/>
      <c r="C49" s="274"/>
      <c r="D49" s="28"/>
      <c r="E49" s="29"/>
      <c r="F49" s="30"/>
      <c r="G49" s="317"/>
      <c r="H49" s="325" t="str">
        <f t="shared" si="0"/>
        <v/>
      </c>
      <c r="I49" s="209" t="str">
        <f t="shared" si="2"/>
        <v/>
      </c>
      <c r="J49" s="297"/>
    </row>
    <row r="50" spans="1:10" ht="17.25" customHeight="1" x14ac:dyDescent="0.2">
      <c r="A50" s="26"/>
      <c r="B50" s="27"/>
      <c r="C50" s="274"/>
      <c r="D50" s="28"/>
      <c r="E50" s="29"/>
      <c r="F50" s="30"/>
      <c r="G50" s="317"/>
      <c r="H50" s="325" t="str">
        <f t="shared" si="0"/>
        <v/>
      </c>
      <c r="I50" s="209" t="str">
        <f t="shared" si="2"/>
        <v/>
      </c>
      <c r="J50" s="297"/>
    </row>
    <row r="51" spans="1:10" ht="17.25" customHeight="1" x14ac:dyDescent="0.2">
      <c r="A51" s="26"/>
      <c r="B51" s="27"/>
      <c r="C51" s="274"/>
      <c r="D51" s="28"/>
      <c r="E51" s="29"/>
      <c r="F51" s="30"/>
      <c r="G51" s="317"/>
      <c r="H51" s="325" t="str">
        <f t="shared" si="0"/>
        <v/>
      </c>
      <c r="I51" s="209" t="str">
        <f t="shared" si="2"/>
        <v/>
      </c>
      <c r="J51" s="297"/>
    </row>
    <row r="52" spans="1:10" ht="17.25" customHeight="1" x14ac:dyDescent="0.2">
      <c r="A52" s="26"/>
      <c r="B52" s="27"/>
      <c r="C52" s="274"/>
      <c r="D52" s="28"/>
      <c r="E52" s="29"/>
      <c r="F52" s="30"/>
      <c r="G52" s="317"/>
      <c r="H52" s="325" t="str">
        <f t="shared" si="0"/>
        <v/>
      </c>
      <c r="I52" s="209" t="str">
        <f t="shared" si="2"/>
        <v/>
      </c>
      <c r="J52" s="297"/>
    </row>
    <row r="53" spans="1:10" ht="17.25" customHeight="1" x14ac:dyDescent="0.2">
      <c r="A53" s="26"/>
      <c r="B53" s="27"/>
      <c r="C53" s="274"/>
      <c r="D53" s="28"/>
      <c r="E53" s="29"/>
      <c r="F53" s="30"/>
      <c r="G53" s="317"/>
      <c r="H53" s="325" t="str">
        <f t="shared" si="0"/>
        <v/>
      </c>
      <c r="I53" s="209" t="str">
        <f t="shared" si="2"/>
        <v/>
      </c>
      <c r="J53" s="297"/>
    </row>
    <row r="54" spans="1:10" ht="17.25" customHeight="1" x14ac:dyDescent="0.2">
      <c r="A54" s="26"/>
      <c r="B54" s="27"/>
      <c r="C54" s="274"/>
      <c r="D54" s="28"/>
      <c r="E54" s="29"/>
      <c r="F54" s="30"/>
      <c r="G54" s="317"/>
      <c r="H54" s="325" t="str">
        <f t="shared" si="0"/>
        <v/>
      </c>
      <c r="I54" s="209" t="str">
        <f t="shared" si="2"/>
        <v/>
      </c>
      <c r="J54" s="297"/>
    </row>
    <row r="55" spans="1:10" ht="17.25" customHeight="1" x14ac:dyDescent="0.2">
      <c r="A55" s="26"/>
      <c r="B55" s="27"/>
      <c r="C55" s="274"/>
      <c r="D55" s="28"/>
      <c r="E55" s="29"/>
      <c r="F55" s="30"/>
      <c r="G55" s="317"/>
      <c r="H55" s="325" t="str">
        <f t="shared" si="0"/>
        <v/>
      </c>
      <c r="I55" s="209" t="str">
        <f t="shared" si="2"/>
        <v/>
      </c>
      <c r="J55" s="297"/>
    </row>
    <row r="56" spans="1:10" ht="17.25" customHeight="1" x14ac:dyDescent="0.2">
      <c r="A56" s="26"/>
      <c r="B56" s="27"/>
      <c r="C56" s="274"/>
      <c r="D56" s="28"/>
      <c r="E56" s="29"/>
      <c r="F56" s="30"/>
      <c r="G56" s="317"/>
      <c r="H56" s="325" t="str">
        <f t="shared" si="0"/>
        <v/>
      </c>
      <c r="I56" s="209" t="str">
        <f t="shared" si="2"/>
        <v/>
      </c>
      <c r="J56" s="297"/>
    </row>
    <row r="57" spans="1:10" ht="17.25" customHeight="1" x14ac:dyDescent="0.2">
      <c r="A57" s="26"/>
      <c r="B57" s="27"/>
      <c r="C57" s="274"/>
      <c r="D57" s="28"/>
      <c r="E57" s="29"/>
      <c r="F57" s="30"/>
      <c r="G57" s="317"/>
      <c r="H57" s="325" t="str">
        <f t="shared" si="0"/>
        <v/>
      </c>
      <c r="I57" s="209" t="str">
        <f t="shared" si="2"/>
        <v/>
      </c>
      <c r="J57" s="297"/>
    </row>
    <row r="58" spans="1:10" ht="17.25" customHeight="1" x14ac:dyDescent="0.2">
      <c r="A58" s="26"/>
      <c r="B58" s="27"/>
      <c r="C58" s="274"/>
      <c r="D58" s="28"/>
      <c r="E58" s="29"/>
      <c r="F58" s="30"/>
      <c r="G58" s="317"/>
      <c r="H58" s="325" t="str">
        <f t="shared" si="0"/>
        <v/>
      </c>
      <c r="I58" s="209" t="str">
        <f t="shared" si="2"/>
        <v/>
      </c>
      <c r="J58" s="297"/>
    </row>
    <row r="59" spans="1:10" ht="17.25" customHeight="1" x14ac:dyDescent="0.2">
      <c r="A59" s="26"/>
      <c r="B59" s="27"/>
      <c r="C59" s="274"/>
      <c r="D59" s="28"/>
      <c r="E59" s="29"/>
      <c r="F59" s="30"/>
      <c r="G59" s="317"/>
      <c r="H59" s="325" t="str">
        <f t="shared" si="0"/>
        <v/>
      </c>
      <c r="I59" s="209" t="str">
        <f t="shared" si="2"/>
        <v/>
      </c>
      <c r="J59" s="297"/>
    </row>
    <row r="60" spans="1:10" ht="17.25" customHeight="1" x14ac:dyDescent="0.2">
      <c r="A60" s="26"/>
      <c r="B60" s="27"/>
      <c r="C60" s="274"/>
      <c r="D60" s="28"/>
      <c r="E60" s="29"/>
      <c r="F60" s="30"/>
      <c r="G60" s="317"/>
      <c r="H60" s="325" t="str">
        <f t="shared" si="0"/>
        <v/>
      </c>
      <c r="I60" s="209" t="str">
        <f t="shared" si="2"/>
        <v/>
      </c>
      <c r="J60" s="297"/>
    </row>
    <row r="61" spans="1:10" ht="17.25" customHeight="1" x14ac:dyDescent="0.2">
      <c r="A61" s="26"/>
      <c r="B61" s="27"/>
      <c r="C61" s="274"/>
      <c r="D61" s="28"/>
      <c r="E61" s="29"/>
      <c r="F61" s="30"/>
      <c r="G61" s="317"/>
      <c r="H61" s="325" t="str">
        <f t="shared" si="0"/>
        <v/>
      </c>
      <c r="I61" s="209" t="str">
        <f t="shared" si="2"/>
        <v/>
      </c>
      <c r="J61" s="297"/>
    </row>
    <row r="62" spans="1:10" ht="17.25" customHeight="1" x14ac:dyDescent="0.2">
      <c r="A62" s="26"/>
      <c r="B62" s="27"/>
      <c r="C62" s="274"/>
      <c r="D62" s="28"/>
      <c r="E62" s="29"/>
      <c r="F62" s="30"/>
      <c r="G62" s="317"/>
      <c r="H62" s="325" t="str">
        <f t="shared" si="0"/>
        <v/>
      </c>
      <c r="I62" s="209" t="str">
        <f t="shared" si="2"/>
        <v/>
      </c>
      <c r="J62" s="297"/>
    </row>
    <row r="63" spans="1:10" ht="17.25" customHeight="1" x14ac:dyDescent="0.2">
      <c r="A63" s="26"/>
      <c r="B63" s="27"/>
      <c r="C63" s="274"/>
      <c r="D63" s="28"/>
      <c r="E63" s="29"/>
      <c r="F63" s="30"/>
      <c r="G63" s="317"/>
      <c r="H63" s="325" t="str">
        <f t="shared" si="0"/>
        <v/>
      </c>
      <c r="I63" s="209" t="str">
        <f t="shared" si="2"/>
        <v/>
      </c>
      <c r="J63" s="297"/>
    </row>
    <row r="64" spans="1:10" ht="17.25" customHeight="1" x14ac:dyDescent="0.2">
      <c r="A64" s="26"/>
      <c r="B64" s="27"/>
      <c r="C64" s="274"/>
      <c r="D64" s="28"/>
      <c r="E64" s="29"/>
      <c r="F64" s="30"/>
      <c r="G64" s="317"/>
      <c r="H64" s="325" t="str">
        <f t="shared" si="0"/>
        <v/>
      </c>
      <c r="I64" s="209" t="str">
        <f t="shared" si="2"/>
        <v/>
      </c>
      <c r="J64" s="297"/>
    </row>
    <row r="65" spans="1:10" ht="17.25" customHeight="1" x14ac:dyDescent="0.2">
      <c r="A65" s="26"/>
      <c r="B65" s="27"/>
      <c r="C65" s="274"/>
      <c r="D65" s="28"/>
      <c r="E65" s="29"/>
      <c r="F65" s="30"/>
      <c r="G65" s="317"/>
      <c r="H65" s="325" t="str">
        <f t="shared" si="0"/>
        <v/>
      </c>
      <c r="I65" s="209" t="str">
        <f t="shared" si="2"/>
        <v/>
      </c>
      <c r="J65" s="297"/>
    </row>
    <row r="66" spans="1:10" ht="17.25" customHeight="1" x14ac:dyDescent="0.2">
      <c r="A66" s="26"/>
      <c r="B66" s="27"/>
      <c r="C66" s="274"/>
      <c r="D66" s="28"/>
      <c r="E66" s="29"/>
      <c r="F66" s="30"/>
      <c r="G66" s="317"/>
      <c r="H66" s="325" t="str">
        <f t="shared" si="0"/>
        <v/>
      </c>
      <c r="I66" s="209" t="str">
        <f t="shared" si="2"/>
        <v/>
      </c>
      <c r="J66" s="297"/>
    </row>
    <row r="67" spans="1:10" ht="17.25" customHeight="1" x14ac:dyDescent="0.2">
      <c r="A67" s="26"/>
      <c r="B67" s="27"/>
      <c r="C67" s="274"/>
      <c r="D67" s="28"/>
      <c r="E67" s="29"/>
      <c r="F67" s="30"/>
      <c r="G67" s="317"/>
      <c r="H67" s="325" t="str">
        <f t="shared" si="0"/>
        <v/>
      </c>
      <c r="I67" s="209" t="str">
        <f t="shared" si="2"/>
        <v/>
      </c>
      <c r="J67" s="297"/>
    </row>
    <row r="68" spans="1:10" ht="17.25" customHeight="1" x14ac:dyDescent="0.2">
      <c r="A68" s="26"/>
      <c r="B68" s="27"/>
      <c r="C68" s="274"/>
      <c r="D68" s="28"/>
      <c r="E68" s="29"/>
      <c r="F68" s="30"/>
      <c r="G68" s="317"/>
      <c r="H68" s="325" t="str">
        <f t="shared" si="0"/>
        <v/>
      </c>
      <c r="I68" s="209" t="str">
        <f t="shared" si="2"/>
        <v/>
      </c>
      <c r="J68" s="297"/>
    </row>
    <row r="69" spans="1:10" ht="17.25" customHeight="1" x14ac:dyDescent="0.2">
      <c r="A69" s="26"/>
      <c r="B69" s="27"/>
      <c r="C69" s="274"/>
      <c r="D69" s="28"/>
      <c r="E69" s="29"/>
      <c r="F69" s="30"/>
      <c r="G69" s="317"/>
      <c r="H69" s="325" t="str">
        <f t="shared" si="0"/>
        <v/>
      </c>
      <c r="I69" s="209" t="str">
        <f t="shared" si="2"/>
        <v/>
      </c>
      <c r="J69" s="297"/>
    </row>
    <row r="70" spans="1:10" ht="17.25" customHeight="1" x14ac:dyDescent="0.2">
      <c r="A70" s="26"/>
      <c r="B70" s="27"/>
      <c r="C70" s="274"/>
      <c r="D70" s="28"/>
      <c r="E70" s="29"/>
      <c r="F70" s="30"/>
      <c r="G70" s="317"/>
      <c r="H70" s="325" t="str">
        <f t="shared" ref="H70:H99" si="3">IF(G70="","",IF(G70="課税対象外","要","不要"))</f>
        <v/>
      </c>
      <c r="I70" s="209" t="str">
        <f t="shared" si="2"/>
        <v/>
      </c>
      <c r="J70" s="297"/>
    </row>
    <row r="71" spans="1:10" ht="17.25" customHeight="1" x14ac:dyDescent="0.2">
      <c r="A71" s="26"/>
      <c r="B71" s="27"/>
      <c r="C71" s="274"/>
      <c r="D71" s="28"/>
      <c r="E71" s="29"/>
      <c r="F71" s="30"/>
      <c r="G71" s="317"/>
      <c r="H71" s="325" t="str">
        <f t="shared" si="3"/>
        <v/>
      </c>
      <c r="I71" s="209" t="str">
        <f t="shared" si="2"/>
        <v/>
      </c>
      <c r="J71" s="297"/>
    </row>
    <row r="72" spans="1:10" ht="17.25" customHeight="1" x14ac:dyDescent="0.2">
      <c r="A72" s="26"/>
      <c r="B72" s="27"/>
      <c r="C72" s="274"/>
      <c r="D72" s="28"/>
      <c r="E72" s="29"/>
      <c r="F72" s="30"/>
      <c r="G72" s="317"/>
      <c r="H72" s="325" t="str">
        <f t="shared" si="3"/>
        <v/>
      </c>
      <c r="I72" s="209" t="str">
        <f t="shared" si="2"/>
        <v/>
      </c>
      <c r="J72" s="297"/>
    </row>
    <row r="73" spans="1:10" ht="17.25" customHeight="1" x14ac:dyDescent="0.2">
      <c r="A73" s="26"/>
      <c r="B73" s="27"/>
      <c r="C73" s="274"/>
      <c r="D73" s="28"/>
      <c r="E73" s="29"/>
      <c r="F73" s="30"/>
      <c r="G73" s="317"/>
      <c r="H73" s="325" t="str">
        <f t="shared" si="3"/>
        <v/>
      </c>
      <c r="I73" s="209" t="str">
        <f t="shared" si="2"/>
        <v/>
      </c>
      <c r="J73" s="297"/>
    </row>
    <row r="74" spans="1:10" ht="17.25" customHeight="1" x14ac:dyDescent="0.2">
      <c r="A74" s="26"/>
      <c r="B74" s="27"/>
      <c r="C74" s="274"/>
      <c r="D74" s="28"/>
      <c r="E74" s="29"/>
      <c r="F74" s="30"/>
      <c r="G74" s="317"/>
      <c r="H74" s="325" t="str">
        <f t="shared" si="3"/>
        <v/>
      </c>
      <c r="I74" s="209" t="str">
        <f t="shared" si="2"/>
        <v/>
      </c>
      <c r="J74" s="297"/>
    </row>
    <row r="75" spans="1:10" ht="17.25" customHeight="1" x14ac:dyDescent="0.2">
      <c r="A75" s="26"/>
      <c r="B75" s="27"/>
      <c r="C75" s="274"/>
      <c r="D75" s="28"/>
      <c r="E75" s="29"/>
      <c r="F75" s="30"/>
      <c r="G75" s="317"/>
      <c r="H75" s="325" t="str">
        <f t="shared" si="3"/>
        <v/>
      </c>
      <c r="I75" s="209" t="str">
        <f t="shared" si="2"/>
        <v/>
      </c>
      <c r="J75" s="297"/>
    </row>
    <row r="76" spans="1:10" ht="17.25" customHeight="1" x14ac:dyDescent="0.2">
      <c r="A76" s="26"/>
      <c r="B76" s="27"/>
      <c r="C76" s="274"/>
      <c r="D76" s="28"/>
      <c r="E76" s="29"/>
      <c r="F76" s="30"/>
      <c r="G76" s="317"/>
      <c r="H76" s="325" t="str">
        <f t="shared" si="3"/>
        <v/>
      </c>
      <c r="I76" s="209" t="str">
        <f t="shared" si="2"/>
        <v/>
      </c>
      <c r="J76" s="297"/>
    </row>
    <row r="77" spans="1:10" ht="17.25" customHeight="1" x14ac:dyDescent="0.2">
      <c r="A77" s="26"/>
      <c r="B77" s="27"/>
      <c r="C77" s="274"/>
      <c r="D77" s="28"/>
      <c r="E77" s="29"/>
      <c r="F77" s="30"/>
      <c r="G77" s="317"/>
      <c r="H77" s="325" t="str">
        <f t="shared" si="3"/>
        <v/>
      </c>
      <c r="I77" s="209" t="str">
        <f t="shared" si="2"/>
        <v/>
      </c>
      <c r="J77" s="297"/>
    </row>
    <row r="78" spans="1:10" ht="17.25" customHeight="1" x14ac:dyDescent="0.2">
      <c r="A78" s="26"/>
      <c r="B78" s="27"/>
      <c r="C78" s="274"/>
      <c r="D78" s="28"/>
      <c r="E78" s="29"/>
      <c r="F78" s="30"/>
      <c r="G78" s="317"/>
      <c r="H78" s="325" t="str">
        <f t="shared" si="3"/>
        <v/>
      </c>
      <c r="I78" s="209" t="str">
        <f t="shared" si="2"/>
        <v/>
      </c>
      <c r="J78" s="297"/>
    </row>
    <row r="79" spans="1:10" ht="17.25" customHeight="1" x14ac:dyDescent="0.2">
      <c r="A79" s="26"/>
      <c r="B79" s="27"/>
      <c r="C79" s="274"/>
      <c r="D79" s="28"/>
      <c r="E79" s="29"/>
      <c r="F79" s="30"/>
      <c r="G79" s="317"/>
      <c r="H79" s="325" t="str">
        <f t="shared" si="3"/>
        <v/>
      </c>
      <c r="I79" s="209" t="str">
        <f t="shared" si="2"/>
        <v/>
      </c>
      <c r="J79" s="297"/>
    </row>
    <row r="80" spans="1:10" ht="17.25" customHeight="1" x14ac:dyDescent="0.2">
      <c r="A80" s="26"/>
      <c r="B80" s="27"/>
      <c r="C80" s="274"/>
      <c r="D80" s="28"/>
      <c r="E80" s="29"/>
      <c r="F80" s="30"/>
      <c r="G80" s="317"/>
      <c r="H80" s="325" t="str">
        <f t="shared" si="3"/>
        <v/>
      </c>
      <c r="I80" s="209" t="str">
        <f t="shared" si="2"/>
        <v/>
      </c>
      <c r="J80" s="297"/>
    </row>
    <row r="81" spans="1:10" ht="17.25" customHeight="1" x14ac:dyDescent="0.2">
      <c r="A81" s="26"/>
      <c r="B81" s="27"/>
      <c r="C81" s="274"/>
      <c r="D81" s="28"/>
      <c r="E81" s="29"/>
      <c r="F81" s="30"/>
      <c r="G81" s="317"/>
      <c r="H81" s="325" t="str">
        <f t="shared" si="3"/>
        <v/>
      </c>
      <c r="I81" s="209" t="str">
        <f t="shared" si="2"/>
        <v/>
      </c>
      <c r="J81" s="297"/>
    </row>
    <row r="82" spans="1:10" ht="17.25" customHeight="1" x14ac:dyDescent="0.2">
      <c r="A82" s="26"/>
      <c r="B82" s="27"/>
      <c r="C82" s="274"/>
      <c r="D82" s="28"/>
      <c r="E82" s="29"/>
      <c r="F82" s="30"/>
      <c r="G82" s="317"/>
      <c r="H82" s="325" t="str">
        <f t="shared" si="3"/>
        <v/>
      </c>
      <c r="I82" s="209" t="str">
        <f t="shared" si="2"/>
        <v/>
      </c>
      <c r="J82" s="297"/>
    </row>
    <row r="83" spans="1:10" ht="17.25" customHeight="1" x14ac:dyDescent="0.2">
      <c r="A83" s="26"/>
      <c r="B83" s="27"/>
      <c r="C83" s="274"/>
      <c r="D83" s="28"/>
      <c r="E83" s="29"/>
      <c r="F83" s="30"/>
      <c r="G83" s="317"/>
      <c r="H83" s="325" t="str">
        <f t="shared" si="3"/>
        <v/>
      </c>
      <c r="I83" s="209" t="str">
        <f t="shared" si="2"/>
        <v/>
      </c>
      <c r="J83" s="297"/>
    </row>
    <row r="84" spans="1:10" ht="17.25" customHeight="1" x14ac:dyDescent="0.2">
      <c r="A84" s="26"/>
      <c r="B84" s="27"/>
      <c r="C84" s="274"/>
      <c r="D84" s="28"/>
      <c r="E84" s="29"/>
      <c r="F84" s="30"/>
      <c r="G84" s="317"/>
      <c r="H84" s="325" t="str">
        <f t="shared" si="3"/>
        <v/>
      </c>
      <c r="I84" s="209" t="str">
        <f t="shared" si="2"/>
        <v/>
      </c>
      <c r="J84" s="297"/>
    </row>
    <row r="85" spans="1:10" ht="17.25" customHeight="1" x14ac:dyDescent="0.2">
      <c r="A85" s="26"/>
      <c r="B85" s="27"/>
      <c r="C85" s="274"/>
      <c r="D85" s="28"/>
      <c r="E85" s="29"/>
      <c r="F85" s="30"/>
      <c r="G85" s="317"/>
      <c r="H85" s="325" t="str">
        <f t="shared" si="3"/>
        <v/>
      </c>
      <c r="I85" s="209" t="str">
        <f t="shared" si="2"/>
        <v/>
      </c>
      <c r="J85" s="297"/>
    </row>
    <row r="86" spans="1:10" ht="17.25" customHeight="1" x14ac:dyDescent="0.2">
      <c r="A86" s="26"/>
      <c r="B86" s="27"/>
      <c r="C86" s="274"/>
      <c r="D86" s="28"/>
      <c r="E86" s="29"/>
      <c r="F86" s="30"/>
      <c r="G86" s="317"/>
      <c r="H86" s="325" t="str">
        <f t="shared" si="3"/>
        <v/>
      </c>
      <c r="I86" s="209" t="str">
        <f t="shared" si="2"/>
        <v/>
      </c>
      <c r="J86" s="297"/>
    </row>
    <row r="87" spans="1:10" ht="17.25" customHeight="1" x14ac:dyDescent="0.2">
      <c r="A87" s="26"/>
      <c r="B87" s="27"/>
      <c r="C87" s="274"/>
      <c r="D87" s="28"/>
      <c r="E87" s="29"/>
      <c r="F87" s="30"/>
      <c r="G87" s="317"/>
      <c r="H87" s="325" t="str">
        <f t="shared" si="3"/>
        <v/>
      </c>
      <c r="I87" s="209" t="str">
        <f t="shared" si="2"/>
        <v/>
      </c>
      <c r="J87" s="297"/>
    </row>
    <row r="88" spans="1:10" ht="17.25" customHeight="1" x14ac:dyDescent="0.2">
      <c r="A88" s="26"/>
      <c r="B88" s="27"/>
      <c r="C88" s="274"/>
      <c r="D88" s="28"/>
      <c r="E88" s="29"/>
      <c r="F88" s="30"/>
      <c r="G88" s="317"/>
      <c r="H88" s="325" t="str">
        <f t="shared" si="3"/>
        <v/>
      </c>
      <c r="I88" s="209" t="str">
        <f t="shared" si="2"/>
        <v/>
      </c>
      <c r="J88" s="297"/>
    </row>
    <row r="89" spans="1:10" ht="17.25" customHeight="1" x14ac:dyDescent="0.2">
      <c r="A89" s="26"/>
      <c r="B89" s="27"/>
      <c r="C89" s="274"/>
      <c r="D89" s="28"/>
      <c r="E89" s="29"/>
      <c r="F89" s="30"/>
      <c r="G89" s="317"/>
      <c r="H89" s="325" t="str">
        <f t="shared" si="3"/>
        <v/>
      </c>
      <c r="I89" s="209" t="str">
        <f t="shared" si="2"/>
        <v/>
      </c>
      <c r="J89" s="297"/>
    </row>
    <row r="90" spans="1:10" ht="17.25" customHeight="1" x14ac:dyDescent="0.2">
      <c r="A90" s="26"/>
      <c r="B90" s="27"/>
      <c r="C90" s="274"/>
      <c r="D90" s="28"/>
      <c r="E90" s="29"/>
      <c r="F90" s="30"/>
      <c r="G90" s="317"/>
      <c r="H90" s="325" t="str">
        <f t="shared" si="3"/>
        <v/>
      </c>
      <c r="I90" s="209" t="str">
        <f t="shared" si="2"/>
        <v/>
      </c>
      <c r="J90" s="297"/>
    </row>
    <row r="91" spans="1:10" ht="17.25" customHeight="1" x14ac:dyDescent="0.2">
      <c r="A91" s="26"/>
      <c r="B91" s="27"/>
      <c r="C91" s="274"/>
      <c r="D91" s="28"/>
      <c r="E91" s="29"/>
      <c r="F91" s="30"/>
      <c r="G91" s="317"/>
      <c r="H91" s="325" t="str">
        <f t="shared" si="3"/>
        <v/>
      </c>
      <c r="I91" s="209" t="str">
        <f t="shared" si="2"/>
        <v/>
      </c>
      <c r="J91" s="297"/>
    </row>
    <row r="92" spans="1:10" ht="17.25" customHeight="1" x14ac:dyDescent="0.2">
      <c r="A92" s="26"/>
      <c r="B92" s="27"/>
      <c r="C92" s="274"/>
      <c r="D92" s="28"/>
      <c r="E92" s="29"/>
      <c r="F92" s="30"/>
      <c r="G92" s="317"/>
      <c r="H92" s="325" t="str">
        <f t="shared" si="3"/>
        <v/>
      </c>
      <c r="I92" s="209" t="str">
        <f t="shared" si="2"/>
        <v/>
      </c>
      <c r="J92" s="297"/>
    </row>
    <row r="93" spans="1:10" ht="17.25" customHeight="1" x14ac:dyDescent="0.2">
      <c r="A93" s="26"/>
      <c r="B93" s="27"/>
      <c r="C93" s="274"/>
      <c r="D93" s="28"/>
      <c r="E93" s="29"/>
      <c r="F93" s="30"/>
      <c r="G93" s="317"/>
      <c r="H93" s="325" t="str">
        <f t="shared" si="3"/>
        <v/>
      </c>
      <c r="I93" s="209" t="str">
        <f t="shared" si="2"/>
        <v/>
      </c>
      <c r="J93" s="297"/>
    </row>
    <row r="94" spans="1:10" ht="17.25" customHeight="1" x14ac:dyDescent="0.2">
      <c r="A94" s="26"/>
      <c r="B94" s="27"/>
      <c r="C94" s="274"/>
      <c r="D94" s="28"/>
      <c r="E94" s="29"/>
      <c r="F94" s="30"/>
      <c r="G94" s="317"/>
      <c r="H94" s="325" t="str">
        <f t="shared" si="3"/>
        <v/>
      </c>
      <c r="I94" s="209" t="str">
        <f t="shared" si="2"/>
        <v/>
      </c>
      <c r="J94" s="297"/>
    </row>
    <row r="95" spans="1:10" ht="17.25" customHeight="1" x14ac:dyDescent="0.2">
      <c r="A95" s="26"/>
      <c r="B95" s="27"/>
      <c r="C95" s="274"/>
      <c r="D95" s="28"/>
      <c r="E95" s="29"/>
      <c r="F95" s="30"/>
      <c r="G95" s="317"/>
      <c r="H95" s="325" t="str">
        <f t="shared" si="3"/>
        <v/>
      </c>
      <c r="I95" s="209" t="str">
        <f t="shared" si="2"/>
        <v/>
      </c>
      <c r="J95" s="297"/>
    </row>
    <row r="96" spans="1:10" ht="17.25" customHeight="1" x14ac:dyDescent="0.2">
      <c r="A96" s="26"/>
      <c r="B96" s="27"/>
      <c r="C96" s="274"/>
      <c r="D96" s="28"/>
      <c r="E96" s="29"/>
      <c r="F96" s="30"/>
      <c r="G96" s="317"/>
      <c r="H96" s="325" t="str">
        <f t="shared" si="3"/>
        <v/>
      </c>
      <c r="I96" s="209" t="str">
        <f t="shared" si="2"/>
        <v/>
      </c>
      <c r="J96" s="297"/>
    </row>
    <row r="97" spans="1:10" ht="17.25" customHeight="1" x14ac:dyDescent="0.2">
      <c r="A97" s="26"/>
      <c r="B97" s="31"/>
      <c r="C97" s="274"/>
      <c r="D97" s="28"/>
      <c r="E97" s="29"/>
      <c r="F97" s="30"/>
      <c r="G97" s="317"/>
      <c r="H97" s="325" t="str">
        <f t="shared" si="3"/>
        <v/>
      </c>
      <c r="I97" s="209" t="str">
        <f t="shared" si="2"/>
        <v/>
      </c>
      <c r="J97" s="297"/>
    </row>
    <row r="98" spans="1:10" ht="17.25" customHeight="1" x14ac:dyDescent="0.2">
      <c r="A98" s="32"/>
      <c r="B98" s="33"/>
      <c r="C98" s="274"/>
      <c r="D98" s="28"/>
      <c r="E98" s="29"/>
      <c r="F98" s="30"/>
      <c r="G98" s="317"/>
      <c r="H98" s="325" t="str">
        <f t="shared" si="3"/>
        <v/>
      </c>
      <c r="I98" s="209" t="str">
        <f t="shared" si="2"/>
        <v/>
      </c>
      <c r="J98" s="297"/>
    </row>
    <row r="99" spans="1:10" ht="17.25" customHeight="1" thickBot="1" x14ac:dyDescent="0.25">
      <c r="A99" s="32"/>
      <c r="B99" s="33"/>
      <c r="C99" s="327"/>
      <c r="D99" s="319"/>
      <c r="E99" s="320"/>
      <c r="F99" s="321"/>
      <c r="G99" s="318"/>
      <c r="H99" s="326" t="str">
        <f t="shared" si="3"/>
        <v/>
      </c>
      <c r="I99" s="322" t="str">
        <f t="shared" si="2"/>
        <v/>
      </c>
      <c r="J99" s="323"/>
    </row>
    <row r="100" spans="1:10" ht="17.25" customHeight="1" thickTop="1" thickBot="1" x14ac:dyDescent="0.25">
      <c r="A100" s="475" t="s">
        <v>79</v>
      </c>
      <c r="B100" s="476"/>
      <c r="C100" s="476"/>
      <c r="D100" s="476"/>
      <c r="E100" s="476"/>
      <c r="F100" s="476"/>
      <c r="G100" s="315"/>
      <c r="H100" s="315"/>
      <c r="I100" s="151">
        <f>SUBTOTAL(9,I5:I99)</f>
        <v>1500000</v>
      </c>
      <c r="J100" s="237" t="s">
        <v>250</v>
      </c>
    </row>
    <row r="101" spans="1:10" s="6" customFormat="1" ht="17.25" customHeight="1" x14ac:dyDescent="0.2">
      <c r="A101" s="6" t="s">
        <v>80</v>
      </c>
      <c r="C101" s="8"/>
      <c r="E101" s="1"/>
      <c r="F101" s="1"/>
      <c r="G101" s="1"/>
      <c r="H101" s="394" t="s">
        <v>338</v>
      </c>
      <c r="I101" s="395">
        <f>SUMIF(H5:H99,"要",I5:I99)</f>
        <v>0</v>
      </c>
      <c r="J101" s="1"/>
    </row>
    <row r="102" spans="1:10" ht="17.25" customHeight="1" x14ac:dyDescent="0.2">
      <c r="I102" s="1"/>
    </row>
    <row r="103" spans="1:10" ht="17.25" customHeight="1" x14ac:dyDescent="0.2">
      <c r="I103" s="1"/>
    </row>
    <row r="104" spans="1:10" ht="17.25" customHeight="1" x14ac:dyDescent="0.2">
      <c r="I104" s="1"/>
    </row>
  </sheetData>
  <sheetProtection algorithmName="SHA-512" hashValue="n6Dm6ejuXfMFVzUbXuOjWArsNhX10uFzIosToRu2cXSQlZ4bd3VD6acuLi9FvQcx3K0V+vqX/KBgBxB9U3CD+Q==" saltValue="YhIdyvKqkjrJf6h+A+1A/g==" spinCount="100000" sheet="1" formatCells="0" formatColumns="0" formatRows="0"/>
  <autoFilter ref="A3:J101" xr:uid="{00000000-0001-0000-0300-000000000000}">
    <filterColumn colId="3" showButton="0"/>
    <filterColumn colId="4" showButton="0"/>
  </autoFilter>
  <mergeCells count="11">
    <mergeCell ref="J3:J4"/>
    <mergeCell ref="L3:L4"/>
    <mergeCell ref="A100:F100"/>
    <mergeCell ref="I3:I4"/>
    <mergeCell ref="A3:A4"/>
    <mergeCell ref="B3:B4"/>
    <mergeCell ref="C3:C4"/>
    <mergeCell ref="E4:F4"/>
    <mergeCell ref="D3:F3"/>
    <mergeCell ref="G3:G4"/>
    <mergeCell ref="H3:H4"/>
  </mergeCells>
  <phoneticPr fontId="15"/>
  <dataValidations count="4">
    <dataValidation type="list" allowBlank="1" showInputMessage="1" showErrorMessage="1" sqref="C5:C99" xr:uid="{00000000-0002-0000-0300-000000000000}">
      <formula1>"選択してください,第1四半期,第2四半期,第3四半期,第4四半期,"</formula1>
    </dataValidation>
    <dataValidation type="list" allowBlank="1" showInputMessage="1" showErrorMessage="1" sqref="F5:F99" xr:uid="{00000000-0002-0000-0300-000001000000}">
      <formula1>"選択してください,個,点,台,式,件"</formula1>
    </dataValidation>
    <dataValidation type="list" allowBlank="1" showInputMessage="1" showErrorMessage="1" sqref="J5:J99" xr:uid="{F6421DFD-A0B2-4324-B56B-A5C942DEF404}">
      <formula1>$L$5:$L$16</formula1>
    </dataValidation>
    <dataValidation type="list" allowBlank="1" showInputMessage="1" showErrorMessage="1" sqref="G5:G99" xr:uid="{CA7B123E-DF27-43D2-A27A-487E9B0F8BA3}">
      <formula1>"税込 (課税), 課税対象外"</formula1>
    </dataValidation>
  </dataValidations>
  <printOptions horizontalCentered="1"/>
  <pageMargins left="0.70866141732283472" right="0.70866141732283472" top="0.74803149606299213" bottom="0.74803149606299213" header="0.31496062992125984" footer="0.31496062992125984"/>
  <pageSetup paperSize="9" scale="55" fitToHeight="2" orientation="portrait" blackAndWhite="1" r:id="rId1"/>
  <headerFooter alignWithMargins="0">
    <oddFooter>&amp;R&amp;12&amp;K00-024Ver.20240401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92D050"/>
    <pageSetUpPr fitToPage="1"/>
  </sheetPr>
  <dimension ref="A1:N171"/>
  <sheetViews>
    <sheetView zoomScale="80" zoomScaleNormal="80" workbookViewId="0">
      <pane ySplit="4" topLeftCell="A5" activePane="bottomLeft" state="frozen"/>
      <selection pane="bottomLeft"/>
    </sheetView>
  </sheetViews>
  <sheetFormatPr defaultColWidth="9" defaultRowHeight="19.5" customHeight="1" x14ac:dyDescent="0.2"/>
  <cols>
    <col min="1" max="1" width="33.109375" style="18" customWidth="1"/>
    <col min="2" max="2" width="40.88671875" style="18" customWidth="1"/>
    <col min="3" max="3" width="14.6640625" style="1" customWidth="1"/>
    <col min="4" max="4" width="7.88671875" style="1" customWidth="1"/>
    <col min="5" max="5" width="6.77734375" style="1" customWidth="1"/>
    <col min="6" max="6" width="16.109375" style="1" bestFit="1" customWidth="1"/>
    <col min="7" max="7" width="13.77734375" style="1" customWidth="1"/>
    <col min="8" max="8" width="17.44140625" style="2" customWidth="1"/>
    <col min="9" max="9" width="36.88671875" style="6" bestFit="1" customWidth="1"/>
    <col min="10" max="10" width="9" style="1"/>
    <col min="11" max="11" width="36.88671875" style="1" bestFit="1" customWidth="1"/>
    <col min="12" max="12" width="17.77734375" style="1" customWidth="1"/>
    <col min="13" max="16384" width="9" style="1"/>
  </cols>
  <sheetData>
    <row r="1" spans="1:12" ht="19.5" customHeight="1" x14ac:dyDescent="0.2">
      <c r="A1" s="18" t="s">
        <v>81</v>
      </c>
    </row>
    <row r="2" spans="1:12" ht="19.5" customHeight="1" thickBot="1" x14ac:dyDescent="0.25">
      <c r="A2" s="18" t="s">
        <v>82</v>
      </c>
      <c r="D2" s="4"/>
      <c r="E2" s="4"/>
      <c r="F2" s="4"/>
      <c r="G2" s="4"/>
      <c r="H2" s="3" t="s">
        <v>67</v>
      </c>
    </row>
    <row r="3" spans="1:12" ht="17.399999999999999" customHeight="1" x14ac:dyDescent="0.2">
      <c r="A3" s="493" t="s">
        <v>68</v>
      </c>
      <c r="B3" s="491" t="s">
        <v>69</v>
      </c>
      <c r="C3" s="495" t="s">
        <v>71</v>
      </c>
      <c r="D3" s="496"/>
      <c r="E3" s="497"/>
      <c r="F3" s="487" t="s">
        <v>328</v>
      </c>
      <c r="G3" s="487" t="s">
        <v>329</v>
      </c>
      <c r="H3" s="477" t="s">
        <v>83</v>
      </c>
      <c r="I3" s="473" t="s">
        <v>251</v>
      </c>
      <c r="K3" s="473" t="s">
        <v>251</v>
      </c>
    </row>
    <row r="4" spans="1:12" ht="17.399999999999999" customHeight="1" thickBot="1" x14ac:dyDescent="0.25">
      <c r="A4" s="494"/>
      <c r="B4" s="492"/>
      <c r="C4" s="12" t="s">
        <v>73</v>
      </c>
      <c r="D4" s="13" t="s">
        <v>74</v>
      </c>
      <c r="E4" s="13" t="s">
        <v>84</v>
      </c>
      <c r="F4" s="488"/>
      <c r="G4" s="488"/>
      <c r="H4" s="478"/>
      <c r="I4" s="474"/>
      <c r="K4" s="474"/>
    </row>
    <row r="5" spans="1:12" s="6" customFormat="1" ht="16.8" customHeight="1" x14ac:dyDescent="0.2">
      <c r="A5" s="34" t="s">
        <v>85</v>
      </c>
      <c r="B5" s="35" t="s">
        <v>76</v>
      </c>
      <c r="C5" s="36">
        <v>25000</v>
      </c>
      <c r="D5" s="37">
        <v>5</v>
      </c>
      <c r="E5" s="38" t="s">
        <v>86</v>
      </c>
      <c r="F5" s="23" t="s">
        <v>330</v>
      </c>
      <c r="G5" s="328" t="str">
        <f>IF(F5="","",IF(F5="課税対象外","要","不要"))</f>
        <v>不要</v>
      </c>
      <c r="H5" s="374">
        <f>IF(A5="","",ROUNDDOWN(C5*D5,0))</f>
        <v>125000</v>
      </c>
      <c r="I5" s="296" t="s">
        <v>281</v>
      </c>
      <c r="K5" s="239" t="str">
        <f>IF('4.設備備品費R'!L5="","",'4.設備備品費R'!L5)</f>
        <v>○○関連遺伝子発現解析</v>
      </c>
      <c r="L5" s="261">
        <f>IF(K5="","",SUMIF($I$5:$I$99,K5,$H$5:$H$99))</f>
        <v>460000</v>
      </c>
    </row>
    <row r="6" spans="1:12" ht="17.25" customHeight="1" x14ac:dyDescent="0.2">
      <c r="A6" s="34" t="s">
        <v>87</v>
      </c>
      <c r="B6" s="35" t="s">
        <v>88</v>
      </c>
      <c r="C6" s="36">
        <v>25000</v>
      </c>
      <c r="D6" s="37">
        <v>5</v>
      </c>
      <c r="E6" s="38" t="s">
        <v>86</v>
      </c>
      <c r="F6" s="23" t="s">
        <v>330</v>
      </c>
      <c r="G6" s="328" t="str">
        <f t="shared" ref="G6:G69" si="0">IF(F6="","",IF(F6="課税対象外","要","不要"))</f>
        <v>不要</v>
      </c>
      <c r="H6" s="374">
        <f t="shared" ref="H6:H99" si="1">IF(A6="","",ROUNDDOWN(C6*D6,0))</f>
        <v>125000</v>
      </c>
      <c r="I6" s="296" t="s">
        <v>281</v>
      </c>
      <c r="K6" s="240" t="str">
        <f>IF('4.設備備品費R'!L6="","",'4.設備備品費R'!L6)</f>
        <v>○○モデル動物の開発と検証</v>
      </c>
      <c r="L6" s="261">
        <f t="shared" ref="L6:L16" si="2">IF(K6="","",SUMIF($I$5:$I$99,K6,$H$5:$H$99))</f>
        <v>664000</v>
      </c>
    </row>
    <row r="7" spans="1:12" ht="17.25" customHeight="1" x14ac:dyDescent="0.2">
      <c r="A7" s="34" t="s">
        <v>89</v>
      </c>
      <c r="B7" s="35" t="s">
        <v>90</v>
      </c>
      <c r="C7" s="36">
        <v>60000</v>
      </c>
      <c r="D7" s="37">
        <v>1</v>
      </c>
      <c r="E7" s="38" t="s">
        <v>91</v>
      </c>
      <c r="F7" s="23" t="s">
        <v>330</v>
      </c>
      <c r="G7" s="328" t="str">
        <f t="shared" si="0"/>
        <v>不要</v>
      </c>
      <c r="H7" s="374">
        <f t="shared" si="1"/>
        <v>60000</v>
      </c>
      <c r="I7" s="296" t="s">
        <v>281</v>
      </c>
      <c r="K7" s="240" t="str">
        <f>IF('4.設備備品費R'!L7="","",'4.設備備品費R'!L7)</f>
        <v>サブテーマ３</v>
      </c>
      <c r="L7" s="261">
        <f t="shared" si="2"/>
        <v>710549</v>
      </c>
    </row>
    <row r="8" spans="1:12" ht="17.25" customHeight="1" x14ac:dyDescent="0.2">
      <c r="A8" s="34" t="s">
        <v>92</v>
      </c>
      <c r="B8" s="35" t="s">
        <v>93</v>
      </c>
      <c r="C8" s="36">
        <v>70000</v>
      </c>
      <c r="D8" s="37">
        <v>1</v>
      </c>
      <c r="E8" s="38" t="s">
        <v>91</v>
      </c>
      <c r="F8" s="23" t="s">
        <v>330</v>
      </c>
      <c r="G8" s="328" t="str">
        <f t="shared" si="0"/>
        <v>不要</v>
      </c>
      <c r="H8" s="374">
        <f t="shared" si="1"/>
        <v>70000</v>
      </c>
      <c r="I8" s="296" t="s">
        <v>281</v>
      </c>
      <c r="K8" s="240" t="str">
        <f>IF('4.設備備品費R'!L8="","",'4.設備備品費R'!L8)</f>
        <v>サブテーマ共通</v>
      </c>
      <c r="L8" s="261">
        <f t="shared" si="2"/>
        <v>0</v>
      </c>
    </row>
    <row r="9" spans="1:12" ht="17.25" customHeight="1" x14ac:dyDescent="0.2">
      <c r="A9" s="34" t="s">
        <v>94</v>
      </c>
      <c r="B9" s="35" t="s">
        <v>90</v>
      </c>
      <c r="C9" s="36">
        <f>80000</f>
        <v>80000</v>
      </c>
      <c r="D9" s="37">
        <v>1</v>
      </c>
      <c r="E9" s="38" t="s">
        <v>91</v>
      </c>
      <c r="F9" s="23" t="s">
        <v>330</v>
      </c>
      <c r="G9" s="328" t="str">
        <f t="shared" si="0"/>
        <v>不要</v>
      </c>
      <c r="H9" s="374">
        <f t="shared" si="1"/>
        <v>80000</v>
      </c>
      <c r="I9" s="296" t="s">
        <v>281</v>
      </c>
      <c r="K9" s="240" t="str">
        <f>IF('4.設備備品費R'!L9="","",'4.設備備品費R'!L9)</f>
        <v/>
      </c>
      <c r="L9" s="261" t="str">
        <f t="shared" si="2"/>
        <v/>
      </c>
    </row>
    <row r="10" spans="1:12" ht="17.25" customHeight="1" x14ac:dyDescent="0.2">
      <c r="A10" s="39" t="s">
        <v>95</v>
      </c>
      <c r="B10" s="40" t="s">
        <v>96</v>
      </c>
      <c r="C10" s="36">
        <v>14000</v>
      </c>
      <c r="D10" s="37">
        <v>1</v>
      </c>
      <c r="E10" s="38" t="s">
        <v>97</v>
      </c>
      <c r="F10" s="23" t="s">
        <v>330</v>
      </c>
      <c r="G10" s="328" t="str">
        <f t="shared" si="0"/>
        <v>不要</v>
      </c>
      <c r="H10" s="374">
        <f t="shared" si="1"/>
        <v>14000</v>
      </c>
      <c r="I10" s="296" t="s">
        <v>282</v>
      </c>
      <c r="K10" s="240" t="str">
        <f>IF('4.設備備品費R'!L10="","",'4.設備備品費R'!L10)</f>
        <v/>
      </c>
      <c r="L10" s="261" t="str">
        <f t="shared" si="2"/>
        <v/>
      </c>
    </row>
    <row r="11" spans="1:12" ht="17.25" customHeight="1" x14ac:dyDescent="0.2">
      <c r="A11" s="34" t="s">
        <v>98</v>
      </c>
      <c r="B11" s="35" t="s">
        <v>99</v>
      </c>
      <c r="C11" s="36">
        <v>5000</v>
      </c>
      <c r="D11" s="37">
        <v>100</v>
      </c>
      <c r="E11" s="38" t="s">
        <v>100</v>
      </c>
      <c r="F11" s="23" t="s">
        <v>330</v>
      </c>
      <c r="G11" s="328" t="str">
        <f t="shared" si="0"/>
        <v>不要</v>
      </c>
      <c r="H11" s="374">
        <f t="shared" si="1"/>
        <v>500000</v>
      </c>
      <c r="I11" s="296" t="s">
        <v>282</v>
      </c>
      <c r="K11" s="240" t="str">
        <f>IF('4.設備備品費R'!L11="","",'4.設備備品費R'!L11)</f>
        <v/>
      </c>
      <c r="L11" s="261" t="str">
        <f t="shared" si="2"/>
        <v/>
      </c>
    </row>
    <row r="12" spans="1:12" ht="17.25" customHeight="1" x14ac:dyDescent="0.2">
      <c r="A12" s="34" t="s">
        <v>101</v>
      </c>
      <c r="B12" s="35" t="s">
        <v>102</v>
      </c>
      <c r="C12" s="36">
        <v>150000</v>
      </c>
      <c r="D12" s="37">
        <v>1</v>
      </c>
      <c r="E12" s="38" t="s">
        <v>91</v>
      </c>
      <c r="F12" s="23" t="s">
        <v>330</v>
      </c>
      <c r="G12" s="328" t="str">
        <f t="shared" si="0"/>
        <v>不要</v>
      </c>
      <c r="H12" s="374">
        <f t="shared" si="1"/>
        <v>150000</v>
      </c>
      <c r="I12" s="296" t="s">
        <v>282</v>
      </c>
      <c r="K12" s="240" t="str">
        <f>IF('4.設備備品費R'!L12="","",'4.設備備品費R'!L12)</f>
        <v/>
      </c>
      <c r="L12" s="261" t="str">
        <f t="shared" si="2"/>
        <v/>
      </c>
    </row>
    <row r="13" spans="1:12" ht="17.25" customHeight="1" x14ac:dyDescent="0.2">
      <c r="A13" s="34" t="s">
        <v>103</v>
      </c>
      <c r="B13" s="35" t="s">
        <v>104</v>
      </c>
      <c r="C13" s="36">
        <v>150000</v>
      </c>
      <c r="D13" s="37">
        <v>1</v>
      </c>
      <c r="E13" s="38" t="s">
        <v>91</v>
      </c>
      <c r="F13" s="23" t="s">
        <v>330</v>
      </c>
      <c r="G13" s="328" t="str">
        <f t="shared" si="0"/>
        <v>不要</v>
      </c>
      <c r="H13" s="374">
        <f t="shared" si="1"/>
        <v>150000</v>
      </c>
      <c r="I13" s="296" t="s">
        <v>253</v>
      </c>
      <c r="K13" s="240" t="str">
        <f>IF('4.設備備品費R'!L13="","",'4.設備備品費R'!L13)</f>
        <v/>
      </c>
      <c r="L13" s="261" t="str">
        <f t="shared" si="2"/>
        <v/>
      </c>
    </row>
    <row r="14" spans="1:12" ht="17.25" customHeight="1" x14ac:dyDescent="0.2">
      <c r="A14" s="34" t="s">
        <v>103</v>
      </c>
      <c r="B14" s="35" t="s">
        <v>105</v>
      </c>
      <c r="C14" s="36">
        <v>134806</v>
      </c>
      <c r="D14" s="37">
        <v>1</v>
      </c>
      <c r="E14" s="38" t="s">
        <v>91</v>
      </c>
      <c r="F14" s="23" t="s">
        <v>330</v>
      </c>
      <c r="G14" s="328" t="str">
        <f t="shared" si="0"/>
        <v>不要</v>
      </c>
      <c r="H14" s="374">
        <f t="shared" si="1"/>
        <v>134806</v>
      </c>
      <c r="I14" s="296" t="s">
        <v>253</v>
      </c>
      <c r="K14" s="240" t="str">
        <f>IF('4.設備備品費R'!L14="","",'4.設備備品費R'!L14)</f>
        <v/>
      </c>
      <c r="L14" s="261" t="str">
        <f t="shared" si="2"/>
        <v/>
      </c>
    </row>
    <row r="15" spans="1:12" ht="17.25" customHeight="1" x14ac:dyDescent="0.2">
      <c r="A15" s="34" t="s">
        <v>106</v>
      </c>
      <c r="B15" s="35" t="s">
        <v>107</v>
      </c>
      <c r="C15" s="410">
        <f>750000-324257</f>
        <v>425743</v>
      </c>
      <c r="D15" s="37">
        <v>1</v>
      </c>
      <c r="E15" s="38" t="s">
        <v>97</v>
      </c>
      <c r="F15" s="23" t="s">
        <v>330</v>
      </c>
      <c r="G15" s="328" t="str">
        <f t="shared" si="0"/>
        <v>不要</v>
      </c>
      <c r="H15" s="374">
        <f t="shared" si="1"/>
        <v>425743</v>
      </c>
      <c r="I15" s="296" t="s">
        <v>253</v>
      </c>
      <c r="K15" s="240" t="str">
        <f>IF('4.設備備品費R'!L15="","",'4.設備備品費R'!L15)</f>
        <v/>
      </c>
      <c r="L15" s="261" t="str">
        <f t="shared" si="2"/>
        <v/>
      </c>
    </row>
    <row r="16" spans="1:12" ht="17.25" customHeight="1" thickBot="1" x14ac:dyDescent="0.25">
      <c r="A16" s="275"/>
      <c r="B16" s="276"/>
      <c r="C16" s="277"/>
      <c r="D16" s="278"/>
      <c r="E16" s="279"/>
      <c r="F16" s="274"/>
      <c r="G16" s="329" t="str">
        <f t="shared" si="0"/>
        <v/>
      </c>
      <c r="H16" s="210" t="str">
        <f t="shared" si="1"/>
        <v/>
      </c>
      <c r="I16" s="297"/>
      <c r="K16" s="241" t="str">
        <f>IF('4.設備備品費R'!L16="","",'4.設備備品費R'!L16)</f>
        <v/>
      </c>
      <c r="L16" s="261" t="str">
        <f t="shared" si="2"/>
        <v/>
      </c>
    </row>
    <row r="17" spans="1:14" ht="17.25" customHeight="1" x14ac:dyDescent="0.2">
      <c r="A17" s="275"/>
      <c r="B17" s="276"/>
      <c r="C17" s="277"/>
      <c r="D17" s="278"/>
      <c r="E17" s="279"/>
      <c r="F17" s="274"/>
      <c r="G17" s="329" t="str">
        <f t="shared" si="0"/>
        <v/>
      </c>
      <c r="H17" s="210" t="str">
        <f t="shared" si="1"/>
        <v/>
      </c>
      <c r="I17" s="297"/>
    </row>
    <row r="18" spans="1:14" ht="17.25" customHeight="1" x14ac:dyDescent="0.2">
      <c r="A18" s="275"/>
      <c r="B18" s="276"/>
      <c r="C18" s="277"/>
      <c r="D18" s="278"/>
      <c r="E18" s="279"/>
      <c r="F18" s="274"/>
      <c r="G18" s="329" t="str">
        <f t="shared" si="0"/>
        <v/>
      </c>
      <c r="H18" s="210" t="str">
        <f t="shared" si="1"/>
        <v/>
      </c>
      <c r="I18" s="297"/>
      <c r="J18" s="11" t="s">
        <v>78</v>
      </c>
    </row>
    <row r="19" spans="1:14" ht="17.25" customHeight="1" x14ac:dyDescent="0.2">
      <c r="A19" s="275"/>
      <c r="B19" s="276"/>
      <c r="C19" s="277"/>
      <c r="D19" s="278"/>
      <c r="E19" s="279"/>
      <c r="F19" s="274"/>
      <c r="G19" s="329" t="str">
        <f t="shared" si="0"/>
        <v/>
      </c>
      <c r="H19" s="210" t="str">
        <f t="shared" si="1"/>
        <v/>
      </c>
      <c r="I19" s="297"/>
      <c r="N19" s="11"/>
    </row>
    <row r="20" spans="1:14" ht="17.25" customHeight="1" x14ac:dyDescent="0.2">
      <c r="A20" s="275"/>
      <c r="B20" s="276"/>
      <c r="C20" s="277"/>
      <c r="D20" s="278"/>
      <c r="E20" s="279"/>
      <c r="F20" s="274"/>
      <c r="G20" s="329" t="str">
        <f t="shared" si="0"/>
        <v/>
      </c>
      <c r="H20" s="210" t="str">
        <f t="shared" si="1"/>
        <v/>
      </c>
      <c r="I20" s="297"/>
    </row>
    <row r="21" spans="1:14" ht="17.25" customHeight="1" x14ac:dyDescent="0.2">
      <c r="A21" s="275"/>
      <c r="B21" s="276"/>
      <c r="C21" s="277"/>
      <c r="D21" s="278"/>
      <c r="E21" s="279"/>
      <c r="F21" s="274"/>
      <c r="G21" s="329" t="str">
        <f t="shared" si="0"/>
        <v/>
      </c>
      <c r="H21" s="210" t="str">
        <f t="shared" si="1"/>
        <v/>
      </c>
      <c r="I21" s="297"/>
    </row>
    <row r="22" spans="1:14" ht="17.25" customHeight="1" x14ac:dyDescent="0.2">
      <c r="A22" s="275"/>
      <c r="B22" s="276"/>
      <c r="C22" s="277"/>
      <c r="D22" s="278"/>
      <c r="E22" s="279"/>
      <c r="F22" s="274"/>
      <c r="G22" s="329" t="str">
        <f t="shared" si="0"/>
        <v/>
      </c>
      <c r="H22" s="210" t="str">
        <f t="shared" si="1"/>
        <v/>
      </c>
      <c r="I22" s="297"/>
    </row>
    <row r="23" spans="1:14" ht="17.25" customHeight="1" x14ac:dyDescent="0.2">
      <c r="A23" s="275"/>
      <c r="B23" s="276"/>
      <c r="C23" s="277"/>
      <c r="D23" s="278"/>
      <c r="E23" s="279"/>
      <c r="F23" s="274"/>
      <c r="G23" s="329" t="str">
        <f t="shared" si="0"/>
        <v/>
      </c>
      <c r="H23" s="210" t="str">
        <f t="shared" si="1"/>
        <v/>
      </c>
      <c r="I23" s="297"/>
    </row>
    <row r="24" spans="1:14" ht="17.25" customHeight="1" x14ac:dyDescent="0.2">
      <c r="A24" s="275"/>
      <c r="B24" s="276"/>
      <c r="C24" s="277"/>
      <c r="D24" s="278"/>
      <c r="E24" s="279"/>
      <c r="F24" s="274"/>
      <c r="G24" s="329" t="str">
        <f t="shared" si="0"/>
        <v/>
      </c>
      <c r="H24" s="210" t="str">
        <f t="shared" si="1"/>
        <v/>
      </c>
      <c r="I24" s="297"/>
    </row>
    <row r="25" spans="1:14" ht="17.25" customHeight="1" x14ac:dyDescent="0.2">
      <c r="A25" s="275"/>
      <c r="B25" s="276"/>
      <c r="C25" s="277"/>
      <c r="D25" s="278"/>
      <c r="E25" s="279"/>
      <c r="F25" s="274"/>
      <c r="G25" s="329" t="str">
        <f t="shared" si="0"/>
        <v/>
      </c>
      <c r="H25" s="210" t="str">
        <f t="shared" si="1"/>
        <v/>
      </c>
      <c r="I25" s="297"/>
    </row>
    <row r="26" spans="1:14" ht="17.25" customHeight="1" x14ac:dyDescent="0.2">
      <c r="A26" s="275"/>
      <c r="B26" s="276"/>
      <c r="C26" s="277"/>
      <c r="D26" s="278"/>
      <c r="E26" s="279"/>
      <c r="F26" s="274"/>
      <c r="G26" s="329" t="str">
        <f t="shared" si="0"/>
        <v/>
      </c>
      <c r="H26" s="210" t="str">
        <f t="shared" si="1"/>
        <v/>
      </c>
      <c r="I26" s="297"/>
    </row>
    <row r="27" spans="1:14" ht="17.25" customHeight="1" x14ac:dyDescent="0.2">
      <c r="A27" s="275"/>
      <c r="B27" s="276"/>
      <c r="C27" s="277"/>
      <c r="D27" s="278"/>
      <c r="E27" s="279"/>
      <c r="F27" s="274"/>
      <c r="G27" s="329" t="str">
        <f t="shared" si="0"/>
        <v/>
      </c>
      <c r="H27" s="210" t="str">
        <f t="shared" si="1"/>
        <v/>
      </c>
      <c r="I27" s="297"/>
    </row>
    <row r="28" spans="1:14" ht="17.25" customHeight="1" x14ac:dyDescent="0.2">
      <c r="A28" s="275"/>
      <c r="B28" s="276"/>
      <c r="C28" s="277"/>
      <c r="D28" s="278"/>
      <c r="E28" s="279"/>
      <c r="F28" s="274"/>
      <c r="G28" s="329" t="str">
        <f t="shared" si="0"/>
        <v/>
      </c>
      <c r="H28" s="210" t="str">
        <f t="shared" si="1"/>
        <v/>
      </c>
      <c r="I28" s="297"/>
    </row>
    <row r="29" spans="1:14" ht="17.25" customHeight="1" x14ac:dyDescent="0.2">
      <c r="A29" s="275"/>
      <c r="B29" s="276"/>
      <c r="C29" s="277"/>
      <c r="D29" s="278"/>
      <c r="E29" s="279"/>
      <c r="F29" s="274"/>
      <c r="G29" s="329" t="str">
        <f t="shared" si="0"/>
        <v/>
      </c>
      <c r="H29" s="210" t="str">
        <f t="shared" si="1"/>
        <v/>
      </c>
      <c r="I29" s="297"/>
    </row>
    <row r="30" spans="1:14" ht="17.25" customHeight="1" x14ac:dyDescent="0.2">
      <c r="A30" s="275"/>
      <c r="B30" s="276"/>
      <c r="C30" s="277"/>
      <c r="D30" s="278"/>
      <c r="E30" s="279"/>
      <c r="F30" s="274"/>
      <c r="G30" s="329" t="str">
        <f t="shared" si="0"/>
        <v/>
      </c>
      <c r="H30" s="210" t="str">
        <f t="shared" si="1"/>
        <v/>
      </c>
      <c r="I30" s="297"/>
    </row>
    <row r="31" spans="1:14" ht="17.25" customHeight="1" x14ac:dyDescent="0.2">
      <c r="A31" s="275"/>
      <c r="B31" s="276"/>
      <c r="C31" s="277"/>
      <c r="D31" s="278"/>
      <c r="E31" s="279"/>
      <c r="F31" s="274"/>
      <c r="G31" s="329" t="str">
        <f t="shared" si="0"/>
        <v/>
      </c>
      <c r="H31" s="210" t="str">
        <f t="shared" si="1"/>
        <v/>
      </c>
      <c r="I31" s="297"/>
    </row>
    <row r="32" spans="1:14" ht="17.25" customHeight="1" x14ac:dyDescent="0.2">
      <c r="A32" s="275"/>
      <c r="B32" s="276"/>
      <c r="C32" s="277"/>
      <c r="D32" s="278"/>
      <c r="E32" s="279"/>
      <c r="F32" s="274"/>
      <c r="G32" s="329" t="str">
        <f t="shared" si="0"/>
        <v/>
      </c>
      <c r="H32" s="210" t="str">
        <f t="shared" si="1"/>
        <v/>
      </c>
      <c r="I32" s="297"/>
    </row>
    <row r="33" spans="1:9" ht="17.25" customHeight="1" x14ac:dyDescent="0.2">
      <c r="A33" s="275"/>
      <c r="B33" s="276"/>
      <c r="C33" s="277"/>
      <c r="D33" s="278"/>
      <c r="E33" s="279"/>
      <c r="F33" s="274"/>
      <c r="G33" s="329" t="str">
        <f t="shared" si="0"/>
        <v/>
      </c>
      <c r="H33" s="210" t="str">
        <f t="shared" si="1"/>
        <v/>
      </c>
      <c r="I33" s="297"/>
    </row>
    <row r="34" spans="1:9" ht="17.25" customHeight="1" x14ac:dyDescent="0.2">
      <c r="A34" s="275"/>
      <c r="B34" s="276"/>
      <c r="C34" s="277"/>
      <c r="D34" s="278"/>
      <c r="E34" s="279"/>
      <c r="F34" s="274"/>
      <c r="G34" s="329" t="str">
        <f t="shared" si="0"/>
        <v/>
      </c>
      <c r="H34" s="210" t="str">
        <f t="shared" si="1"/>
        <v/>
      </c>
      <c r="I34" s="297"/>
    </row>
    <row r="35" spans="1:9" ht="17.25" customHeight="1" x14ac:dyDescent="0.2">
      <c r="A35" s="275"/>
      <c r="B35" s="276"/>
      <c r="C35" s="277"/>
      <c r="D35" s="278"/>
      <c r="E35" s="279"/>
      <c r="F35" s="274"/>
      <c r="G35" s="329" t="str">
        <f t="shared" si="0"/>
        <v/>
      </c>
      <c r="H35" s="210" t="str">
        <f t="shared" si="1"/>
        <v/>
      </c>
      <c r="I35" s="297"/>
    </row>
    <row r="36" spans="1:9" ht="17.25" customHeight="1" x14ac:dyDescent="0.2">
      <c r="A36" s="275"/>
      <c r="B36" s="276"/>
      <c r="C36" s="277"/>
      <c r="D36" s="278"/>
      <c r="E36" s="279"/>
      <c r="F36" s="274"/>
      <c r="G36" s="329" t="str">
        <f t="shared" si="0"/>
        <v/>
      </c>
      <c r="H36" s="210" t="str">
        <f t="shared" si="1"/>
        <v/>
      </c>
      <c r="I36" s="297"/>
    </row>
    <row r="37" spans="1:9" ht="17.25" customHeight="1" x14ac:dyDescent="0.2">
      <c r="A37" s="275"/>
      <c r="B37" s="276"/>
      <c r="C37" s="277"/>
      <c r="D37" s="278"/>
      <c r="E37" s="279"/>
      <c r="F37" s="274"/>
      <c r="G37" s="329" t="str">
        <f t="shared" si="0"/>
        <v/>
      </c>
      <c r="H37" s="210" t="str">
        <f t="shared" si="1"/>
        <v/>
      </c>
      <c r="I37" s="297"/>
    </row>
    <row r="38" spans="1:9" ht="17.25" customHeight="1" x14ac:dyDescent="0.2">
      <c r="A38" s="275"/>
      <c r="B38" s="276"/>
      <c r="C38" s="277"/>
      <c r="D38" s="278"/>
      <c r="E38" s="279"/>
      <c r="F38" s="274"/>
      <c r="G38" s="329" t="str">
        <f t="shared" si="0"/>
        <v/>
      </c>
      <c r="H38" s="210" t="str">
        <f t="shared" si="1"/>
        <v/>
      </c>
      <c r="I38" s="297"/>
    </row>
    <row r="39" spans="1:9" ht="17.25" customHeight="1" x14ac:dyDescent="0.2">
      <c r="A39" s="275"/>
      <c r="B39" s="276"/>
      <c r="C39" s="277"/>
      <c r="D39" s="278"/>
      <c r="E39" s="279"/>
      <c r="F39" s="274"/>
      <c r="G39" s="329" t="str">
        <f t="shared" si="0"/>
        <v/>
      </c>
      <c r="H39" s="210" t="str">
        <f t="shared" si="1"/>
        <v/>
      </c>
      <c r="I39" s="297"/>
    </row>
    <row r="40" spans="1:9" ht="17.25" customHeight="1" x14ac:dyDescent="0.2">
      <c r="A40" s="275"/>
      <c r="B40" s="276"/>
      <c r="C40" s="277"/>
      <c r="D40" s="278"/>
      <c r="E40" s="279"/>
      <c r="F40" s="274"/>
      <c r="G40" s="329" t="str">
        <f t="shared" si="0"/>
        <v/>
      </c>
      <c r="H40" s="210" t="str">
        <f t="shared" si="1"/>
        <v/>
      </c>
      <c r="I40" s="297"/>
    </row>
    <row r="41" spans="1:9" ht="17.25" customHeight="1" x14ac:dyDescent="0.2">
      <c r="A41" s="275"/>
      <c r="B41" s="276"/>
      <c r="C41" s="277"/>
      <c r="D41" s="278"/>
      <c r="E41" s="279"/>
      <c r="F41" s="274"/>
      <c r="G41" s="329" t="str">
        <f t="shared" si="0"/>
        <v/>
      </c>
      <c r="H41" s="210" t="str">
        <f t="shared" si="1"/>
        <v/>
      </c>
      <c r="I41" s="297"/>
    </row>
    <row r="42" spans="1:9" ht="17.25" customHeight="1" x14ac:dyDescent="0.2">
      <c r="A42" s="275"/>
      <c r="B42" s="276"/>
      <c r="C42" s="277"/>
      <c r="D42" s="278"/>
      <c r="E42" s="279"/>
      <c r="F42" s="274"/>
      <c r="G42" s="329" t="str">
        <f t="shared" si="0"/>
        <v/>
      </c>
      <c r="H42" s="210" t="str">
        <f t="shared" si="1"/>
        <v/>
      </c>
      <c r="I42" s="297"/>
    </row>
    <row r="43" spans="1:9" ht="17.25" customHeight="1" x14ac:dyDescent="0.2">
      <c r="A43" s="275"/>
      <c r="B43" s="276"/>
      <c r="C43" s="277"/>
      <c r="D43" s="278"/>
      <c r="E43" s="279"/>
      <c r="F43" s="274"/>
      <c r="G43" s="329" t="str">
        <f t="shared" si="0"/>
        <v/>
      </c>
      <c r="H43" s="210" t="str">
        <f t="shared" si="1"/>
        <v/>
      </c>
      <c r="I43" s="297"/>
    </row>
    <row r="44" spans="1:9" ht="17.25" customHeight="1" x14ac:dyDescent="0.2">
      <c r="A44" s="275"/>
      <c r="B44" s="276"/>
      <c r="C44" s="277"/>
      <c r="D44" s="278"/>
      <c r="E44" s="279"/>
      <c r="F44" s="274"/>
      <c r="G44" s="329" t="str">
        <f t="shared" si="0"/>
        <v/>
      </c>
      <c r="H44" s="210" t="str">
        <f t="shared" si="1"/>
        <v/>
      </c>
      <c r="I44" s="297"/>
    </row>
    <row r="45" spans="1:9" ht="17.25" customHeight="1" x14ac:dyDescent="0.2">
      <c r="A45" s="275"/>
      <c r="B45" s="276"/>
      <c r="C45" s="277"/>
      <c r="D45" s="278"/>
      <c r="E45" s="279"/>
      <c r="F45" s="274"/>
      <c r="G45" s="329" t="str">
        <f t="shared" si="0"/>
        <v/>
      </c>
      <c r="H45" s="210" t="str">
        <f t="shared" si="1"/>
        <v/>
      </c>
      <c r="I45" s="297"/>
    </row>
    <row r="46" spans="1:9" ht="17.25" customHeight="1" x14ac:dyDescent="0.2">
      <c r="A46" s="275"/>
      <c r="B46" s="276"/>
      <c r="C46" s="277"/>
      <c r="D46" s="278"/>
      <c r="E46" s="279"/>
      <c r="F46" s="274"/>
      <c r="G46" s="329" t="str">
        <f t="shared" si="0"/>
        <v/>
      </c>
      <c r="H46" s="210" t="str">
        <f t="shared" si="1"/>
        <v/>
      </c>
      <c r="I46" s="297"/>
    </row>
    <row r="47" spans="1:9" ht="17.25" customHeight="1" x14ac:dyDescent="0.2">
      <c r="A47" s="275"/>
      <c r="B47" s="276"/>
      <c r="C47" s="277"/>
      <c r="D47" s="278"/>
      <c r="E47" s="279"/>
      <c r="F47" s="274"/>
      <c r="G47" s="329" t="str">
        <f t="shared" si="0"/>
        <v/>
      </c>
      <c r="H47" s="210" t="str">
        <f t="shared" si="1"/>
        <v/>
      </c>
      <c r="I47" s="297"/>
    </row>
    <row r="48" spans="1:9" ht="17.25" customHeight="1" x14ac:dyDescent="0.2">
      <c r="A48" s="275"/>
      <c r="B48" s="276"/>
      <c r="C48" s="277"/>
      <c r="D48" s="278"/>
      <c r="E48" s="279"/>
      <c r="F48" s="274"/>
      <c r="G48" s="329" t="str">
        <f t="shared" si="0"/>
        <v/>
      </c>
      <c r="H48" s="210" t="str">
        <f t="shared" si="1"/>
        <v/>
      </c>
      <c r="I48" s="297"/>
    </row>
    <row r="49" spans="1:9" ht="17.25" customHeight="1" x14ac:dyDescent="0.2">
      <c r="A49" s="275"/>
      <c r="B49" s="276"/>
      <c r="C49" s="277"/>
      <c r="D49" s="278"/>
      <c r="E49" s="279"/>
      <c r="F49" s="274"/>
      <c r="G49" s="329" t="str">
        <f t="shared" si="0"/>
        <v/>
      </c>
      <c r="H49" s="210" t="str">
        <f t="shared" si="1"/>
        <v/>
      </c>
      <c r="I49" s="297"/>
    </row>
    <row r="50" spans="1:9" ht="17.25" customHeight="1" x14ac:dyDescent="0.2">
      <c r="A50" s="275"/>
      <c r="B50" s="276"/>
      <c r="C50" s="277"/>
      <c r="D50" s="278"/>
      <c r="E50" s="279"/>
      <c r="F50" s="274"/>
      <c r="G50" s="329" t="str">
        <f t="shared" si="0"/>
        <v/>
      </c>
      <c r="H50" s="210" t="str">
        <f t="shared" si="1"/>
        <v/>
      </c>
      <c r="I50" s="297"/>
    </row>
    <row r="51" spans="1:9" ht="17.25" customHeight="1" x14ac:dyDescent="0.2">
      <c r="A51" s="275"/>
      <c r="B51" s="276"/>
      <c r="C51" s="277"/>
      <c r="D51" s="278"/>
      <c r="E51" s="279"/>
      <c r="F51" s="274"/>
      <c r="G51" s="329" t="str">
        <f t="shared" si="0"/>
        <v/>
      </c>
      <c r="H51" s="210" t="str">
        <f t="shared" si="1"/>
        <v/>
      </c>
      <c r="I51" s="297"/>
    </row>
    <row r="52" spans="1:9" ht="17.25" customHeight="1" x14ac:dyDescent="0.2">
      <c r="A52" s="275"/>
      <c r="B52" s="276"/>
      <c r="C52" s="277"/>
      <c r="D52" s="278"/>
      <c r="E52" s="279"/>
      <c r="F52" s="274"/>
      <c r="G52" s="329" t="str">
        <f t="shared" si="0"/>
        <v/>
      </c>
      <c r="H52" s="210" t="str">
        <f t="shared" si="1"/>
        <v/>
      </c>
      <c r="I52" s="297"/>
    </row>
    <row r="53" spans="1:9" ht="17.25" customHeight="1" x14ac:dyDescent="0.2">
      <c r="A53" s="275"/>
      <c r="B53" s="276"/>
      <c r="C53" s="277"/>
      <c r="D53" s="278"/>
      <c r="E53" s="279"/>
      <c r="F53" s="274"/>
      <c r="G53" s="329" t="str">
        <f t="shared" si="0"/>
        <v/>
      </c>
      <c r="H53" s="210" t="str">
        <f t="shared" si="1"/>
        <v/>
      </c>
      <c r="I53" s="297"/>
    </row>
    <row r="54" spans="1:9" ht="17.25" customHeight="1" x14ac:dyDescent="0.2">
      <c r="A54" s="275"/>
      <c r="B54" s="276"/>
      <c r="C54" s="277"/>
      <c r="D54" s="278"/>
      <c r="E54" s="279"/>
      <c r="F54" s="274"/>
      <c r="G54" s="329" t="str">
        <f t="shared" si="0"/>
        <v/>
      </c>
      <c r="H54" s="210" t="str">
        <f t="shared" si="1"/>
        <v/>
      </c>
      <c r="I54" s="297"/>
    </row>
    <row r="55" spans="1:9" ht="17.25" customHeight="1" x14ac:dyDescent="0.2">
      <c r="A55" s="275"/>
      <c r="B55" s="276"/>
      <c r="C55" s="277"/>
      <c r="D55" s="278"/>
      <c r="E55" s="279"/>
      <c r="F55" s="274"/>
      <c r="G55" s="329" t="str">
        <f t="shared" si="0"/>
        <v/>
      </c>
      <c r="H55" s="210" t="str">
        <f t="shared" si="1"/>
        <v/>
      </c>
      <c r="I55" s="297"/>
    </row>
    <row r="56" spans="1:9" ht="17.25" customHeight="1" x14ac:dyDescent="0.2">
      <c r="A56" s="275"/>
      <c r="B56" s="276"/>
      <c r="C56" s="277"/>
      <c r="D56" s="278"/>
      <c r="E56" s="279"/>
      <c r="F56" s="274"/>
      <c r="G56" s="329" t="str">
        <f t="shared" si="0"/>
        <v/>
      </c>
      <c r="H56" s="210" t="str">
        <f t="shared" si="1"/>
        <v/>
      </c>
      <c r="I56" s="297"/>
    </row>
    <row r="57" spans="1:9" ht="17.25" customHeight="1" x14ac:dyDescent="0.2">
      <c r="A57" s="275"/>
      <c r="B57" s="276"/>
      <c r="C57" s="277"/>
      <c r="D57" s="278"/>
      <c r="E57" s="279"/>
      <c r="F57" s="274"/>
      <c r="G57" s="329" t="str">
        <f t="shared" si="0"/>
        <v/>
      </c>
      <c r="H57" s="210" t="str">
        <f t="shared" si="1"/>
        <v/>
      </c>
      <c r="I57" s="297"/>
    </row>
    <row r="58" spans="1:9" ht="17.25" customHeight="1" x14ac:dyDescent="0.2">
      <c r="A58" s="275"/>
      <c r="B58" s="276"/>
      <c r="C58" s="277"/>
      <c r="D58" s="278"/>
      <c r="E58" s="279"/>
      <c r="F58" s="274"/>
      <c r="G58" s="329" t="str">
        <f t="shared" si="0"/>
        <v/>
      </c>
      <c r="H58" s="210" t="str">
        <f t="shared" si="1"/>
        <v/>
      </c>
      <c r="I58" s="297"/>
    </row>
    <row r="59" spans="1:9" ht="17.25" customHeight="1" x14ac:dyDescent="0.2">
      <c r="A59" s="275"/>
      <c r="B59" s="276"/>
      <c r="C59" s="277"/>
      <c r="D59" s="278"/>
      <c r="E59" s="279"/>
      <c r="F59" s="274"/>
      <c r="G59" s="329" t="str">
        <f t="shared" si="0"/>
        <v/>
      </c>
      <c r="H59" s="210" t="str">
        <f t="shared" si="1"/>
        <v/>
      </c>
      <c r="I59" s="297"/>
    </row>
    <row r="60" spans="1:9" ht="17.25" customHeight="1" x14ac:dyDescent="0.2">
      <c r="A60" s="275"/>
      <c r="B60" s="276"/>
      <c r="C60" s="277"/>
      <c r="D60" s="278"/>
      <c r="E60" s="279"/>
      <c r="F60" s="274"/>
      <c r="G60" s="329" t="str">
        <f t="shared" si="0"/>
        <v/>
      </c>
      <c r="H60" s="210" t="str">
        <f t="shared" si="1"/>
        <v/>
      </c>
      <c r="I60" s="297"/>
    </row>
    <row r="61" spans="1:9" ht="17.25" customHeight="1" x14ac:dyDescent="0.2">
      <c r="A61" s="275"/>
      <c r="B61" s="276"/>
      <c r="C61" s="277"/>
      <c r="D61" s="278"/>
      <c r="E61" s="279"/>
      <c r="F61" s="274"/>
      <c r="G61" s="329" t="str">
        <f t="shared" si="0"/>
        <v/>
      </c>
      <c r="H61" s="210" t="str">
        <f t="shared" si="1"/>
        <v/>
      </c>
      <c r="I61" s="297"/>
    </row>
    <row r="62" spans="1:9" ht="17.25" customHeight="1" x14ac:dyDescent="0.2">
      <c r="A62" s="275"/>
      <c r="B62" s="276"/>
      <c r="C62" s="277"/>
      <c r="D62" s="278"/>
      <c r="E62" s="279"/>
      <c r="F62" s="274"/>
      <c r="G62" s="329" t="str">
        <f t="shared" si="0"/>
        <v/>
      </c>
      <c r="H62" s="210" t="str">
        <f t="shared" si="1"/>
        <v/>
      </c>
      <c r="I62" s="297"/>
    </row>
    <row r="63" spans="1:9" ht="17.25" customHeight="1" x14ac:dyDescent="0.2">
      <c r="A63" s="275"/>
      <c r="B63" s="276"/>
      <c r="C63" s="277"/>
      <c r="D63" s="278"/>
      <c r="E63" s="279"/>
      <c r="F63" s="274"/>
      <c r="G63" s="329" t="str">
        <f t="shared" si="0"/>
        <v/>
      </c>
      <c r="H63" s="210" t="str">
        <f t="shared" si="1"/>
        <v/>
      </c>
      <c r="I63" s="297"/>
    </row>
    <row r="64" spans="1:9" ht="17.25" customHeight="1" x14ac:dyDescent="0.2">
      <c r="A64" s="275"/>
      <c r="B64" s="276"/>
      <c r="C64" s="277"/>
      <c r="D64" s="278"/>
      <c r="E64" s="279"/>
      <c r="F64" s="274"/>
      <c r="G64" s="329" t="str">
        <f t="shared" si="0"/>
        <v/>
      </c>
      <c r="H64" s="210" t="str">
        <f t="shared" si="1"/>
        <v/>
      </c>
      <c r="I64" s="297"/>
    </row>
    <row r="65" spans="1:9" ht="17.25" customHeight="1" x14ac:dyDescent="0.2">
      <c r="A65" s="275"/>
      <c r="B65" s="276"/>
      <c r="C65" s="277"/>
      <c r="D65" s="278"/>
      <c r="E65" s="279"/>
      <c r="F65" s="274"/>
      <c r="G65" s="329" t="str">
        <f t="shared" si="0"/>
        <v/>
      </c>
      <c r="H65" s="210" t="str">
        <f t="shared" si="1"/>
        <v/>
      </c>
      <c r="I65" s="297"/>
    </row>
    <row r="66" spans="1:9" ht="17.25" customHeight="1" x14ac:dyDescent="0.2">
      <c r="A66" s="275"/>
      <c r="B66" s="276"/>
      <c r="C66" s="277"/>
      <c r="D66" s="278"/>
      <c r="E66" s="279"/>
      <c r="F66" s="274"/>
      <c r="G66" s="329" t="str">
        <f t="shared" si="0"/>
        <v/>
      </c>
      <c r="H66" s="210" t="str">
        <f t="shared" si="1"/>
        <v/>
      </c>
      <c r="I66" s="297"/>
    </row>
    <row r="67" spans="1:9" ht="17.25" customHeight="1" x14ac:dyDescent="0.2">
      <c r="A67" s="275"/>
      <c r="B67" s="276"/>
      <c r="C67" s="277"/>
      <c r="D67" s="278"/>
      <c r="E67" s="279"/>
      <c r="F67" s="274"/>
      <c r="G67" s="329" t="str">
        <f t="shared" si="0"/>
        <v/>
      </c>
      <c r="H67" s="210" t="str">
        <f t="shared" si="1"/>
        <v/>
      </c>
      <c r="I67" s="297"/>
    </row>
    <row r="68" spans="1:9" ht="17.25" customHeight="1" x14ac:dyDescent="0.2">
      <c r="A68" s="275"/>
      <c r="B68" s="276"/>
      <c r="C68" s="277"/>
      <c r="D68" s="278"/>
      <c r="E68" s="279"/>
      <c r="F68" s="274"/>
      <c r="G68" s="329" t="str">
        <f t="shared" si="0"/>
        <v/>
      </c>
      <c r="H68" s="210" t="str">
        <f t="shared" si="1"/>
        <v/>
      </c>
      <c r="I68" s="297"/>
    </row>
    <row r="69" spans="1:9" ht="17.25" customHeight="1" x14ac:dyDescent="0.2">
      <c r="A69" s="275"/>
      <c r="B69" s="276"/>
      <c r="C69" s="277"/>
      <c r="D69" s="278"/>
      <c r="E69" s="279"/>
      <c r="F69" s="274"/>
      <c r="G69" s="329" t="str">
        <f t="shared" si="0"/>
        <v/>
      </c>
      <c r="H69" s="210" t="str">
        <f t="shared" si="1"/>
        <v/>
      </c>
      <c r="I69" s="297"/>
    </row>
    <row r="70" spans="1:9" ht="17.25" customHeight="1" x14ac:dyDescent="0.2">
      <c r="A70" s="275"/>
      <c r="B70" s="276"/>
      <c r="C70" s="277"/>
      <c r="D70" s="278"/>
      <c r="E70" s="279"/>
      <c r="F70" s="274"/>
      <c r="G70" s="329" t="str">
        <f t="shared" ref="G70:G99" si="3">IF(F70="","",IF(F70="課税対象外","要","不要"))</f>
        <v/>
      </c>
      <c r="H70" s="210" t="str">
        <f t="shared" si="1"/>
        <v/>
      </c>
      <c r="I70" s="297"/>
    </row>
    <row r="71" spans="1:9" ht="17.25" customHeight="1" x14ac:dyDescent="0.2">
      <c r="A71" s="275"/>
      <c r="B71" s="276"/>
      <c r="C71" s="277"/>
      <c r="D71" s="278"/>
      <c r="E71" s="279"/>
      <c r="F71" s="274"/>
      <c r="G71" s="329" t="str">
        <f t="shared" si="3"/>
        <v/>
      </c>
      <c r="H71" s="210" t="str">
        <f t="shared" si="1"/>
        <v/>
      </c>
      <c r="I71" s="297"/>
    </row>
    <row r="72" spans="1:9" ht="17.25" customHeight="1" x14ac:dyDescent="0.2">
      <c r="A72" s="275"/>
      <c r="B72" s="276"/>
      <c r="C72" s="277"/>
      <c r="D72" s="278"/>
      <c r="E72" s="279"/>
      <c r="F72" s="274"/>
      <c r="G72" s="329" t="str">
        <f t="shared" si="3"/>
        <v/>
      </c>
      <c r="H72" s="210" t="str">
        <f t="shared" si="1"/>
        <v/>
      </c>
      <c r="I72" s="297"/>
    </row>
    <row r="73" spans="1:9" ht="17.25" customHeight="1" x14ac:dyDescent="0.2">
      <c r="A73" s="275"/>
      <c r="B73" s="276"/>
      <c r="C73" s="277"/>
      <c r="D73" s="278"/>
      <c r="E73" s="279"/>
      <c r="F73" s="274"/>
      <c r="G73" s="329" t="str">
        <f t="shared" si="3"/>
        <v/>
      </c>
      <c r="H73" s="210" t="str">
        <f t="shared" si="1"/>
        <v/>
      </c>
      <c r="I73" s="297"/>
    </row>
    <row r="74" spans="1:9" ht="17.25" customHeight="1" x14ac:dyDescent="0.2">
      <c r="A74" s="275"/>
      <c r="B74" s="276"/>
      <c r="C74" s="277"/>
      <c r="D74" s="278"/>
      <c r="E74" s="279"/>
      <c r="F74" s="274"/>
      <c r="G74" s="329" t="str">
        <f t="shared" si="3"/>
        <v/>
      </c>
      <c r="H74" s="210" t="str">
        <f t="shared" si="1"/>
        <v/>
      </c>
      <c r="I74" s="297"/>
    </row>
    <row r="75" spans="1:9" ht="17.25" customHeight="1" x14ac:dyDescent="0.2">
      <c r="A75" s="275"/>
      <c r="B75" s="276"/>
      <c r="C75" s="277"/>
      <c r="D75" s="278"/>
      <c r="E75" s="279"/>
      <c r="F75" s="274"/>
      <c r="G75" s="329" t="str">
        <f t="shared" si="3"/>
        <v/>
      </c>
      <c r="H75" s="210" t="str">
        <f t="shared" si="1"/>
        <v/>
      </c>
      <c r="I75" s="297"/>
    </row>
    <row r="76" spans="1:9" ht="17.25" customHeight="1" x14ac:dyDescent="0.2">
      <c r="A76" s="275"/>
      <c r="B76" s="276"/>
      <c r="C76" s="277"/>
      <c r="D76" s="278"/>
      <c r="E76" s="279"/>
      <c r="F76" s="274"/>
      <c r="G76" s="329" t="str">
        <f t="shared" si="3"/>
        <v/>
      </c>
      <c r="H76" s="210" t="str">
        <f t="shared" si="1"/>
        <v/>
      </c>
      <c r="I76" s="297"/>
    </row>
    <row r="77" spans="1:9" ht="17.25" customHeight="1" x14ac:dyDescent="0.2">
      <c r="A77" s="275"/>
      <c r="B77" s="276"/>
      <c r="C77" s="277"/>
      <c r="D77" s="278"/>
      <c r="E77" s="279"/>
      <c r="F77" s="274"/>
      <c r="G77" s="329" t="str">
        <f t="shared" si="3"/>
        <v/>
      </c>
      <c r="H77" s="210" t="str">
        <f t="shared" si="1"/>
        <v/>
      </c>
      <c r="I77" s="297"/>
    </row>
    <row r="78" spans="1:9" ht="17.25" customHeight="1" x14ac:dyDescent="0.2">
      <c r="A78" s="275"/>
      <c r="B78" s="276"/>
      <c r="C78" s="277"/>
      <c r="D78" s="278"/>
      <c r="E78" s="279"/>
      <c r="F78" s="274"/>
      <c r="G78" s="329" t="str">
        <f t="shared" si="3"/>
        <v/>
      </c>
      <c r="H78" s="210" t="str">
        <f t="shared" si="1"/>
        <v/>
      </c>
      <c r="I78" s="297"/>
    </row>
    <row r="79" spans="1:9" ht="17.25" customHeight="1" x14ac:dyDescent="0.2">
      <c r="A79" s="275"/>
      <c r="B79" s="276"/>
      <c r="C79" s="277"/>
      <c r="D79" s="278"/>
      <c r="E79" s="279"/>
      <c r="F79" s="274"/>
      <c r="G79" s="329" t="str">
        <f t="shared" si="3"/>
        <v/>
      </c>
      <c r="H79" s="210" t="str">
        <f t="shared" si="1"/>
        <v/>
      </c>
      <c r="I79" s="297"/>
    </row>
    <row r="80" spans="1:9" ht="17.25" customHeight="1" x14ac:dyDescent="0.2">
      <c r="A80" s="275"/>
      <c r="B80" s="276"/>
      <c r="C80" s="277"/>
      <c r="D80" s="278"/>
      <c r="E80" s="279"/>
      <c r="F80" s="274"/>
      <c r="G80" s="329" t="str">
        <f t="shared" si="3"/>
        <v/>
      </c>
      <c r="H80" s="210" t="str">
        <f t="shared" si="1"/>
        <v/>
      </c>
      <c r="I80" s="297"/>
    </row>
    <row r="81" spans="1:9" ht="17.25" customHeight="1" x14ac:dyDescent="0.2">
      <c r="A81" s="275"/>
      <c r="B81" s="276"/>
      <c r="C81" s="277"/>
      <c r="D81" s="278"/>
      <c r="E81" s="279"/>
      <c r="F81" s="274"/>
      <c r="G81" s="329" t="str">
        <f t="shared" si="3"/>
        <v/>
      </c>
      <c r="H81" s="210" t="str">
        <f t="shared" si="1"/>
        <v/>
      </c>
      <c r="I81" s="297"/>
    </row>
    <row r="82" spans="1:9" ht="17.25" customHeight="1" x14ac:dyDescent="0.2">
      <c r="A82" s="275"/>
      <c r="B82" s="276"/>
      <c r="C82" s="277"/>
      <c r="D82" s="278"/>
      <c r="E82" s="279"/>
      <c r="F82" s="274"/>
      <c r="G82" s="329" t="str">
        <f t="shared" si="3"/>
        <v/>
      </c>
      <c r="H82" s="210" t="str">
        <f t="shared" si="1"/>
        <v/>
      </c>
      <c r="I82" s="297"/>
    </row>
    <row r="83" spans="1:9" ht="17.25" customHeight="1" x14ac:dyDescent="0.2">
      <c r="A83" s="275"/>
      <c r="B83" s="276"/>
      <c r="C83" s="277"/>
      <c r="D83" s="278"/>
      <c r="E83" s="279"/>
      <c r="F83" s="274"/>
      <c r="G83" s="329" t="str">
        <f t="shared" si="3"/>
        <v/>
      </c>
      <c r="H83" s="210" t="str">
        <f t="shared" si="1"/>
        <v/>
      </c>
      <c r="I83" s="297"/>
    </row>
    <row r="84" spans="1:9" ht="17.25" customHeight="1" x14ac:dyDescent="0.2">
      <c r="A84" s="275"/>
      <c r="B84" s="276"/>
      <c r="C84" s="277"/>
      <c r="D84" s="278"/>
      <c r="E84" s="279"/>
      <c r="F84" s="274"/>
      <c r="G84" s="329" t="str">
        <f t="shared" si="3"/>
        <v/>
      </c>
      <c r="H84" s="210" t="str">
        <f t="shared" si="1"/>
        <v/>
      </c>
      <c r="I84" s="297"/>
    </row>
    <row r="85" spans="1:9" ht="17.25" customHeight="1" x14ac:dyDescent="0.2">
      <c r="A85" s="275"/>
      <c r="B85" s="276"/>
      <c r="C85" s="277"/>
      <c r="D85" s="278"/>
      <c r="E85" s="279"/>
      <c r="F85" s="274"/>
      <c r="G85" s="329" t="str">
        <f t="shared" si="3"/>
        <v/>
      </c>
      <c r="H85" s="210" t="str">
        <f t="shared" si="1"/>
        <v/>
      </c>
      <c r="I85" s="297"/>
    </row>
    <row r="86" spans="1:9" ht="17.25" customHeight="1" x14ac:dyDescent="0.2">
      <c r="A86" s="275"/>
      <c r="B86" s="276"/>
      <c r="C86" s="277"/>
      <c r="D86" s="278"/>
      <c r="E86" s="279"/>
      <c r="F86" s="274"/>
      <c r="G86" s="329" t="str">
        <f t="shared" si="3"/>
        <v/>
      </c>
      <c r="H86" s="210" t="str">
        <f t="shared" si="1"/>
        <v/>
      </c>
      <c r="I86" s="297"/>
    </row>
    <row r="87" spans="1:9" ht="17.25" customHeight="1" x14ac:dyDescent="0.2">
      <c r="A87" s="275"/>
      <c r="B87" s="276"/>
      <c r="C87" s="277"/>
      <c r="D87" s="278"/>
      <c r="E87" s="279"/>
      <c r="F87" s="274"/>
      <c r="G87" s="329" t="str">
        <f t="shared" si="3"/>
        <v/>
      </c>
      <c r="H87" s="210" t="str">
        <f t="shared" si="1"/>
        <v/>
      </c>
      <c r="I87" s="297"/>
    </row>
    <row r="88" spans="1:9" ht="17.25" customHeight="1" x14ac:dyDescent="0.2">
      <c r="A88" s="275"/>
      <c r="B88" s="276"/>
      <c r="C88" s="277"/>
      <c r="D88" s="278"/>
      <c r="E88" s="279"/>
      <c r="F88" s="274"/>
      <c r="G88" s="329" t="str">
        <f t="shared" si="3"/>
        <v/>
      </c>
      <c r="H88" s="210" t="str">
        <f t="shared" si="1"/>
        <v/>
      </c>
      <c r="I88" s="297"/>
    </row>
    <row r="89" spans="1:9" ht="17.25" customHeight="1" x14ac:dyDescent="0.2">
      <c r="A89" s="275"/>
      <c r="B89" s="276"/>
      <c r="C89" s="277"/>
      <c r="D89" s="278"/>
      <c r="E89" s="279"/>
      <c r="F89" s="274"/>
      <c r="G89" s="329" t="str">
        <f t="shared" si="3"/>
        <v/>
      </c>
      <c r="H89" s="210" t="str">
        <f t="shared" si="1"/>
        <v/>
      </c>
      <c r="I89" s="297"/>
    </row>
    <row r="90" spans="1:9" ht="17.25" customHeight="1" x14ac:dyDescent="0.2">
      <c r="A90" s="275"/>
      <c r="B90" s="276"/>
      <c r="C90" s="277"/>
      <c r="D90" s="278"/>
      <c r="E90" s="279"/>
      <c r="F90" s="274"/>
      <c r="G90" s="329" t="str">
        <f t="shared" si="3"/>
        <v/>
      </c>
      <c r="H90" s="210" t="str">
        <f t="shared" si="1"/>
        <v/>
      </c>
      <c r="I90" s="297"/>
    </row>
    <row r="91" spans="1:9" ht="17.25" customHeight="1" x14ac:dyDescent="0.2">
      <c r="A91" s="275"/>
      <c r="B91" s="276"/>
      <c r="C91" s="277"/>
      <c r="D91" s="278"/>
      <c r="E91" s="279"/>
      <c r="F91" s="274"/>
      <c r="G91" s="329" t="str">
        <f t="shared" si="3"/>
        <v/>
      </c>
      <c r="H91" s="210" t="str">
        <f t="shared" si="1"/>
        <v/>
      </c>
      <c r="I91" s="297"/>
    </row>
    <row r="92" spans="1:9" ht="17.25" customHeight="1" x14ac:dyDescent="0.2">
      <c r="A92" s="275"/>
      <c r="B92" s="276"/>
      <c r="C92" s="277"/>
      <c r="D92" s="278"/>
      <c r="E92" s="279"/>
      <c r="F92" s="274"/>
      <c r="G92" s="329" t="str">
        <f t="shared" si="3"/>
        <v/>
      </c>
      <c r="H92" s="210" t="str">
        <f t="shared" si="1"/>
        <v/>
      </c>
      <c r="I92" s="297"/>
    </row>
    <row r="93" spans="1:9" ht="17.25" customHeight="1" x14ac:dyDescent="0.2">
      <c r="A93" s="275"/>
      <c r="B93" s="276"/>
      <c r="C93" s="277"/>
      <c r="D93" s="278"/>
      <c r="E93" s="279"/>
      <c r="F93" s="274"/>
      <c r="G93" s="329" t="str">
        <f t="shared" si="3"/>
        <v/>
      </c>
      <c r="H93" s="210" t="str">
        <f t="shared" si="1"/>
        <v/>
      </c>
      <c r="I93" s="297"/>
    </row>
    <row r="94" spans="1:9" ht="17.25" customHeight="1" x14ac:dyDescent="0.2">
      <c r="A94" s="275"/>
      <c r="B94" s="276"/>
      <c r="C94" s="277"/>
      <c r="D94" s="278"/>
      <c r="E94" s="279"/>
      <c r="F94" s="274"/>
      <c r="G94" s="329" t="str">
        <f t="shared" si="3"/>
        <v/>
      </c>
      <c r="H94" s="210" t="str">
        <f t="shared" si="1"/>
        <v/>
      </c>
      <c r="I94" s="297"/>
    </row>
    <row r="95" spans="1:9" ht="17.25" customHeight="1" x14ac:dyDescent="0.2">
      <c r="A95" s="275"/>
      <c r="B95" s="276"/>
      <c r="C95" s="277"/>
      <c r="D95" s="278"/>
      <c r="E95" s="279"/>
      <c r="F95" s="274"/>
      <c r="G95" s="329" t="str">
        <f t="shared" si="3"/>
        <v/>
      </c>
      <c r="H95" s="210" t="str">
        <f t="shared" si="1"/>
        <v/>
      </c>
      <c r="I95" s="297"/>
    </row>
    <row r="96" spans="1:9" s="5" customFormat="1" ht="17.25" customHeight="1" x14ac:dyDescent="0.2">
      <c r="A96" s="330"/>
      <c r="B96" s="331"/>
      <c r="C96" s="289"/>
      <c r="D96" s="82"/>
      <c r="E96" s="279"/>
      <c r="F96" s="274"/>
      <c r="G96" s="329" t="str">
        <f t="shared" si="3"/>
        <v/>
      </c>
      <c r="H96" s="210" t="str">
        <f t="shared" si="1"/>
        <v/>
      </c>
      <c r="I96" s="297"/>
    </row>
    <row r="97" spans="1:9" s="5" customFormat="1" ht="17.25" customHeight="1" x14ac:dyDescent="0.2">
      <c r="A97" s="332"/>
      <c r="B97" s="331"/>
      <c r="C97" s="289"/>
      <c r="D97" s="82"/>
      <c r="E97" s="279"/>
      <c r="F97" s="274"/>
      <c r="G97" s="329" t="str">
        <f t="shared" si="3"/>
        <v/>
      </c>
      <c r="H97" s="210" t="str">
        <f t="shared" si="1"/>
        <v/>
      </c>
      <c r="I97" s="297"/>
    </row>
    <row r="98" spans="1:9" s="5" customFormat="1" ht="17.25" customHeight="1" x14ac:dyDescent="0.2">
      <c r="A98" s="332"/>
      <c r="B98" s="331"/>
      <c r="C98" s="289"/>
      <c r="D98" s="82"/>
      <c r="E98" s="279"/>
      <c r="F98" s="274"/>
      <c r="G98" s="329" t="str">
        <f t="shared" si="3"/>
        <v/>
      </c>
      <c r="H98" s="210" t="str">
        <f t="shared" si="1"/>
        <v/>
      </c>
      <c r="I98" s="297"/>
    </row>
    <row r="99" spans="1:9" s="5" customFormat="1" ht="17.25" customHeight="1" thickBot="1" x14ac:dyDescent="0.25">
      <c r="A99" s="333"/>
      <c r="B99" s="334"/>
      <c r="C99" s="335"/>
      <c r="D99" s="336"/>
      <c r="E99" s="336"/>
      <c r="F99" s="337"/>
      <c r="G99" s="338" t="str">
        <f t="shared" si="3"/>
        <v/>
      </c>
      <c r="H99" s="213" t="str">
        <f t="shared" si="1"/>
        <v/>
      </c>
      <c r="I99" s="297"/>
    </row>
    <row r="100" spans="1:9" ht="17.25" customHeight="1" thickTop="1" thickBot="1" x14ac:dyDescent="0.25">
      <c r="A100" s="489" t="s">
        <v>79</v>
      </c>
      <c r="B100" s="490"/>
      <c r="C100" s="490"/>
      <c r="D100" s="490"/>
      <c r="E100" s="147"/>
      <c r="F100" s="314"/>
      <c r="G100" s="314"/>
      <c r="H100" s="152">
        <f>SUBTOTAL(9,H5:H99)</f>
        <v>1834549</v>
      </c>
      <c r="I100" s="237" t="s">
        <v>250</v>
      </c>
    </row>
    <row r="101" spans="1:9" s="6" customFormat="1" ht="17.25" customHeight="1" x14ac:dyDescent="0.2">
      <c r="A101" s="6" t="s">
        <v>80</v>
      </c>
      <c r="B101" s="19"/>
      <c r="G101" s="394" t="s">
        <v>338</v>
      </c>
      <c r="H101" s="395">
        <f>SUMIF(G5:G99,"要",H5:H99)</f>
        <v>0</v>
      </c>
    </row>
    <row r="102" spans="1:9" s="6" customFormat="1" ht="17.25" customHeight="1" x14ac:dyDescent="0.2">
      <c r="A102" s="19"/>
      <c r="B102" s="19"/>
      <c r="H102" s="7"/>
    </row>
    <row r="103" spans="1:9" ht="17.25" customHeight="1" x14ac:dyDescent="0.2"/>
    <row r="104" spans="1:9" ht="17.25" customHeight="1" x14ac:dyDescent="0.2"/>
    <row r="105" spans="1:9" ht="17.25" customHeight="1" x14ac:dyDescent="0.2"/>
    <row r="106" spans="1:9" s="5" customFormat="1" ht="17.25" customHeight="1" x14ac:dyDescent="0.2">
      <c r="A106" s="18"/>
      <c r="B106" s="18"/>
      <c r="C106" s="1"/>
      <c r="D106" s="1"/>
      <c r="E106" s="1"/>
      <c r="F106" s="1"/>
      <c r="G106" s="1"/>
      <c r="H106" s="2"/>
      <c r="I106" s="6"/>
    </row>
    <row r="107" spans="1:9" s="5" customFormat="1" ht="17.25" customHeight="1" x14ac:dyDescent="0.2">
      <c r="A107" s="18"/>
      <c r="B107" s="18"/>
      <c r="C107" s="1"/>
      <c r="D107" s="1"/>
      <c r="E107" s="1"/>
      <c r="F107" s="1"/>
      <c r="G107" s="1"/>
      <c r="H107" s="2"/>
      <c r="I107" s="6"/>
    </row>
    <row r="108" spans="1:9" s="5" customFormat="1" ht="17.25" customHeight="1" x14ac:dyDescent="0.2">
      <c r="A108" s="18"/>
      <c r="B108" s="18"/>
      <c r="C108" s="1"/>
      <c r="D108" s="1"/>
      <c r="E108" s="1"/>
      <c r="F108" s="1"/>
      <c r="G108" s="1"/>
      <c r="H108" s="2"/>
      <c r="I108" s="6"/>
    </row>
    <row r="109" spans="1:9" s="5" customFormat="1" ht="17.25" customHeight="1" x14ac:dyDescent="0.2">
      <c r="A109" s="18"/>
      <c r="B109" s="18"/>
      <c r="C109" s="1"/>
      <c r="D109" s="1"/>
      <c r="E109" s="1"/>
      <c r="F109" s="1"/>
      <c r="G109" s="1"/>
      <c r="H109" s="2"/>
      <c r="I109" s="6"/>
    </row>
    <row r="110" spans="1:9" ht="17.25" customHeight="1" x14ac:dyDescent="0.2"/>
    <row r="111" spans="1:9" ht="17.25" customHeight="1" x14ac:dyDescent="0.2"/>
    <row r="112" spans="1:9"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sheetData>
  <sheetProtection algorithmName="SHA-512" hashValue="kJrzK9jN5VMAkKj5L17k5VBt/+PcorSEaOwgX3dQxy9X7fj5WknMvWQLDuT6acpYd9mBrRML10KZtm6GtZd7Sg==" saltValue="Dh32aH1/ulGD70yiFRkcVw==" spinCount="100000" sheet="1" formatCells="0" formatColumns="0" formatRows="0"/>
  <protectedRanges>
    <protectedRange sqref="A5:G9 A11:G14" name="範囲1_1"/>
    <protectedRange sqref="A10:G10" name="範囲1_2_1"/>
  </protectedRanges>
  <autoFilter ref="A3:I4" xr:uid="{00000000-0001-0000-0400-000000000000}">
    <filterColumn colId="2" showButton="0"/>
    <filterColumn colId="3" showButton="0"/>
  </autoFilter>
  <mergeCells count="9">
    <mergeCell ref="I3:I4"/>
    <mergeCell ref="K3:K4"/>
    <mergeCell ref="A100:D100"/>
    <mergeCell ref="H3:H4"/>
    <mergeCell ref="B3:B4"/>
    <mergeCell ref="A3:A4"/>
    <mergeCell ref="C3:E3"/>
    <mergeCell ref="F3:F4"/>
    <mergeCell ref="G3:G4"/>
  </mergeCells>
  <phoneticPr fontId="15"/>
  <dataValidations count="3">
    <dataValidation type="list" allowBlank="1" showInputMessage="1" showErrorMessage="1" sqref="E5:E99" xr:uid="{00000000-0002-0000-0400-000000000000}">
      <formula1>"選択してください,個,点,台,式,件,匹"</formula1>
    </dataValidation>
    <dataValidation type="list" allowBlank="1" showInputMessage="1" showErrorMessage="1" sqref="I5:I99" xr:uid="{F629F79A-6340-4F7D-BA71-18B221083168}">
      <formula1>$K$5:$K$16</formula1>
    </dataValidation>
    <dataValidation type="list" allowBlank="1" showInputMessage="1" showErrorMessage="1" sqref="F5:F99" xr:uid="{C0F29297-B836-47C0-A3BB-9CD229B08E9D}">
      <formula1>"税込 (課税), 課税対象外"</formula1>
    </dataValidation>
  </dataValidations>
  <printOptions horizontalCentered="1"/>
  <pageMargins left="0.39370078740157483" right="0.19685039370078741" top="0.74803149606299213" bottom="0.74803149606299213" header="0.31496062992125984" footer="0.31496062992125984"/>
  <pageSetup paperSize="9" scale="65" fitToHeight="2" orientation="portrait" blackAndWhite="1" r:id="rId1"/>
  <headerFooter alignWithMargins="0">
    <oddFooter>&amp;R&amp;12&amp;K00-024Ver.20240401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92D050"/>
    <pageSetUpPr fitToPage="1"/>
  </sheetPr>
  <dimension ref="A2:W104"/>
  <sheetViews>
    <sheetView zoomScale="80" zoomScaleNormal="80" workbookViewId="0">
      <pane ySplit="4" topLeftCell="A5" activePane="bottomLeft" state="frozen"/>
      <selection pane="bottomLeft"/>
    </sheetView>
  </sheetViews>
  <sheetFormatPr defaultColWidth="9" defaultRowHeight="14.4" x14ac:dyDescent="0.2"/>
  <cols>
    <col min="1" max="1" width="11.6640625" style="1" customWidth="1"/>
    <col min="2" max="2" width="30.21875" style="1" bestFit="1" customWidth="1"/>
    <col min="3" max="3" width="31.21875" style="1" customWidth="1"/>
    <col min="4" max="4" width="3.109375" style="4" customWidth="1"/>
    <col min="5" max="5" width="3.109375" style="15" customWidth="1"/>
    <col min="6" max="6" width="3.109375" style="4" customWidth="1"/>
    <col min="7" max="7" width="3.109375" style="15" customWidth="1"/>
    <col min="8" max="8" width="33.6640625" style="1" customWidth="1"/>
    <col min="9" max="9" width="10.109375" style="1" customWidth="1"/>
    <col min="10" max="10" width="4" style="1" customWidth="1"/>
    <col min="11" max="11" width="6.109375" style="1" customWidth="1"/>
    <col min="12" max="12" width="16.109375" style="1" bestFit="1" customWidth="1"/>
    <col min="13" max="13" width="13.77734375" style="1" customWidth="1"/>
    <col min="14" max="14" width="19.109375" style="1" customWidth="1"/>
    <col min="15" max="15" width="36.88671875" style="6" bestFit="1" customWidth="1"/>
    <col min="16" max="16" width="9" style="1"/>
    <col min="17" max="17" width="36.88671875" style="1" bestFit="1" customWidth="1"/>
    <col min="18" max="18" width="17.77734375" style="1" customWidth="1"/>
    <col min="19" max="16384" width="9" style="1"/>
  </cols>
  <sheetData>
    <row r="2" spans="1:23" ht="17.25" customHeight="1" thickBot="1" x14ac:dyDescent="0.25">
      <c r="A2" s="1" t="s">
        <v>108</v>
      </c>
      <c r="N2" s="3" t="s">
        <v>67</v>
      </c>
    </row>
    <row r="3" spans="1:23" ht="16.95" customHeight="1" x14ac:dyDescent="0.2">
      <c r="A3" s="500" t="s">
        <v>109</v>
      </c>
      <c r="B3" s="486" t="s">
        <v>110</v>
      </c>
      <c r="C3" s="502" t="s">
        <v>111</v>
      </c>
      <c r="D3" s="504" t="s">
        <v>112</v>
      </c>
      <c r="E3" s="505"/>
      <c r="F3" s="505"/>
      <c r="G3" s="506"/>
      <c r="H3" s="502" t="s">
        <v>113</v>
      </c>
      <c r="I3" s="486" t="s">
        <v>71</v>
      </c>
      <c r="J3" s="486"/>
      <c r="K3" s="486"/>
      <c r="L3" s="487" t="s">
        <v>328</v>
      </c>
      <c r="M3" s="487" t="s">
        <v>329</v>
      </c>
      <c r="N3" s="498" t="s">
        <v>83</v>
      </c>
      <c r="O3" s="473" t="s">
        <v>251</v>
      </c>
      <c r="Q3" s="473" t="s">
        <v>251</v>
      </c>
    </row>
    <row r="4" spans="1:23" ht="16.95" customHeight="1" thickBot="1" x14ac:dyDescent="0.25">
      <c r="A4" s="501"/>
      <c r="B4" s="485"/>
      <c r="C4" s="503"/>
      <c r="D4" s="507"/>
      <c r="E4" s="490"/>
      <c r="F4" s="490"/>
      <c r="G4" s="508"/>
      <c r="H4" s="503"/>
      <c r="I4" s="20" t="s">
        <v>114</v>
      </c>
      <c r="J4" s="12" t="s">
        <v>115</v>
      </c>
      <c r="K4" s="13" t="s">
        <v>116</v>
      </c>
      <c r="L4" s="488"/>
      <c r="M4" s="488"/>
      <c r="N4" s="499"/>
      <c r="O4" s="474"/>
      <c r="Q4" s="474"/>
    </row>
    <row r="5" spans="1:23" s="10" customFormat="1" ht="21" customHeight="1" x14ac:dyDescent="0.2">
      <c r="A5" s="43" t="s">
        <v>117</v>
      </c>
      <c r="B5" s="44" t="s">
        <v>280</v>
      </c>
      <c r="C5" s="45" t="s">
        <v>118</v>
      </c>
      <c r="D5" s="23">
        <v>1</v>
      </c>
      <c r="E5" s="46" t="s">
        <v>119</v>
      </c>
      <c r="F5" s="47">
        <v>2</v>
      </c>
      <c r="G5" s="48" t="s">
        <v>120</v>
      </c>
      <c r="H5" s="49" t="s">
        <v>121</v>
      </c>
      <c r="I5" s="50">
        <v>5000</v>
      </c>
      <c r="J5" s="51">
        <v>2</v>
      </c>
      <c r="K5" s="52">
        <v>2</v>
      </c>
      <c r="L5" s="52" t="s">
        <v>330</v>
      </c>
      <c r="M5" s="351" t="str">
        <f>IF(L5="","",IF(L5="課税対象外","要","不要"))</f>
        <v>不要</v>
      </c>
      <c r="N5" s="375">
        <f>IF(B5="","",ROUNDDOWN(I5*J5*K5,0))</f>
        <v>20000</v>
      </c>
      <c r="O5" s="296" t="s">
        <v>281</v>
      </c>
      <c r="Q5" s="239" t="str">
        <f>IF('4.設備備品費R'!L5="","",'4.設備備品費R'!L5)</f>
        <v>○○関連遺伝子発現解析</v>
      </c>
      <c r="R5" s="261">
        <f>IF(Q5="","",SUMIF($O$5:$O$99,Q5,$N$5:$N$99))</f>
        <v>140000</v>
      </c>
    </row>
    <row r="6" spans="1:23" s="9" customFormat="1" ht="21" customHeight="1" x14ac:dyDescent="0.2">
      <c r="A6" s="53" t="s">
        <v>117</v>
      </c>
      <c r="B6" s="54" t="s">
        <v>122</v>
      </c>
      <c r="C6" s="55" t="s">
        <v>123</v>
      </c>
      <c r="D6" s="56">
        <v>0</v>
      </c>
      <c r="E6" s="57" t="s">
        <v>119</v>
      </c>
      <c r="F6" s="58">
        <v>1</v>
      </c>
      <c r="G6" s="59" t="s">
        <v>120</v>
      </c>
      <c r="H6" s="60" t="s">
        <v>124</v>
      </c>
      <c r="I6" s="61">
        <v>30000</v>
      </c>
      <c r="J6" s="61">
        <v>4</v>
      </c>
      <c r="K6" s="62">
        <v>1</v>
      </c>
      <c r="L6" s="36" t="s">
        <v>330</v>
      </c>
      <c r="M6" s="352" t="str">
        <f t="shared" ref="M6:M69" si="0">IF(L6="","",IF(L6="課税対象外","要","不要"))</f>
        <v>不要</v>
      </c>
      <c r="N6" s="375">
        <f t="shared" ref="N6:N99" si="1">IF(B6="","",ROUNDDOWN(I6*J6*K6,0))</f>
        <v>120000</v>
      </c>
      <c r="O6" s="296" t="s">
        <v>281</v>
      </c>
      <c r="Q6" s="240" t="str">
        <f>IF('4.設備備品費R'!L6="","",'4.設備備品費R'!L6)</f>
        <v>○○モデル動物の開発と検証</v>
      </c>
      <c r="R6" s="261">
        <f t="shared" ref="R6:R16" si="2">IF(Q6="","",SUMIF($O$5:$O$99,Q6,$N$5:$N$99))</f>
        <v>250000</v>
      </c>
    </row>
    <row r="7" spans="1:23" s="9" customFormat="1" ht="21" customHeight="1" x14ac:dyDescent="0.2">
      <c r="A7" s="53" t="s">
        <v>125</v>
      </c>
      <c r="B7" s="54" t="s">
        <v>126</v>
      </c>
      <c r="C7" s="55" t="s">
        <v>127</v>
      </c>
      <c r="D7" s="56">
        <v>4</v>
      </c>
      <c r="E7" s="57" t="s">
        <v>119</v>
      </c>
      <c r="F7" s="58">
        <v>5</v>
      </c>
      <c r="G7" s="59" t="s">
        <v>120</v>
      </c>
      <c r="H7" s="60" t="s">
        <v>128</v>
      </c>
      <c r="I7" s="61">
        <v>250000</v>
      </c>
      <c r="J7" s="61">
        <v>1</v>
      </c>
      <c r="K7" s="62">
        <v>1</v>
      </c>
      <c r="L7" s="36" t="s">
        <v>330</v>
      </c>
      <c r="M7" s="352" t="str">
        <f t="shared" si="0"/>
        <v>不要</v>
      </c>
      <c r="N7" s="375">
        <f t="shared" si="1"/>
        <v>250000</v>
      </c>
      <c r="O7" s="296" t="s">
        <v>282</v>
      </c>
      <c r="Q7" s="240" t="str">
        <f>IF('4.設備備品費R'!L7="","",'4.設備備品費R'!L7)</f>
        <v>サブテーマ３</v>
      </c>
      <c r="R7" s="261">
        <f t="shared" si="2"/>
        <v>20000</v>
      </c>
    </row>
    <row r="8" spans="1:23" s="9" customFormat="1" ht="21" customHeight="1" x14ac:dyDescent="0.2">
      <c r="A8" s="53" t="s">
        <v>125</v>
      </c>
      <c r="B8" s="54" t="s">
        <v>126</v>
      </c>
      <c r="C8" s="55" t="s">
        <v>127</v>
      </c>
      <c r="D8" s="56">
        <v>4</v>
      </c>
      <c r="E8" s="57" t="s">
        <v>119</v>
      </c>
      <c r="F8" s="58">
        <v>5</v>
      </c>
      <c r="G8" s="59" t="s">
        <v>120</v>
      </c>
      <c r="H8" s="60" t="s">
        <v>128</v>
      </c>
      <c r="I8" s="61">
        <v>20000</v>
      </c>
      <c r="J8" s="61">
        <v>1</v>
      </c>
      <c r="K8" s="62">
        <v>1</v>
      </c>
      <c r="L8" s="36" t="s">
        <v>330</v>
      </c>
      <c r="M8" s="352" t="str">
        <f t="shared" si="0"/>
        <v>不要</v>
      </c>
      <c r="N8" s="375">
        <f t="shared" si="1"/>
        <v>20000</v>
      </c>
      <c r="O8" s="296" t="s">
        <v>253</v>
      </c>
      <c r="Q8" s="240" t="str">
        <f>IF('4.設備備品費R'!L8="","",'4.設備備品費R'!L8)</f>
        <v>サブテーマ共通</v>
      </c>
      <c r="R8" s="261">
        <f t="shared" si="2"/>
        <v>0</v>
      </c>
      <c r="W8" s="11"/>
    </row>
    <row r="9" spans="1:23" s="17" customFormat="1" ht="21" customHeight="1" x14ac:dyDescent="0.2">
      <c r="A9" s="75"/>
      <c r="B9" s="281"/>
      <c r="C9" s="282"/>
      <c r="D9" s="283"/>
      <c r="E9" s="284"/>
      <c r="F9" s="285"/>
      <c r="G9" s="286"/>
      <c r="H9" s="287"/>
      <c r="I9" s="288"/>
      <c r="J9" s="288"/>
      <c r="K9" s="289"/>
      <c r="L9" s="277"/>
      <c r="M9" s="353" t="str">
        <f t="shared" si="0"/>
        <v/>
      </c>
      <c r="N9" s="212" t="str">
        <f>IF(B9="","",ROUNDDOWN(I9*J9*K9,0))</f>
        <v/>
      </c>
      <c r="O9" s="297"/>
      <c r="Q9" s="240" t="str">
        <f>IF('4.設備備品費R'!L9="","",'4.設備備品費R'!L9)</f>
        <v/>
      </c>
      <c r="R9" s="262" t="str">
        <f t="shared" si="2"/>
        <v/>
      </c>
    </row>
    <row r="10" spans="1:23" s="17" customFormat="1" ht="21" customHeight="1" x14ac:dyDescent="0.2">
      <c r="A10" s="75"/>
      <c r="B10" s="281"/>
      <c r="C10" s="282"/>
      <c r="D10" s="283"/>
      <c r="E10" s="284"/>
      <c r="F10" s="285"/>
      <c r="G10" s="286"/>
      <c r="H10" s="287"/>
      <c r="I10" s="288"/>
      <c r="J10" s="288"/>
      <c r="K10" s="289"/>
      <c r="L10" s="277"/>
      <c r="M10" s="353" t="str">
        <f t="shared" si="0"/>
        <v/>
      </c>
      <c r="N10" s="212" t="str">
        <f t="shared" si="1"/>
        <v/>
      </c>
      <c r="O10" s="297"/>
      <c r="Q10" s="240" t="str">
        <f>IF('4.設備備品費R'!L10="","",'4.設備備品費R'!L10)</f>
        <v/>
      </c>
      <c r="R10" s="262" t="str">
        <f t="shared" si="2"/>
        <v/>
      </c>
    </row>
    <row r="11" spans="1:23" s="17" customFormat="1" ht="21" customHeight="1" x14ac:dyDescent="0.2">
      <c r="A11" s="75"/>
      <c r="B11" s="281"/>
      <c r="C11" s="282"/>
      <c r="D11" s="283"/>
      <c r="E11" s="284"/>
      <c r="F11" s="285"/>
      <c r="G11" s="286"/>
      <c r="H11" s="287"/>
      <c r="I11" s="288"/>
      <c r="J11" s="288"/>
      <c r="K11" s="289"/>
      <c r="L11" s="277"/>
      <c r="M11" s="353" t="str">
        <f t="shared" si="0"/>
        <v/>
      </c>
      <c r="N11" s="212" t="str">
        <f t="shared" si="1"/>
        <v/>
      </c>
      <c r="O11" s="297"/>
      <c r="Q11" s="240" t="str">
        <f>IF('4.設備備品費R'!L11="","",'4.設備備品費R'!L11)</f>
        <v/>
      </c>
      <c r="R11" s="262" t="str">
        <f t="shared" si="2"/>
        <v/>
      </c>
    </row>
    <row r="12" spans="1:23" s="17" customFormat="1" ht="21" customHeight="1" x14ac:dyDescent="0.2">
      <c r="A12" s="75"/>
      <c r="B12" s="281"/>
      <c r="C12" s="282"/>
      <c r="D12" s="283"/>
      <c r="E12" s="284"/>
      <c r="F12" s="285"/>
      <c r="G12" s="286"/>
      <c r="H12" s="287"/>
      <c r="I12" s="288"/>
      <c r="J12" s="288"/>
      <c r="K12" s="289"/>
      <c r="L12" s="277"/>
      <c r="M12" s="353" t="str">
        <f t="shared" si="0"/>
        <v/>
      </c>
      <c r="N12" s="212" t="str">
        <f t="shared" si="1"/>
        <v/>
      </c>
      <c r="O12" s="297"/>
      <c r="Q12" s="240" t="str">
        <f>IF('4.設備備品費R'!L12="","",'4.設備備品費R'!L12)</f>
        <v/>
      </c>
      <c r="R12" s="262" t="str">
        <f t="shared" si="2"/>
        <v/>
      </c>
    </row>
    <row r="13" spans="1:23" s="17" customFormat="1" ht="21" customHeight="1" x14ac:dyDescent="0.2">
      <c r="A13" s="75"/>
      <c r="B13" s="281"/>
      <c r="C13" s="282"/>
      <c r="D13" s="283"/>
      <c r="E13" s="284"/>
      <c r="F13" s="285"/>
      <c r="G13" s="286"/>
      <c r="H13" s="287"/>
      <c r="I13" s="288"/>
      <c r="J13" s="288"/>
      <c r="K13" s="289"/>
      <c r="L13" s="277"/>
      <c r="M13" s="353" t="str">
        <f t="shared" si="0"/>
        <v/>
      </c>
      <c r="N13" s="212" t="str">
        <f t="shared" si="1"/>
        <v/>
      </c>
      <c r="O13" s="297"/>
      <c r="Q13" s="240" t="str">
        <f>IF('4.設備備品費R'!L13="","",'4.設備備品費R'!L13)</f>
        <v/>
      </c>
      <c r="R13" s="262" t="str">
        <f t="shared" si="2"/>
        <v/>
      </c>
    </row>
    <row r="14" spans="1:23" s="17" customFormat="1" ht="21" customHeight="1" x14ac:dyDescent="0.2">
      <c r="A14" s="75"/>
      <c r="B14" s="281"/>
      <c r="C14" s="282"/>
      <c r="D14" s="283"/>
      <c r="E14" s="284"/>
      <c r="F14" s="285"/>
      <c r="G14" s="286"/>
      <c r="H14" s="287"/>
      <c r="I14" s="288"/>
      <c r="J14" s="288"/>
      <c r="K14" s="289"/>
      <c r="L14" s="277"/>
      <c r="M14" s="353" t="str">
        <f t="shared" si="0"/>
        <v/>
      </c>
      <c r="N14" s="212" t="str">
        <f t="shared" si="1"/>
        <v/>
      </c>
      <c r="O14" s="297"/>
      <c r="Q14" s="240" t="str">
        <f>IF('4.設備備品費R'!L14="","",'4.設備備品費R'!L14)</f>
        <v/>
      </c>
      <c r="R14" s="262" t="str">
        <f t="shared" si="2"/>
        <v/>
      </c>
    </row>
    <row r="15" spans="1:23" s="17" customFormat="1" ht="21" customHeight="1" x14ac:dyDescent="0.2">
      <c r="A15" s="75"/>
      <c r="B15" s="281"/>
      <c r="C15" s="282"/>
      <c r="D15" s="283"/>
      <c r="E15" s="284"/>
      <c r="F15" s="285"/>
      <c r="G15" s="286"/>
      <c r="H15" s="287"/>
      <c r="I15" s="288"/>
      <c r="J15" s="288"/>
      <c r="K15" s="289"/>
      <c r="L15" s="277"/>
      <c r="M15" s="353" t="str">
        <f t="shared" si="0"/>
        <v/>
      </c>
      <c r="N15" s="212" t="str">
        <f t="shared" si="1"/>
        <v/>
      </c>
      <c r="O15" s="297"/>
      <c r="Q15" s="240" t="str">
        <f>IF('4.設備備品費R'!L15="","",'4.設備備品費R'!L15)</f>
        <v/>
      </c>
      <c r="R15" s="262" t="str">
        <f t="shared" si="2"/>
        <v/>
      </c>
    </row>
    <row r="16" spans="1:23" s="17" customFormat="1" ht="21" customHeight="1" thickBot="1" x14ac:dyDescent="0.25">
      <c r="A16" s="75"/>
      <c r="B16" s="281"/>
      <c r="C16" s="282"/>
      <c r="D16" s="283"/>
      <c r="E16" s="284"/>
      <c r="F16" s="285"/>
      <c r="G16" s="286"/>
      <c r="H16" s="287"/>
      <c r="I16" s="288"/>
      <c r="J16" s="288"/>
      <c r="K16" s="289"/>
      <c r="L16" s="277"/>
      <c r="M16" s="353" t="str">
        <f t="shared" si="0"/>
        <v/>
      </c>
      <c r="N16" s="212" t="str">
        <f t="shared" si="1"/>
        <v/>
      </c>
      <c r="O16" s="297"/>
      <c r="Q16" s="241" t="str">
        <f>IF('4.設備備品費R'!L16="","",'4.設備備品費R'!L16)</f>
        <v/>
      </c>
      <c r="R16" s="262" t="str">
        <f t="shared" si="2"/>
        <v/>
      </c>
    </row>
    <row r="17" spans="1:21" s="17" customFormat="1" ht="21" customHeight="1" x14ac:dyDescent="0.2">
      <c r="A17" s="75"/>
      <c r="B17" s="281"/>
      <c r="C17" s="282"/>
      <c r="D17" s="283"/>
      <c r="E17" s="284"/>
      <c r="F17" s="285"/>
      <c r="G17" s="286"/>
      <c r="H17" s="287"/>
      <c r="I17" s="288"/>
      <c r="J17" s="288"/>
      <c r="K17" s="289"/>
      <c r="L17" s="277"/>
      <c r="M17" s="353" t="str">
        <f t="shared" si="0"/>
        <v/>
      </c>
      <c r="N17" s="212" t="str">
        <f t="shared" si="1"/>
        <v/>
      </c>
      <c r="O17" s="297"/>
    </row>
    <row r="18" spans="1:21" s="17" customFormat="1" ht="21" customHeight="1" x14ac:dyDescent="0.2">
      <c r="A18" s="75"/>
      <c r="B18" s="281"/>
      <c r="C18" s="282"/>
      <c r="D18" s="283"/>
      <c r="E18" s="284"/>
      <c r="F18" s="285"/>
      <c r="G18" s="286"/>
      <c r="H18" s="287"/>
      <c r="I18" s="288"/>
      <c r="J18" s="288"/>
      <c r="K18" s="289"/>
      <c r="L18" s="277"/>
      <c r="M18" s="353" t="str">
        <f t="shared" si="0"/>
        <v/>
      </c>
      <c r="N18" s="212" t="str">
        <f t="shared" si="1"/>
        <v/>
      </c>
      <c r="O18" s="297"/>
      <c r="P18" s="11" t="s">
        <v>78</v>
      </c>
    </row>
    <row r="19" spans="1:21" s="17" customFormat="1" ht="21" customHeight="1" x14ac:dyDescent="0.2">
      <c r="A19" s="75"/>
      <c r="B19" s="281"/>
      <c r="C19" s="282"/>
      <c r="D19" s="283"/>
      <c r="E19" s="284"/>
      <c r="F19" s="285"/>
      <c r="G19" s="286"/>
      <c r="H19" s="287"/>
      <c r="I19" s="288"/>
      <c r="J19" s="288"/>
      <c r="K19" s="289"/>
      <c r="L19" s="277"/>
      <c r="M19" s="353" t="str">
        <f t="shared" si="0"/>
        <v/>
      </c>
      <c r="N19" s="212" t="str">
        <f t="shared" si="1"/>
        <v/>
      </c>
      <c r="O19" s="297"/>
    </row>
    <row r="20" spans="1:21" s="17" customFormat="1" ht="21" customHeight="1" x14ac:dyDescent="0.2">
      <c r="A20" s="75"/>
      <c r="B20" s="281"/>
      <c r="C20" s="282"/>
      <c r="D20" s="283"/>
      <c r="E20" s="284"/>
      <c r="F20" s="285"/>
      <c r="G20" s="286"/>
      <c r="H20" s="287"/>
      <c r="I20" s="288"/>
      <c r="J20" s="288"/>
      <c r="K20" s="289"/>
      <c r="L20" s="277"/>
      <c r="M20" s="353" t="str">
        <f t="shared" si="0"/>
        <v/>
      </c>
      <c r="N20" s="212" t="str">
        <f t="shared" si="1"/>
        <v/>
      </c>
      <c r="O20" s="297"/>
    </row>
    <row r="21" spans="1:21" s="17" customFormat="1" ht="21" customHeight="1" x14ac:dyDescent="0.2">
      <c r="A21" s="75"/>
      <c r="B21" s="281"/>
      <c r="C21" s="282"/>
      <c r="D21" s="283"/>
      <c r="E21" s="284"/>
      <c r="F21" s="285"/>
      <c r="G21" s="286"/>
      <c r="H21" s="287"/>
      <c r="I21" s="288"/>
      <c r="J21" s="288"/>
      <c r="K21" s="289"/>
      <c r="L21" s="277"/>
      <c r="M21" s="353" t="str">
        <f t="shared" si="0"/>
        <v/>
      </c>
      <c r="N21" s="212" t="str">
        <f t="shared" si="1"/>
        <v/>
      </c>
      <c r="O21" s="297"/>
    </row>
    <row r="22" spans="1:21" s="17" customFormat="1" ht="21" customHeight="1" x14ac:dyDescent="0.2">
      <c r="A22" s="75"/>
      <c r="B22" s="281"/>
      <c r="C22" s="282"/>
      <c r="D22" s="283"/>
      <c r="E22" s="284"/>
      <c r="F22" s="285"/>
      <c r="G22" s="286"/>
      <c r="H22" s="287"/>
      <c r="I22" s="288"/>
      <c r="J22" s="288"/>
      <c r="K22" s="289"/>
      <c r="L22" s="277"/>
      <c r="M22" s="353" t="str">
        <f t="shared" si="0"/>
        <v/>
      </c>
      <c r="N22" s="212" t="str">
        <f t="shared" si="1"/>
        <v/>
      </c>
      <c r="O22" s="297"/>
    </row>
    <row r="23" spans="1:21" s="17" customFormat="1" ht="21" customHeight="1" x14ac:dyDescent="0.2">
      <c r="A23" s="75"/>
      <c r="B23" s="281"/>
      <c r="C23" s="282"/>
      <c r="D23" s="283"/>
      <c r="E23" s="284"/>
      <c r="F23" s="285"/>
      <c r="G23" s="286"/>
      <c r="H23" s="287"/>
      <c r="I23" s="288"/>
      <c r="J23" s="288"/>
      <c r="K23" s="289"/>
      <c r="L23" s="277"/>
      <c r="M23" s="353" t="str">
        <f t="shared" si="0"/>
        <v/>
      </c>
      <c r="N23" s="212" t="str">
        <f t="shared" si="1"/>
        <v/>
      </c>
      <c r="O23" s="297"/>
    </row>
    <row r="24" spans="1:21" s="17" customFormat="1" ht="21" customHeight="1" x14ac:dyDescent="0.2">
      <c r="A24" s="75"/>
      <c r="B24" s="281"/>
      <c r="C24" s="282"/>
      <c r="D24" s="283"/>
      <c r="E24" s="284"/>
      <c r="F24" s="285"/>
      <c r="G24" s="286"/>
      <c r="H24" s="287"/>
      <c r="I24" s="288"/>
      <c r="J24" s="288"/>
      <c r="K24" s="289"/>
      <c r="L24" s="277"/>
      <c r="M24" s="353" t="str">
        <f t="shared" si="0"/>
        <v/>
      </c>
      <c r="N24" s="212" t="str">
        <f t="shared" si="1"/>
        <v/>
      </c>
      <c r="O24" s="297"/>
    </row>
    <row r="25" spans="1:21" s="17" customFormat="1" ht="21" customHeight="1" x14ac:dyDescent="0.2">
      <c r="A25" s="75"/>
      <c r="B25" s="281"/>
      <c r="C25" s="282"/>
      <c r="D25" s="283"/>
      <c r="E25" s="284"/>
      <c r="F25" s="285"/>
      <c r="G25" s="286"/>
      <c r="H25" s="287"/>
      <c r="I25" s="288"/>
      <c r="J25" s="288"/>
      <c r="K25" s="289"/>
      <c r="L25" s="277"/>
      <c r="M25" s="353" t="str">
        <f t="shared" si="0"/>
        <v/>
      </c>
      <c r="N25" s="212" t="str">
        <f t="shared" si="1"/>
        <v/>
      </c>
      <c r="O25" s="297"/>
    </row>
    <row r="26" spans="1:21" s="17" customFormat="1" ht="21" customHeight="1" x14ac:dyDescent="0.2">
      <c r="A26" s="75"/>
      <c r="B26" s="281"/>
      <c r="C26" s="282"/>
      <c r="D26" s="283"/>
      <c r="E26" s="284"/>
      <c r="F26" s="285"/>
      <c r="G26" s="286"/>
      <c r="H26" s="287"/>
      <c r="I26" s="288"/>
      <c r="J26" s="288"/>
      <c r="K26" s="289"/>
      <c r="L26" s="277"/>
      <c r="M26" s="353" t="str">
        <f t="shared" si="0"/>
        <v/>
      </c>
      <c r="N26" s="212" t="str">
        <f t="shared" si="1"/>
        <v/>
      </c>
      <c r="O26" s="297"/>
      <c r="U26" s="11"/>
    </row>
    <row r="27" spans="1:21" s="17" customFormat="1" ht="21" customHeight="1" x14ac:dyDescent="0.2">
      <c r="A27" s="75"/>
      <c r="B27" s="281"/>
      <c r="C27" s="282"/>
      <c r="D27" s="283"/>
      <c r="E27" s="284"/>
      <c r="F27" s="285"/>
      <c r="G27" s="286"/>
      <c r="H27" s="287"/>
      <c r="I27" s="288"/>
      <c r="J27" s="288"/>
      <c r="K27" s="289"/>
      <c r="L27" s="277"/>
      <c r="M27" s="353" t="str">
        <f t="shared" si="0"/>
        <v/>
      </c>
      <c r="N27" s="212" t="str">
        <f t="shared" si="1"/>
        <v/>
      </c>
      <c r="O27" s="297"/>
    </row>
    <row r="28" spans="1:21" s="17" customFormat="1" ht="21" customHeight="1" x14ac:dyDescent="0.2">
      <c r="A28" s="75"/>
      <c r="B28" s="281"/>
      <c r="C28" s="282"/>
      <c r="D28" s="283"/>
      <c r="E28" s="284"/>
      <c r="F28" s="285"/>
      <c r="G28" s="286"/>
      <c r="H28" s="287"/>
      <c r="I28" s="288"/>
      <c r="J28" s="288"/>
      <c r="K28" s="289"/>
      <c r="L28" s="277"/>
      <c r="M28" s="353" t="str">
        <f t="shared" si="0"/>
        <v/>
      </c>
      <c r="N28" s="212" t="str">
        <f t="shared" si="1"/>
        <v/>
      </c>
      <c r="O28" s="297"/>
    </row>
    <row r="29" spans="1:21" s="17" customFormat="1" ht="21" customHeight="1" x14ac:dyDescent="0.2">
      <c r="A29" s="75"/>
      <c r="B29" s="281"/>
      <c r="C29" s="282"/>
      <c r="D29" s="283"/>
      <c r="E29" s="284"/>
      <c r="F29" s="285"/>
      <c r="G29" s="286"/>
      <c r="H29" s="287"/>
      <c r="I29" s="288"/>
      <c r="J29" s="288"/>
      <c r="K29" s="289"/>
      <c r="L29" s="277"/>
      <c r="M29" s="353" t="str">
        <f t="shared" si="0"/>
        <v/>
      </c>
      <c r="N29" s="212" t="str">
        <f t="shared" si="1"/>
        <v/>
      </c>
      <c r="O29" s="297"/>
    </row>
    <row r="30" spans="1:21" s="17" customFormat="1" ht="21" customHeight="1" x14ac:dyDescent="0.2">
      <c r="A30" s="75"/>
      <c r="B30" s="281"/>
      <c r="C30" s="282"/>
      <c r="D30" s="283"/>
      <c r="E30" s="284"/>
      <c r="F30" s="285"/>
      <c r="G30" s="286"/>
      <c r="H30" s="287"/>
      <c r="I30" s="288"/>
      <c r="J30" s="288"/>
      <c r="K30" s="289"/>
      <c r="L30" s="277"/>
      <c r="M30" s="353" t="str">
        <f t="shared" si="0"/>
        <v/>
      </c>
      <c r="N30" s="212" t="str">
        <f t="shared" si="1"/>
        <v/>
      </c>
      <c r="O30" s="297"/>
    </row>
    <row r="31" spans="1:21" s="17" customFormat="1" ht="21" customHeight="1" x14ac:dyDescent="0.2">
      <c r="A31" s="75"/>
      <c r="B31" s="281"/>
      <c r="C31" s="282"/>
      <c r="D31" s="283"/>
      <c r="E31" s="284"/>
      <c r="F31" s="285"/>
      <c r="G31" s="286"/>
      <c r="H31" s="287"/>
      <c r="I31" s="288"/>
      <c r="J31" s="288"/>
      <c r="K31" s="289"/>
      <c r="L31" s="277"/>
      <c r="M31" s="353" t="str">
        <f t="shared" si="0"/>
        <v/>
      </c>
      <c r="N31" s="212" t="str">
        <f t="shared" si="1"/>
        <v/>
      </c>
      <c r="O31" s="297"/>
    </row>
    <row r="32" spans="1:21" s="17" customFormat="1" ht="21" customHeight="1" x14ac:dyDescent="0.2">
      <c r="A32" s="75"/>
      <c r="B32" s="281"/>
      <c r="C32" s="282"/>
      <c r="D32" s="283"/>
      <c r="E32" s="284"/>
      <c r="F32" s="285"/>
      <c r="G32" s="286"/>
      <c r="H32" s="287"/>
      <c r="I32" s="288"/>
      <c r="J32" s="288"/>
      <c r="K32" s="289"/>
      <c r="L32" s="277"/>
      <c r="M32" s="353" t="str">
        <f t="shared" si="0"/>
        <v/>
      </c>
      <c r="N32" s="212" t="str">
        <f t="shared" si="1"/>
        <v/>
      </c>
      <c r="O32" s="297"/>
    </row>
    <row r="33" spans="1:15" s="17" customFormat="1" ht="21" customHeight="1" x14ac:dyDescent="0.2">
      <c r="A33" s="75"/>
      <c r="B33" s="281"/>
      <c r="C33" s="282"/>
      <c r="D33" s="283"/>
      <c r="E33" s="284"/>
      <c r="F33" s="285"/>
      <c r="G33" s="286"/>
      <c r="H33" s="287"/>
      <c r="I33" s="288"/>
      <c r="J33" s="288"/>
      <c r="K33" s="289"/>
      <c r="L33" s="277"/>
      <c r="M33" s="353" t="str">
        <f t="shared" si="0"/>
        <v/>
      </c>
      <c r="N33" s="212" t="str">
        <f t="shared" si="1"/>
        <v/>
      </c>
      <c r="O33" s="297"/>
    </row>
    <row r="34" spans="1:15" s="17" customFormat="1" ht="21" customHeight="1" x14ac:dyDescent="0.2">
      <c r="A34" s="63"/>
      <c r="B34" s="64"/>
      <c r="C34" s="65"/>
      <c r="D34" s="66"/>
      <c r="E34" s="67"/>
      <c r="F34" s="68"/>
      <c r="G34" s="69"/>
      <c r="H34" s="70"/>
      <c r="I34" s="71"/>
      <c r="J34" s="71"/>
      <c r="K34" s="42"/>
      <c r="L34" s="41"/>
      <c r="M34" s="354" t="str">
        <f t="shared" si="0"/>
        <v/>
      </c>
      <c r="N34" s="212" t="str">
        <f t="shared" si="1"/>
        <v/>
      </c>
      <c r="O34" s="297"/>
    </row>
    <row r="35" spans="1:15" s="17" customFormat="1" ht="21" customHeight="1" x14ac:dyDescent="0.2">
      <c r="A35" s="63"/>
      <c r="B35" s="64"/>
      <c r="C35" s="65"/>
      <c r="D35" s="66"/>
      <c r="E35" s="67"/>
      <c r="F35" s="68"/>
      <c r="G35" s="69"/>
      <c r="H35" s="70"/>
      <c r="I35" s="71"/>
      <c r="J35" s="71"/>
      <c r="K35" s="42"/>
      <c r="L35" s="41"/>
      <c r="M35" s="354" t="str">
        <f t="shared" si="0"/>
        <v/>
      </c>
      <c r="N35" s="212" t="str">
        <f t="shared" si="1"/>
        <v/>
      </c>
      <c r="O35" s="297"/>
    </row>
    <row r="36" spans="1:15" s="17" customFormat="1" ht="21" customHeight="1" x14ac:dyDescent="0.2">
      <c r="A36" s="63"/>
      <c r="B36" s="64"/>
      <c r="C36" s="65"/>
      <c r="D36" s="66"/>
      <c r="E36" s="67"/>
      <c r="F36" s="68"/>
      <c r="G36" s="69"/>
      <c r="H36" s="70"/>
      <c r="I36" s="71"/>
      <c r="J36" s="71"/>
      <c r="K36" s="42"/>
      <c r="L36" s="41"/>
      <c r="M36" s="354" t="str">
        <f t="shared" si="0"/>
        <v/>
      </c>
      <c r="N36" s="212" t="str">
        <f t="shared" si="1"/>
        <v/>
      </c>
      <c r="O36" s="297"/>
    </row>
    <row r="37" spans="1:15" s="17" customFormat="1" ht="21" customHeight="1" x14ac:dyDescent="0.2">
      <c r="A37" s="63"/>
      <c r="B37" s="64"/>
      <c r="C37" s="65"/>
      <c r="D37" s="66"/>
      <c r="E37" s="67"/>
      <c r="F37" s="68"/>
      <c r="G37" s="69"/>
      <c r="H37" s="70"/>
      <c r="I37" s="71"/>
      <c r="J37" s="71"/>
      <c r="K37" s="42"/>
      <c r="L37" s="41"/>
      <c r="M37" s="354" t="str">
        <f t="shared" si="0"/>
        <v/>
      </c>
      <c r="N37" s="212" t="str">
        <f t="shared" si="1"/>
        <v/>
      </c>
      <c r="O37" s="297"/>
    </row>
    <row r="38" spans="1:15" s="17" customFormat="1" ht="21" customHeight="1" x14ac:dyDescent="0.2">
      <c r="A38" s="63"/>
      <c r="B38" s="64"/>
      <c r="C38" s="65"/>
      <c r="D38" s="66"/>
      <c r="E38" s="67"/>
      <c r="F38" s="68"/>
      <c r="G38" s="69"/>
      <c r="H38" s="70"/>
      <c r="I38" s="71"/>
      <c r="J38" s="71"/>
      <c r="K38" s="42"/>
      <c r="L38" s="41"/>
      <c r="M38" s="354" t="str">
        <f t="shared" si="0"/>
        <v/>
      </c>
      <c r="N38" s="212" t="str">
        <f t="shared" si="1"/>
        <v/>
      </c>
      <c r="O38" s="297"/>
    </row>
    <row r="39" spans="1:15" s="17" customFormat="1" ht="21" customHeight="1" x14ac:dyDescent="0.2">
      <c r="A39" s="63"/>
      <c r="B39" s="64"/>
      <c r="C39" s="65"/>
      <c r="D39" s="66"/>
      <c r="E39" s="67"/>
      <c r="F39" s="68"/>
      <c r="G39" s="69"/>
      <c r="H39" s="70"/>
      <c r="I39" s="71"/>
      <c r="J39" s="71"/>
      <c r="K39" s="42"/>
      <c r="L39" s="41"/>
      <c r="M39" s="354" t="str">
        <f t="shared" si="0"/>
        <v/>
      </c>
      <c r="N39" s="212" t="str">
        <f t="shared" si="1"/>
        <v/>
      </c>
      <c r="O39" s="297"/>
    </row>
    <row r="40" spans="1:15" s="17" customFormat="1" ht="21" customHeight="1" x14ac:dyDescent="0.2">
      <c r="A40" s="63"/>
      <c r="B40" s="64"/>
      <c r="C40" s="65"/>
      <c r="D40" s="66"/>
      <c r="E40" s="67"/>
      <c r="F40" s="68"/>
      <c r="G40" s="69"/>
      <c r="H40" s="70"/>
      <c r="I40" s="71"/>
      <c r="J40" s="71"/>
      <c r="K40" s="42"/>
      <c r="L40" s="41"/>
      <c r="M40" s="354" t="str">
        <f t="shared" si="0"/>
        <v/>
      </c>
      <c r="N40" s="212" t="str">
        <f t="shared" si="1"/>
        <v/>
      </c>
      <c r="O40" s="297"/>
    </row>
    <row r="41" spans="1:15" s="17" customFormat="1" ht="21" customHeight="1" x14ac:dyDescent="0.2">
      <c r="A41" s="63"/>
      <c r="B41" s="64"/>
      <c r="C41" s="65"/>
      <c r="D41" s="66"/>
      <c r="E41" s="67"/>
      <c r="F41" s="68"/>
      <c r="G41" s="69"/>
      <c r="H41" s="70"/>
      <c r="I41" s="71"/>
      <c r="J41" s="71"/>
      <c r="K41" s="42"/>
      <c r="L41" s="41"/>
      <c r="M41" s="354" t="str">
        <f t="shared" si="0"/>
        <v/>
      </c>
      <c r="N41" s="212" t="str">
        <f t="shared" si="1"/>
        <v/>
      </c>
      <c r="O41" s="297"/>
    </row>
    <row r="42" spans="1:15" s="17" customFormat="1" ht="21" customHeight="1" x14ac:dyDescent="0.2">
      <c r="A42" s="63"/>
      <c r="B42" s="64"/>
      <c r="C42" s="65"/>
      <c r="D42" s="66"/>
      <c r="E42" s="67"/>
      <c r="F42" s="68"/>
      <c r="G42" s="69"/>
      <c r="H42" s="70"/>
      <c r="I42" s="71"/>
      <c r="J42" s="71"/>
      <c r="K42" s="42"/>
      <c r="L42" s="41"/>
      <c r="M42" s="354" t="str">
        <f t="shared" si="0"/>
        <v/>
      </c>
      <c r="N42" s="212" t="str">
        <f t="shared" si="1"/>
        <v/>
      </c>
      <c r="O42" s="297"/>
    </row>
    <row r="43" spans="1:15" s="17" customFormat="1" ht="21" customHeight="1" x14ac:dyDescent="0.2">
      <c r="A43" s="63"/>
      <c r="B43" s="64"/>
      <c r="C43" s="65"/>
      <c r="D43" s="66"/>
      <c r="E43" s="67"/>
      <c r="F43" s="68"/>
      <c r="G43" s="69"/>
      <c r="H43" s="70"/>
      <c r="I43" s="71"/>
      <c r="J43" s="71"/>
      <c r="K43" s="42"/>
      <c r="L43" s="41"/>
      <c r="M43" s="354" t="str">
        <f t="shared" si="0"/>
        <v/>
      </c>
      <c r="N43" s="212" t="str">
        <f t="shared" si="1"/>
        <v/>
      </c>
      <c r="O43" s="297"/>
    </row>
    <row r="44" spans="1:15" s="17" customFormat="1" ht="21" customHeight="1" x14ac:dyDescent="0.2">
      <c r="A44" s="63"/>
      <c r="B44" s="64"/>
      <c r="C44" s="65"/>
      <c r="D44" s="66"/>
      <c r="E44" s="67"/>
      <c r="F44" s="68"/>
      <c r="G44" s="69"/>
      <c r="H44" s="70"/>
      <c r="I44" s="71"/>
      <c r="J44" s="71"/>
      <c r="K44" s="42"/>
      <c r="L44" s="41"/>
      <c r="M44" s="354" t="str">
        <f t="shared" si="0"/>
        <v/>
      </c>
      <c r="N44" s="212" t="str">
        <f t="shared" si="1"/>
        <v/>
      </c>
      <c r="O44" s="297"/>
    </row>
    <row r="45" spans="1:15" s="17" customFormat="1" ht="21" customHeight="1" x14ac:dyDescent="0.2">
      <c r="A45" s="63"/>
      <c r="B45" s="64"/>
      <c r="C45" s="65"/>
      <c r="D45" s="66"/>
      <c r="E45" s="67"/>
      <c r="F45" s="68"/>
      <c r="G45" s="69"/>
      <c r="H45" s="70"/>
      <c r="I45" s="71"/>
      <c r="J45" s="71"/>
      <c r="K45" s="42"/>
      <c r="L45" s="41"/>
      <c r="M45" s="354" t="str">
        <f t="shared" si="0"/>
        <v/>
      </c>
      <c r="N45" s="212" t="str">
        <f t="shared" si="1"/>
        <v/>
      </c>
      <c r="O45" s="297"/>
    </row>
    <row r="46" spans="1:15" s="17" customFormat="1" ht="21" customHeight="1" x14ac:dyDescent="0.2">
      <c r="A46" s="63"/>
      <c r="B46" s="64"/>
      <c r="C46" s="65"/>
      <c r="D46" s="66"/>
      <c r="E46" s="67"/>
      <c r="F46" s="68"/>
      <c r="G46" s="69"/>
      <c r="H46" s="70"/>
      <c r="I46" s="71"/>
      <c r="J46" s="71"/>
      <c r="K46" s="42"/>
      <c r="L46" s="41"/>
      <c r="M46" s="354" t="str">
        <f t="shared" si="0"/>
        <v/>
      </c>
      <c r="N46" s="212" t="str">
        <f t="shared" si="1"/>
        <v/>
      </c>
      <c r="O46" s="297"/>
    </row>
    <row r="47" spans="1:15" s="17" customFormat="1" ht="21" customHeight="1" x14ac:dyDescent="0.2">
      <c r="A47" s="63"/>
      <c r="B47" s="64"/>
      <c r="C47" s="65"/>
      <c r="D47" s="66"/>
      <c r="E47" s="67"/>
      <c r="F47" s="68"/>
      <c r="G47" s="69"/>
      <c r="H47" s="70"/>
      <c r="I47" s="71"/>
      <c r="J47" s="71"/>
      <c r="K47" s="42"/>
      <c r="L47" s="41"/>
      <c r="M47" s="354" t="str">
        <f t="shared" si="0"/>
        <v/>
      </c>
      <c r="N47" s="212" t="str">
        <f t="shared" si="1"/>
        <v/>
      </c>
      <c r="O47" s="297"/>
    </row>
    <row r="48" spans="1:15" s="17" customFormat="1" ht="21" customHeight="1" x14ac:dyDescent="0.2">
      <c r="A48" s="63"/>
      <c r="B48" s="64"/>
      <c r="C48" s="65"/>
      <c r="D48" s="66"/>
      <c r="E48" s="67"/>
      <c r="F48" s="68"/>
      <c r="G48" s="69"/>
      <c r="H48" s="70"/>
      <c r="I48" s="71"/>
      <c r="J48" s="71"/>
      <c r="K48" s="42"/>
      <c r="L48" s="41"/>
      <c r="M48" s="354" t="str">
        <f t="shared" si="0"/>
        <v/>
      </c>
      <c r="N48" s="212" t="str">
        <f t="shared" si="1"/>
        <v/>
      </c>
      <c r="O48" s="297"/>
    </row>
    <row r="49" spans="1:15" s="17" customFormat="1" ht="21" customHeight="1" x14ac:dyDescent="0.2">
      <c r="A49" s="63"/>
      <c r="B49" s="64"/>
      <c r="C49" s="65"/>
      <c r="D49" s="66"/>
      <c r="E49" s="67"/>
      <c r="F49" s="68"/>
      <c r="G49" s="69"/>
      <c r="H49" s="70"/>
      <c r="I49" s="71"/>
      <c r="J49" s="71"/>
      <c r="K49" s="42"/>
      <c r="L49" s="41"/>
      <c r="M49" s="354" t="str">
        <f t="shared" si="0"/>
        <v/>
      </c>
      <c r="N49" s="212" t="str">
        <f t="shared" si="1"/>
        <v/>
      </c>
      <c r="O49" s="297"/>
    </row>
    <row r="50" spans="1:15" s="17" customFormat="1" ht="21" customHeight="1" x14ac:dyDescent="0.2">
      <c r="A50" s="63"/>
      <c r="B50" s="64"/>
      <c r="C50" s="65"/>
      <c r="D50" s="66"/>
      <c r="E50" s="67"/>
      <c r="F50" s="68"/>
      <c r="G50" s="69"/>
      <c r="H50" s="70"/>
      <c r="I50" s="71"/>
      <c r="J50" s="71"/>
      <c r="K50" s="42"/>
      <c r="L50" s="41"/>
      <c r="M50" s="354" t="str">
        <f t="shared" si="0"/>
        <v/>
      </c>
      <c r="N50" s="212" t="str">
        <f t="shared" si="1"/>
        <v/>
      </c>
      <c r="O50" s="297"/>
    </row>
    <row r="51" spans="1:15" s="17" customFormat="1" ht="21" customHeight="1" x14ac:dyDescent="0.2">
      <c r="A51" s="63"/>
      <c r="B51" s="64"/>
      <c r="C51" s="65"/>
      <c r="D51" s="66"/>
      <c r="E51" s="67"/>
      <c r="F51" s="68"/>
      <c r="G51" s="69"/>
      <c r="H51" s="70"/>
      <c r="I51" s="71"/>
      <c r="J51" s="71"/>
      <c r="K51" s="42"/>
      <c r="L51" s="41"/>
      <c r="M51" s="354" t="str">
        <f t="shared" si="0"/>
        <v/>
      </c>
      <c r="N51" s="212" t="str">
        <f t="shared" si="1"/>
        <v/>
      </c>
      <c r="O51" s="297"/>
    </row>
    <row r="52" spans="1:15" s="17" customFormat="1" ht="21" customHeight="1" x14ac:dyDescent="0.2">
      <c r="A52" s="63"/>
      <c r="B52" s="64"/>
      <c r="C52" s="65"/>
      <c r="D52" s="66"/>
      <c r="E52" s="67"/>
      <c r="F52" s="68"/>
      <c r="G52" s="69"/>
      <c r="H52" s="70"/>
      <c r="I52" s="71"/>
      <c r="J52" s="71"/>
      <c r="K52" s="42"/>
      <c r="L52" s="41"/>
      <c r="M52" s="354" t="str">
        <f t="shared" si="0"/>
        <v/>
      </c>
      <c r="N52" s="212" t="str">
        <f t="shared" si="1"/>
        <v/>
      </c>
      <c r="O52" s="297"/>
    </row>
    <row r="53" spans="1:15" s="17" customFormat="1" ht="21" customHeight="1" x14ac:dyDescent="0.2">
      <c r="A53" s="63"/>
      <c r="B53" s="64"/>
      <c r="C53" s="65"/>
      <c r="D53" s="66"/>
      <c r="E53" s="67"/>
      <c r="F53" s="68"/>
      <c r="G53" s="69"/>
      <c r="H53" s="70"/>
      <c r="I53" s="71"/>
      <c r="J53" s="71"/>
      <c r="K53" s="42"/>
      <c r="L53" s="41"/>
      <c r="M53" s="354" t="str">
        <f t="shared" si="0"/>
        <v/>
      </c>
      <c r="N53" s="212" t="str">
        <f t="shared" si="1"/>
        <v/>
      </c>
      <c r="O53" s="297"/>
    </row>
    <row r="54" spans="1:15" s="17" customFormat="1" ht="21" customHeight="1" x14ac:dyDescent="0.2">
      <c r="A54" s="63"/>
      <c r="B54" s="64"/>
      <c r="C54" s="65"/>
      <c r="D54" s="66"/>
      <c r="E54" s="67"/>
      <c r="F54" s="68"/>
      <c r="G54" s="69"/>
      <c r="H54" s="70"/>
      <c r="I54" s="71"/>
      <c r="J54" s="71"/>
      <c r="K54" s="42"/>
      <c r="L54" s="41"/>
      <c r="M54" s="354" t="str">
        <f t="shared" si="0"/>
        <v/>
      </c>
      <c r="N54" s="212" t="str">
        <f t="shared" si="1"/>
        <v/>
      </c>
      <c r="O54" s="297"/>
    </row>
    <row r="55" spans="1:15" s="17" customFormat="1" ht="21" customHeight="1" x14ac:dyDescent="0.2">
      <c r="A55" s="63"/>
      <c r="B55" s="64"/>
      <c r="C55" s="65"/>
      <c r="D55" s="66"/>
      <c r="E55" s="67"/>
      <c r="F55" s="68"/>
      <c r="G55" s="69"/>
      <c r="H55" s="70"/>
      <c r="I55" s="71"/>
      <c r="J55" s="71"/>
      <c r="K55" s="42"/>
      <c r="L55" s="41"/>
      <c r="M55" s="354" t="str">
        <f t="shared" si="0"/>
        <v/>
      </c>
      <c r="N55" s="212" t="str">
        <f t="shared" si="1"/>
        <v/>
      </c>
      <c r="O55" s="297"/>
    </row>
    <row r="56" spans="1:15" s="17" customFormat="1" ht="21" customHeight="1" x14ac:dyDescent="0.2">
      <c r="A56" s="63"/>
      <c r="B56" s="64"/>
      <c r="C56" s="65"/>
      <c r="D56" s="66"/>
      <c r="E56" s="67"/>
      <c r="F56" s="68"/>
      <c r="G56" s="69"/>
      <c r="H56" s="70"/>
      <c r="I56" s="71"/>
      <c r="J56" s="71"/>
      <c r="K56" s="42"/>
      <c r="L56" s="41"/>
      <c r="M56" s="354" t="str">
        <f t="shared" si="0"/>
        <v/>
      </c>
      <c r="N56" s="212" t="str">
        <f t="shared" si="1"/>
        <v/>
      </c>
      <c r="O56" s="297"/>
    </row>
    <row r="57" spans="1:15" s="17" customFormat="1" ht="21" customHeight="1" x14ac:dyDescent="0.2">
      <c r="A57" s="63"/>
      <c r="B57" s="64"/>
      <c r="C57" s="65"/>
      <c r="D57" s="66"/>
      <c r="E57" s="67"/>
      <c r="F57" s="68"/>
      <c r="G57" s="69"/>
      <c r="H57" s="70"/>
      <c r="I57" s="71"/>
      <c r="J57" s="71"/>
      <c r="K57" s="42"/>
      <c r="L57" s="41"/>
      <c r="M57" s="354" t="str">
        <f t="shared" si="0"/>
        <v/>
      </c>
      <c r="N57" s="212" t="str">
        <f t="shared" si="1"/>
        <v/>
      </c>
      <c r="O57" s="297"/>
    </row>
    <row r="58" spans="1:15" s="17" customFormat="1" ht="21" customHeight="1" x14ac:dyDescent="0.2">
      <c r="A58" s="63"/>
      <c r="B58" s="64"/>
      <c r="C58" s="65"/>
      <c r="D58" s="66"/>
      <c r="E58" s="67"/>
      <c r="F58" s="68"/>
      <c r="G58" s="69"/>
      <c r="H58" s="70"/>
      <c r="I58" s="71"/>
      <c r="J58" s="71"/>
      <c r="K58" s="42"/>
      <c r="L58" s="41"/>
      <c r="M58" s="354" t="str">
        <f t="shared" si="0"/>
        <v/>
      </c>
      <c r="N58" s="212" t="str">
        <f t="shared" si="1"/>
        <v/>
      </c>
      <c r="O58" s="297"/>
    </row>
    <row r="59" spans="1:15" s="17" customFormat="1" ht="21" customHeight="1" x14ac:dyDescent="0.2">
      <c r="A59" s="63"/>
      <c r="B59" s="64"/>
      <c r="C59" s="65"/>
      <c r="D59" s="66"/>
      <c r="E59" s="67"/>
      <c r="F59" s="68"/>
      <c r="G59" s="69"/>
      <c r="H59" s="70"/>
      <c r="I59" s="71"/>
      <c r="J59" s="71"/>
      <c r="K59" s="42"/>
      <c r="L59" s="41"/>
      <c r="M59" s="354" t="str">
        <f t="shared" si="0"/>
        <v/>
      </c>
      <c r="N59" s="212" t="str">
        <f t="shared" si="1"/>
        <v/>
      </c>
      <c r="O59" s="297"/>
    </row>
    <row r="60" spans="1:15" s="17" customFormat="1" ht="21" customHeight="1" x14ac:dyDescent="0.2">
      <c r="A60" s="63"/>
      <c r="B60" s="64"/>
      <c r="C60" s="65"/>
      <c r="D60" s="66"/>
      <c r="E60" s="67"/>
      <c r="F60" s="68"/>
      <c r="G60" s="69"/>
      <c r="H60" s="70"/>
      <c r="I60" s="71"/>
      <c r="J60" s="71"/>
      <c r="K60" s="42"/>
      <c r="L60" s="41"/>
      <c r="M60" s="354" t="str">
        <f t="shared" si="0"/>
        <v/>
      </c>
      <c r="N60" s="212" t="str">
        <f t="shared" si="1"/>
        <v/>
      </c>
      <c r="O60" s="297"/>
    </row>
    <row r="61" spans="1:15" s="17" customFormat="1" ht="21" customHeight="1" x14ac:dyDescent="0.2">
      <c r="A61" s="63"/>
      <c r="B61" s="64"/>
      <c r="C61" s="65"/>
      <c r="D61" s="66"/>
      <c r="E61" s="67"/>
      <c r="F61" s="68"/>
      <c r="G61" s="69"/>
      <c r="H61" s="70"/>
      <c r="I61" s="71"/>
      <c r="J61" s="71"/>
      <c r="K61" s="42"/>
      <c r="L61" s="41"/>
      <c r="M61" s="354" t="str">
        <f t="shared" si="0"/>
        <v/>
      </c>
      <c r="N61" s="212" t="str">
        <f t="shared" si="1"/>
        <v/>
      </c>
      <c r="O61" s="297"/>
    </row>
    <row r="62" spans="1:15" s="17" customFormat="1" ht="21" customHeight="1" x14ac:dyDescent="0.2">
      <c r="A62" s="63"/>
      <c r="B62" s="64"/>
      <c r="C62" s="65"/>
      <c r="D62" s="66"/>
      <c r="E62" s="67"/>
      <c r="F62" s="68"/>
      <c r="G62" s="69"/>
      <c r="H62" s="70"/>
      <c r="I62" s="71"/>
      <c r="J62" s="71"/>
      <c r="K62" s="42"/>
      <c r="L62" s="41"/>
      <c r="M62" s="354" t="str">
        <f t="shared" si="0"/>
        <v/>
      </c>
      <c r="N62" s="212" t="str">
        <f t="shared" si="1"/>
        <v/>
      </c>
      <c r="O62" s="297"/>
    </row>
    <row r="63" spans="1:15" s="17" customFormat="1" ht="21" customHeight="1" x14ac:dyDescent="0.2">
      <c r="A63" s="63"/>
      <c r="B63" s="64"/>
      <c r="C63" s="65"/>
      <c r="D63" s="66"/>
      <c r="E63" s="67"/>
      <c r="F63" s="68"/>
      <c r="G63" s="69"/>
      <c r="H63" s="70"/>
      <c r="I63" s="71"/>
      <c r="J63" s="71"/>
      <c r="K63" s="42"/>
      <c r="L63" s="41"/>
      <c r="M63" s="354" t="str">
        <f t="shared" si="0"/>
        <v/>
      </c>
      <c r="N63" s="212" t="str">
        <f t="shared" si="1"/>
        <v/>
      </c>
      <c r="O63" s="297"/>
    </row>
    <row r="64" spans="1:15" s="17" customFormat="1" ht="21" customHeight="1" x14ac:dyDescent="0.2">
      <c r="A64" s="63"/>
      <c r="B64" s="64"/>
      <c r="C64" s="65"/>
      <c r="D64" s="66"/>
      <c r="E64" s="67"/>
      <c r="F64" s="68"/>
      <c r="G64" s="69"/>
      <c r="H64" s="70"/>
      <c r="I64" s="71"/>
      <c r="J64" s="71"/>
      <c r="K64" s="42"/>
      <c r="L64" s="41"/>
      <c r="M64" s="354" t="str">
        <f t="shared" si="0"/>
        <v/>
      </c>
      <c r="N64" s="212" t="str">
        <f t="shared" si="1"/>
        <v/>
      </c>
      <c r="O64" s="297"/>
    </row>
    <row r="65" spans="1:15" s="17" customFormat="1" ht="21" customHeight="1" x14ac:dyDescent="0.2">
      <c r="A65" s="63"/>
      <c r="B65" s="64"/>
      <c r="C65" s="65"/>
      <c r="D65" s="66"/>
      <c r="E65" s="67"/>
      <c r="F65" s="68"/>
      <c r="G65" s="69"/>
      <c r="H65" s="70"/>
      <c r="I65" s="71"/>
      <c r="J65" s="71"/>
      <c r="K65" s="42"/>
      <c r="L65" s="41"/>
      <c r="M65" s="354" t="str">
        <f t="shared" si="0"/>
        <v/>
      </c>
      <c r="N65" s="212" t="str">
        <f t="shared" si="1"/>
        <v/>
      </c>
      <c r="O65" s="297"/>
    </row>
    <row r="66" spans="1:15" s="17" customFormat="1" ht="21" customHeight="1" x14ac:dyDescent="0.2">
      <c r="A66" s="63"/>
      <c r="B66" s="64"/>
      <c r="C66" s="65"/>
      <c r="D66" s="66"/>
      <c r="E66" s="67"/>
      <c r="F66" s="68"/>
      <c r="G66" s="69"/>
      <c r="H66" s="70"/>
      <c r="I66" s="71"/>
      <c r="J66" s="71"/>
      <c r="K66" s="42"/>
      <c r="L66" s="41"/>
      <c r="M66" s="354" t="str">
        <f t="shared" si="0"/>
        <v/>
      </c>
      <c r="N66" s="212" t="str">
        <f t="shared" si="1"/>
        <v/>
      </c>
      <c r="O66" s="297"/>
    </row>
    <row r="67" spans="1:15" s="17" customFormat="1" ht="21" customHeight="1" x14ac:dyDescent="0.2">
      <c r="A67" s="63"/>
      <c r="B67" s="64"/>
      <c r="C67" s="65"/>
      <c r="D67" s="66"/>
      <c r="E67" s="67"/>
      <c r="F67" s="68"/>
      <c r="G67" s="69"/>
      <c r="H67" s="70"/>
      <c r="I67" s="71"/>
      <c r="J67" s="71"/>
      <c r="K67" s="42"/>
      <c r="L67" s="41"/>
      <c r="M67" s="354" t="str">
        <f t="shared" si="0"/>
        <v/>
      </c>
      <c r="N67" s="212" t="str">
        <f t="shared" si="1"/>
        <v/>
      </c>
      <c r="O67" s="297"/>
    </row>
    <row r="68" spans="1:15" s="17" customFormat="1" ht="21" customHeight="1" x14ac:dyDescent="0.2">
      <c r="A68" s="63"/>
      <c r="B68" s="64"/>
      <c r="C68" s="65"/>
      <c r="D68" s="66"/>
      <c r="E68" s="67"/>
      <c r="F68" s="68"/>
      <c r="G68" s="69"/>
      <c r="H68" s="70"/>
      <c r="I68" s="71"/>
      <c r="J68" s="71"/>
      <c r="K68" s="42"/>
      <c r="L68" s="41"/>
      <c r="M68" s="354" t="str">
        <f t="shared" si="0"/>
        <v/>
      </c>
      <c r="N68" s="212" t="str">
        <f t="shared" si="1"/>
        <v/>
      </c>
      <c r="O68" s="297"/>
    </row>
    <row r="69" spans="1:15" s="17" customFormat="1" ht="21" customHeight="1" x14ac:dyDescent="0.2">
      <c r="A69" s="63"/>
      <c r="B69" s="64"/>
      <c r="C69" s="65"/>
      <c r="D69" s="66"/>
      <c r="E69" s="67"/>
      <c r="F69" s="68"/>
      <c r="G69" s="69"/>
      <c r="H69" s="70"/>
      <c r="I69" s="71"/>
      <c r="J69" s="71"/>
      <c r="K69" s="42"/>
      <c r="L69" s="41"/>
      <c r="M69" s="354" t="str">
        <f t="shared" si="0"/>
        <v/>
      </c>
      <c r="N69" s="212" t="str">
        <f t="shared" si="1"/>
        <v/>
      </c>
      <c r="O69" s="297"/>
    </row>
    <row r="70" spans="1:15" s="17" customFormat="1" ht="21" customHeight="1" x14ac:dyDescent="0.2">
      <c r="A70" s="63"/>
      <c r="B70" s="64"/>
      <c r="C70" s="65"/>
      <c r="D70" s="66"/>
      <c r="E70" s="67"/>
      <c r="F70" s="68"/>
      <c r="G70" s="69"/>
      <c r="H70" s="70"/>
      <c r="I70" s="71"/>
      <c r="J70" s="71"/>
      <c r="K70" s="42"/>
      <c r="L70" s="41"/>
      <c r="M70" s="354" t="str">
        <f t="shared" ref="M70:M99" si="3">IF(L70="","",IF(L70="課税対象外","要","不要"))</f>
        <v/>
      </c>
      <c r="N70" s="212" t="str">
        <f t="shared" si="1"/>
        <v/>
      </c>
      <c r="O70" s="297"/>
    </row>
    <row r="71" spans="1:15" s="17" customFormat="1" ht="21" customHeight="1" x14ac:dyDescent="0.2">
      <c r="A71" s="63"/>
      <c r="B71" s="64"/>
      <c r="C71" s="65"/>
      <c r="D71" s="66"/>
      <c r="E71" s="67"/>
      <c r="F71" s="68"/>
      <c r="G71" s="69"/>
      <c r="H71" s="70"/>
      <c r="I71" s="71"/>
      <c r="J71" s="71"/>
      <c r="K71" s="42"/>
      <c r="L71" s="41"/>
      <c r="M71" s="354" t="str">
        <f t="shared" si="3"/>
        <v/>
      </c>
      <c r="N71" s="212" t="str">
        <f t="shared" si="1"/>
        <v/>
      </c>
      <c r="O71" s="297"/>
    </row>
    <row r="72" spans="1:15" s="17" customFormat="1" ht="21" customHeight="1" x14ac:dyDescent="0.2">
      <c r="A72" s="63"/>
      <c r="B72" s="64"/>
      <c r="C72" s="65"/>
      <c r="D72" s="66"/>
      <c r="E72" s="67"/>
      <c r="F72" s="68"/>
      <c r="G72" s="69"/>
      <c r="H72" s="70"/>
      <c r="I72" s="71"/>
      <c r="J72" s="71"/>
      <c r="K72" s="42"/>
      <c r="L72" s="41"/>
      <c r="M72" s="354" t="str">
        <f t="shared" si="3"/>
        <v/>
      </c>
      <c r="N72" s="212" t="str">
        <f t="shared" si="1"/>
        <v/>
      </c>
      <c r="O72" s="297"/>
    </row>
    <row r="73" spans="1:15" s="17" customFormat="1" ht="21" customHeight="1" x14ac:dyDescent="0.2">
      <c r="A73" s="63"/>
      <c r="B73" s="64"/>
      <c r="C73" s="65"/>
      <c r="D73" s="66"/>
      <c r="E73" s="67"/>
      <c r="F73" s="68"/>
      <c r="G73" s="69"/>
      <c r="H73" s="70"/>
      <c r="I73" s="71"/>
      <c r="J73" s="71"/>
      <c r="K73" s="42"/>
      <c r="L73" s="41"/>
      <c r="M73" s="354" t="str">
        <f t="shared" si="3"/>
        <v/>
      </c>
      <c r="N73" s="212" t="str">
        <f t="shared" si="1"/>
        <v/>
      </c>
      <c r="O73" s="297"/>
    </row>
    <row r="74" spans="1:15" s="17" customFormat="1" ht="21" customHeight="1" x14ac:dyDescent="0.2">
      <c r="A74" s="63"/>
      <c r="B74" s="64"/>
      <c r="C74" s="65"/>
      <c r="D74" s="66"/>
      <c r="E74" s="67"/>
      <c r="F74" s="68"/>
      <c r="G74" s="69"/>
      <c r="H74" s="70"/>
      <c r="I74" s="71"/>
      <c r="J74" s="71"/>
      <c r="K74" s="42"/>
      <c r="L74" s="41"/>
      <c r="M74" s="354" t="str">
        <f t="shared" si="3"/>
        <v/>
      </c>
      <c r="N74" s="212" t="str">
        <f t="shared" si="1"/>
        <v/>
      </c>
      <c r="O74" s="297"/>
    </row>
    <row r="75" spans="1:15" s="17" customFormat="1" ht="21" customHeight="1" x14ac:dyDescent="0.2">
      <c r="A75" s="63"/>
      <c r="B75" s="64"/>
      <c r="C75" s="65"/>
      <c r="D75" s="66"/>
      <c r="E75" s="67"/>
      <c r="F75" s="68"/>
      <c r="G75" s="69"/>
      <c r="H75" s="70"/>
      <c r="I75" s="71"/>
      <c r="J75" s="71"/>
      <c r="K75" s="42"/>
      <c r="L75" s="41"/>
      <c r="M75" s="354" t="str">
        <f t="shared" si="3"/>
        <v/>
      </c>
      <c r="N75" s="212" t="str">
        <f t="shared" si="1"/>
        <v/>
      </c>
      <c r="O75" s="297"/>
    </row>
    <row r="76" spans="1:15" s="17" customFormat="1" ht="21" customHeight="1" x14ac:dyDescent="0.2">
      <c r="A76" s="63"/>
      <c r="B76" s="64"/>
      <c r="C76" s="65"/>
      <c r="D76" s="66"/>
      <c r="E76" s="67"/>
      <c r="F76" s="68"/>
      <c r="G76" s="69"/>
      <c r="H76" s="70"/>
      <c r="I76" s="71"/>
      <c r="J76" s="71"/>
      <c r="K76" s="42"/>
      <c r="L76" s="41"/>
      <c r="M76" s="354" t="str">
        <f t="shared" si="3"/>
        <v/>
      </c>
      <c r="N76" s="212" t="str">
        <f t="shared" si="1"/>
        <v/>
      </c>
      <c r="O76" s="297"/>
    </row>
    <row r="77" spans="1:15" s="17" customFormat="1" ht="21" customHeight="1" x14ac:dyDescent="0.2">
      <c r="A77" s="63"/>
      <c r="B77" s="64"/>
      <c r="C77" s="65"/>
      <c r="D77" s="66"/>
      <c r="E77" s="67"/>
      <c r="F77" s="68"/>
      <c r="G77" s="69"/>
      <c r="H77" s="70"/>
      <c r="I77" s="71"/>
      <c r="J77" s="71"/>
      <c r="K77" s="42"/>
      <c r="L77" s="41"/>
      <c r="M77" s="354" t="str">
        <f t="shared" si="3"/>
        <v/>
      </c>
      <c r="N77" s="212" t="str">
        <f t="shared" si="1"/>
        <v/>
      </c>
      <c r="O77" s="297"/>
    </row>
    <row r="78" spans="1:15" s="17" customFormat="1" ht="21" customHeight="1" x14ac:dyDescent="0.2">
      <c r="A78" s="63"/>
      <c r="B78" s="64"/>
      <c r="C78" s="65"/>
      <c r="D78" s="66"/>
      <c r="E78" s="67"/>
      <c r="F78" s="68"/>
      <c r="G78" s="69"/>
      <c r="H78" s="70"/>
      <c r="I78" s="71"/>
      <c r="J78" s="71"/>
      <c r="K78" s="42"/>
      <c r="L78" s="41"/>
      <c r="M78" s="354" t="str">
        <f t="shared" si="3"/>
        <v/>
      </c>
      <c r="N78" s="212" t="str">
        <f t="shared" si="1"/>
        <v/>
      </c>
      <c r="O78" s="297"/>
    </row>
    <row r="79" spans="1:15" s="17" customFormat="1" ht="21" customHeight="1" x14ac:dyDescent="0.2">
      <c r="A79" s="63"/>
      <c r="B79" s="64"/>
      <c r="C79" s="65"/>
      <c r="D79" s="66"/>
      <c r="E79" s="67"/>
      <c r="F79" s="68"/>
      <c r="G79" s="69"/>
      <c r="H79" s="70"/>
      <c r="I79" s="71"/>
      <c r="J79" s="71"/>
      <c r="K79" s="42"/>
      <c r="L79" s="41"/>
      <c r="M79" s="354" t="str">
        <f t="shared" si="3"/>
        <v/>
      </c>
      <c r="N79" s="212" t="str">
        <f t="shared" si="1"/>
        <v/>
      </c>
      <c r="O79" s="297"/>
    </row>
    <row r="80" spans="1:15" s="17" customFormat="1" ht="21" customHeight="1" x14ac:dyDescent="0.2">
      <c r="A80" s="63"/>
      <c r="B80" s="64"/>
      <c r="C80" s="65"/>
      <c r="D80" s="66"/>
      <c r="E80" s="67"/>
      <c r="F80" s="68"/>
      <c r="G80" s="69"/>
      <c r="H80" s="70"/>
      <c r="I80" s="71"/>
      <c r="J80" s="71"/>
      <c r="K80" s="42"/>
      <c r="L80" s="41"/>
      <c r="M80" s="354" t="str">
        <f t="shared" si="3"/>
        <v/>
      </c>
      <c r="N80" s="212" t="str">
        <f t="shared" si="1"/>
        <v/>
      </c>
      <c r="O80" s="297"/>
    </row>
    <row r="81" spans="1:15" s="17" customFormat="1" ht="21" customHeight="1" x14ac:dyDescent="0.2">
      <c r="A81" s="63"/>
      <c r="B81" s="64"/>
      <c r="C81" s="65"/>
      <c r="D81" s="66"/>
      <c r="E81" s="67"/>
      <c r="F81" s="68"/>
      <c r="G81" s="69"/>
      <c r="H81" s="70"/>
      <c r="I81" s="71"/>
      <c r="J81" s="71"/>
      <c r="K81" s="42"/>
      <c r="L81" s="41"/>
      <c r="M81" s="354" t="str">
        <f t="shared" si="3"/>
        <v/>
      </c>
      <c r="N81" s="212" t="str">
        <f t="shared" si="1"/>
        <v/>
      </c>
      <c r="O81" s="297"/>
    </row>
    <row r="82" spans="1:15" s="17" customFormat="1" ht="21" customHeight="1" x14ac:dyDescent="0.2">
      <c r="A82" s="63"/>
      <c r="B82" s="64"/>
      <c r="C82" s="65"/>
      <c r="D82" s="66"/>
      <c r="E82" s="67"/>
      <c r="F82" s="68"/>
      <c r="G82" s="69"/>
      <c r="H82" s="70"/>
      <c r="I82" s="71"/>
      <c r="J82" s="71"/>
      <c r="K82" s="42"/>
      <c r="L82" s="41"/>
      <c r="M82" s="354" t="str">
        <f t="shared" si="3"/>
        <v/>
      </c>
      <c r="N82" s="212" t="str">
        <f t="shared" si="1"/>
        <v/>
      </c>
      <c r="O82" s="297"/>
    </row>
    <row r="83" spans="1:15" s="17" customFormat="1" ht="21" customHeight="1" x14ac:dyDescent="0.2">
      <c r="A83" s="63"/>
      <c r="B83" s="64"/>
      <c r="C83" s="65"/>
      <c r="D83" s="66"/>
      <c r="E83" s="67"/>
      <c r="F83" s="68"/>
      <c r="G83" s="69"/>
      <c r="H83" s="70"/>
      <c r="I83" s="71"/>
      <c r="J83" s="71"/>
      <c r="K83" s="42"/>
      <c r="L83" s="41"/>
      <c r="M83" s="354" t="str">
        <f t="shared" si="3"/>
        <v/>
      </c>
      <c r="N83" s="212" t="str">
        <f t="shared" si="1"/>
        <v/>
      </c>
      <c r="O83" s="297"/>
    </row>
    <row r="84" spans="1:15" s="17" customFormat="1" ht="21" customHeight="1" x14ac:dyDescent="0.2">
      <c r="A84" s="63"/>
      <c r="B84" s="64"/>
      <c r="C84" s="65"/>
      <c r="D84" s="66"/>
      <c r="E84" s="67"/>
      <c r="F84" s="68"/>
      <c r="G84" s="69"/>
      <c r="H84" s="70"/>
      <c r="I84" s="71"/>
      <c r="J84" s="71"/>
      <c r="K84" s="42"/>
      <c r="L84" s="41"/>
      <c r="M84" s="354" t="str">
        <f t="shared" si="3"/>
        <v/>
      </c>
      <c r="N84" s="212" t="str">
        <f t="shared" si="1"/>
        <v/>
      </c>
      <c r="O84" s="297"/>
    </row>
    <row r="85" spans="1:15" s="17" customFormat="1" ht="21" customHeight="1" x14ac:dyDescent="0.2">
      <c r="A85" s="63"/>
      <c r="B85" s="64"/>
      <c r="C85" s="65"/>
      <c r="D85" s="66"/>
      <c r="E85" s="67"/>
      <c r="F85" s="68"/>
      <c r="G85" s="69"/>
      <c r="H85" s="70"/>
      <c r="I85" s="71"/>
      <c r="J85" s="71"/>
      <c r="K85" s="42"/>
      <c r="L85" s="41"/>
      <c r="M85" s="354" t="str">
        <f t="shared" si="3"/>
        <v/>
      </c>
      <c r="N85" s="212" t="str">
        <f t="shared" si="1"/>
        <v/>
      </c>
      <c r="O85" s="297"/>
    </row>
    <row r="86" spans="1:15" s="17" customFormat="1" ht="21" customHeight="1" x14ac:dyDescent="0.2">
      <c r="A86" s="63"/>
      <c r="B86" s="64"/>
      <c r="C86" s="65"/>
      <c r="D86" s="66"/>
      <c r="E86" s="67"/>
      <c r="F86" s="68"/>
      <c r="G86" s="69"/>
      <c r="H86" s="70"/>
      <c r="I86" s="71"/>
      <c r="J86" s="71"/>
      <c r="K86" s="42"/>
      <c r="L86" s="41"/>
      <c r="M86" s="354" t="str">
        <f t="shared" si="3"/>
        <v/>
      </c>
      <c r="N86" s="212" t="str">
        <f t="shared" si="1"/>
        <v/>
      </c>
      <c r="O86" s="297"/>
    </row>
    <row r="87" spans="1:15" s="17" customFormat="1" ht="21" customHeight="1" x14ac:dyDescent="0.2">
      <c r="A87" s="63"/>
      <c r="B87" s="64"/>
      <c r="C87" s="65"/>
      <c r="D87" s="66"/>
      <c r="E87" s="67"/>
      <c r="F87" s="68"/>
      <c r="G87" s="69"/>
      <c r="H87" s="70"/>
      <c r="I87" s="71"/>
      <c r="J87" s="71"/>
      <c r="K87" s="42"/>
      <c r="L87" s="41"/>
      <c r="M87" s="354" t="str">
        <f t="shared" si="3"/>
        <v/>
      </c>
      <c r="N87" s="212" t="str">
        <f t="shared" si="1"/>
        <v/>
      </c>
      <c r="O87" s="297"/>
    </row>
    <row r="88" spans="1:15" s="17" customFormat="1" ht="21" customHeight="1" x14ac:dyDescent="0.2">
      <c r="A88" s="63"/>
      <c r="B88" s="64"/>
      <c r="C88" s="65"/>
      <c r="D88" s="66"/>
      <c r="E88" s="67"/>
      <c r="F88" s="68"/>
      <c r="G88" s="69"/>
      <c r="H88" s="70"/>
      <c r="I88" s="71"/>
      <c r="J88" s="71"/>
      <c r="K88" s="42"/>
      <c r="L88" s="41"/>
      <c r="M88" s="354" t="str">
        <f t="shared" si="3"/>
        <v/>
      </c>
      <c r="N88" s="212" t="str">
        <f t="shared" si="1"/>
        <v/>
      </c>
      <c r="O88" s="297"/>
    </row>
    <row r="89" spans="1:15" s="17" customFormat="1" ht="21" customHeight="1" x14ac:dyDescent="0.2">
      <c r="A89" s="63"/>
      <c r="B89" s="64"/>
      <c r="C89" s="65"/>
      <c r="D89" s="66"/>
      <c r="E89" s="67"/>
      <c r="F89" s="68"/>
      <c r="G89" s="69"/>
      <c r="H89" s="70"/>
      <c r="I89" s="71"/>
      <c r="J89" s="71"/>
      <c r="K89" s="42"/>
      <c r="L89" s="41"/>
      <c r="M89" s="354" t="str">
        <f t="shared" si="3"/>
        <v/>
      </c>
      <c r="N89" s="212" t="str">
        <f t="shared" si="1"/>
        <v/>
      </c>
      <c r="O89" s="297"/>
    </row>
    <row r="90" spans="1:15" s="17" customFormat="1" ht="21" customHeight="1" x14ac:dyDescent="0.2">
      <c r="A90" s="63"/>
      <c r="B90" s="64"/>
      <c r="C90" s="65"/>
      <c r="D90" s="66"/>
      <c r="E90" s="67"/>
      <c r="F90" s="68"/>
      <c r="G90" s="69"/>
      <c r="H90" s="70"/>
      <c r="I90" s="71"/>
      <c r="J90" s="71"/>
      <c r="K90" s="42"/>
      <c r="L90" s="41"/>
      <c r="M90" s="354" t="str">
        <f t="shared" si="3"/>
        <v/>
      </c>
      <c r="N90" s="212" t="str">
        <f t="shared" si="1"/>
        <v/>
      </c>
      <c r="O90" s="297"/>
    </row>
    <row r="91" spans="1:15" s="17" customFormat="1" ht="21" customHeight="1" x14ac:dyDescent="0.2">
      <c r="A91" s="63"/>
      <c r="B91" s="64"/>
      <c r="C91" s="65"/>
      <c r="D91" s="66"/>
      <c r="E91" s="67"/>
      <c r="F91" s="68"/>
      <c r="G91" s="69"/>
      <c r="H91" s="70"/>
      <c r="I91" s="71"/>
      <c r="J91" s="71"/>
      <c r="K91" s="42"/>
      <c r="L91" s="41"/>
      <c r="M91" s="354" t="str">
        <f t="shared" si="3"/>
        <v/>
      </c>
      <c r="N91" s="212" t="str">
        <f t="shared" si="1"/>
        <v/>
      </c>
      <c r="O91" s="297"/>
    </row>
    <row r="92" spans="1:15" s="17" customFormat="1" ht="21" customHeight="1" x14ac:dyDescent="0.2">
      <c r="A92" s="63"/>
      <c r="B92" s="64"/>
      <c r="C92" s="65"/>
      <c r="D92" s="66"/>
      <c r="E92" s="67"/>
      <c r="F92" s="68"/>
      <c r="G92" s="69"/>
      <c r="H92" s="70"/>
      <c r="I92" s="71"/>
      <c r="J92" s="71"/>
      <c r="K92" s="42"/>
      <c r="L92" s="41"/>
      <c r="M92" s="354" t="str">
        <f t="shared" si="3"/>
        <v/>
      </c>
      <c r="N92" s="212" t="str">
        <f t="shared" si="1"/>
        <v/>
      </c>
      <c r="O92" s="297"/>
    </row>
    <row r="93" spans="1:15" s="17" customFormat="1" ht="21" customHeight="1" x14ac:dyDescent="0.2">
      <c r="A93" s="63"/>
      <c r="B93" s="64"/>
      <c r="C93" s="65"/>
      <c r="D93" s="66"/>
      <c r="E93" s="67"/>
      <c r="F93" s="68"/>
      <c r="G93" s="69"/>
      <c r="H93" s="70"/>
      <c r="I93" s="71"/>
      <c r="J93" s="71"/>
      <c r="K93" s="42"/>
      <c r="L93" s="41"/>
      <c r="M93" s="354" t="str">
        <f t="shared" si="3"/>
        <v/>
      </c>
      <c r="N93" s="212" t="str">
        <f t="shared" si="1"/>
        <v/>
      </c>
      <c r="O93" s="297"/>
    </row>
    <row r="94" spans="1:15" s="17" customFormat="1" ht="21" customHeight="1" x14ac:dyDescent="0.2">
      <c r="A94" s="63"/>
      <c r="B94" s="64"/>
      <c r="C94" s="65"/>
      <c r="D94" s="66"/>
      <c r="E94" s="67"/>
      <c r="F94" s="68"/>
      <c r="G94" s="69"/>
      <c r="H94" s="70"/>
      <c r="I94" s="71"/>
      <c r="J94" s="71"/>
      <c r="K94" s="42"/>
      <c r="L94" s="41"/>
      <c r="M94" s="354" t="str">
        <f t="shared" si="3"/>
        <v/>
      </c>
      <c r="N94" s="212" t="str">
        <f t="shared" si="1"/>
        <v/>
      </c>
      <c r="O94" s="297"/>
    </row>
    <row r="95" spans="1:15" s="17" customFormat="1" ht="21" customHeight="1" x14ac:dyDescent="0.2">
      <c r="A95" s="63"/>
      <c r="B95" s="64"/>
      <c r="C95" s="65"/>
      <c r="D95" s="66"/>
      <c r="E95" s="67"/>
      <c r="F95" s="68"/>
      <c r="G95" s="69"/>
      <c r="H95" s="70"/>
      <c r="I95" s="71"/>
      <c r="J95" s="71"/>
      <c r="K95" s="42"/>
      <c r="L95" s="41"/>
      <c r="M95" s="354" t="str">
        <f t="shared" si="3"/>
        <v/>
      </c>
      <c r="N95" s="212" t="str">
        <f t="shared" si="1"/>
        <v/>
      </c>
      <c r="O95" s="297"/>
    </row>
    <row r="96" spans="1:15" s="17" customFormat="1" ht="21" customHeight="1" x14ac:dyDescent="0.2">
      <c r="A96" s="63"/>
      <c r="B96" s="64"/>
      <c r="C96" s="65"/>
      <c r="D96" s="66"/>
      <c r="E96" s="67"/>
      <c r="F96" s="68"/>
      <c r="G96" s="69"/>
      <c r="H96" s="70"/>
      <c r="I96" s="71"/>
      <c r="J96" s="71"/>
      <c r="K96" s="42"/>
      <c r="L96" s="41"/>
      <c r="M96" s="354" t="str">
        <f t="shared" si="3"/>
        <v/>
      </c>
      <c r="N96" s="212" t="str">
        <f t="shared" si="1"/>
        <v/>
      </c>
      <c r="O96" s="297"/>
    </row>
    <row r="97" spans="1:15" s="17" customFormat="1" ht="21" customHeight="1" x14ac:dyDescent="0.2">
      <c r="A97" s="63"/>
      <c r="B97" s="64"/>
      <c r="C97" s="65"/>
      <c r="D97" s="66"/>
      <c r="E97" s="67"/>
      <c r="F97" s="68"/>
      <c r="G97" s="69"/>
      <c r="H97" s="70"/>
      <c r="I97" s="71"/>
      <c r="J97" s="71"/>
      <c r="K97" s="42"/>
      <c r="L97" s="41"/>
      <c r="M97" s="354" t="str">
        <f t="shared" si="3"/>
        <v/>
      </c>
      <c r="N97" s="212" t="str">
        <f t="shared" si="1"/>
        <v/>
      </c>
      <c r="O97" s="297"/>
    </row>
    <row r="98" spans="1:15" s="17" customFormat="1" ht="21" customHeight="1" x14ac:dyDescent="0.2">
      <c r="A98" s="63"/>
      <c r="B98" s="64"/>
      <c r="C98" s="65"/>
      <c r="D98" s="66"/>
      <c r="E98" s="67"/>
      <c r="F98" s="68"/>
      <c r="G98" s="69"/>
      <c r="H98" s="70"/>
      <c r="I98" s="71"/>
      <c r="J98" s="71"/>
      <c r="K98" s="42"/>
      <c r="L98" s="41"/>
      <c r="M98" s="354" t="str">
        <f t="shared" si="3"/>
        <v/>
      </c>
      <c r="N98" s="212" t="str">
        <f t="shared" si="1"/>
        <v/>
      </c>
      <c r="O98" s="297"/>
    </row>
    <row r="99" spans="1:15" s="17" customFormat="1" ht="21" customHeight="1" thickBot="1" x14ac:dyDescent="0.25">
      <c r="A99" s="339"/>
      <c r="B99" s="340"/>
      <c r="C99" s="341"/>
      <c r="D99" s="342"/>
      <c r="E99" s="343"/>
      <c r="F99" s="344"/>
      <c r="G99" s="345"/>
      <c r="H99" s="346"/>
      <c r="I99" s="347"/>
      <c r="J99" s="347"/>
      <c r="K99" s="348"/>
      <c r="L99" s="350"/>
      <c r="M99" s="355" t="str">
        <f t="shared" si="3"/>
        <v/>
      </c>
      <c r="N99" s="349" t="str">
        <f t="shared" si="1"/>
        <v/>
      </c>
      <c r="O99" s="323"/>
    </row>
    <row r="100" spans="1:15" ht="17.25" customHeight="1" thickTop="1" thickBot="1" x14ac:dyDescent="0.25">
      <c r="A100" s="475" t="s">
        <v>79</v>
      </c>
      <c r="B100" s="476"/>
      <c r="C100" s="476"/>
      <c r="D100" s="476"/>
      <c r="E100" s="476"/>
      <c r="F100" s="476"/>
      <c r="G100" s="476"/>
      <c r="H100" s="476"/>
      <c r="I100" s="476"/>
      <c r="J100" s="476"/>
      <c r="K100" s="476"/>
      <c r="L100" s="315"/>
      <c r="M100" s="315"/>
      <c r="N100" s="153">
        <f>SUBTOTAL(9,N5:N99)</f>
        <v>410000</v>
      </c>
      <c r="O100" s="237" t="s">
        <v>250</v>
      </c>
    </row>
    <row r="101" spans="1:15" s="6" customFormat="1" ht="17.25" customHeight="1" x14ac:dyDescent="0.2">
      <c r="A101" s="6" t="s">
        <v>80</v>
      </c>
      <c r="D101" s="8"/>
      <c r="E101" s="16"/>
      <c r="F101" s="8"/>
      <c r="G101" s="16"/>
      <c r="M101" s="394" t="s">
        <v>338</v>
      </c>
      <c r="N101" s="395">
        <f>SUMIF(M5:M99,"要",N5:N99)</f>
        <v>0</v>
      </c>
    </row>
    <row r="102" spans="1:15" s="6" customFormat="1" ht="17.25" customHeight="1" x14ac:dyDescent="0.2">
      <c r="D102" s="8"/>
      <c r="E102" s="16"/>
      <c r="F102" s="8"/>
      <c r="G102" s="16"/>
    </row>
    <row r="103" spans="1:15" s="6" customFormat="1" x14ac:dyDescent="0.2">
      <c r="D103" s="8"/>
      <c r="E103" s="16"/>
      <c r="F103" s="8"/>
      <c r="G103" s="16"/>
    </row>
    <row r="104" spans="1:15" s="6" customFormat="1" ht="17.25" customHeight="1" x14ac:dyDescent="0.2">
      <c r="D104" s="8"/>
      <c r="E104" s="16"/>
      <c r="F104" s="8"/>
      <c r="G104" s="16"/>
    </row>
  </sheetData>
  <sheetProtection algorithmName="SHA-512" hashValue="ye8ixBZvskB+mPlxCLCrHs8tyrHMA5S9fFWRu9CxYgkcXtZYvSr8WMv3XBD9YVs7KpR390x5Cb480/NW/gZFaw==" saltValue="omeeepUlZ6zYQmvE7sHZOQ==" spinCount="100000" sheet="1" formatCells="0" formatColumns="0" formatRows="0"/>
  <autoFilter ref="A3:O4" xr:uid="{00000000-0001-0000-0500-000000000000}">
    <filterColumn colId="3" showButton="0"/>
    <filterColumn colId="4" showButton="0"/>
    <filterColumn colId="5" showButton="0"/>
    <filterColumn colId="8" showButton="0"/>
    <filterColumn colId="9" showButton="0"/>
  </autoFilter>
  <mergeCells count="12">
    <mergeCell ref="O3:O4"/>
    <mergeCell ref="Q3:Q4"/>
    <mergeCell ref="N3:N4"/>
    <mergeCell ref="A100:K100"/>
    <mergeCell ref="I3:K3"/>
    <mergeCell ref="A3:A4"/>
    <mergeCell ref="B3:B4"/>
    <mergeCell ref="C3:C4"/>
    <mergeCell ref="H3:H4"/>
    <mergeCell ref="D3:G4"/>
    <mergeCell ref="L3:L4"/>
    <mergeCell ref="M3:M4"/>
  </mergeCells>
  <phoneticPr fontId="15"/>
  <dataValidations count="3">
    <dataValidation type="list" allowBlank="1" showInputMessage="1" showErrorMessage="1" sqref="A5:A99" xr:uid="{00000000-0002-0000-0500-000000000000}">
      <formula1>"選択してください,国内,海外,招聘"</formula1>
    </dataValidation>
    <dataValidation type="list" allowBlank="1" showInputMessage="1" showErrorMessage="1" sqref="O5:O99" xr:uid="{E54C77DC-ECFA-46FF-A421-0F435C8FB4CE}">
      <formula1>$Q$5:$Q$16</formula1>
    </dataValidation>
    <dataValidation type="list" allowBlank="1" showInputMessage="1" showErrorMessage="1" sqref="L5:L99" xr:uid="{1BE52015-885B-40D0-94D0-74728291727C}">
      <formula1>"税込 (課税), 課税対象外"</formula1>
    </dataValidation>
  </dataValidations>
  <printOptions horizontalCentered="1"/>
  <pageMargins left="0.39370078740157483" right="0.19685039370078741" top="0.74803149606299213" bottom="0.74803149606299213" header="0.31496062992125984" footer="0.31496062992125984"/>
  <pageSetup paperSize="9" scale="55" fitToHeight="2" orientation="portrait" blackAndWhite="1" r:id="rId1"/>
  <headerFooter alignWithMargins="0">
    <oddFooter>&amp;R&amp;12&amp;K00-024Ver.20240401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0A3E1-8BBA-4543-B21D-1BBE4EBEAD39}">
  <sheetPr>
    <tabColor rgb="FF92D050"/>
    <pageSetUpPr fitToPage="1"/>
  </sheetPr>
  <dimension ref="A1:S111"/>
  <sheetViews>
    <sheetView zoomScale="80" zoomScaleNormal="80" workbookViewId="0">
      <pane ySplit="4" topLeftCell="A5" activePane="bottomLeft" state="frozen"/>
      <selection pane="bottomLeft"/>
    </sheetView>
  </sheetViews>
  <sheetFormatPr defaultColWidth="9" defaultRowHeight="14.4" x14ac:dyDescent="0.2"/>
  <cols>
    <col min="1" max="1" width="25.109375" style="1" customWidth="1"/>
    <col min="2" max="2" width="19.109375" style="1" customWidth="1"/>
    <col min="3" max="3" width="10.109375" style="1" customWidth="1"/>
    <col min="4" max="4" width="8.77734375" style="1" customWidth="1"/>
    <col min="5" max="6" width="10.109375" style="1" customWidth="1"/>
    <col min="7" max="7" width="6" style="1" customWidth="1"/>
    <col min="8" max="8" width="10" style="4" customWidth="1"/>
    <col min="9" max="9" width="13.77734375" style="4" customWidth="1"/>
    <col min="10" max="10" width="16.6640625" style="2" bestFit="1" customWidth="1"/>
    <col min="11" max="11" width="16.6640625" style="2" customWidth="1"/>
    <col min="12" max="12" width="36.88671875" style="1" bestFit="1" customWidth="1"/>
    <col min="13" max="13" width="12.6640625" style="1" customWidth="1"/>
    <col min="14" max="14" width="9" style="1"/>
    <col min="15" max="15" width="36.88671875" style="1" bestFit="1" customWidth="1"/>
    <col min="16" max="16" width="17.77734375" style="1" customWidth="1"/>
    <col min="17" max="17" width="9" style="1"/>
    <col min="18" max="18" width="13.33203125" style="1" bestFit="1" customWidth="1"/>
    <col min="19" max="19" width="14.6640625" style="1" bestFit="1" customWidth="1"/>
    <col min="20" max="16384" width="9" style="1"/>
  </cols>
  <sheetData>
    <row r="1" spans="1:19" x14ac:dyDescent="0.2">
      <c r="A1" s="1" t="s">
        <v>129</v>
      </c>
    </row>
    <row r="2" spans="1:19" ht="17.25" customHeight="1" thickBot="1" x14ac:dyDescent="0.25">
      <c r="A2" s="1" t="s">
        <v>130</v>
      </c>
      <c r="B2" s="4"/>
      <c r="C2" s="4"/>
      <c r="D2" s="4"/>
      <c r="E2" s="4"/>
      <c r="F2" s="4"/>
      <c r="G2" s="4"/>
      <c r="J2" s="3" t="s">
        <v>67</v>
      </c>
      <c r="K2" s="3"/>
    </row>
    <row r="3" spans="1:19" ht="17.25" customHeight="1" x14ac:dyDescent="0.2">
      <c r="A3" s="511" t="s">
        <v>131</v>
      </c>
      <c r="B3" s="502" t="s">
        <v>132</v>
      </c>
      <c r="C3" s="486" t="s">
        <v>71</v>
      </c>
      <c r="D3" s="486"/>
      <c r="E3" s="486"/>
      <c r="F3" s="486"/>
      <c r="G3" s="486"/>
      <c r="H3" s="513" t="s">
        <v>133</v>
      </c>
      <c r="I3" s="487" t="s">
        <v>329</v>
      </c>
      <c r="J3" s="515" t="s">
        <v>134</v>
      </c>
      <c r="K3" s="517" t="s">
        <v>332</v>
      </c>
      <c r="L3" s="473" t="s">
        <v>251</v>
      </c>
      <c r="M3" s="509" t="s">
        <v>135</v>
      </c>
      <c r="O3" s="473" t="s">
        <v>251</v>
      </c>
    </row>
    <row r="4" spans="1:19" ht="35.25" customHeight="1" thickBot="1" x14ac:dyDescent="0.25">
      <c r="A4" s="512"/>
      <c r="B4" s="503"/>
      <c r="C4" s="208" t="s">
        <v>136</v>
      </c>
      <c r="D4" s="208" t="s">
        <v>137</v>
      </c>
      <c r="E4" s="136" t="s">
        <v>138</v>
      </c>
      <c r="F4" s="141" t="s">
        <v>139</v>
      </c>
      <c r="G4" s="133" t="s">
        <v>140</v>
      </c>
      <c r="H4" s="514"/>
      <c r="I4" s="488"/>
      <c r="J4" s="516"/>
      <c r="K4" s="518"/>
      <c r="L4" s="474"/>
      <c r="M4" s="510"/>
      <c r="O4" s="474"/>
    </row>
    <row r="5" spans="1:19" ht="17.25" customHeight="1" x14ac:dyDescent="0.2">
      <c r="A5" s="43" t="s">
        <v>141</v>
      </c>
      <c r="B5" s="44" t="s">
        <v>142</v>
      </c>
      <c r="C5" s="137">
        <v>310286</v>
      </c>
      <c r="D5" s="137">
        <v>9</v>
      </c>
      <c r="E5" s="137">
        <v>75000</v>
      </c>
      <c r="F5" s="137">
        <v>450000</v>
      </c>
      <c r="G5" s="137">
        <v>100</v>
      </c>
      <c r="H5" s="138" t="s">
        <v>143</v>
      </c>
      <c r="I5" s="361" t="str">
        <f>IF(H5="","",IF(H5="派遣","不要","要"))</f>
        <v>要</v>
      </c>
      <c r="J5" s="370">
        <f>IF(B5="","",ROUNDDOWN((C5*D5+E5+F5)*G5%,0))</f>
        <v>3317574</v>
      </c>
      <c r="K5" s="371">
        <f>IF(I5="要",E5*G5%,0)</f>
        <v>75000</v>
      </c>
      <c r="L5" s="296" t="s">
        <v>281</v>
      </c>
      <c r="M5" s="290"/>
      <c r="O5" s="239" t="str">
        <f>IF('4.設備備品費R'!L5="","",'4.設備備品費R'!L5)</f>
        <v>○○関連遺伝子発現解析</v>
      </c>
      <c r="P5" s="261">
        <f>IF(O5="","",SUMIF($L$5:$L$99,O5,$J$5:$J$99))</f>
        <v>5106174</v>
      </c>
      <c r="R5" s="402"/>
      <c r="S5" s="2"/>
    </row>
    <row r="6" spans="1:19" s="10" customFormat="1" ht="17.25" customHeight="1" x14ac:dyDescent="0.2">
      <c r="A6" s="73" t="s">
        <v>141</v>
      </c>
      <c r="B6" s="54" t="s">
        <v>144</v>
      </c>
      <c r="C6" s="139">
        <v>295600</v>
      </c>
      <c r="D6" s="139">
        <v>12</v>
      </c>
      <c r="E6" s="139">
        <v>30000</v>
      </c>
      <c r="F6" s="139">
        <v>0</v>
      </c>
      <c r="G6" s="139">
        <v>50</v>
      </c>
      <c r="H6" s="140" t="s">
        <v>360</v>
      </c>
      <c r="I6" s="361" t="str">
        <f t="shared" ref="I6:I69" si="0">IF(H6="","",IF(H6="派遣","不要","要"))</f>
        <v>不要</v>
      </c>
      <c r="J6" s="370">
        <f t="shared" ref="J6:J99" si="1">IF(B6="","",ROUNDDOWN((C6*D6+E6+F6)*G6%,0))</f>
        <v>1788600</v>
      </c>
      <c r="K6" s="371">
        <f t="shared" ref="K6:K69" si="2">IF(I6="要",E6*G6%,0)</f>
        <v>0</v>
      </c>
      <c r="L6" s="296" t="s">
        <v>281</v>
      </c>
      <c r="M6" s="258"/>
      <c r="O6" s="240" t="str">
        <f>IF('4.設備備品費R'!L6="","",'4.設備備品費R'!L6)</f>
        <v>○○モデル動物の開発と検証</v>
      </c>
      <c r="P6" s="261">
        <f t="shared" ref="P6:P16" si="3">IF(O6="","",SUMIF($L$5:$L$99,O6,$J$5:$J$99))</f>
        <v>3573000</v>
      </c>
      <c r="R6" s="402"/>
      <c r="S6" s="2"/>
    </row>
    <row r="7" spans="1:19" s="9" customFormat="1" ht="17.25" customHeight="1" x14ac:dyDescent="0.2">
      <c r="A7" s="53" t="s">
        <v>145</v>
      </c>
      <c r="B7" s="54" t="s">
        <v>146</v>
      </c>
      <c r="C7" s="139">
        <v>250000</v>
      </c>
      <c r="D7" s="139">
        <v>12</v>
      </c>
      <c r="E7" s="139">
        <v>0</v>
      </c>
      <c r="F7" s="139">
        <v>0</v>
      </c>
      <c r="G7" s="139">
        <v>100</v>
      </c>
      <c r="H7" s="140" t="s">
        <v>360</v>
      </c>
      <c r="I7" s="361" t="str">
        <f t="shared" si="0"/>
        <v>不要</v>
      </c>
      <c r="J7" s="370">
        <f t="shared" si="1"/>
        <v>3000000</v>
      </c>
      <c r="K7" s="371">
        <f t="shared" si="2"/>
        <v>0</v>
      </c>
      <c r="L7" s="296" t="s">
        <v>282</v>
      </c>
      <c r="M7" s="292"/>
      <c r="O7" s="240" t="str">
        <f>IF('4.設備備品費R'!L7="","",'4.設備備品費R'!L7)</f>
        <v>サブテーマ３</v>
      </c>
      <c r="P7" s="261">
        <f t="shared" si="3"/>
        <v>3279000</v>
      </c>
      <c r="R7" s="402"/>
      <c r="S7" s="2"/>
    </row>
    <row r="8" spans="1:19" s="9" customFormat="1" ht="17.25" customHeight="1" x14ac:dyDescent="0.2">
      <c r="A8" s="53" t="s">
        <v>145</v>
      </c>
      <c r="B8" s="54" t="s">
        <v>147</v>
      </c>
      <c r="C8" s="139">
        <v>150000</v>
      </c>
      <c r="D8" s="139">
        <v>12</v>
      </c>
      <c r="E8" s="139">
        <v>110000</v>
      </c>
      <c r="F8" s="139">
        <v>0</v>
      </c>
      <c r="G8" s="139">
        <v>30</v>
      </c>
      <c r="H8" s="140" t="s">
        <v>360</v>
      </c>
      <c r="I8" s="361" t="str">
        <f t="shared" si="0"/>
        <v>不要</v>
      </c>
      <c r="J8" s="370">
        <f t="shared" si="1"/>
        <v>573000</v>
      </c>
      <c r="K8" s="371">
        <f t="shared" si="2"/>
        <v>0</v>
      </c>
      <c r="L8" s="296" t="s">
        <v>282</v>
      </c>
      <c r="M8" s="258"/>
      <c r="O8" s="240" t="str">
        <f>IF('4.設備備品費R'!L8="","",'4.設備備品費R'!L8)</f>
        <v>サブテーマ共通</v>
      </c>
      <c r="P8" s="261">
        <f t="shared" si="3"/>
        <v>0</v>
      </c>
      <c r="R8" s="402"/>
      <c r="S8" s="2"/>
    </row>
    <row r="9" spans="1:19" s="9" customFormat="1" ht="17.25" customHeight="1" x14ac:dyDescent="0.2">
      <c r="A9" s="53" t="s">
        <v>145</v>
      </c>
      <c r="B9" s="54" t="s">
        <v>148</v>
      </c>
      <c r="C9" s="139">
        <v>1660</v>
      </c>
      <c r="D9" s="139">
        <v>1200</v>
      </c>
      <c r="E9" s="139">
        <v>0</v>
      </c>
      <c r="F9" s="139">
        <v>0</v>
      </c>
      <c r="G9" s="139">
        <v>100</v>
      </c>
      <c r="H9" s="140" t="s">
        <v>360</v>
      </c>
      <c r="I9" s="361" t="str">
        <f t="shared" si="0"/>
        <v>不要</v>
      </c>
      <c r="J9" s="370">
        <f t="shared" si="1"/>
        <v>1992000</v>
      </c>
      <c r="K9" s="371">
        <f t="shared" si="2"/>
        <v>0</v>
      </c>
      <c r="L9" s="296" t="s">
        <v>253</v>
      </c>
      <c r="M9" s="290"/>
      <c r="O9" s="240" t="str">
        <f>IF('4.設備備品費R'!L9="","",'4.設備備品費R'!L9)</f>
        <v/>
      </c>
      <c r="P9" s="261" t="str">
        <f t="shared" si="3"/>
        <v/>
      </c>
      <c r="R9" s="402"/>
      <c r="S9" s="2"/>
    </row>
    <row r="10" spans="1:19" s="9" customFormat="1" ht="17.25" customHeight="1" x14ac:dyDescent="0.2">
      <c r="A10" s="53" t="s">
        <v>145</v>
      </c>
      <c r="B10" s="54" t="s">
        <v>149</v>
      </c>
      <c r="C10" s="139">
        <v>1430</v>
      </c>
      <c r="D10" s="139">
        <v>900</v>
      </c>
      <c r="E10" s="139">
        <v>0</v>
      </c>
      <c r="F10" s="139">
        <v>0</v>
      </c>
      <c r="G10" s="139">
        <v>100</v>
      </c>
      <c r="H10" s="140" t="s">
        <v>360</v>
      </c>
      <c r="I10" s="361" t="str">
        <f t="shared" si="0"/>
        <v>不要</v>
      </c>
      <c r="J10" s="370">
        <f t="shared" si="1"/>
        <v>1287000</v>
      </c>
      <c r="K10" s="371">
        <f t="shared" si="2"/>
        <v>0</v>
      </c>
      <c r="L10" s="296" t="s">
        <v>253</v>
      </c>
      <c r="M10" s="258"/>
      <c r="O10" s="240" t="str">
        <f>IF('4.設備備品費R'!L10="","",'4.設備備品費R'!L10)</f>
        <v/>
      </c>
      <c r="P10" s="261" t="str">
        <f t="shared" si="3"/>
        <v/>
      </c>
      <c r="R10" s="402"/>
      <c r="S10" s="2"/>
    </row>
    <row r="11" spans="1:19" s="9" customFormat="1" ht="17.25" customHeight="1" x14ac:dyDescent="0.2">
      <c r="A11" s="75"/>
      <c r="B11" s="281"/>
      <c r="C11" s="142"/>
      <c r="D11" s="142"/>
      <c r="E11" s="142"/>
      <c r="F11" s="142"/>
      <c r="G11" s="142"/>
      <c r="H11" s="143"/>
      <c r="I11" s="362" t="str">
        <f t="shared" si="0"/>
        <v/>
      </c>
      <c r="J11" s="367" t="str">
        <f t="shared" si="1"/>
        <v/>
      </c>
      <c r="K11" s="364">
        <f t="shared" si="2"/>
        <v>0</v>
      </c>
      <c r="L11" s="297"/>
      <c r="M11" s="292"/>
      <c r="O11" s="240" t="str">
        <f>IF('4.設備備品費R'!L11="","",'4.設備備品費R'!L11)</f>
        <v/>
      </c>
      <c r="P11" s="261" t="str">
        <f t="shared" si="3"/>
        <v/>
      </c>
    </row>
    <row r="12" spans="1:19" s="9" customFormat="1" ht="17.25" customHeight="1" x14ac:dyDescent="0.2">
      <c r="A12" s="75"/>
      <c r="B12" s="281"/>
      <c r="C12" s="142"/>
      <c r="D12" s="142"/>
      <c r="E12" s="142"/>
      <c r="F12" s="142"/>
      <c r="G12" s="142"/>
      <c r="H12" s="143"/>
      <c r="I12" s="362" t="str">
        <f t="shared" si="0"/>
        <v/>
      </c>
      <c r="J12" s="367" t="str">
        <f t="shared" si="1"/>
        <v/>
      </c>
      <c r="K12" s="364">
        <f t="shared" si="2"/>
        <v>0</v>
      </c>
      <c r="L12" s="297"/>
      <c r="M12" s="258"/>
      <c r="O12" s="240" t="str">
        <f>IF('4.設備備品費R'!L12="","",'4.設備備品費R'!L12)</f>
        <v/>
      </c>
      <c r="P12" s="261" t="str">
        <f t="shared" si="3"/>
        <v/>
      </c>
    </row>
    <row r="13" spans="1:19" s="9" customFormat="1" ht="17.25" customHeight="1" x14ac:dyDescent="0.2">
      <c r="A13" s="75"/>
      <c r="B13" s="281"/>
      <c r="C13" s="142"/>
      <c r="D13" s="142"/>
      <c r="E13" s="142"/>
      <c r="F13" s="142"/>
      <c r="G13" s="142"/>
      <c r="H13" s="143"/>
      <c r="I13" s="362" t="str">
        <f t="shared" si="0"/>
        <v/>
      </c>
      <c r="J13" s="367" t="str">
        <f t="shared" si="1"/>
        <v/>
      </c>
      <c r="K13" s="364">
        <f t="shared" si="2"/>
        <v>0</v>
      </c>
      <c r="L13" s="297"/>
      <c r="M13" s="290"/>
      <c r="O13" s="240" t="str">
        <f>IF('4.設備備品費R'!L13="","",'4.設備備品費R'!L13)</f>
        <v/>
      </c>
      <c r="P13" s="261" t="str">
        <f t="shared" si="3"/>
        <v/>
      </c>
    </row>
    <row r="14" spans="1:19" s="9" customFormat="1" ht="17.25" customHeight="1" x14ac:dyDescent="0.2">
      <c r="A14" s="75"/>
      <c r="B14" s="281"/>
      <c r="C14" s="142"/>
      <c r="D14" s="142"/>
      <c r="E14" s="142"/>
      <c r="F14" s="142"/>
      <c r="G14" s="142"/>
      <c r="H14" s="143"/>
      <c r="I14" s="362" t="str">
        <f t="shared" si="0"/>
        <v/>
      </c>
      <c r="J14" s="367" t="str">
        <f t="shared" si="1"/>
        <v/>
      </c>
      <c r="K14" s="364">
        <f t="shared" si="2"/>
        <v>0</v>
      </c>
      <c r="L14" s="297"/>
      <c r="M14" s="258"/>
      <c r="O14" s="240" t="str">
        <f>IF('4.設備備品費R'!L14="","",'4.設備備品費R'!L14)</f>
        <v/>
      </c>
      <c r="P14" s="261" t="str">
        <f t="shared" si="3"/>
        <v/>
      </c>
    </row>
    <row r="15" spans="1:19" s="9" customFormat="1" ht="17.25" customHeight="1" x14ac:dyDescent="0.2">
      <c r="A15" s="75"/>
      <c r="B15" s="281"/>
      <c r="C15" s="142"/>
      <c r="D15" s="142"/>
      <c r="E15" s="142"/>
      <c r="F15" s="142"/>
      <c r="G15" s="142"/>
      <c r="H15" s="143"/>
      <c r="I15" s="362" t="str">
        <f t="shared" si="0"/>
        <v/>
      </c>
      <c r="J15" s="367" t="str">
        <f t="shared" si="1"/>
        <v/>
      </c>
      <c r="K15" s="364">
        <f t="shared" si="2"/>
        <v>0</v>
      </c>
      <c r="L15" s="297"/>
      <c r="M15" s="292"/>
      <c r="O15" s="240" t="str">
        <f>IF('4.設備備品費R'!L15="","",'4.設備備品費R'!L15)</f>
        <v/>
      </c>
      <c r="P15" s="261" t="str">
        <f t="shared" si="3"/>
        <v/>
      </c>
    </row>
    <row r="16" spans="1:19" s="9" customFormat="1" ht="17.25" customHeight="1" thickBot="1" x14ac:dyDescent="0.25">
      <c r="A16" s="75"/>
      <c r="B16" s="281"/>
      <c r="C16" s="142"/>
      <c r="D16" s="142"/>
      <c r="E16" s="142"/>
      <c r="F16" s="142"/>
      <c r="G16" s="142"/>
      <c r="H16" s="143"/>
      <c r="I16" s="362" t="str">
        <f t="shared" si="0"/>
        <v/>
      </c>
      <c r="J16" s="367" t="str">
        <f t="shared" si="1"/>
        <v/>
      </c>
      <c r="K16" s="364">
        <f t="shared" si="2"/>
        <v>0</v>
      </c>
      <c r="L16" s="297"/>
      <c r="M16" s="258"/>
      <c r="O16" s="241" t="str">
        <f>IF('4.設備備品費R'!L16="","",'4.設備備品費R'!L16)</f>
        <v/>
      </c>
      <c r="P16" s="261" t="str">
        <f t="shared" si="3"/>
        <v/>
      </c>
    </row>
    <row r="17" spans="1:13" s="9" customFormat="1" ht="17.25" customHeight="1" x14ac:dyDescent="0.2">
      <c r="A17" s="75"/>
      <c r="B17" s="281"/>
      <c r="C17" s="142"/>
      <c r="D17" s="142"/>
      <c r="E17" s="142"/>
      <c r="F17" s="142"/>
      <c r="G17" s="142"/>
      <c r="H17" s="143"/>
      <c r="I17" s="362" t="str">
        <f t="shared" si="0"/>
        <v/>
      </c>
      <c r="J17" s="367" t="str">
        <f t="shared" si="1"/>
        <v/>
      </c>
      <c r="K17" s="364">
        <f t="shared" si="2"/>
        <v>0</v>
      </c>
      <c r="L17" s="297"/>
      <c r="M17" s="290"/>
    </row>
    <row r="18" spans="1:13" s="9" customFormat="1" ht="17.25" customHeight="1" x14ac:dyDescent="0.2">
      <c r="A18" s="75"/>
      <c r="B18" s="281"/>
      <c r="C18" s="142"/>
      <c r="D18" s="142"/>
      <c r="E18" s="142"/>
      <c r="F18" s="142"/>
      <c r="G18" s="142"/>
      <c r="H18" s="143"/>
      <c r="I18" s="362" t="str">
        <f t="shared" si="0"/>
        <v/>
      </c>
      <c r="J18" s="367" t="str">
        <f t="shared" si="1"/>
        <v/>
      </c>
      <c r="K18" s="364">
        <f t="shared" si="2"/>
        <v>0</v>
      </c>
      <c r="L18" s="297"/>
      <c r="M18" s="290"/>
    </row>
    <row r="19" spans="1:13" s="9" customFormat="1" ht="17.25" customHeight="1" x14ac:dyDescent="0.2">
      <c r="A19" s="75"/>
      <c r="B19" s="281"/>
      <c r="C19" s="142"/>
      <c r="D19" s="142"/>
      <c r="E19" s="142"/>
      <c r="F19" s="142"/>
      <c r="G19" s="142"/>
      <c r="H19" s="143"/>
      <c r="I19" s="362" t="str">
        <f t="shared" si="0"/>
        <v/>
      </c>
      <c r="J19" s="367" t="str">
        <f t="shared" si="1"/>
        <v/>
      </c>
      <c r="K19" s="364">
        <f t="shared" si="2"/>
        <v>0</v>
      </c>
      <c r="L19" s="297"/>
      <c r="M19" s="290"/>
    </row>
    <row r="20" spans="1:13" s="9" customFormat="1" ht="17.25" customHeight="1" x14ac:dyDescent="0.2">
      <c r="A20" s="75"/>
      <c r="B20" s="281"/>
      <c r="C20" s="142"/>
      <c r="D20" s="142"/>
      <c r="E20" s="142"/>
      <c r="F20" s="142"/>
      <c r="G20" s="142"/>
      <c r="H20" s="143"/>
      <c r="I20" s="362" t="str">
        <f t="shared" si="0"/>
        <v/>
      </c>
      <c r="J20" s="367" t="str">
        <f t="shared" si="1"/>
        <v/>
      </c>
      <c r="K20" s="364">
        <f t="shared" si="2"/>
        <v>0</v>
      </c>
      <c r="L20" s="297"/>
      <c r="M20" s="290"/>
    </row>
    <row r="21" spans="1:13" s="9" customFormat="1" ht="17.25" customHeight="1" x14ac:dyDescent="0.2">
      <c r="A21" s="75"/>
      <c r="B21" s="281"/>
      <c r="C21" s="142"/>
      <c r="D21" s="142"/>
      <c r="E21" s="142"/>
      <c r="F21" s="142"/>
      <c r="G21" s="142"/>
      <c r="H21" s="143"/>
      <c r="I21" s="362" t="str">
        <f t="shared" si="0"/>
        <v/>
      </c>
      <c r="J21" s="367" t="str">
        <f t="shared" si="1"/>
        <v/>
      </c>
      <c r="K21" s="364">
        <f t="shared" si="2"/>
        <v>0</v>
      </c>
      <c r="L21" s="297"/>
      <c r="M21" s="290"/>
    </row>
    <row r="22" spans="1:13" s="9" customFormat="1" ht="17.25" customHeight="1" x14ac:dyDescent="0.2">
      <c r="A22" s="75"/>
      <c r="B22" s="281"/>
      <c r="C22" s="142"/>
      <c r="D22" s="142"/>
      <c r="E22" s="142"/>
      <c r="F22" s="142"/>
      <c r="G22" s="142"/>
      <c r="H22" s="143"/>
      <c r="I22" s="362" t="str">
        <f t="shared" si="0"/>
        <v/>
      </c>
      <c r="J22" s="367" t="str">
        <f t="shared" si="1"/>
        <v/>
      </c>
      <c r="K22" s="364">
        <f t="shared" si="2"/>
        <v>0</v>
      </c>
      <c r="L22" s="297"/>
      <c r="M22" s="290"/>
    </row>
    <row r="23" spans="1:13" s="9" customFormat="1" ht="17.25" customHeight="1" x14ac:dyDescent="0.2">
      <c r="A23" s="75"/>
      <c r="B23" s="281"/>
      <c r="C23" s="142"/>
      <c r="D23" s="142"/>
      <c r="E23" s="142"/>
      <c r="F23" s="142"/>
      <c r="G23" s="142"/>
      <c r="H23" s="143"/>
      <c r="I23" s="362" t="str">
        <f t="shared" si="0"/>
        <v/>
      </c>
      <c r="J23" s="367" t="str">
        <f t="shared" si="1"/>
        <v/>
      </c>
      <c r="K23" s="364">
        <f t="shared" si="2"/>
        <v>0</v>
      </c>
      <c r="L23" s="297"/>
      <c r="M23" s="290"/>
    </row>
    <row r="24" spans="1:13" s="9" customFormat="1" ht="17.25" customHeight="1" x14ac:dyDescent="0.2">
      <c r="A24" s="75"/>
      <c r="B24" s="281"/>
      <c r="C24" s="142"/>
      <c r="D24" s="142"/>
      <c r="E24" s="142"/>
      <c r="F24" s="142"/>
      <c r="G24" s="142"/>
      <c r="H24" s="143"/>
      <c r="I24" s="362" t="str">
        <f t="shared" si="0"/>
        <v/>
      </c>
      <c r="J24" s="367" t="str">
        <f t="shared" si="1"/>
        <v/>
      </c>
      <c r="K24" s="364">
        <f t="shared" si="2"/>
        <v>0</v>
      </c>
      <c r="L24" s="297"/>
      <c r="M24" s="290"/>
    </row>
    <row r="25" spans="1:13" s="9" customFormat="1" ht="17.25" customHeight="1" x14ac:dyDescent="0.2">
      <c r="A25" s="75"/>
      <c r="B25" s="281"/>
      <c r="C25" s="142"/>
      <c r="D25" s="142"/>
      <c r="E25" s="142"/>
      <c r="F25" s="142"/>
      <c r="G25" s="142"/>
      <c r="H25" s="143"/>
      <c r="I25" s="362" t="str">
        <f t="shared" si="0"/>
        <v/>
      </c>
      <c r="J25" s="367" t="str">
        <f t="shared" si="1"/>
        <v/>
      </c>
      <c r="K25" s="364">
        <f t="shared" si="2"/>
        <v>0</v>
      </c>
      <c r="L25" s="297"/>
      <c r="M25" s="290"/>
    </row>
    <row r="26" spans="1:13" s="9" customFormat="1" ht="17.25" customHeight="1" x14ac:dyDescent="0.2">
      <c r="A26" s="75"/>
      <c r="B26" s="281"/>
      <c r="C26" s="142"/>
      <c r="D26" s="142"/>
      <c r="E26" s="142"/>
      <c r="F26" s="142"/>
      <c r="G26" s="142"/>
      <c r="H26" s="143"/>
      <c r="I26" s="362" t="str">
        <f t="shared" si="0"/>
        <v/>
      </c>
      <c r="J26" s="367" t="str">
        <f t="shared" si="1"/>
        <v/>
      </c>
      <c r="K26" s="364">
        <f t="shared" si="2"/>
        <v>0</v>
      </c>
      <c r="L26" s="297"/>
      <c r="M26" s="290"/>
    </row>
    <row r="27" spans="1:13" s="9" customFormat="1" ht="17.25" customHeight="1" x14ac:dyDescent="0.2">
      <c r="A27" s="75"/>
      <c r="B27" s="281"/>
      <c r="C27" s="142"/>
      <c r="D27" s="142"/>
      <c r="E27" s="142"/>
      <c r="F27" s="142"/>
      <c r="G27" s="142"/>
      <c r="H27" s="143"/>
      <c r="I27" s="362" t="str">
        <f t="shared" si="0"/>
        <v/>
      </c>
      <c r="J27" s="367" t="str">
        <f t="shared" si="1"/>
        <v/>
      </c>
      <c r="K27" s="364">
        <f t="shared" si="2"/>
        <v>0</v>
      </c>
      <c r="L27" s="297"/>
      <c r="M27" s="290"/>
    </row>
    <row r="28" spans="1:13" s="9" customFormat="1" ht="17.25" customHeight="1" x14ac:dyDescent="0.2">
      <c r="A28" s="75"/>
      <c r="B28" s="281"/>
      <c r="C28" s="142"/>
      <c r="D28" s="142"/>
      <c r="E28" s="142"/>
      <c r="F28" s="142"/>
      <c r="G28" s="142"/>
      <c r="H28" s="143"/>
      <c r="I28" s="362" t="str">
        <f t="shared" si="0"/>
        <v/>
      </c>
      <c r="J28" s="367" t="str">
        <f t="shared" si="1"/>
        <v/>
      </c>
      <c r="K28" s="364">
        <f t="shared" si="2"/>
        <v>0</v>
      </c>
      <c r="L28" s="297"/>
      <c r="M28" s="290"/>
    </row>
    <row r="29" spans="1:13" s="9" customFormat="1" ht="17.25" customHeight="1" x14ac:dyDescent="0.2">
      <c r="A29" s="75"/>
      <c r="B29" s="281"/>
      <c r="C29" s="142"/>
      <c r="D29" s="142"/>
      <c r="E29" s="142"/>
      <c r="F29" s="142"/>
      <c r="G29" s="142"/>
      <c r="H29" s="143"/>
      <c r="I29" s="362" t="str">
        <f t="shared" si="0"/>
        <v/>
      </c>
      <c r="J29" s="367" t="str">
        <f t="shared" si="1"/>
        <v/>
      </c>
      <c r="K29" s="364">
        <f t="shared" si="2"/>
        <v>0</v>
      </c>
      <c r="L29" s="297"/>
      <c r="M29" s="290"/>
    </row>
    <row r="30" spans="1:13" s="9" customFormat="1" ht="17.25" customHeight="1" x14ac:dyDescent="0.2">
      <c r="A30" s="75"/>
      <c r="B30" s="281"/>
      <c r="C30" s="142"/>
      <c r="D30" s="142"/>
      <c r="E30" s="142"/>
      <c r="F30" s="142"/>
      <c r="G30" s="142"/>
      <c r="H30" s="143"/>
      <c r="I30" s="362" t="str">
        <f t="shared" si="0"/>
        <v/>
      </c>
      <c r="J30" s="367" t="str">
        <f t="shared" si="1"/>
        <v/>
      </c>
      <c r="K30" s="364">
        <f t="shared" si="2"/>
        <v>0</v>
      </c>
      <c r="L30" s="297"/>
      <c r="M30" s="290"/>
    </row>
    <row r="31" spans="1:13" s="9" customFormat="1" ht="17.25" customHeight="1" x14ac:dyDescent="0.2">
      <c r="A31" s="75"/>
      <c r="B31" s="281"/>
      <c r="C31" s="142"/>
      <c r="D31" s="142"/>
      <c r="E31" s="142"/>
      <c r="F31" s="142"/>
      <c r="G31" s="142"/>
      <c r="H31" s="143"/>
      <c r="I31" s="362" t="str">
        <f t="shared" si="0"/>
        <v/>
      </c>
      <c r="J31" s="367" t="str">
        <f t="shared" si="1"/>
        <v/>
      </c>
      <c r="K31" s="364">
        <f t="shared" si="2"/>
        <v>0</v>
      </c>
      <c r="L31" s="297"/>
      <c r="M31" s="290"/>
    </row>
    <row r="32" spans="1:13" s="9" customFormat="1" ht="17.25" customHeight="1" x14ac:dyDescent="0.2">
      <c r="A32" s="75"/>
      <c r="B32" s="281"/>
      <c r="C32" s="142"/>
      <c r="D32" s="142"/>
      <c r="E32" s="142"/>
      <c r="F32" s="142"/>
      <c r="G32" s="142"/>
      <c r="H32" s="143"/>
      <c r="I32" s="362" t="str">
        <f t="shared" si="0"/>
        <v/>
      </c>
      <c r="J32" s="367" t="str">
        <f t="shared" si="1"/>
        <v/>
      </c>
      <c r="K32" s="364">
        <f t="shared" si="2"/>
        <v>0</v>
      </c>
      <c r="L32" s="297"/>
      <c r="M32" s="290"/>
    </row>
    <row r="33" spans="1:13" s="9" customFormat="1" ht="17.25" customHeight="1" x14ac:dyDescent="0.2">
      <c r="A33" s="75"/>
      <c r="B33" s="281"/>
      <c r="C33" s="142"/>
      <c r="D33" s="142"/>
      <c r="E33" s="142"/>
      <c r="F33" s="142"/>
      <c r="G33" s="142"/>
      <c r="H33" s="143"/>
      <c r="I33" s="362" t="str">
        <f t="shared" si="0"/>
        <v/>
      </c>
      <c r="J33" s="367" t="str">
        <f t="shared" si="1"/>
        <v/>
      </c>
      <c r="K33" s="364">
        <f t="shared" si="2"/>
        <v>0</v>
      </c>
      <c r="L33" s="297"/>
      <c r="M33" s="290"/>
    </row>
    <row r="34" spans="1:13" s="9" customFormat="1" ht="17.25" customHeight="1" x14ac:dyDescent="0.2">
      <c r="A34" s="75"/>
      <c r="B34" s="281"/>
      <c r="C34" s="142"/>
      <c r="D34" s="142"/>
      <c r="E34" s="142"/>
      <c r="F34" s="142"/>
      <c r="G34" s="142"/>
      <c r="H34" s="143"/>
      <c r="I34" s="362" t="str">
        <f t="shared" si="0"/>
        <v/>
      </c>
      <c r="J34" s="367" t="str">
        <f t="shared" si="1"/>
        <v/>
      </c>
      <c r="K34" s="364">
        <f t="shared" si="2"/>
        <v>0</v>
      </c>
      <c r="L34" s="297"/>
      <c r="M34" s="290"/>
    </row>
    <row r="35" spans="1:13" s="9" customFormat="1" ht="17.25" customHeight="1" x14ac:dyDescent="0.2">
      <c r="A35" s="75"/>
      <c r="B35" s="281"/>
      <c r="C35" s="142"/>
      <c r="D35" s="142"/>
      <c r="E35" s="142"/>
      <c r="F35" s="142"/>
      <c r="G35" s="142"/>
      <c r="H35" s="143"/>
      <c r="I35" s="362" t="str">
        <f t="shared" si="0"/>
        <v/>
      </c>
      <c r="J35" s="367" t="str">
        <f t="shared" si="1"/>
        <v/>
      </c>
      <c r="K35" s="364">
        <f t="shared" si="2"/>
        <v>0</v>
      </c>
      <c r="L35" s="297"/>
      <c r="M35" s="290"/>
    </row>
    <row r="36" spans="1:13" s="9" customFormat="1" ht="17.25" customHeight="1" x14ac:dyDescent="0.2">
      <c r="A36" s="75"/>
      <c r="B36" s="281"/>
      <c r="C36" s="142"/>
      <c r="D36" s="142"/>
      <c r="E36" s="142"/>
      <c r="F36" s="142"/>
      <c r="G36" s="142"/>
      <c r="H36" s="143"/>
      <c r="I36" s="362" t="str">
        <f t="shared" si="0"/>
        <v/>
      </c>
      <c r="J36" s="367" t="str">
        <f t="shared" si="1"/>
        <v/>
      </c>
      <c r="K36" s="364">
        <f t="shared" si="2"/>
        <v>0</v>
      </c>
      <c r="L36" s="297"/>
      <c r="M36" s="290"/>
    </row>
    <row r="37" spans="1:13" s="9" customFormat="1" ht="17.25" customHeight="1" x14ac:dyDescent="0.2">
      <c r="A37" s="75"/>
      <c r="B37" s="281"/>
      <c r="C37" s="142"/>
      <c r="D37" s="142"/>
      <c r="E37" s="142"/>
      <c r="F37" s="142"/>
      <c r="G37" s="142"/>
      <c r="H37" s="143"/>
      <c r="I37" s="362" t="str">
        <f t="shared" si="0"/>
        <v/>
      </c>
      <c r="J37" s="367" t="str">
        <f t="shared" si="1"/>
        <v/>
      </c>
      <c r="K37" s="364">
        <f t="shared" si="2"/>
        <v>0</v>
      </c>
      <c r="L37" s="297"/>
      <c r="M37" s="290"/>
    </row>
    <row r="38" spans="1:13" s="9" customFormat="1" ht="17.25" customHeight="1" x14ac:dyDescent="0.2">
      <c r="A38" s="75"/>
      <c r="B38" s="281"/>
      <c r="C38" s="142"/>
      <c r="D38" s="142"/>
      <c r="E38" s="142"/>
      <c r="F38" s="142"/>
      <c r="G38" s="142"/>
      <c r="H38" s="143"/>
      <c r="I38" s="362" t="str">
        <f t="shared" si="0"/>
        <v/>
      </c>
      <c r="J38" s="367" t="str">
        <f t="shared" si="1"/>
        <v/>
      </c>
      <c r="K38" s="364">
        <f t="shared" si="2"/>
        <v>0</v>
      </c>
      <c r="L38" s="297"/>
      <c r="M38" s="290"/>
    </row>
    <row r="39" spans="1:13" s="9" customFormat="1" ht="17.25" customHeight="1" x14ac:dyDescent="0.2">
      <c r="A39" s="75"/>
      <c r="B39" s="281"/>
      <c r="C39" s="142"/>
      <c r="D39" s="142"/>
      <c r="E39" s="142"/>
      <c r="F39" s="142"/>
      <c r="G39" s="142"/>
      <c r="H39" s="143"/>
      <c r="I39" s="362" t="str">
        <f t="shared" si="0"/>
        <v/>
      </c>
      <c r="J39" s="367" t="str">
        <f t="shared" si="1"/>
        <v/>
      </c>
      <c r="K39" s="364">
        <f t="shared" si="2"/>
        <v>0</v>
      </c>
      <c r="L39" s="297"/>
      <c r="M39" s="290"/>
    </row>
    <row r="40" spans="1:13" s="9" customFormat="1" ht="17.25" customHeight="1" x14ac:dyDescent="0.2">
      <c r="A40" s="75"/>
      <c r="B40" s="281"/>
      <c r="C40" s="142"/>
      <c r="D40" s="142"/>
      <c r="E40" s="142"/>
      <c r="F40" s="142"/>
      <c r="G40" s="142"/>
      <c r="H40" s="143"/>
      <c r="I40" s="362" t="str">
        <f t="shared" si="0"/>
        <v/>
      </c>
      <c r="J40" s="367" t="str">
        <f t="shared" si="1"/>
        <v/>
      </c>
      <c r="K40" s="364">
        <f t="shared" si="2"/>
        <v>0</v>
      </c>
      <c r="L40" s="297"/>
      <c r="M40" s="290"/>
    </row>
    <row r="41" spans="1:13" s="9" customFormat="1" ht="17.25" customHeight="1" x14ac:dyDescent="0.2">
      <c r="A41" s="75"/>
      <c r="B41" s="281"/>
      <c r="C41" s="142"/>
      <c r="D41" s="142"/>
      <c r="E41" s="142"/>
      <c r="F41" s="142"/>
      <c r="G41" s="142"/>
      <c r="H41" s="143"/>
      <c r="I41" s="362" t="str">
        <f t="shared" si="0"/>
        <v/>
      </c>
      <c r="J41" s="367" t="str">
        <f t="shared" si="1"/>
        <v/>
      </c>
      <c r="K41" s="364">
        <f t="shared" si="2"/>
        <v>0</v>
      </c>
      <c r="L41" s="297"/>
      <c r="M41" s="290"/>
    </row>
    <row r="42" spans="1:13" s="9" customFormat="1" ht="17.25" customHeight="1" x14ac:dyDescent="0.2">
      <c r="A42" s="75"/>
      <c r="B42" s="281"/>
      <c r="C42" s="142"/>
      <c r="D42" s="142"/>
      <c r="E42" s="142"/>
      <c r="F42" s="142"/>
      <c r="G42" s="142"/>
      <c r="H42" s="143"/>
      <c r="I42" s="362" t="str">
        <f t="shared" si="0"/>
        <v/>
      </c>
      <c r="J42" s="367" t="str">
        <f t="shared" si="1"/>
        <v/>
      </c>
      <c r="K42" s="364">
        <f t="shared" si="2"/>
        <v>0</v>
      </c>
      <c r="L42" s="297"/>
      <c r="M42" s="290"/>
    </row>
    <row r="43" spans="1:13" s="9" customFormat="1" ht="17.25" customHeight="1" x14ac:dyDescent="0.2">
      <c r="A43" s="75"/>
      <c r="B43" s="281"/>
      <c r="C43" s="142"/>
      <c r="D43" s="142"/>
      <c r="E43" s="142"/>
      <c r="F43" s="142"/>
      <c r="G43" s="142"/>
      <c r="H43" s="143"/>
      <c r="I43" s="362" t="str">
        <f t="shared" si="0"/>
        <v/>
      </c>
      <c r="J43" s="367" t="str">
        <f t="shared" si="1"/>
        <v/>
      </c>
      <c r="K43" s="364">
        <f t="shared" si="2"/>
        <v>0</v>
      </c>
      <c r="L43" s="297"/>
      <c r="M43" s="290"/>
    </row>
    <row r="44" spans="1:13" s="9" customFormat="1" ht="17.25" customHeight="1" x14ac:dyDescent="0.2">
      <c r="A44" s="75"/>
      <c r="B44" s="281"/>
      <c r="C44" s="142"/>
      <c r="D44" s="142"/>
      <c r="E44" s="142"/>
      <c r="F44" s="142"/>
      <c r="G44" s="142"/>
      <c r="H44" s="143"/>
      <c r="I44" s="362" t="str">
        <f t="shared" si="0"/>
        <v/>
      </c>
      <c r="J44" s="367" t="str">
        <f t="shared" si="1"/>
        <v/>
      </c>
      <c r="K44" s="364">
        <f t="shared" si="2"/>
        <v>0</v>
      </c>
      <c r="L44" s="297"/>
      <c r="M44" s="290"/>
    </row>
    <row r="45" spans="1:13" s="9" customFormat="1" ht="17.25" customHeight="1" x14ac:dyDescent="0.2">
      <c r="A45" s="75"/>
      <c r="B45" s="281"/>
      <c r="C45" s="142"/>
      <c r="D45" s="142"/>
      <c r="E45" s="142"/>
      <c r="F45" s="142"/>
      <c r="G45" s="142"/>
      <c r="H45" s="143"/>
      <c r="I45" s="362" t="str">
        <f t="shared" si="0"/>
        <v/>
      </c>
      <c r="J45" s="367" t="str">
        <f t="shared" si="1"/>
        <v/>
      </c>
      <c r="K45" s="364">
        <f t="shared" si="2"/>
        <v>0</v>
      </c>
      <c r="L45" s="297"/>
      <c r="M45" s="290"/>
    </row>
    <row r="46" spans="1:13" s="9" customFormat="1" ht="17.25" customHeight="1" x14ac:dyDescent="0.2">
      <c r="A46" s="75"/>
      <c r="B46" s="281"/>
      <c r="C46" s="142"/>
      <c r="D46" s="142"/>
      <c r="E46" s="142"/>
      <c r="F46" s="142"/>
      <c r="G46" s="142"/>
      <c r="H46" s="143"/>
      <c r="I46" s="362" t="str">
        <f t="shared" si="0"/>
        <v/>
      </c>
      <c r="J46" s="367" t="str">
        <f t="shared" si="1"/>
        <v/>
      </c>
      <c r="K46" s="364">
        <f t="shared" si="2"/>
        <v>0</v>
      </c>
      <c r="L46" s="297"/>
      <c r="M46" s="290"/>
    </row>
    <row r="47" spans="1:13" s="9" customFormat="1" ht="17.25" customHeight="1" x14ac:dyDescent="0.2">
      <c r="A47" s="75"/>
      <c r="B47" s="281"/>
      <c r="C47" s="142"/>
      <c r="D47" s="142"/>
      <c r="E47" s="142"/>
      <c r="F47" s="142"/>
      <c r="G47" s="142"/>
      <c r="H47" s="143"/>
      <c r="I47" s="362" t="str">
        <f t="shared" si="0"/>
        <v/>
      </c>
      <c r="J47" s="367" t="str">
        <f t="shared" si="1"/>
        <v/>
      </c>
      <c r="K47" s="364">
        <f t="shared" si="2"/>
        <v>0</v>
      </c>
      <c r="L47" s="297"/>
      <c r="M47" s="290"/>
    </row>
    <row r="48" spans="1:13" s="9" customFormat="1" ht="17.25" customHeight="1" x14ac:dyDescent="0.2">
      <c r="A48" s="75"/>
      <c r="B48" s="281"/>
      <c r="C48" s="142"/>
      <c r="D48" s="142"/>
      <c r="E48" s="142"/>
      <c r="F48" s="142"/>
      <c r="G48" s="142"/>
      <c r="H48" s="143"/>
      <c r="I48" s="362" t="str">
        <f t="shared" si="0"/>
        <v/>
      </c>
      <c r="J48" s="367" t="str">
        <f t="shared" si="1"/>
        <v/>
      </c>
      <c r="K48" s="364">
        <f t="shared" si="2"/>
        <v>0</v>
      </c>
      <c r="L48" s="297"/>
      <c r="M48" s="290"/>
    </row>
    <row r="49" spans="1:13" s="9" customFormat="1" ht="17.25" customHeight="1" x14ac:dyDescent="0.2">
      <c r="A49" s="75"/>
      <c r="B49" s="281"/>
      <c r="C49" s="142"/>
      <c r="D49" s="142"/>
      <c r="E49" s="142"/>
      <c r="F49" s="142"/>
      <c r="G49" s="142"/>
      <c r="H49" s="143"/>
      <c r="I49" s="362" t="str">
        <f t="shared" si="0"/>
        <v/>
      </c>
      <c r="J49" s="367" t="str">
        <f t="shared" si="1"/>
        <v/>
      </c>
      <c r="K49" s="364">
        <f t="shared" si="2"/>
        <v>0</v>
      </c>
      <c r="L49" s="297"/>
      <c r="M49" s="290"/>
    </row>
    <row r="50" spans="1:13" s="9" customFormat="1" ht="17.25" customHeight="1" x14ac:dyDescent="0.2">
      <c r="A50" s="75"/>
      <c r="B50" s="281"/>
      <c r="C50" s="142"/>
      <c r="D50" s="142"/>
      <c r="E50" s="142"/>
      <c r="F50" s="142"/>
      <c r="G50" s="142"/>
      <c r="H50" s="143"/>
      <c r="I50" s="362" t="str">
        <f t="shared" si="0"/>
        <v/>
      </c>
      <c r="J50" s="367" t="str">
        <f t="shared" si="1"/>
        <v/>
      </c>
      <c r="K50" s="364">
        <f t="shared" si="2"/>
        <v>0</v>
      </c>
      <c r="L50" s="297"/>
      <c r="M50" s="290"/>
    </row>
    <row r="51" spans="1:13" s="9" customFormat="1" ht="17.25" customHeight="1" x14ac:dyDescent="0.2">
      <c r="A51" s="75"/>
      <c r="B51" s="281"/>
      <c r="C51" s="142"/>
      <c r="D51" s="142"/>
      <c r="E51" s="142"/>
      <c r="F51" s="142"/>
      <c r="G51" s="142"/>
      <c r="H51" s="143"/>
      <c r="I51" s="362" t="str">
        <f t="shared" si="0"/>
        <v/>
      </c>
      <c r="J51" s="367" t="str">
        <f t="shared" si="1"/>
        <v/>
      </c>
      <c r="K51" s="364">
        <f t="shared" si="2"/>
        <v>0</v>
      </c>
      <c r="L51" s="297"/>
      <c r="M51" s="290"/>
    </row>
    <row r="52" spans="1:13" s="9" customFormat="1" ht="17.25" customHeight="1" x14ac:dyDescent="0.2">
      <c r="A52" s="75"/>
      <c r="B52" s="281"/>
      <c r="C52" s="142"/>
      <c r="D52" s="142"/>
      <c r="E52" s="142"/>
      <c r="F52" s="142"/>
      <c r="G52" s="142"/>
      <c r="H52" s="143"/>
      <c r="I52" s="362" t="str">
        <f t="shared" si="0"/>
        <v/>
      </c>
      <c r="J52" s="367" t="str">
        <f t="shared" si="1"/>
        <v/>
      </c>
      <c r="K52" s="364">
        <f t="shared" si="2"/>
        <v>0</v>
      </c>
      <c r="L52" s="297"/>
      <c r="M52" s="290"/>
    </row>
    <row r="53" spans="1:13" s="9" customFormat="1" ht="17.25" customHeight="1" x14ac:dyDescent="0.2">
      <c r="A53" s="75"/>
      <c r="B53" s="281"/>
      <c r="C53" s="142"/>
      <c r="D53" s="142"/>
      <c r="E53" s="142"/>
      <c r="F53" s="142"/>
      <c r="G53" s="142"/>
      <c r="H53" s="143"/>
      <c r="I53" s="362" t="str">
        <f t="shared" si="0"/>
        <v/>
      </c>
      <c r="J53" s="367" t="str">
        <f t="shared" si="1"/>
        <v/>
      </c>
      <c r="K53" s="364">
        <f t="shared" si="2"/>
        <v>0</v>
      </c>
      <c r="L53" s="297"/>
      <c r="M53" s="290"/>
    </row>
    <row r="54" spans="1:13" s="9" customFormat="1" ht="17.25" customHeight="1" x14ac:dyDescent="0.2">
      <c r="A54" s="75"/>
      <c r="B54" s="281"/>
      <c r="C54" s="142"/>
      <c r="D54" s="142"/>
      <c r="E54" s="142"/>
      <c r="F54" s="142"/>
      <c r="G54" s="142"/>
      <c r="H54" s="143"/>
      <c r="I54" s="362" t="str">
        <f t="shared" si="0"/>
        <v/>
      </c>
      <c r="J54" s="367" t="str">
        <f t="shared" si="1"/>
        <v/>
      </c>
      <c r="K54" s="364">
        <f t="shared" si="2"/>
        <v>0</v>
      </c>
      <c r="L54" s="297"/>
      <c r="M54" s="290"/>
    </row>
    <row r="55" spans="1:13" s="9" customFormat="1" ht="17.25" customHeight="1" x14ac:dyDescent="0.2">
      <c r="A55" s="75"/>
      <c r="B55" s="281"/>
      <c r="C55" s="142"/>
      <c r="D55" s="142"/>
      <c r="E55" s="142"/>
      <c r="F55" s="142"/>
      <c r="G55" s="142"/>
      <c r="H55" s="143"/>
      <c r="I55" s="362" t="str">
        <f t="shared" si="0"/>
        <v/>
      </c>
      <c r="J55" s="367" t="str">
        <f t="shared" si="1"/>
        <v/>
      </c>
      <c r="K55" s="364">
        <f t="shared" si="2"/>
        <v>0</v>
      </c>
      <c r="L55" s="297"/>
      <c r="M55" s="290"/>
    </row>
    <row r="56" spans="1:13" s="9" customFormat="1" ht="17.25" customHeight="1" x14ac:dyDescent="0.2">
      <c r="A56" s="75"/>
      <c r="B56" s="281"/>
      <c r="C56" s="142"/>
      <c r="D56" s="142"/>
      <c r="E56" s="142"/>
      <c r="F56" s="142"/>
      <c r="G56" s="142"/>
      <c r="H56" s="143"/>
      <c r="I56" s="362" t="str">
        <f t="shared" si="0"/>
        <v/>
      </c>
      <c r="J56" s="367" t="str">
        <f t="shared" si="1"/>
        <v/>
      </c>
      <c r="K56" s="364">
        <f t="shared" si="2"/>
        <v>0</v>
      </c>
      <c r="L56" s="297"/>
      <c r="M56" s="290"/>
    </row>
    <row r="57" spans="1:13" s="9" customFormat="1" ht="17.25" customHeight="1" x14ac:dyDescent="0.2">
      <c r="A57" s="75"/>
      <c r="B57" s="281"/>
      <c r="C57" s="142"/>
      <c r="D57" s="142"/>
      <c r="E57" s="142"/>
      <c r="F57" s="142"/>
      <c r="G57" s="142"/>
      <c r="H57" s="143"/>
      <c r="I57" s="362" t="str">
        <f t="shared" si="0"/>
        <v/>
      </c>
      <c r="J57" s="367" t="str">
        <f t="shared" si="1"/>
        <v/>
      </c>
      <c r="K57" s="364">
        <f t="shared" si="2"/>
        <v>0</v>
      </c>
      <c r="L57" s="297"/>
      <c r="M57" s="290"/>
    </row>
    <row r="58" spans="1:13" s="9" customFormat="1" ht="17.25" customHeight="1" x14ac:dyDescent="0.2">
      <c r="A58" s="75"/>
      <c r="B58" s="281"/>
      <c r="C58" s="142"/>
      <c r="D58" s="142"/>
      <c r="E58" s="142"/>
      <c r="F58" s="142"/>
      <c r="G58" s="142"/>
      <c r="H58" s="143"/>
      <c r="I58" s="362" t="str">
        <f t="shared" si="0"/>
        <v/>
      </c>
      <c r="J58" s="367" t="str">
        <f t="shared" si="1"/>
        <v/>
      </c>
      <c r="K58" s="364">
        <f t="shared" si="2"/>
        <v>0</v>
      </c>
      <c r="L58" s="297"/>
      <c r="M58" s="290"/>
    </row>
    <row r="59" spans="1:13" s="9" customFormat="1" ht="17.25" customHeight="1" x14ac:dyDescent="0.2">
      <c r="A59" s="75"/>
      <c r="B59" s="281"/>
      <c r="C59" s="142"/>
      <c r="D59" s="142"/>
      <c r="E59" s="142"/>
      <c r="F59" s="142"/>
      <c r="G59" s="142"/>
      <c r="H59" s="143"/>
      <c r="I59" s="362" t="str">
        <f t="shared" si="0"/>
        <v/>
      </c>
      <c r="J59" s="367" t="str">
        <f t="shared" si="1"/>
        <v/>
      </c>
      <c r="K59" s="364">
        <f t="shared" si="2"/>
        <v>0</v>
      </c>
      <c r="L59" s="297"/>
      <c r="M59" s="290"/>
    </row>
    <row r="60" spans="1:13" s="9" customFormat="1" ht="17.25" customHeight="1" x14ac:dyDescent="0.2">
      <c r="A60" s="75"/>
      <c r="B60" s="281"/>
      <c r="C60" s="142"/>
      <c r="D60" s="142"/>
      <c r="E60" s="142"/>
      <c r="F60" s="142"/>
      <c r="G60" s="142"/>
      <c r="H60" s="143"/>
      <c r="I60" s="362" t="str">
        <f t="shared" si="0"/>
        <v/>
      </c>
      <c r="J60" s="367" t="str">
        <f t="shared" si="1"/>
        <v/>
      </c>
      <c r="K60" s="364">
        <f t="shared" si="2"/>
        <v>0</v>
      </c>
      <c r="L60" s="297"/>
      <c r="M60" s="290"/>
    </row>
    <row r="61" spans="1:13" s="9" customFormat="1" ht="17.25" customHeight="1" x14ac:dyDescent="0.2">
      <c r="A61" s="75"/>
      <c r="B61" s="281"/>
      <c r="C61" s="142"/>
      <c r="D61" s="142"/>
      <c r="E61" s="142"/>
      <c r="F61" s="142"/>
      <c r="G61" s="142"/>
      <c r="H61" s="143"/>
      <c r="I61" s="362" t="str">
        <f t="shared" si="0"/>
        <v/>
      </c>
      <c r="J61" s="367" t="str">
        <f t="shared" si="1"/>
        <v/>
      </c>
      <c r="K61" s="364">
        <f t="shared" si="2"/>
        <v>0</v>
      </c>
      <c r="L61" s="297"/>
      <c r="M61" s="290"/>
    </row>
    <row r="62" spans="1:13" s="9" customFormat="1" ht="17.25" customHeight="1" x14ac:dyDescent="0.2">
      <c r="A62" s="75"/>
      <c r="B62" s="281"/>
      <c r="C62" s="142"/>
      <c r="D62" s="142"/>
      <c r="E62" s="142"/>
      <c r="F62" s="142"/>
      <c r="G62" s="142"/>
      <c r="H62" s="143"/>
      <c r="I62" s="362" t="str">
        <f t="shared" si="0"/>
        <v/>
      </c>
      <c r="J62" s="367" t="str">
        <f t="shared" si="1"/>
        <v/>
      </c>
      <c r="K62" s="364">
        <f t="shared" si="2"/>
        <v>0</v>
      </c>
      <c r="L62" s="297"/>
      <c r="M62" s="290"/>
    </row>
    <row r="63" spans="1:13" s="9" customFormat="1" ht="17.25" customHeight="1" x14ac:dyDescent="0.2">
      <c r="A63" s="75"/>
      <c r="B63" s="281"/>
      <c r="C63" s="142"/>
      <c r="D63" s="142"/>
      <c r="E63" s="142"/>
      <c r="F63" s="142"/>
      <c r="G63" s="142"/>
      <c r="H63" s="143"/>
      <c r="I63" s="362" t="str">
        <f t="shared" si="0"/>
        <v/>
      </c>
      <c r="J63" s="367" t="str">
        <f t="shared" si="1"/>
        <v/>
      </c>
      <c r="K63" s="364">
        <f t="shared" si="2"/>
        <v>0</v>
      </c>
      <c r="L63" s="297"/>
      <c r="M63" s="290"/>
    </row>
    <row r="64" spans="1:13" s="9" customFormat="1" ht="17.25" customHeight="1" x14ac:dyDescent="0.2">
      <c r="A64" s="75"/>
      <c r="B64" s="281"/>
      <c r="C64" s="142"/>
      <c r="D64" s="142"/>
      <c r="E64" s="142"/>
      <c r="F64" s="142"/>
      <c r="G64" s="142"/>
      <c r="H64" s="143"/>
      <c r="I64" s="362" t="str">
        <f t="shared" si="0"/>
        <v/>
      </c>
      <c r="J64" s="367" t="str">
        <f t="shared" si="1"/>
        <v/>
      </c>
      <c r="K64" s="364">
        <f t="shared" si="2"/>
        <v>0</v>
      </c>
      <c r="L64" s="297"/>
      <c r="M64" s="290"/>
    </row>
    <row r="65" spans="1:13" s="9" customFormat="1" ht="17.25" customHeight="1" x14ac:dyDescent="0.2">
      <c r="A65" s="75"/>
      <c r="B65" s="281"/>
      <c r="C65" s="142"/>
      <c r="D65" s="142"/>
      <c r="E65" s="142"/>
      <c r="F65" s="142"/>
      <c r="G65" s="142"/>
      <c r="H65" s="143"/>
      <c r="I65" s="362" t="str">
        <f t="shared" si="0"/>
        <v/>
      </c>
      <c r="J65" s="367" t="str">
        <f t="shared" si="1"/>
        <v/>
      </c>
      <c r="K65" s="364">
        <f t="shared" si="2"/>
        <v>0</v>
      </c>
      <c r="L65" s="297"/>
      <c r="M65" s="290"/>
    </row>
    <row r="66" spans="1:13" s="9" customFormat="1" ht="17.25" customHeight="1" x14ac:dyDescent="0.2">
      <c r="A66" s="75"/>
      <c r="B66" s="281"/>
      <c r="C66" s="142"/>
      <c r="D66" s="142"/>
      <c r="E66" s="142"/>
      <c r="F66" s="142"/>
      <c r="G66" s="142"/>
      <c r="H66" s="143"/>
      <c r="I66" s="362" t="str">
        <f t="shared" si="0"/>
        <v/>
      </c>
      <c r="J66" s="367" t="str">
        <f t="shared" si="1"/>
        <v/>
      </c>
      <c r="K66" s="364">
        <f t="shared" si="2"/>
        <v>0</v>
      </c>
      <c r="L66" s="297"/>
      <c r="M66" s="290"/>
    </row>
    <row r="67" spans="1:13" s="9" customFormat="1" ht="17.25" customHeight="1" x14ac:dyDescent="0.2">
      <c r="A67" s="75"/>
      <c r="B67" s="281"/>
      <c r="C67" s="142"/>
      <c r="D67" s="142"/>
      <c r="E67" s="142"/>
      <c r="F67" s="142"/>
      <c r="G67" s="142"/>
      <c r="H67" s="143"/>
      <c r="I67" s="362" t="str">
        <f t="shared" si="0"/>
        <v/>
      </c>
      <c r="J67" s="367" t="str">
        <f t="shared" si="1"/>
        <v/>
      </c>
      <c r="K67" s="364">
        <f t="shared" si="2"/>
        <v>0</v>
      </c>
      <c r="L67" s="297"/>
      <c r="M67" s="290"/>
    </row>
    <row r="68" spans="1:13" s="9" customFormat="1" ht="17.25" customHeight="1" x14ac:dyDescent="0.2">
      <c r="A68" s="75"/>
      <c r="B68" s="281"/>
      <c r="C68" s="142"/>
      <c r="D68" s="142"/>
      <c r="E68" s="142"/>
      <c r="F68" s="142"/>
      <c r="G68" s="142"/>
      <c r="H68" s="143"/>
      <c r="I68" s="362" t="str">
        <f t="shared" si="0"/>
        <v/>
      </c>
      <c r="J68" s="367" t="str">
        <f t="shared" si="1"/>
        <v/>
      </c>
      <c r="K68" s="364">
        <f t="shared" si="2"/>
        <v>0</v>
      </c>
      <c r="L68" s="297"/>
      <c r="M68" s="290"/>
    </row>
    <row r="69" spans="1:13" s="9" customFormat="1" ht="17.25" customHeight="1" x14ac:dyDescent="0.2">
      <c r="A69" s="75"/>
      <c r="B69" s="281"/>
      <c r="C69" s="142"/>
      <c r="D69" s="142"/>
      <c r="E69" s="142"/>
      <c r="F69" s="142"/>
      <c r="G69" s="142"/>
      <c r="H69" s="143"/>
      <c r="I69" s="362" t="str">
        <f t="shared" si="0"/>
        <v/>
      </c>
      <c r="J69" s="367" t="str">
        <f t="shared" si="1"/>
        <v/>
      </c>
      <c r="K69" s="364">
        <f t="shared" si="2"/>
        <v>0</v>
      </c>
      <c r="L69" s="297"/>
      <c r="M69" s="290"/>
    </row>
    <row r="70" spans="1:13" s="9" customFormat="1" ht="17.25" customHeight="1" x14ac:dyDescent="0.2">
      <c r="A70" s="75"/>
      <c r="B70" s="281"/>
      <c r="C70" s="142"/>
      <c r="D70" s="142"/>
      <c r="E70" s="142"/>
      <c r="F70" s="142"/>
      <c r="G70" s="142"/>
      <c r="H70" s="143"/>
      <c r="I70" s="362" t="str">
        <f t="shared" ref="I70:I99" si="4">IF(H70="","",IF(H70="派遣","不要","要"))</f>
        <v/>
      </c>
      <c r="J70" s="367" t="str">
        <f t="shared" si="1"/>
        <v/>
      </c>
      <c r="K70" s="364">
        <f t="shared" ref="K70:K99" si="5">IF(I70="要",E70*G70%,0)</f>
        <v>0</v>
      </c>
      <c r="L70" s="297"/>
      <c r="M70" s="290"/>
    </row>
    <row r="71" spans="1:13" s="9" customFormat="1" ht="17.25" customHeight="1" x14ac:dyDescent="0.2">
      <c r="A71" s="75"/>
      <c r="B71" s="281"/>
      <c r="C71" s="142"/>
      <c r="D71" s="142"/>
      <c r="E71" s="142"/>
      <c r="F71" s="142"/>
      <c r="G71" s="142"/>
      <c r="H71" s="143"/>
      <c r="I71" s="362" t="str">
        <f t="shared" si="4"/>
        <v/>
      </c>
      <c r="J71" s="367" t="str">
        <f t="shared" si="1"/>
        <v/>
      </c>
      <c r="K71" s="364">
        <f t="shared" si="5"/>
        <v>0</v>
      </c>
      <c r="L71" s="297"/>
      <c r="M71" s="290"/>
    </row>
    <row r="72" spans="1:13" s="9" customFormat="1" ht="17.25" customHeight="1" x14ac:dyDescent="0.2">
      <c r="A72" s="75"/>
      <c r="B72" s="281"/>
      <c r="C72" s="142"/>
      <c r="D72" s="142"/>
      <c r="E72" s="142"/>
      <c r="F72" s="142"/>
      <c r="G72" s="142"/>
      <c r="H72" s="143"/>
      <c r="I72" s="362" t="str">
        <f t="shared" si="4"/>
        <v/>
      </c>
      <c r="J72" s="367" t="str">
        <f t="shared" si="1"/>
        <v/>
      </c>
      <c r="K72" s="364">
        <f t="shared" si="5"/>
        <v>0</v>
      </c>
      <c r="L72" s="297"/>
      <c r="M72" s="290"/>
    </row>
    <row r="73" spans="1:13" s="9" customFormat="1" ht="17.25" customHeight="1" x14ac:dyDescent="0.2">
      <c r="A73" s="75"/>
      <c r="B73" s="281"/>
      <c r="C73" s="142"/>
      <c r="D73" s="142"/>
      <c r="E73" s="142"/>
      <c r="F73" s="142"/>
      <c r="G73" s="142"/>
      <c r="H73" s="143"/>
      <c r="I73" s="362" t="str">
        <f t="shared" si="4"/>
        <v/>
      </c>
      <c r="J73" s="367" t="str">
        <f t="shared" si="1"/>
        <v/>
      </c>
      <c r="K73" s="364">
        <f t="shared" si="5"/>
        <v>0</v>
      </c>
      <c r="L73" s="297"/>
      <c r="M73" s="290"/>
    </row>
    <row r="74" spans="1:13" s="9" customFormat="1" ht="17.25" customHeight="1" x14ac:dyDescent="0.2">
      <c r="A74" s="75"/>
      <c r="B74" s="76"/>
      <c r="C74" s="142"/>
      <c r="D74" s="142"/>
      <c r="E74" s="142"/>
      <c r="F74" s="142"/>
      <c r="G74" s="142"/>
      <c r="H74" s="143"/>
      <c r="I74" s="362" t="str">
        <f t="shared" si="4"/>
        <v/>
      </c>
      <c r="J74" s="367" t="str">
        <f t="shared" si="1"/>
        <v/>
      </c>
      <c r="K74" s="364">
        <f t="shared" si="5"/>
        <v>0</v>
      </c>
      <c r="L74" s="297"/>
      <c r="M74" s="290"/>
    </row>
    <row r="75" spans="1:13" s="9" customFormat="1" ht="17.25" customHeight="1" x14ac:dyDescent="0.2">
      <c r="A75" s="75"/>
      <c r="B75" s="76"/>
      <c r="C75" s="142"/>
      <c r="D75" s="142"/>
      <c r="E75" s="142"/>
      <c r="F75" s="142"/>
      <c r="G75" s="142"/>
      <c r="H75" s="143"/>
      <c r="I75" s="362" t="str">
        <f t="shared" si="4"/>
        <v/>
      </c>
      <c r="J75" s="367" t="str">
        <f t="shared" si="1"/>
        <v/>
      </c>
      <c r="K75" s="364">
        <f t="shared" si="5"/>
        <v>0</v>
      </c>
      <c r="L75" s="297"/>
      <c r="M75" s="290"/>
    </row>
    <row r="76" spans="1:13" s="9" customFormat="1" ht="17.25" customHeight="1" x14ac:dyDescent="0.2">
      <c r="A76" s="75"/>
      <c r="B76" s="76"/>
      <c r="C76" s="142"/>
      <c r="D76" s="142"/>
      <c r="E76" s="142"/>
      <c r="F76" s="142"/>
      <c r="G76" s="142"/>
      <c r="H76" s="143"/>
      <c r="I76" s="362" t="str">
        <f t="shared" si="4"/>
        <v/>
      </c>
      <c r="J76" s="367" t="str">
        <f t="shared" si="1"/>
        <v/>
      </c>
      <c r="K76" s="364">
        <f t="shared" si="5"/>
        <v>0</v>
      </c>
      <c r="L76" s="297"/>
      <c r="M76" s="290"/>
    </row>
    <row r="77" spans="1:13" s="9" customFormat="1" ht="17.25" customHeight="1" x14ac:dyDescent="0.2">
      <c r="A77" s="75"/>
      <c r="B77" s="76"/>
      <c r="C77" s="142"/>
      <c r="D77" s="142"/>
      <c r="E77" s="142"/>
      <c r="F77" s="142"/>
      <c r="G77" s="142"/>
      <c r="H77" s="143"/>
      <c r="I77" s="362" t="str">
        <f t="shared" si="4"/>
        <v/>
      </c>
      <c r="J77" s="367" t="str">
        <f t="shared" si="1"/>
        <v/>
      </c>
      <c r="K77" s="364">
        <f t="shared" si="5"/>
        <v>0</v>
      </c>
      <c r="L77" s="297"/>
      <c r="M77" s="290"/>
    </row>
    <row r="78" spans="1:13" s="9" customFormat="1" ht="17.25" customHeight="1" x14ac:dyDescent="0.2">
      <c r="A78" s="75"/>
      <c r="B78" s="76"/>
      <c r="C78" s="142"/>
      <c r="D78" s="142"/>
      <c r="E78" s="142"/>
      <c r="F78" s="142"/>
      <c r="G78" s="142"/>
      <c r="H78" s="143"/>
      <c r="I78" s="362" t="str">
        <f t="shared" si="4"/>
        <v/>
      </c>
      <c r="J78" s="367" t="str">
        <f t="shared" si="1"/>
        <v/>
      </c>
      <c r="K78" s="364">
        <f t="shared" si="5"/>
        <v>0</v>
      </c>
      <c r="L78" s="297"/>
      <c r="M78" s="290"/>
    </row>
    <row r="79" spans="1:13" s="9" customFormat="1" ht="17.25" customHeight="1" x14ac:dyDescent="0.2">
      <c r="A79" s="75"/>
      <c r="B79" s="76"/>
      <c r="C79" s="142"/>
      <c r="D79" s="142"/>
      <c r="E79" s="142"/>
      <c r="F79" s="142"/>
      <c r="G79" s="142"/>
      <c r="H79" s="143"/>
      <c r="I79" s="362" t="str">
        <f t="shared" si="4"/>
        <v/>
      </c>
      <c r="J79" s="367" t="str">
        <f t="shared" si="1"/>
        <v/>
      </c>
      <c r="K79" s="364">
        <f t="shared" si="5"/>
        <v>0</v>
      </c>
      <c r="L79" s="297"/>
      <c r="M79" s="290"/>
    </row>
    <row r="80" spans="1:13" s="9" customFormat="1" ht="17.25" customHeight="1" x14ac:dyDescent="0.2">
      <c r="A80" s="75"/>
      <c r="B80" s="76"/>
      <c r="C80" s="142"/>
      <c r="D80" s="142"/>
      <c r="E80" s="142"/>
      <c r="F80" s="142"/>
      <c r="G80" s="142"/>
      <c r="H80" s="143"/>
      <c r="I80" s="362" t="str">
        <f t="shared" si="4"/>
        <v/>
      </c>
      <c r="J80" s="367" t="str">
        <f t="shared" si="1"/>
        <v/>
      </c>
      <c r="K80" s="364">
        <f t="shared" si="5"/>
        <v>0</v>
      </c>
      <c r="L80" s="297"/>
      <c r="M80" s="290"/>
    </row>
    <row r="81" spans="1:13" s="9" customFormat="1" ht="17.25" customHeight="1" x14ac:dyDescent="0.2">
      <c r="A81" s="75"/>
      <c r="B81" s="76"/>
      <c r="C81" s="142"/>
      <c r="D81" s="142"/>
      <c r="E81" s="142"/>
      <c r="F81" s="142"/>
      <c r="G81" s="142"/>
      <c r="H81" s="143"/>
      <c r="I81" s="362" t="str">
        <f t="shared" si="4"/>
        <v/>
      </c>
      <c r="J81" s="367" t="str">
        <f t="shared" si="1"/>
        <v/>
      </c>
      <c r="K81" s="364">
        <f t="shared" si="5"/>
        <v>0</v>
      </c>
      <c r="L81" s="297"/>
      <c r="M81" s="290"/>
    </row>
    <row r="82" spans="1:13" s="9" customFormat="1" ht="17.25" customHeight="1" x14ac:dyDescent="0.2">
      <c r="A82" s="75"/>
      <c r="B82" s="76"/>
      <c r="C82" s="142"/>
      <c r="D82" s="142"/>
      <c r="E82" s="142"/>
      <c r="F82" s="142"/>
      <c r="G82" s="142"/>
      <c r="H82" s="143"/>
      <c r="I82" s="362" t="str">
        <f t="shared" si="4"/>
        <v/>
      </c>
      <c r="J82" s="367" t="str">
        <f t="shared" si="1"/>
        <v/>
      </c>
      <c r="K82" s="364">
        <f t="shared" si="5"/>
        <v>0</v>
      </c>
      <c r="L82" s="297"/>
      <c r="M82" s="290"/>
    </row>
    <row r="83" spans="1:13" s="9" customFormat="1" ht="17.25" customHeight="1" x14ac:dyDescent="0.2">
      <c r="A83" s="75"/>
      <c r="B83" s="76"/>
      <c r="C83" s="142"/>
      <c r="D83" s="142"/>
      <c r="E83" s="142"/>
      <c r="F83" s="142"/>
      <c r="G83" s="142"/>
      <c r="H83" s="143"/>
      <c r="I83" s="362" t="str">
        <f t="shared" si="4"/>
        <v/>
      </c>
      <c r="J83" s="367" t="str">
        <f t="shared" si="1"/>
        <v/>
      </c>
      <c r="K83" s="364">
        <f t="shared" si="5"/>
        <v>0</v>
      </c>
      <c r="L83" s="297"/>
      <c r="M83" s="290"/>
    </row>
    <row r="84" spans="1:13" s="9" customFormat="1" ht="17.25" customHeight="1" x14ac:dyDescent="0.2">
      <c r="A84" s="75"/>
      <c r="B84" s="76"/>
      <c r="C84" s="142"/>
      <c r="D84" s="142"/>
      <c r="E84" s="142"/>
      <c r="F84" s="142"/>
      <c r="G84" s="142"/>
      <c r="H84" s="143"/>
      <c r="I84" s="362" t="str">
        <f t="shared" si="4"/>
        <v/>
      </c>
      <c r="J84" s="367" t="str">
        <f t="shared" si="1"/>
        <v/>
      </c>
      <c r="K84" s="364">
        <f t="shared" si="5"/>
        <v>0</v>
      </c>
      <c r="L84" s="297"/>
      <c r="M84" s="290"/>
    </row>
    <row r="85" spans="1:13" s="9" customFormat="1" ht="17.25" customHeight="1" x14ac:dyDescent="0.2">
      <c r="A85" s="75"/>
      <c r="B85" s="76"/>
      <c r="C85" s="142"/>
      <c r="D85" s="142"/>
      <c r="E85" s="142"/>
      <c r="F85" s="142"/>
      <c r="G85" s="142"/>
      <c r="H85" s="143"/>
      <c r="I85" s="362" t="str">
        <f t="shared" si="4"/>
        <v/>
      </c>
      <c r="J85" s="367" t="str">
        <f t="shared" si="1"/>
        <v/>
      </c>
      <c r="K85" s="364">
        <f t="shared" si="5"/>
        <v>0</v>
      </c>
      <c r="L85" s="297"/>
      <c r="M85" s="290"/>
    </row>
    <row r="86" spans="1:13" s="9" customFormat="1" ht="17.25" customHeight="1" x14ac:dyDescent="0.2">
      <c r="A86" s="75"/>
      <c r="B86" s="76"/>
      <c r="C86" s="142"/>
      <c r="D86" s="142"/>
      <c r="E86" s="142"/>
      <c r="F86" s="142"/>
      <c r="G86" s="142"/>
      <c r="H86" s="143"/>
      <c r="I86" s="362" t="str">
        <f t="shared" si="4"/>
        <v/>
      </c>
      <c r="J86" s="367" t="str">
        <f t="shared" si="1"/>
        <v/>
      </c>
      <c r="K86" s="364">
        <f t="shared" si="5"/>
        <v>0</v>
      </c>
      <c r="L86" s="297"/>
      <c r="M86" s="290"/>
    </row>
    <row r="87" spans="1:13" s="9" customFormat="1" ht="17.25" customHeight="1" x14ac:dyDescent="0.2">
      <c r="A87" s="75"/>
      <c r="B87" s="76"/>
      <c r="C87" s="142"/>
      <c r="D87" s="142"/>
      <c r="E87" s="142"/>
      <c r="F87" s="142"/>
      <c r="G87" s="142"/>
      <c r="H87" s="143"/>
      <c r="I87" s="362" t="str">
        <f t="shared" si="4"/>
        <v/>
      </c>
      <c r="J87" s="367" t="str">
        <f t="shared" si="1"/>
        <v/>
      </c>
      <c r="K87" s="364">
        <f t="shared" si="5"/>
        <v>0</v>
      </c>
      <c r="L87" s="297"/>
      <c r="M87" s="290"/>
    </row>
    <row r="88" spans="1:13" s="9" customFormat="1" ht="17.25" customHeight="1" x14ac:dyDescent="0.2">
      <c r="A88" s="75"/>
      <c r="B88" s="76"/>
      <c r="C88" s="142"/>
      <c r="D88" s="142"/>
      <c r="E88" s="142"/>
      <c r="F88" s="142"/>
      <c r="G88" s="142"/>
      <c r="H88" s="143"/>
      <c r="I88" s="362" t="str">
        <f t="shared" si="4"/>
        <v/>
      </c>
      <c r="J88" s="367" t="str">
        <f t="shared" si="1"/>
        <v/>
      </c>
      <c r="K88" s="364">
        <f t="shared" si="5"/>
        <v>0</v>
      </c>
      <c r="L88" s="297"/>
      <c r="M88" s="290"/>
    </row>
    <row r="89" spans="1:13" s="9" customFormat="1" ht="17.25" customHeight="1" x14ac:dyDescent="0.2">
      <c r="A89" s="75"/>
      <c r="B89" s="76"/>
      <c r="C89" s="142"/>
      <c r="D89" s="142"/>
      <c r="E89" s="142"/>
      <c r="F89" s="142"/>
      <c r="G89" s="142"/>
      <c r="H89" s="143"/>
      <c r="I89" s="362" t="str">
        <f t="shared" si="4"/>
        <v/>
      </c>
      <c r="J89" s="367" t="str">
        <f t="shared" si="1"/>
        <v/>
      </c>
      <c r="K89" s="364">
        <f t="shared" si="5"/>
        <v>0</v>
      </c>
      <c r="L89" s="297"/>
      <c r="M89" s="258"/>
    </row>
    <row r="90" spans="1:13" s="9" customFormat="1" ht="17.25" customHeight="1" x14ac:dyDescent="0.2">
      <c r="A90" s="75"/>
      <c r="B90" s="281"/>
      <c r="C90" s="142"/>
      <c r="D90" s="142"/>
      <c r="E90" s="142"/>
      <c r="F90" s="142"/>
      <c r="G90" s="142"/>
      <c r="H90" s="143"/>
      <c r="I90" s="362" t="str">
        <f t="shared" si="4"/>
        <v/>
      </c>
      <c r="J90" s="367" t="str">
        <f t="shared" si="1"/>
        <v/>
      </c>
      <c r="K90" s="364">
        <f t="shared" si="5"/>
        <v>0</v>
      </c>
      <c r="L90" s="297"/>
      <c r="M90" s="292"/>
    </row>
    <row r="91" spans="1:13" s="9" customFormat="1" ht="17.25" customHeight="1" x14ac:dyDescent="0.2">
      <c r="A91" s="75"/>
      <c r="B91" s="281"/>
      <c r="C91" s="142"/>
      <c r="D91" s="142"/>
      <c r="E91" s="142"/>
      <c r="F91" s="142"/>
      <c r="G91" s="142"/>
      <c r="H91" s="143"/>
      <c r="I91" s="362" t="str">
        <f t="shared" si="4"/>
        <v/>
      </c>
      <c r="J91" s="367" t="str">
        <f t="shared" si="1"/>
        <v/>
      </c>
      <c r="K91" s="364">
        <f t="shared" si="5"/>
        <v>0</v>
      </c>
      <c r="L91" s="297"/>
      <c r="M91" s="258"/>
    </row>
    <row r="92" spans="1:13" s="9" customFormat="1" ht="17.25" customHeight="1" x14ac:dyDescent="0.2">
      <c r="A92" s="75"/>
      <c r="B92" s="281"/>
      <c r="C92" s="142"/>
      <c r="D92" s="142"/>
      <c r="E92" s="142"/>
      <c r="F92" s="142"/>
      <c r="G92" s="142"/>
      <c r="H92" s="143"/>
      <c r="I92" s="362" t="str">
        <f t="shared" si="4"/>
        <v/>
      </c>
      <c r="J92" s="367" t="str">
        <f t="shared" si="1"/>
        <v/>
      </c>
      <c r="K92" s="364">
        <f t="shared" si="5"/>
        <v>0</v>
      </c>
      <c r="L92" s="297"/>
      <c r="M92" s="258"/>
    </row>
    <row r="93" spans="1:13" s="9" customFormat="1" ht="17.25" customHeight="1" x14ac:dyDescent="0.2">
      <c r="A93" s="75"/>
      <c r="B93" s="281"/>
      <c r="C93" s="142"/>
      <c r="D93" s="142"/>
      <c r="E93" s="142"/>
      <c r="F93" s="142"/>
      <c r="G93" s="142"/>
      <c r="H93" s="143"/>
      <c r="I93" s="362" t="str">
        <f t="shared" si="4"/>
        <v/>
      </c>
      <c r="J93" s="367" t="str">
        <f t="shared" si="1"/>
        <v/>
      </c>
      <c r="K93" s="364">
        <f t="shared" si="5"/>
        <v>0</v>
      </c>
      <c r="L93" s="297"/>
      <c r="M93" s="258"/>
    </row>
    <row r="94" spans="1:13" s="9" customFormat="1" ht="17.25" customHeight="1" x14ac:dyDescent="0.2">
      <c r="A94" s="75"/>
      <c r="B94" s="281"/>
      <c r="C94" s="142"/>
      <c r="D94" s="142"/>
      <c r="E94" s="142"/>
      <c r="F94" s="142"/>
      <c r="G94" s="142"/>
      <c r="H94" s="143"/>
      <c r="I94" s="362" t="str">
        <f t="shared" si="4"/>
        <v/>
      </c>
      <c r="J94" s="367" t="str">
        <f t="shared" si="1"/>
        <v/>
      </c>
      <c r="K94" s="364">
        <f t="shared" si="5"/>
        <v>0</v>
      </c>
      <c r="L94" s="297"/>
      <c r="M94" s="258"/>
    </row>
    <row r="95" spans="1:13" s="9" customFormat="1" ht="17.25" customHeight="1" x14ac:dyDescent="0.2">
      <c r="A95" s="75"/>
      <c r="B95" s="281"/>
      <c r="C95" s="142"/>
      <c r="D95" s="142"/>
      <c r="E95" s="142"/>
      <c r="F95" s="142"/>
      <c r="G95" s="142"/>
      <c r="H95" s="143"/>
      <c r="I95" s="362" t="str">
        <f t="shared" si="4"/>
        <v/>
      </c>
      <c r="J95" s="367" t="str">
        <f t="shared" si="1"/>
        <v/>
      </c>
      <c r="K95" s="364">
        <f t="shared" si="5"/>
        <v>0</v>
      </c>
      <c r="L95" s="297"/>
      <c r="M95" s="258"/>
    </row>
    <row r="96" spans="1:13" s="9" customFormat="1" ht="17.25" customHeight="1" x14ac:dyDescent="0.2">
      <c r="A96" s="75"/>
      <c r="B96" s="76"/>
      <c r="C96" s="142"/>
      <c r="D96" s="142"/>
      <c r="E96" s="142"/>
      <c r="F96" s="142"/>
      <c r="G96" s="142"/>
      <c r="H96" s="143"/>
      <c r="I96" s="362" t="str">
        <f t="shared" si="4"/>
        <v/>
      </c>
      <c r="J96" s="367" t="str">
        <f t="shared" si="1"/>
        <v/>
      </c>
      <c r="K96" s="364">
        <f t="shared" si="5"/>
        <v>0</v>
      </c>
      <c r="L96" s="297"/>
      <c r="M96" s="258"/>
    </row>
    <row r="97" spans="1:13" s="9" customFormat="1" ht="17.25" customHeight="1" x14ac:dyDescent="0.2">
      <c r="A97" s="75"/>
      <c r="B97" s="76"/>
      <c r="C97" s="142"/>
      <c r="D97" s="142"/>
      <c r="E97" s="142"/>
      <c r="F97" s="142"/>
      <c r="G97" s="142"/>
      <c r="H97" s="143"/>
      <c r="I97" s="362" t="str">
        <f t="shared" si="4"/>
        <v/>
      </c>
      <c r="J97" s="367" t="str">
        <f t="shared" si="1"/>
        <v/>
      </c>
      <c r="K97" s="364">
        <f t="shared" si="5"/>
        <v>0</v>
      </c>
      <c r="L97" s="297"/>
      <c r="M97" s="258"/>
    </row>
    <row r="98" spans="1:13" s="9" customFormat="1" ht="17.25" customHeight="1" x14ac:dyDescent="0.2">
      <c r="A98" s="75"/>
      <c r="B98" s="76"/>
      <c r="C98" s="142"/>
      <c r="D98" s="142"/>
      <c r="E98" s="142"/>
      <c r="F98" s="142"/>
      <c r="G98" s="142"/>
      <c r="H98" s="143"/>
      <c r="I98" s="362" t="str">
        <f t="shared" si="4"/>
        <v/>
      </c>
      <c r="J98" s="367" t="str">
        <f t="shared" si="1"/>
        <v/>
      </c>
      <c r="K98" s="364">
        <f t="shared" si="5"/>
        <v>0</v>
      </c>
      <c r="L98" s="297"/>
      <c r="M98" s="258"/>
    </row>
    <row r="99" spans="1:13" s="9" customFormat="1" ht="17.25" customHeight="1" thickBot="1" x14ac:dyDescent="0.25">
      <c r="A99" s="78"/>
      <c r="B99" s="79"/>
      <c r="C99" s="144"/>
      <c r="D99" s="144"/>
      <c r="E99" s="144"/>
      <c r="F99" s="144"/>
      <c r="G99" s="144"/>
      <c r="H99" s="145"/>
      <c r="I99" s="363" t="str">
        <f t="shared" si="4"/>
        <v/>
      </c>
      <c r="J99" s="368" t="str">
        <f t="shared" si="1"/>
        <v/>
      </c>
      <c r="K99" s="365">
        <f t="shared" si="5"/>
        <v>0</v>
      </c>
      <c r="L99" s="238"/>
      <c r="M99" s="259"/>
    </row>
    <row r="100" spans="1:13" ht="17.25" customHeight="1" thickTop="1" thickBot="1" x14ac:dyDescent="0.25">
      <c r="A100" s="475" t="s">
        <v>150</v>
      </c>
      <c r="B100" s="476"/>
      <c r="C100" s="476"/>
      <c r="D100" s="476"/>
      <c r="E100" s="476"/>
      <c r="F100" s="476"/>
      <c r="G100" s="476"/>
      <c r="H100" s="476"/>
      <c r="I100" s="315"/>
      <c r="J100" s="369">
        <f>SUBTOTAL(9,J5:J99)</f>
        <v>11958174</v>
      </c>
      <c r="K100" s="366">
        <f>SUBTOTAL(9,K5:K99)</f>
        <v>75000</v>
      </c>
      <c r="L100" s="237" t="s">
        <v>250</v>
      </c>
      <c r="M100" s="260"/>
    </row>
    <row r="101" spans="1:13" s="6" customFormat="1" ht="16.5" customHeight="1" x14ac:dyDescent="0.2">
      <c r="A101" s="6" t="s">
        <v>80</v>
      </c>
      <c r="H101" s="8"/>
      <c r="I101" s="396" t="s">
        <v>339</v>
      </c>
      <c r="J101" s="261">
        <f>SUMIF(I5:I99,"要",J5:J99)</f>
        <v>3317574</v>
      </c>
      <c r="K101" s="261"/>
    </row>
    <row r="102" spans="1:13" s="6" customFormat="1" ht="16.5" customHeight="1" x14ac:dyDescent="0.2">
      <c r="H102" s="8"/>
      <c r="I102" s="396" t="s">
        <v>340</v>
      </c>
      <c r="J102" s="261">
        <f>K100</f>
        <v>75000</v>
      </c>
      <c r="K102" s="261"/>
    </row>
    <row r="103" spans="1:13" s="6" customFormat="1" ht="17.25" customHeight="1" x14ac:dyDescent="0.2">
      <c r="H103" s="7"/>
      <c r="I103" s="397" t="s">
        <v>341</v>
      </c>
      <c r="J103" s="398">
        <f>J101-J102</f>
        <v>3242574</v>
      </c>
      <c r="K103" s="395"/>
    </row>
    <row r="104" spans="1:13" ht="16.5" customHeight="1" x14ac:dyDescent="0.2"/>
    <row r="105" spans="1:13" ht="16.5" customHeight="1" x14ac:dyDescent="0.2"/>
    <row r="106" spans="1:13" ht="16.5" customHeight="1" x14ac:dyDescent="0.2"/>
    <row r="107" spans="1:13" ht="16.5" customHeight="1" x14ac:dyDescent="0.2"/>
    <row r="108" spans="1:13" ht="16.5" customHeight="1" x14ac:dyDescent="0.2">
      <c r="A108" s="236"/>
    </row>
    <row r="109" spans="1:13" ht="16.5" customHeight="1" x14ac:dyDescent="0.2">
      <c r="A109" s="236"/>
    </row>
    <row r="110" spans="1:13" ht="16.5" customHeight="1" x14ac:dyDescent="0.2">
      <c r="A110" s="236"/>
    </row>
    <row r="111" spans="1:13" ht="16.5" customHeight="1" x14ac:dyDescent="0.2">
      <c r="A111" s="236"/>
    </row>
  </sheetData>
  <sheetProtection sheet="1" formatCells="0" formatColumns="0" formatRows="0"/>
  <protectedRanges>
    <protectedRange sqref="A5:I99" name="範囲1"/>
    <protectedRange sqref="M5:M99" name="範囲1_1"/>
  </protectedRanges>
  <autoFilter ref="A3:M4" xr:uid="{6610A3E1-8BBA-4543-B21D-1BBE4EBEAD39}">
    <filterColumn colId="2" showButton="0"/>
    <filterColumn colId="3" showButton="0"/>
    <filterColumn colId="4" showButton="0"/>
    <filterColumn colId="5" showButton="0"/>
  </autoFilter>
  <dataConsolidate/>
  <mergeCells count="11">
    <mergeCell ref="L3:L4"/>
    <mergeCell ref="O3:O4"/>
    <mergeCell ref="M3:M4"/>
    <mergeCell ref="A100:H100"/>
    <mergeCell ref="A3:A4"/>
    <mergeCell ref="B3:B4"/>
    <mergeCell ref="C3:G3"/>
    <mergeCell ref="H3:H4"/>
    <mergeCell ref="J3:J4"/>
    <mergeCell ref="I3:I4"/>
    <mergeCell ref="K3:K4"/>
  </mergeCells>
  <phoneticPr fontId="15"/>
  <dataValidations count="2">
    <dataValidation type="list" allowBlank="1" showInputMessage="1" showErrorMessage="1" sqref="H5:H99" xr:uid="{A69CAE38-356F-4BF2-8099-6FAE35FC9D39}">
      <formula1>"直雇用, 派遣"</formula1>
    </dataValidation>
    <dataValidation type="list" allowBlank="1" showInputMessage="1" showErrorMessage="1" sqref="L5:L99" xr:uid="{8C13FF11-2F29-4F56-BA8D-930827D63DD0}">
      <formula1>$O$5:$O$16</formula1>
    </dataValidation>
  </dataValidations>
  <pageMargins left="0.39370078740157483" right="0.19685039370078741" top="0.74803149606299213" bottom="0.74803149606299213" header="0.31496062992125984" footer="0.31496062992125984"/>
  <pageSetup paperSize="9" scale="65" fitToHeight="2" orientation="portrait" blackAndWhite="1" r:id="rId1"/>
  <headerFooter alignWithMargins="0">
    <oddFooter>&amp;R&amp;12&amp;K00-024Ver.20240401</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92D050"/>
    <pageSetUpPr fitToPage="1"/>
  </sheetPr>
  <dimension ref="A1:O114"/>
  <sheetViews>
    <sheetView zoomScale="80" zoomScaleNormal="80" workbookViewId="0">
      <pane ySplit="4" topLeftCell="A5" activePane="bottomLeft" state="frozen"/>
      <selection pane="bottomLeft"/>
    </sheetView>
  </sheetViews>
  <sheetFormatPr defaultColWidth="9" defaultRowHeight="14.4" x14ac:dyDescent="0.2"/>
  <cols>
    <col min="1" max="1" width="25.109375" style="1" customWidth="1"/>
    <col min="2" max="2" width="19.21875" style="1" customWidth="1"/>
    <col min="3" max="6" width="10.21875" style="1" customWidth="1"/>
    <col min="7" max="7" width="10.21875" style="1" hidden="1" customWidth="1"/>
    <col min="8" max="8" width="10.109375" style="4" customWidth="1"/>
    <col min="9" max="9" width="13.77734375" style="4" customWidth="1"/>
    <col min="10" max="10" width="20" style="2" customWidth="1"/>
    <col min="11" max="11" width="36.88671875" style="6" bestFit="1" customWidth="1"/>
    <col min="12" max="12" width="12.6640625" style="2" customWidth="1"/>
    <col min="13" max="13" width="9" style="1" customWidth="1"/>
    <col min="14" max="14" width="36.88671875" style="1" bestFit="1" customWidth="1"/>
    <col min="15" max="15" width="17.77734375" style="1" customWidth="1"/>
    <col min="16" max="16384" width="9" style="1"/>
  </cols>
  <sheetData>
    <row r="1" spans="1:15" x14ac:dyDescent="0.2">
      <c r="A1" s="1" t="s">
        <v>129</v>
      </c>
    </row>
    <row r="2" spans="1:15" ht="17.25" customHeight="1" thickBot="1" x14ac:dyDescent="0.25">
      <c r="A2" s="1" t="s">
        <v>130</v>
      </c>
      <c r="B2" s="4"/>
      <c r="C2" s="4"/>
      <c r="D2" s="4"/>
      <c r="E2" s="4"/>
      <c r="F2" s="4"/>
      <c r="G2" s="4"/>
      <c r="J2" s="3" t="s">
        <v>67</v>
      </c>
      <c r="L2" s="3"/>
    </row>
    <row r="3" spans="1:15" ht="17.25" customHeight="1" x14ac:dyDescent="0.2">
      <c r="A3" s="511" t="s">
        <v>131</v>
      </c>
      <c r="B3" s="502" t="s">
        <v>132</v>
      </c>
      <c r="C3" s="486" t="s">
        <v>71</v>
      </c>
      <c r="D3" s="486"/>
      <c r="E3" s="486"/>
      <c r="F3" s="486"/>
      <c r="G3" s="486"/>
      <c r="H3" s="513" t="s">
        <v>151</v>
      </c>
      <c r="I3" s="487" t="s">
        <v>329</v>
      </c>
      <c r="J3" s="498" t="s">
        <v>134</v>
      </c>
      <c r="K3" s="473" t="s">
        <v>251</v>
      </c>
      <c r="L3" s="519" t="s">
        <v>135</v>
      </c>
      <c r="N3" s="473" t="s">
        <v>251</v>
      </c>
    </row>
    <row r="4" spans="1:15" ht="17.25" customHeight="1" thickBot="1" x14ac:dyDescent="0.25">
      <c r="A4" s="512"/>
      <c r="B4" s="503"/>
      <c r="C4" s="94" t="s">
        <v>152</v>
      </c>
      <c r="D4" s="95" t="s">
        <v>153</v>
      </c>
      <c r="E4" s="94" t="s">
        <v>154</v>
      </c>
      <c r="F4" s="95" t="s">
        <v>155</v>
      </c>
      <c r="G4" s="96"/>
      <c r="H4" s="514"/>
      <c r="I4" s="488"/>
      <c r="J4" s="499"/>
      <c r="K4" s="474"/>
      <c r="L4" s="520"/>
      <c r="N4" s="474"/>
    </row>
    <row r="5" spans="1:15" ht="17.25" customHeight="1" x14ac:dyDescent="0.2">
      <c r="A5" s="43" t="s">
        <v>156</v>
      </c>
      <c r="B5" s="54" t="s">
        <v>142</v>
      </c>
      <c r="C5" s="97">
        <v>4300</v>
      </c>
      <c r="D5" s="98">
        <v>500</v>
      </c>
      <c r="E5" s="122"/>
      <c r="F5" s="123"/>
      <c r="G5" s="124"/>
      <c r="H5" s="72" t="s">
        <v>331</v>
      </c>
      <c r="I5" s="356" t="str">
        <f t="shared" ref="I5:I68" si="0">IF(H5="","",IF(H5="税込","不要","要"))</f>
        <v>不要</v>
      </c>
      <c r="J5" s="373">
        <f>IF(B5="","",ROUNDDOWN((C5*D5)+(E5*F5),0))</f>
        <v>2150000</v>
      </c>
      <c r="K5" s="296" t="s">
        <v>281</v>
      </c>
      <c r="L5" s="290"/>
      <c r="N5" s="239" t="str">
        <f>IF('4.設備備品費R'!L5="","",'4.設備備品費R'!L5)</f>
        <v>○○関連遺伝子発現解析</v>
      </c>
      <c r="O5" s="261">
        <f>IF(N5="","",SUMIF($K$5:$K$99,N5,$J$5:$J$99))</f>
        <v>2482000</v>
      </c>
    </row>
    <row r="6" spans="1:15" s="10" customFormat="1" ht="17.25" customHeight="1" x14ac:dyDescent="0.2">
      <c r="A6" s="53" t="s">
        <v>145</v>
      </c>
      <c r="B6" s="54" t="s">
        <v>146</v>
      </c>
      <c r="C6" s="99">
        <v>1660</v>
      </c>
      <c r="D6" s="100">
        <v>200</v>
      </c>
      <c r="E6" s="99"/>
      <c r="F6" s="100"/>
      <c r="G6" s="125"/>
      <c r="H6" s="74" t="s">
        <v>331</v>
      </c>
      <c r="I6" s="356" t="str">
        <f t="shared" si="0"/>
        <v>不要</v>
      </c>
      <c r="J6" s="373">
        <f t="shared" ref="J6:J99" si="1">IF(B6="","",ROUNDDOWN((C6*D6)+(E6*F6),0))</f>
        <v>332000</v>
      </c>
      <c r="K6" s="296" t="s">
        <v>281</v>
      </c>
      <c r="L6" s="258"/>
      <c r="N6" s="240" t="str">
        <f>IF('4.設備備品費R'!L6="","",'4.設備備品費R'!L6)</f>
        <v>○○モデル動物の開発と検証</v>
      </c>
      <c r="O6" s="261">
        <f t="shared" ref="O6:O16" si="2">IF(N6="","",SUMIF($K$5:$K$99,N6,$J$5:$J$99))</f>
        <v>3616080</v>
      </c>
    </row>
    <row r="7" spans="1:15" s="9" customFormat="1" ht="17.25" customHeight="1" x14ac:dyDescent="0.2">
      <c r="A7" s="73" t="s">
        <v>156</v>
      </c>
      <c r="B7" s="54" t="s">
        <v>144</v>
      </c>
      <c r="C7" s="99"/>
      <c r="D7" s="100"/>
      <c r="E7" s="99">
        <v>301340</v>
      </c>
      <c r="F7" s="100">
        <v>12</v>
      </c>
      <c r="G7" s="125"/>
      <c r="H7" s="74" t="s">
        <v>331</v>
      </c>
      <c r="I7" s="356" t="str">
        <f t="shared" si="0"/>
        <v>不要</v>
      </c>
      <c r="J7" s="373">
        <f t="shared" si="1"/>
        <v>3616080</v>
      </c>
      <c r="K7" s="296" t="s">
        <v>282</v>
      </c>
      <c r="L7" s="292"/>
      <c r="N7" s="240" t="str">
        <f>IF('4.設備備品費R'!L7="","",'4.設備備品費R'!L7)</f>
        <v>サブテーマ３</v>
      </c>
      <c r="O7" s="261">
        <f t="shared" si="2"/>
        <v>764940</v>
      </c>
    </row>
    <row r="8" spans="1:15" s="9" customFormat="1" ht="17.25" customHeight="1" x14ac:dyDescent="0.2">
      <c r="A8" s="53" t="s">
        <v>145</v>
      </c>
      <c r="B8" s="54" t="s">
        <v>147</v>
      </c>
      <c r="C8" s="99"/>
      <c r="D8" s="100"/>
      <c r="E8" s="129">
        <v>254980</v>
      </c>
      <c r="F8" s="130">
        <v>3</v>
      </c>
      <c r="G8" s="125"/>
      <c r="H8" s="74" t="s">
        <v>331</v>
      </c>
      <c r="I8" s="356" t="str">
        <f t="shared" si="0"/>
        <v>不要</v>
      </c>
      <c r="J8" s="373">
        <f>IF(B8="","",ROUNDDOWN((C8*D8)+(E8*F8),0))</f>
        <v>764940</v>
      </c>
      <c r="K8" s="296" t="s">
        <v>253</v>
      </c>
      <c r="L8" s="258"/>
      <c r="N8" s="240" t="str">
        <f>IF('4.設備備品費R'!L8="","",'4.設備備品費R'!L8)</f>
        <v>サブテーマ共通</v>
      </c>
      <c r="O8" s="261">
        <f t="shared" si="2"/>
        <v>0</v>
      </c>
    </row>
    <row r="9" spans="1:15" s="9" customFormat="1" ht="17.25" customHeight="1" x14ac:dyDescent="0.2">
      <c r="A9" s="280"/>
      <c r="B9" s="281"/>
      <c r="C9" s="293"/>
      <c r="D9" s="294"/>
      <c r="E9" s="101"/>
      <c r="F9" s="102"/>
      <c r="G9" s="126"/>
      <c r="H9" s="295"/>
      <c r="I9" s="357" t="str">
        <f t="shared" si="0"/>
        <v/>
      </c>
      <c r="J9" s="209" t="str">
        <f t="shared" si="1"/>
        <v/>
      </c>
      <c r="K9" s="297"/>
      <c r="L9" s="290"/>
      <c r="N9" s="240" t="str">
        <f>IF('4.設備備品費R'!L9="","",'4.設備備品費R'!L9)</f>
        <v/>
      </c>
      <c r="O9" s="261" t="str">
        <f t="shared" si="2"/>
        <v/>
      </c>
    </row>
    <row r="10" spans="1:15" s="9" customFormat="1" ht="17.25" customHeight="1" x14ac:dyDescent="0.2">
      <c r="A10" s="75"/>
      <c r="B10" s="281"/>
      <c r="C10" s="101"/>
      <c r="D10" s="102"/>
      <c r="E10" s="101"/>
      <c r="F10" s="102"/>
      <c r="G10" s="126"/>
      <c r="H10" s="77"/>
      <c r="I10" s="357" t="str">
        <f t="shared" si="0"/>
        <v/>
      </c>
      <c r="J10" s="209" t="str">
        <f t="shared" si="1"/>
        <v/>
      </c>
      <c r="K10" s="297"/>
      <c r="L10" s="258"/>
      <c r="N10" s="240" t="str">
        <f>IF('4.設備備品費R'!L10="","",'4.設備備品費R'!L10)</f>
        <v/>
      </c>
      <c r="O10" s="261" t="str">
        <f t="shared" si="2"/>
        <v/>
      </c>
    </row>
    <row r="11" spans="1:15" s="9" customFormat="1" ht="17.25" customHeight="1" x14ac:dyDescent="0.2">
      <c r="A11" s="291"/>
      <c r="B11" s="281"/>
      <c r="C11" s="101"/>
      <c r="D11" s="102"/>
      <c r="E11" s="101"/>
      <c r="F11" s="102"/>
      <c r="G11" s="126"/>
      <c r="H11" s="77"/>
      <c r="I11" s="357" t="str">
        <f t="shared" si="0"/>
        <v/>
      </c>
      <c r="J11" s="209" t="str">
        <f t="shared" si="1"/>
        <v/>
      </c>
      <c r="K11" s="297"/>
      <c r="L11" s="292"/>
      <c r="N11" s="240" t="str">
        <f>IF('4.設備備品費R'!L11="","",'4.設備備品費R'!L11)</f>
        <v/>
      </c>
      <c r="O11" s="261" t="str">
        <f t="shared" si="2"/>
        <v/>
      </c>
    </row>
    <row r="12" spans="1:15" s="9" customFormat="1" ht="17.25" customHeight="1" x14ac:dyDescent="0.2">
      <c r="A12" s="75"/>
      <c r="B12" s="281"/>
      <c r="C12" s="101"/>
      <c r="D12" s="102"/>
      <c r="E12" s="101"/>
      <c r="F12" s="102"/>
      <c r="G12" s="126"/>
      <c r="H12" s="77"/>
      <c r="I12" s="357" t="str">
        <f t="shared" si="0"/>
        <v/>
      </c>
      <c r="J12" s="209" t="str">
        <f t="shared" si="1"/>
        <v/>
      </c>
      <c r="K12" s="297"/>
      <c r="L12" s="258"/>
      <c r="N12" s="240" t="str">
        <f>IF('4.設備備品費R'!L12="","",'4.設備備品費R'!L12)</f>
        <v/>
      </c>
      <c r="O12" s="261" t="str">
        <f t="shared" si="2"/>
        <v/>
      </c>
    </row>
    <row r="13" spans="1:15" s="9" customFormat="1" ht="17.25" customHeight="1" x14ac:dyDescent="0.2">
      <c r="A13" s="280"/>
      <c r="B13" s="281"/>
      <c r="C13" s="293"/>
      <c r="D13" s="294"/>
      <c r="E13" s="101"/>
      <c r="F13" s="102"/>
      <c r="G13" s="126"/>
      <c r="H13" s="295"/>
      <c r="I13" s="357" t="str">
        <f t="shared" si="0"/>
        <v/>
      </c>
      <c r="J13" s="209" t="str">
        <f t="shared" si="1"/>
        <v/>
      </c>
      <c r="K13" s="297"/>
      <c r="L13" s="290"/>
      <c r="N13" s="240" t="str">
        <f>IF('4.設備備品費R'!L13="","",'4.設備備品費R'!L13)</f>
        <v/>
      </c>
      <c r="O13" s="261" t="str">
        <f t="shared" si="2"/>
        <v/>
      </c>
    </row>
    <row r="14" spans="1:15" s="9" customFormat="1" ht="17.25" customHeight="1" x14ac:dyDescent="0.2">
      <c r="A14" s="75"/>
      <c r="B14" s="281"/>
      <c r="C14" s="101"/>
      <c r="D14" s="102"/>
      <c r="E14" s="101"/>
      <c r="F14" s="102"/>
      <c r="G14" s="126"/>
      <c r="H14" s="77"/>
      <c r="I14" s="357" t="str">
        <f t="shared" si="0"/>
        <v/>
      </c>
      <c r="J14" s="209" t="str">
        <f t="shared" si="1"/>
        <v/>
      </c>
      <c r="K14" s="297"/>
      <c r="L14" s="258"/>
      <c r="N14" s="240" t="str">
        <f>IF('4.設備備品費R'!L14="","",'4.設備備品費R'!L14)</f>
        <v/>
      </c>
      <c r="O14" s="261" t="str">
        <f t="shared" si="2"/>
        <v/>
      </c>
    </row>
    <row r="15" spans="1:15" s="9" customFormat="1" ht="17.25" customHeight="1" x14ac:dyDescent="0.2">
      <c r="A15" s="291"/>
      <c r="B15" s="281"/>
      <c r="C15" s="101"/>
      <c r="D15" s="102"/>
      <c r="E15" s="101"/>
      <c r="F15" s="102"/>
      <c r="G15" s="126"/>
      <c r="H15" s="77"/>
      <c r="I15" s="357" t="str">
        <f t="shared" si="0"/>
        <v/>
      </c>
      <c r="J15" s="209" t="str">
        <f t="shared" si="1"/>
        <v/>
      </c>
      <c r="K15" s="297"/>
      <c r="L15" s="292"/>
      <c r="N15" s="240" t="str">
        <f>IF('4.設備備品費R'!L15="","",'4.設備備品費R'!L15)</f>
        <v/>
      </c>
      <c r="O15" s="261" t="str">
        <f t="shared" si="2"/>
        <v/>
      </c>
    </row>
    <row r="16" spans="1:15" s="9" customFormat="1" ht="17.25" customHeight="1" thickBot="1" x14ac:dyDescent="0.25">
      <c r="A16" s="75"/>
      <c r="B16" s="281"/>
      <c r="C16" s="101"/>
      <c r="D16" s="102"/>
      <c r="E16" s="101"/>
      <c r="F16" s="102"/>
      <c r="G16" s="126"/>
      <c r="H16" s="77"/>
      <c r="I16" s="357" t="str">
        <f t="shared" si="0"/>
        <v/>
      </c>
      <c r="J16" s="209" t="str">
        <f t="shared" si="1"/>
        <v/>
      </c>
      <c r="K16" s="297"/>
      <c r="L16" s="258"/>
      <c r="N16" s="241" t="str">
        <f>IF('4.設備備品費R'!L16="","",'4.設備備品費R'!L16)</f>
        <v/>
      </c>
      <c r="O16" s="261" t="str">
        <f t="shared" si="2"/>
        <v/>
      </c>
    </row>
    <row r="17" spans="1:12" s="9" customFormat="1" ht="17.25" customHeight="1" x14ac:dyDescent="0.2">
      <c r="A17" s="280"/>
      <c r="B17" s="281"/>
      <c r="C17" s="293"/>
      <c r="D17" s="294"/>
      <c r="E17" s="293"/>
      <c r="F17" s="294"/>
      <c r="G17" s="126"/>
      <c r="H17" s="295"/>
      <c r="I17" s="357" t="str">
        <f t="shared" si="0"/>
        <v/>
      </c>
      <c r="J17" s="209" t="str">
        <f t="shared" si="1"/>
        <v/>
      </c>
      <c r="K17" s="297"/>
      <c r="L17" s="290"/>
    </row>
    <row r="18" spans="1:12" s="9" customFormat="1" ht="17.25" customHeight="1" x14ac:dyDescent="0.2">
      <c r="A18" s="280"/>
      <c r="B18" s="281"/>
      <c r="C18" s="293"/>
      <c r="D18" s="294"/>
      <c r="E18" s="293"/>
      <c r="F18" s="294"/>
      <c r="G18" s="126"/>
      <c r="H18" s="295"/>
      <c r="I18" s="357" t="str">
        <f t="shared" si="0"/>
        <v/>
      </c>
      <c r="J18" s="209" t="str">
        <f t="shared" si="1"/>
        <v/>
      </c>
      <c r="K18" s="297"/>
      <c r="L18" s="290"/>
    </row>
    <row r="19" spans="1:12" s="9" customFormat="1" ht="17.25" customHeight="1" x14ac:dyDescent="0.2">
      <c r="A19" s="280"/>
      <c r="B19" s="281"/>
      <c r="C19" s="293"/>
      <c r="D19" s="294"/>
      <c r="E19" s="293"/>
      <c r="F19" s="294"/>
      <c r="G19" s="126"/>
      <c r="H19" s="295"/>
      <c r="I19" s="357" t="str">
        <f t="shared" si="0"/>
        <v/>
      </c>
      <c r="J19" s="209" t="str">
        <f t="shared" si="1"/>
        <v/>
      </c>
      <c r="K19" s="297"/>
      <c r="L19" s="290"/>
    </row>
    <row r="20" spans="1:12" s="9" customFormat="1" ht="17.25" customHeight="1" x14ac:dyDescent="0.2">
      <c r="A20" s="280"/>
      <c r="B20" s="281"/>
      <c r="C20" s="293"/>
      <c r="D20" s="294"/>
      <c r="E20" s="293"/>
      <c r="F20" s="294"/>
      <c r="G20" s="126"/>
      <c r="H20" s="295"/>
      <c r="I20" s="357" t="str">
        <f t="shared" si="0"/>
        <v/>
      </c>
      <c r="J20" s="209" t="str">
        <f t="shared" si="1"/>
        <v/>
      </c>
      <c r="K20" s="297"/>
      <c r="L20" s="290"/>
    </row>
    <row r="21" spans="1:12" s="9" customFormat="1" ht="17.25" customHeight="1" x14ac:dyDescent="0.2">
      <c r="A21" s="280"/>
      <c r="B21" s="281"/>
      <c r="C21" s="293"/>
      <c r="D21" s="294"/>
      <c r="E21" s="293"/>
      <c r="F21" s="294"/>
      <c r="G21" s="126"/>
      <c r="H21" s="295"/>
      <c r="I21" s="357" t="str">
        <f t="shared" si="0"/>
        <v/>
      </c>
      <c r="J21" s="209" t="str">
        <f t="shared" si="1"/>
        <v/>
      </c>
      <c r="K21" s="297"/>
      <c r="L21" s="290"/>
    </row>
    <row r="22" spans="1:12" s="9" customFormat="1" ht="17.25" customHeight="1" x14ac:dyDescent="0.2">
      <c r="A22" s="280"/>
      <c r="B22" s="281"/>
      <c r="C22" s="293"/>
      <c r="D22" s="294"/>
      <c r="E22" s="293"/>
      <c r="F22" s="294"/>
      <c r="G22" s="126"/>
      <c r="H22" s="295"/>
      <c r="I22" s="357" t="str">
        <f t="shared" si="0"/>
        <v/>
      </c>
      <c r="J22" s="209" t="str">
        <f t="shared" si="1"/>
        <v/>
      </c>
      <c r="K22" s="297"/>
      <c r="L22" s="290"/>
    </row>
    <row r="23" spans="1:12" s="9" customFormat="1" ht="17.25" customHeight="1" x14ac:dyDescent="0.2">
      <c r="A23" s="280"/>
      <c r="B23" s="281"/>
      <c r="C23" s="293"/>
      <c r="D23" s="294"/>
      <c r="E23" s="293"/>
      <c r="F23" s="294"/>
      <c r="G23" s="126"/>
      <c r="H23" s="295"/>
      <c r="I23" s="357" t="str">
        <f t="shared" si="0"/>
        <v/>
      </c>
      <c r="J23" s="209" t="str">
        <f t="shared" si="1"/>
        <v/>
      </c>
      <c r="K23" s="297"/>
      <c r="L23" s="290"/>
    </row>
    <row r="24" spans="1:12" s="9" customFormat="1" ht="17.25" customHeight="1" x14ac:dyDescent="0.2">
      <c r="A24" s="280"/>
      <c r="B24" s="281"/>
      <c r="C24" s="293"/>
      <c r="D24" s="294"/>
      <c r="E24" s="293"/>
      <c r="F24" s="294"/>
      <c r="G24" s="126"/>
      <c r="H24" s="295"/>
      <c r="I24" s="357" t="str">
        <f t="shared" si="0"/>
        <v/>
      </c>
      <c r="J24" s="209" t="str">
        <f t="shared" si="1"/>
        <v/>
      </c>
      <c r="K24" s="297"/>
      <c r="L24" s="290"/>
    </row>
    <row r="25" spans="1:12" s="9" customFormat="1" ht="17.25" customHeight="1" x14ac:dyDescent="0.2">
      <c r="A25" s="280"/>
      <c r="B25" s="281"/>
      <c r="C25" s="293"/>
      <c r="D25" s="294"/>
      <c r="E25" s="293"/>
      <c r="F25" s="294"/>
      <c r="G25" s="126"/>
      <c r="H25" s="295"/>
      <c r="I25" s="357" t="str">
        <f t="shared" si="0"/>
        <v/>
      </c>
      <c r="J25" s="209" t="str">
        <f t="shared" si="1"/>
        <v/>
      </c>
      <c r="K25" s="297"/>
      <c r="L25" s="290"/>
    </row>
    <row r="26" spans="1:12" s="9" customFormat="1" ht="17.25" customHeight="1" x14ac:dyDescent="0.2">
      <c r="A26" s="280"/>
      <c r="B26" s="281"/>
      <c r="C26" s="293"/>
      <c r="D26" s="294"/>
      <c r="E26" s="293"/>
      <c r="F26" s="294"/>
      <c r="G26" s="126"/>
      <c r="H26" s="295"/>
      <c r="I26" s="357" t="str">
        <f t="shared" si="0"/>
        <v/>
      </c>
      <c r="J26" s="209" t="str">
        <f t="shared" si="1"/>
        <v/>
      </c>
      <c r="K26" s="297"/>
      <c r="L26" s="290"/>
    </row>
    <row r="27" spans="1:12" s="9" customFormat="1" ht="17.25" customHeight="1" x14ac:dyDescent="0.2">
      <c r="A27" s="280"/>
      <c r="B27" s="281"/>
      <c r="C27" s="293"/>
      <c r="D27" s="294"/>
      <c r="E27" s="293"/>
      <c r="F27" s="294"/>
      <c r="G27" s="126"/>
      <c r="H27" s="295"/>
      <c r="I27" s="357" t="str">
        <f t="shared" si="0"/>
        <v/>
      </c>
      <c r="J27" s="209" t="str">
        <f t="shared" si="1"/>
        <v/>
      </c>
      <c r="K27" s="297"/>
      <c r="L27" s="290"/>
    </row>
    <row r="28" spans="1:12" s="9" customFormat="1" ht="17.25" customHeight="1" x14ac:dyDescent="0.2">
      <c r="A28" s="280"/>
      <c r="B28" s="281"/>
      <c r="C28" s="293"/>
      <c r="D28" s="294"/>
      <c r="E28" s="293"/>
      <c r="F28" s="294"/>
      <c r="G28" s="126"/>
      <c r="H28" s="295"/>
      <c r="I28" s="357" t="str">
        <f t="shared" si="0"/>
        <v/>
      </c>
      <c r="J28" s="209" t="str">
        <f t="shared" si="1"/>
        <v/>
      </c>
      <c r="K28" s="297"/>
      <c r="L28" s="290"/>
    </row>
    <row r="29" spans="1:12" s="9" customFormat="1" ht="17.25" customHeight="1" x14ac:dyDescent="0.2">
      <c r="A29" s="280"/>
      <c r="B29" s="281"/>
      <c r="C29" s="293"/>
      <c r="D29" s="294"/>
      <c r="E29" s="293"/>
      <c r="F29" s="294"/>
      <c r="G29" s="126"/>
      <c r="H29" s="295"/>
      <c r="I29" s="357" t="str">
        <f t="shared" si="0"/>
        <v/>
      </c>
      <c r="J29" s="209" t="str">
        <f t="shared" si="1"/>
        <v/>
      </c>
      <c r="K29" s="297"/>
      <c r="L29" s="290"/>
    </row>
    <row r="30" spans="1:12" s="9" customFormat="1" ht="17.25" customHeight="1" x14ac:dyDescent="0.2">
      <c r="A30" s="280"/>
      <c r="B30" s="281"/>
      <c r="C30" s="293"/>
      <c r="D30" s="294"/>
      <c r="E30" s="293"/>
      <c r="F30" s="294"/>
      <c r="G30" s="126"/>
      <c r="H30" s="295"/>
      <c r="I30" s="357" t="str">
        <f t="shared" si="0"/>
        <v/>
      </c>
      <c r="J30" s="209" t="str">
        <f t="shared" si="1"/>
        <v/>
      </c>
      <c r="K30" s="297"/>
      <c r="L30" s="290"/>
    </row>
    <row r="31" spans="1:12" s="9" customFormat="1" ht="17.25" customHeight="1" x14ac:dyDescent="0.2">
      <c r="A31" s="280"/>
      <c r="B31" s="281"/>
      <c r="C31" s="293"/>
      <c r="D31" s="294"/>
      <c r="E31" s="293"/>
      <c r="F31" s="294"/>
      <c r="G31" s="126"/>
      <c r="H31" s="295"/>
      <c r="I31" s="357" t="str">
        <f t="shared" si="0"/>
        <v/>
      </c>
      <c r="J31" s="209" t="str">
        <f t="shared" si="1"/>
        <v/>
      </c>
      <c r="K31" s="297"/>
      <c r="L31" s="290"/>
    </row>
    <row r="32" spans="1:12" s="9" customFormat="1" ht="17.25" customHeight="1" x14ac:dyDescent="0.2">
      <c r="A32" s="280"/>
      <c r="B32" s="281"/>
      <c r="C32" s="293"/>
      <c r="D32" s="294"/>
      <c r="E32" s="293"/>
      <c r="F32" s="294"/>
      <c r="G32" s="126"/>
      <c r="H32" s="295"/>
      <c r="I32" s="357" t="str">
        <f t="shared" si="0"/>
        <v/>
      </c>
      <c r="J32" s="209" t="str">
        <f t="shared" si="1"/>
        <v/>
      </c>
      <c r="K32" s="297"/>
      <c r="L32" s="290"/>
    </row>
    <row r="33" spans="1:12" s="9" customFormat="1" ht="17.25" customHeight="1" x14ac:dyDescent="0.2">
      <c r="A33" s="280"/>
      <c r="B33" s="281"/>
      <c r="C33" s="293"/>
      <c r="D33" s="294"/>
      <c r="E33" s="293"/>
      <c r="F33" s="294"/>
      <c r="G33" s="126"/>
      <c r="H33" s="295"/>
      <c r="I33" s="357" t="str">
        <f t="shared" si="0"/>
        <v/>
      </c>
      <c r="J33" s="209" t="str">
        <f t="shared" si="1"/>
        <v/>
      </c>
      <c r="K33" s="297"/>
      <c r="L33" s="290"/>
    </row>
    <row r="34" spans="1:12" s="9" customFormat="1" ht="17.25" customHeight="1" x14ac:dyDescent="0.2">
      <c r="A34" s="280"/>
      <c r="B34" s="281"/>
      <c r="C34" s="293"/>
      <c r="D34" s="294"/>
      <c r="E34" s="293"/>
      <c r="F34" s="294"/>
      <c r="G34" s="126"/>
      <c r="H34" s="295"/>
      <c r="I34" s="357" t="str">
        <f t="shared" si="0"/>
        <v/>
      </c>
      <c r="J34" s="209" t="str">
        <f t="shared" si="1"/>
        <v/>
      </c>
      <c r="K34" s="297"/>
      <c r="L34" s="290"/>
    </row>
    <row r="35" spans="1:12" s="9" customFormat="1" ht="17.25" customHeight="1" x14ac:dyDescent="0.2">
      <c r="A35" s="280"/>
      <c r="B35" s="281"/>
      <c r="C35" s="293"/>
      <c r="D35" s="294"/>
      <c r="E35" s="293"/>
      <c r="F35" s="294"/>
      <c r="G35" s="126"/>
      <c r="H35" s="295"/>
      <c r="I35" s="357" t="str">
        <f t="shared" si="0"/>
        <v/>
      </c>
      <c r="J35" s="209" t="str">
        <f t="shared" si="1"/>
        <v/>
      </c>
      <c r="K35" s="297"/>
      <c r="L35" s="290"/>
    </row>
    <row r="36" spans="1:12" s="9" customFormat="1" ht="17.25" customHeight="1" x14ac:dyDescent="0.2">
      <c r="A36" s="280"/>
      <c r="B36" s="281"/>
      <c r="C36" s="293"/>
      <c r="D36" s="294"/>
      <c r="E36" s="293"/>
      <c r="F36" s="294"/>
      <c r="G36" s="126"/>
      <c r="H36" s="295"/>
      <c r="I36" s="357" t="str">
        <f t="shared" si="0"/>
        <v/>
      </c>
      <c r="J36" s="209" t="str">
        <f t="shared" si="1"/>
        <v/>
      </c>
      <c r="K36" s="297"/>
      <c r="L36" s="290"/>
    </row>
    <row r="37" spans="1:12" s="9" customFormat="1" ht="17.25" customHeight="1" x14ac:dyDescent="0.2">
      <c r="A37" s="280"/>
      <c r="B37" s="281"/>
      <c r="C37" s="293"/>
      <c r="D37" s="294"/>
      <c r="E37" s="293"/>
      <c r="F37" s="294"/>
      <c r="G37" s="126"/>
      <c r="H37" s="295"/>
      <c r="I37" s="357" t="str">
        <f t="shared" si="0"/>
        <v/>
      </c>
      <c r="J37" s="209" t="str">
        <f t="shared" si="1"/>
        <v/>
      </c>
      <c r="K37" s="297"/>
      <c r="L37" s="290"/>
    </row>
    <row r="38" spans="1:12" s="9" customFormat="1" ht="17.25" customHeight="1" x14ac:dyDescent="0.2">
      <c r="A38" s="280"/>
      <c r="B38" s="281"/>
      <c r="C38" s="293"/>
      <c r="D38" s="294"/>
      <c r="E38" s="293"/>
      <c r="F38" s="294"/>
      <c r="G38" s="126"/>
      <c r="H38" s="295"/>
      <c r="I38" s="357" t="str">
        <f t="shared" si="0"/>
        <v/>
      </c>
      <c r="J38" s="209" t="str">
        <f t="shared" si="1"/>
        <v/>
      </c>
      <c r="K38" s="297"/>
      <c r="L38" s="290"/>
    </row>
    <row r="39" spans="1:12" s="9" customFormat="1" ht="17.25" customHeight="1" x14ac:dyDescent="0.2">
      <c r="A39" s="280"/>
      <c r="B39" s="281"/>
      <c r="C39" s="293"/>
      <c r="D39" s="294"/>
      <c r="E39" s="293"/>
      <c r="F39" s="294"/>
      <c r="G39" s="126"/>
      <c r="H39" s="295"/>
      <c r="I39" s="357" t="str">
        <f t="shared" si="0"/>
        <v/>
      </c>
      <c r="J39" s="209" t="str">
        <f t="shared" si="1"/>
        <v/>
      </c>
      <c r="K39" s="297"/>
      <c r="L39" s="290"/>
    </row>
    <row r="40" spans="1:12" s="9" customFormat="1" ht="17.25" customHeight="1" x14ac:dyDescent="0.2">
      <c r="A40" s="280"/>
      <c r="B40" s="281"/>
      <c r="C40" s="293"/>
      <c r="D40" s="294"/>
      <c r="E40" s="293"/>
      <c r="F40" s="294"/>
      <c r="G40" s="126"/>
      <c r="H40" s="295"/>
      <c r="I40" s="357" t="str">
        <f t="shared" si="0"/>
        <v/>
      </c>
      <c r="J40" s="209" t="str">
        <f t="shared" si="1"/>
        <v/>
      </c>
      <c r="K40" s="297"/>
      <c r="L40" s="290"/>
    </row>
    <row r="41" spans="1:12" s="9" customFormat="1" ht="17.25" customHeight="1" x14ac:dyDescent="0.2">
      <c r="A41" s="280"/>
      <c r="B41" s="281"/>
      <c r="C41" s="293"/>
      <c r="D41" s="294"/>
      <c r="E41" s="293"/>
      <c r="F41" s="294"/>
      <c r="G41" s="126"/>
      <c r="H41" s="295"/>
      <c r="I41" s="357" t="str">
        <f t="shared" si="0"/>
        <v/>
      </c>
      <c r="J41" s="209" t="str">
        <f t="shared" si="1"/>
        <v/>
      </c>
      <c r="K41" s="297"/>
      <c r="L41" s="290"/>
    </row>
    <row r="42" spans="1:12" s="9" customFormat="1" ht="17.25" customHeight="1" x14ac:dyDescent="0.2">
      <c r="A42" s="280"/>
      <c r="B42" s="281"/>
      <c r="C42" s="293"/>
      <c r="D42" s="294"/>
      <c r="E42" s="293"/>
      <c r="F42" s="294"/>
      <c r="G42" s="126"/>
      <c r="H42" s="295"/>
      <c r="I42" s="357" t="str">
        <f t="shared" si="0"/>
        <v/>
      </c>
      <c r="J42" s="209" t="str">
        <f t="shared" si="1"/>
        <v/>
      </c>
      <c r="K42" s="297"/>
      <c r="L42" s="290"/>
    </row>
    <row r="43" spans="1:12" s="9" customFormat="1" ht="17.25" customHeight="1" x14ac:dyDescent="0.2">
      <c r="A43" s="280"/>
      <c r="B43" s="281"/>
      <c r="C43" s="293"/>
      <c r="D43" s="294"/>
      <c r="E43" s="293"/>
      <c r="F43" s="294"/>
      <c r="G43" s="126"/>
      <c r="H43" s="295"/>
      <c r="I43" s="357" t="str">
        <f t="shared" si="0"/>
        <v/>
      </c>
      <c r="J43" s="209" t="str">
        <f t="shared" si="1"/>
        <v/>
      </c>
      <c r="K43" s="297"/>
      <c r="L43" s="290"/>
    </row>
    <row r="44" spans="1:12" s="9" customFormat="1" ht="17.25" customHeight="1" x14ac:dyDescent="0.2">
      <c r="A44" s="280"/>
      <c r="B44" s="281"/>
      <c r="C44" s="293"/>
      <c r="D44" s="294"/>
      <c r="E44" s="293"/>
      <c r="F44" s="294"/>
      <c r="G44" s="126"/>
      <c r="H44" s="295"/>
      <c r="I44" s="357" t="str">
        <f t="shared" si="0"/>
        <v/>
      </c>
      <c r="J44" s="209" t="str">
        <f t="shared" si="1"/>
        <v/>
      </c>
      <c r="K44" s="297"/>
      <c r="L44" s="290"/>
    </row>
    <row r="45" spans="1:12" s="9" customFormat="1" ht="17.25" customHeight="1" x14ac:dyDescent="0.2">
      <c r="A45" s="280"/>
      <c r="B45" s="281"/>
      <c r="C45" s="293"/>
      <c r="D45" s="294"/>
      <c r="E45" s="293"/>
      <c r="F45" s="294"/>
      <c r="G45" s="126"/>
      <c r="H45" s="295"/>
      <c r="I45" s="357" t="str">
        <f t="shared" si="0"/>
        <v/>
      </c>
      <c r="J45" s="209" t="str">
        <f t="shared" si="1"/>
        <v/>
      </c>
      <c r="K45" s="297"/>
      <c r="L45" s="290"/>
    </row>
    <row r="46" spans="1:12" s="9" customFormat="1" ht="17.25" customHeight="1" x14ac:dyDescent="0.2">
      <c r="A46" s="280"/>
      <c r="B46" s="281"/>
      <c r="C46" s="293"/>
      <c r="D46" s="294"/>
      <c r="E46" s="293"/>
      <c r="F46" s="294"/>
      <c r="G46" s="126"/>
      <c r="H46" s="295"/>
      <c r="I46" s="357" t="str">
        <f t="shared" si="0"/>
        <v/>
      </c>
      <c r="J46" s="209" t="str">
        <f t="shared" si="1"/>
        <v/>
      </c>
      <c r="K46" s="297"/>
      <c r="L46" s="290"/>
    </row>
    <row r="47" spans="1:12" s="9" customFormat="1" ht="17.25" customHeight="1" x14ac:dyDescent="0.2">
      <c r="A47" s="280"/>
      <c r="B47" s="281"/>
      <c r="C47" s="293"/>
      <c r="D47" s="294"/>
      <c r="E47" s="293"/>
      <c r="F47" s="294"/>
      <c r="G47" s="126"/>
      <c r="H47" s="295"/>
      <c r="I47" s="357" t="str">
        <f t="shared" si="0"/>
        <v/>
      </c>
      <c r="J47" s="209" t="str">
        <f t="shared" si="1"/>
        <v/>
      </c>
      <c r="K47" s="297"/>
      <c r="L47" s="290"/>
    </row>
    <row r="48" spans="1:12" s="9" customFormat="1" ht="17.25" customHeight="1" x14ac:dyDescent="0.2">
      <c r="A48" s="280"/>
      <c r="B48" s="281"/>
      <c r="C48" s="293"/>
      <c r="D48" s="294"/>
      <c r="E48" s="293"/>
      <c r="F48" s="294"/>
      <c r="G48" s="126"/>
      <c r="H48" s="295"/>
      <c r="I48" s="357" t="str">
        <f t="shared" si="0"/>
        <v/>
      </c>
      <c r="J48" s="209" t="str">
        <f t="shared" si="1"/>
        <v/>
      </c>
      <c r="K48" s="297"/>
      <c r="L48" s="290"/>
    </row>
    <row r="49" spans="1:12" s="9" customFormat="1" ht="17.25" customHeight="1" x14ac:dyDescent="0.2">
      <c r="A49" s="280"/>
      <c r="B49" s="281"/>
      <c r="C49" s="293"/>
      <c r="D49" s="294"/>
      <c r="E49" s="293"/>
      <c r="F49" s="294"/>
      <c r="G49" s="126"/>
      <c r="H49" s="295"/>
      <c r="I49" s="357" t="str">
        <f t="shared" si="0"/>
        <v/>
      </c>
      <c r="J49" s="209" t="str">
        <f t="shared" si="1"/>
        <v/>
      </c>
      <c r="K49" s="297"/>
      <c r="L49" s="290"/>
    </row>
    <row r="50" spans="1:12" s="9" customFormat="1" ht="17.25" customHeight="1" x14ac:dyDescent="0.2">
      <c r="A50" s="280"/>
      <c r="B50" s="281"/>
      <c r="C50" s="293"/>
      <c r="D50" s="294"/>
      <c r="E50" s="293"/>
      <c r="F50" s="294"/>
      <c r="G50" s="126"/>
      <c r="H50" s="295"/>
      <c r="I50" s="357" t="str">
        <f t="shared" si="0"/>
        <v/>
      </c>
      <c r="J50" s="209" t="str">
        <f t="shared" si="1"/>
        <v/>
      </c>
      <c r="K50" s="297"/>
      <c r="L50" s="290"/>
    </row>
    <row r="51" spans="1:12" s="9" customFormat="1" ht="17.25" customHeight="1" x14ac:dyDescent="0.2">
      <c r="A51" s="280"/>
      <c r="B51" s="281"/>
      <c r="C51" s="293"/>
      <c r="D51" s="294"/>
      <c r="E51" s="293"/>
      <c r="F51" s="294"/>
      <c r="G51" s="126"/>
      <c r="H51" s="295"/>
      <c r="I51" s="357" t="str">
        <f t="shared" si="0"/>
        <v/>
      </c>
      <c r="J51" s="209" t="str">
        <f t="shared" si="1"/>
        <v/>
      </c>
      <c r="K51" s="297"/>
      <c r="L51" s="290"/>
    </row>
    <row r="52" spans="1:12" s="9" customFormat="1" ht="17.25" customHeight="1" x14ac:dyDescent="0.2">
      <c r="A52" s="280"/>
      <c r="B52" s="281"/>
      <c r="C52" s="293"/>
      <c r="D52" s="294"/>
      <c r="E52" s="293"/>
      <c r="F52" s="294"/>
      <c r="G52" s="126"/>
      <c r="H52" s="295"/>
      <c r="I52" s="357" t="str">
        <f t="shared" si="0"/>
        <v/>
      </c>
      <c r="J52" s="209" t="str">
        <f t="shared" si="1"/>
        <v/>
      </c>
      <c r="K52" s="297"/>
      <c r="L52" s="290"/>
    </row>
    <row r="53" spans="1:12" s="9" customFormat="1" ht="17.25" customHeight="1" x14ac:dyDescent="0.2">
      <c r="A53" s="280"/>
      <c r="B53" s="281"/>
      <c r="C53" s="293"/>
      <c r="D53" s="294"/>
      <c r="E53" s="293"/>
      <c r="F53" s="294"/>
      <c r="G53" s="126"/>
      <c r="H53" s="295"/>
      <c r="I53" s="357" t="str">
        <f t="shared" si="0"/>
        <v/>
      </c>
      <c r="J53" s="209" t="str">
        <f t="shared" si="1"/>
        <v/>
      </c>
      <c r="K53" s="297"/>
      <c r="L53" s="290"/>
    </row>
    <row r="54" spans="1:12" s="9" customFormat="1" ht="17.25" customHeight="1" x14ac:dyDescent="0.2">
      <c r="A54" s="280"/>
      <c r="B54" s="281"/>
      <c r="C54" s="293"/>
      <c r="D54" s="294"/>
      <c r="E54" s="293"/>
      <c r="F54" s="294"/>
      <c r="G54" s="126"/>
      <c r="H54" s="295"/>
      <c r="I54" s="357" t="str">
        <f t="shared" si="0"/>
        <v/>
      </c>
      <c r="J54" s="209" t="str">
        <f t="shared" si="1"/>
        <v/>
      </c>
      <c r="K54" s="297"/>
      <c r="L54" s="290"/>
    </row>
    <row r="55" spans="1:12" s="9" customFormat="1" ht="17.25" customHeight="1" x14ac:dyDescent="0.2">
      <c r="A55" s="280"/>
      <c r="B55" s="281"/>
      <c r="C55" s="293"/>
      <c r="D55" s="294"/>
      <c r="E55" s="293"/>
      <c r="F55" s="294"/>
      <c r="G55" s="126"/>
      <c r="H55" s="295"/>
      <c r="I55" s="357" t="str">
        <f t="shared" si="0"/>
        <v/>
      </c>
      <c r="J55" s="209" t="str">
        <f t="shared" si="1"/>
        <v/>
      </c>
      <c r="K55" s="297"/>
      <c r="L55" s="290"/>
    </row>
    <row r="56" spans="1:12" s="9" customFormat="1" ht="17.25" customHeight="1" x14ac:dyDescent="0.2">
      <c r="A56" s="280"/>
      <c r="B56" s="281"/>
      <c r="C56" s="293"/>
      <c r="D56" s="294"/>
      <c r="E56" s="293"/>
      <c r="F56" s="294"/>
      <c r="G56" s="126"/>
      <c r="H56" s="295"/>
      <c r="I56" s="357" t="str">
        <f t="shared" si="0"/>
        <v/>
      </c>
      <c r="J56" s="209" t="str">
        <f t="shared" si="1"/>
        <v/>
      </c>
      <c r="K56" s="297"/>
      <c r="L56" s="290"/>
    </row>
    <row r="57" spans="1:12" s="9" customFormat="1" ht="17.25" customHeight="1" x14ac:dyDescent="0.2">
      <c r="A57" s="280"/>
      <c r="B57" s="281"/>
      <c r="C57" s="293"/>
      <c r="D57" s="294"/>
      <c r="E57" s="293"/>
      <c r="F57" s="294"/>
      <c r="G57" s="126"/>
      <c r="H57" s="295"/>
      <c r="I57" s="357" t="str">
        <f t="shared" si="0"/>
        <v/>
      </c>
      <c r="J57" s="209" t="str">
        <f t="shared" si="1"/>
        <v/>
      </c>
      <c r="K57" s="297"/>
      <c r="L57" s="290"/>
    </row>
    <row r="58" spans="1:12" s="9" customFormat="1" ht="17.25" customHeight="1" x14ac:dyDescent="0.2">
      <c r="A58" s="280"/>
      <c r="B58" s="281"/>
      <c r="C58" s="293"/>
      <c r="D58" s="294"/>
      <c r="E58" s="293"/>
      <c r="F58" s="294"/>
      <c r="G58" s="126"/>
      <c r="H58" s="295"/>
      <c r="I58" s="357" t="str">
        <f t="shared" si="0"/>
        <v/>
      </c>
      <c r="J58" s="209" t="str">
        <f t="shared" si="1"/>
        <v/>
      </c>
      <c r="K58" s="297"/>
      <c r="L58" s="290"/>
    </row>
    <row r="59" spans="1:12" s="9" customFormat="1" ht="17.25" customHeight="1" x14ac:dyDescent="0.2">
      <c r="A59" s="280"/>
      <c r="B59" s="281"/>
      <c r="C59" s="293"/>
      <c r="D59" s="294"/>
      <c r="E59" s="293"/>
      <c r="F59" s="294"/>
      <c r="G59" s="126"/>
      <c r="H59" s="295"/>
      <c r="I59" s="357" t="str">
        <f t="shared" si="0"/>
        <v/>
      </c>
      <c r="J59" s="209" t="str">
        <f t="shared" si="1"/>
        <v/>
      </c>
      <c r="K59" s="297"/>
      <c r="L59" s="290"/>
    </row>
    <row r="60" spans="1:12" s="9" customFormat="1" ht="17.25" customHeight="1" x14ac:dyDescent="0.2">
      <c r="A60" s="280"/>
      <c r="B60" s="281"/>
      <c r="C60" s="293"/>
      <c r="D60" s="294"/>
      <c r="E60" s="293"/>
      <c r="F60" s="294"/>
      <c r="G60" s="126"/>
      <c r="H60" s="295"/>
      <c r="I60" s="357" t="str">
        <f t="shared" si="0"/>
        <v/>
      </c>
      <c r="J60" s="209" t="str">
        <f t="shared" si="1"/>
        <v/>
      </c>
      <c r="K60" s="297"/>
      <c r="L60" s="290"/>
    </row>
    <row r="61" spans="1:12" s="9" customFormat="1" ht="17.25" customHeight="1" x14ac:dyDescent="0.2">
      <c r="A61" s="280"/>
      <c r="B61" s="281"/>
      <c r="C61" s="293"/>
      <c r="D61" s="294"/>
      <c r="E61" s="293"/>
      <c r="F61" s="294"/>
      <c r="G61" s="126"/>
      <c r="H61" s="295"/>
      <c r="I61" s="357" t="str">
        <f t="shared" si="0"/>
        <v/>
      </c>
      <c r="J61" s="209" t="str">
        <f t="shared" si="1"/>
        <v/>
      </c>
      <c r="K61" s="297"/>
      <c r="L61" s="290"/>
    </row>
    <row r="62" spans="1:12" s="9" customFormat="1" ht="17.25" customHeight="1" x14ac:dyDescent="0.2">
      <c r="A62" s="280"/>
      <c r="B62" s="281"/>
      <c r="C62" s="293"/>
      <c r="D62" s="294"/>
      <c r="E62" s="293"/>
      <c r="F62" s="294"/>
      <c r="G62" s="126"/>
      <c r="H62" s="295"/>
      <c r="I62" s="357" t="str">
        <f t="shared" si="0"/>
        <v/>
      </c>
      <c r="J62" s="209" t="str">
        <f t="shared" si="1"/>
        <v/>
      </c>
      <c r="K62" s="297"/>
      <c r="L62" s="290"/>
    </row>
    <row r="63" spans="1:12" s="9" customFormat="1" ht="17.25" customHeight="1" x14ac:dyDescent="0.2">
      <c r="A63" s="280"/>
      <c r="B63" s="281"/>
      <c r="C63" s="293"/>
      <c r="D63" s="294"/>
      <c r="E63" s="293"/>
      <c r="F63" s="294"/>
      <c r="G63" s="126"/>
      <c r="H63" s="295"/>
      <c r="I63" s="357" t="str">
        <f t="shared" si="0"/>
        <v/>
      </c>
      <c r="J63" s="209" t="str">
        <f t="shared" si="1"/>
        <v/>
      </c>
      <c r="K63" s="297"/>
      <c r="L63" s="290"/>
    </row>
    <row r="64" spans="1:12" s="9" customFormat="1" ht="17.25" customHeight="1" x14ac:dyDescent="0.2">
      <c r="A64" s="280"/>
      <c r="B64" s="281"/>
      <c r="C64" s="293"/>
      <c r="D64" s="294"/>
      <c r="E64" s="293"/>
      <c r="F64" s="294"/>
      <c r="G64" s="126"/>
      <c r="H64" s="295"/>
      <c r="I64" s="357" t="str">
        <f t="shared" si="0"/>
        <v/>
      </c>
      <c r="J64" s="209" t="str">
        <f t="shared" si="1"/>
        <v/>
      </c>
      <c r="K64" s="297"/>
      <c r="L64" s="290"/>
    </row>
    <row r="65" spans="1:12" s="9" customFormat="1" ht="17.25" customHeight="1" x14ac:dyDescent="0.2">
      <c r="A65" s="280"/>
      <c r="B65" s="281"/>
      <c r="C65" s="293"/>
      <c r="D65" s="294"/>
      <c r="E65" s="293"/>
      <c r="F65" s="294"/>
      <c r="G65" s="126"/>
      <c r="H65" s="295"/>
      <c r="I65" s="357" t="str">
        <f t="shared" si="0"/>
        <v/>
      </c>
      <c r="J65" s="209" t="str">
        <f t="shared" si="1"/>
        <v/>
      </c>
      <c r="K65" s="297"/>
      <c r="L65" s="290"/>
    </row>
    <row r="66" spans="1:12" s="9" customFormat="1" ht="17.25" customHeight="1" x14ac:dyDescent="0.2">
      <c r="A66" s="280"/>
      <c r="B66" s="281"/>
      <c r="C66" s="293"/>
      <c r="D66" s="294"/>
      <c r="E66" s="293"/>
      <c r="F66" s="294"/>
      <c r="G66" s="126"/>
      <c r="H66" s="295"/>
      <c r="I66" s="357" t="str">
        <f t="shared" si="0"/>
        <v/>
      </c>
      <c r="J66" s="209" t="str">
        <f t="shared" si="1"/>
        <v/>
      </c>
      <c r="K66" s="297"/>
      <c r="L66" s="290"/>
    </row>
    <row r="67" spans="1:12" s="9" customFormat="1" ht="17.25" customHeight="1" x14ac:dyDescent="0.2">
      <c r="A67" s="280"/>
      <c r="B67" s="281"/>
      <c r="C67" s="293"/>
      <c r="D67" s="294"/>
      <c r="E67" s="293"/>
      <c r="F67" s="294"/>
      <c r="G67" s="126"/>
      <c r="H67" s="295"/>
      <c r="I67" s="357" t="str">
        <f t="shared" si="0"/>
        <v/>
      </c>
      <c r="J67" s="209" t="str">
        <f t="shared" si="1"/>
        <v/>
      </c>
      <c r="K67" s="297"/>
      <c r="L67" s="290"/>
    </row>
    <row r="68" spans="1:12" s="9" customFormat="1" ht="17.25" customHeight="1" x14ac:dyDescent="0.2">
      <c r="A68" s="280"/>
      <c r="B68" s="281"/>
      <c r="C68" s="293"/>
      <c r="D68" s="294"/>
      <c r="E68" s="293"/>
      <c r="F68" s="294"/>
      <c r="G68" s="126"/>
      <c r="H68" s="295"/>
      <c r="I68" s="357" t="str">
        <f t="shared" si="0"/>
        <v/>
      </c>
      <c r="J68" s="209" t="str">
        <f t="shared" si="1"/>
        <v/>
      </c>
      <c r="K68" s="297"/>
      <c r="L68" s="290"/>
    </row>
    <row r="69" spans="1:12" s="9" customFormat="1" ht="17.25" customHeight="1" x14ac:dyDescent="0.2">
      <c r="A69" s="280"/>
      <c r="B69" s="281"/>
      <c r="C69" s="293"/>
      <c r="D69" s="294"/>
      <c r="E69" s="293"/>
      <c r="F69" s="294"/>
      <c r="G69" s="126"/>
      <c r="H69" s="295"/>
      <c r="I69" s="357" t="str">
        <f t="shared" ref="I69:I99" si="3">IF(H69="","",IF(H69="税込","不要","要"))</f>
        <v/>
      </c>
      <c r="J69" s="209" t="str">
        <f t="shared" si="1"/>
        <v/>
      </c>
      <c r="K69" s="297"/>
      <c r="L69" s="290"/>
    </row>
    <row r="70" spans="1:12" s="9" customFormat="1" ht="17.25" customHeight="1" x14ac:dyDescent="0.2">
      <c r="A70" s="280"/>
      <c r="B70" s="281"/>
      <c r="C70" s="293"/>
      <c r="D70" s="294"/>
      <c r="E70" s="293"/>
      <c r="F70" s="294"/>
      <c r="G70" s="126"/>
      <c r="H70" s="295"/>
      <c r="I70" s="357" t="str">
        <f t="shared" si="3"/>
        <v/>
      </c>
      <c r="J70" s="209" t="str">
        <f t="shared" si="1"/>
        <v/>
      </c>
      <c r="K70" s="297"/>
      <c r="L70" s="290"/>
    </row>
    <row r="71" spans="1:12" s="9" customFormat="1" ht="17.25" customHeight="1" x14ac:dyDescent="0.2">
      <c r="A71" s="280"/>
      <c r="B71" s="281"/>
      <c r="C71" s="293"/>
      <c r="D71" s="294"/>
      <c r="E71" s="293"/>
      <c r="F71" s="294"/>
      <c r="G71" s="126"/>
      <c r="H71" s="295"/>
      <c r="I71" s="357" t="str">
        <f t="shared" si="3"/>
        <v/>
      </c>
      <c r="J71" s="209" t="str">
        <f t="shared" si="1"/>
        <v/>
      </c>
      <c r="K71" s="297"/>
      <c r="L71" s="290"/>
    </row>
    <row r="72" spans="1:12" s="9" customFormat="1" ht="17.25" customHeight="1" x14ac:dyDescent="0.2">
      <c r="A72" s="280"/>
      <c r="B72" s="281"/>
      <c r="C72" s="293"/>
      <c r="D72" s="294"/>
      <c r="E72" s="293"/>
      <c r="F72" s="294"/>
      <c r="G72" s="126"/>
      <c r="H72" s="295"/>
      <c r="I72" s="357" t="str">
        <f t="shared" si="3"/>
        <v/>
      </c>
      <c r="J72" s="209" t="str">
        <f t="shared" si="1"/>
        <v/>
      </c>
      <c r="K72" s="297"/>
      <c r="L72" s="290"/>
    </row>
    <row r="73" spans="1:12" s="9" customFormat="1" ht="17.25" customHeight="1" x14ac:dyDescent="0.2">
      <c r="A73" s="280"/>
      <c r="B73" s="281"/>
      <c r="C73" s="293"/>
      <c r="D73" s="294"/>
      <c r="E73" s="293"/>
      <c r="F73" s="294"/>
      <c r="G73" s="126"/>
      <c r="H73" s="295"/>
      <c r="I73" s="357" t="str">
        <f t="shared" si="3"/>
        <v/>
      </c>
      <c r="J73" s="209" t="str">
        <f t="shared" si="1"/>
        <v/>
      </c>
      <c r="K73" s="297"/>
      <c r="L73" s="290"/>
    </row>
    <row r="74" spans="1:12" s="9" customFormat="1" ht="17.25" customHeight="1" x14ac:dyDescent="0.2">
      <c r="A74" s="280"/>
      <c r="B74" s="281"/>
      <c r="C74" s="293"/>
      <c r="D74" s="294"/>
      <c r="E74" s="293"/>
      <c r="F74" s="294"/>
      <c r="G74" s="126"/>
      <c r="H74" s="295"/>
      <c r="I74" s="357" t="str">
        <f t="shared" si="3"/>
        <v/>
      </c>
      <c r="J74" s="209" t="str">
        <f t="shared" si="1"/>
        <v/>
      </c>
      <c r="K74" s="297"/>
      <c r="L74" s="290"/>
    </row>
    <row r="75" spans="1:12" s="9" customFormat="1" ht="17.25" customHeight="1" x14ac:dyDescent="0.2">
      <c r="A75" s="280"/>
      <c r="B75" s="281"/>
      <c r="C75" s="293"/>
      <c r="D75" s="294"/>
      <c r="E75" s="293"/>
      <c r="F75" s="294"/>
      <c r="G75" s="126"/>
      <c r="H75" s="295"/>
      <c r="I75" s="357" t="str">
        <f t="shared" si="3"/>
        <v/>
      </c>
      <c r="J75" s="209" t="str">
        <f t="shared" si="1"/>
        <v/>
      </c>
      <c r="K75" s="297"/>
      <c r="L75" s="290"/>
    </row>
    <row r="76" spans="1:12" s="9" customFormat="1" ht="17.25" customHeight="1" x14ac:dyDescent="0.2">
      <c r="A76" s="280"/>
      <c r="B76" s="281"/>
      <c r="C76" s="293"/>
      <c r="D76" s="294"/>
      <c r="E76" s="293"/>
      <c r="F76" s="294"/>
      <c r="G76" s="126"/>
      <c r="H76" s="295"/>
      <c r="I76" s="357" t="str">
        <f t="shared" si="3"/>
        <v/>
      </c>
      <c r="J76" s="209" t="str">
        <f t="shared" si="1"/>
        <v/>
      </c>
      <c r="K76" s="297"/>
      <c r="L76" s="290"/>
    </row>
    <row r="77" spans="1:12" s="9" customFormat="1" ht="17.25" customHeight="1" x14ac:dyDescent="0.2">
      <c r="A77" s="280"/>
      <c r="B77" s="281"/>
      <c r="C77" s="293"/>
      <c r="D77" s="294"/>
      <c r="E77" s="293"/>
      <c r="F77" s="294"/>
      <c r="G77" s="126"/>
      <c r="H77" s="295"/>
      <c r="I77" s="357" t="str">
        <f t="shared" si="3"/>
        <v/>
      </c>
      <c r="J77" s="209" t="str">
        <f t="shared" si="1"/>
        <v/>
      </c>
      <c r="K77" s="297"/>
      <c r="L77" s="290"/>
    </row>
    <row r="78" spans="1:12" s="9" customFormat="1" ht="17.25" customHeight="1" x14ac:dyDescent="0.2">
      <c r="A78" s="280"/>
      <c r="B78" s="281"/>
      <c r="C78" s="293"/>
      <c r="D78" s="294"/>
      <c r="E78" s="293"/>
      <c r="F78" s="294"/>
      <c r="G78" s="126"/>
      <c r="H78" s="295"/>
      <c r="I78" s="357" t="str">
        <f t="shared" si="3"/>
        <v/>
      </c>
      <c r="J78" s="209" t="str">
        <f t="shared" si="1"/>
        <v/>
      </c>
      <c r="K78" s="297"/>
      <c r="L78" s="290"/>
    </row>
    <row r="79" spans="1:12" s="9" customFormat="1" ht="17.25" customHeight="1" x14ac:dyDescent="0.2">
      <c r="A79" s="280"/>
      <c r="B79" s="281"/>
      <c r="C79" s="293"/>
      <c r="D79" s="294"/>
      <c r="E79" s="293"/>
      <c r="F79" s="294"/>
      <c r="G79" s="126"/>
      <c r="H79" s="295"/>
      <c r="I79" s="357" t="str">
        <f t="shared" si="3"/>
        <v/>
      </c>
      <c r="J79" s="209" t="str">
        <f t="shared" si="1"/>
        <v/>
      </c>
      <c r="K79" s="297"/>
      <c r="L79" s="290"/>
    </row>
    <row r="80" spans="1:12" s="9" customFormat="1" ht="17.25" customHeight="1" x14ac:dyDescent="0.2">
      <c r="A80" s="280"/>
      <c r="B80" s="281"/>
      <c r="C80" s="293"/>
      <c r="D80" s="294"/>
      <c r="E80" s="293"/>
      <c r="F80" s="294"/>
      <c r="G80" s="126"/>
      <c r="H80" s="295"/>
      <c r="I80" s="357" t="str">
        <f t="shared" si="3"/>
        <v/>
      </c>
      <c r="J80" s="209" t="str">
        <f t="shared" si="1"/>
        <v/>
      </c>
      <c r="K80" s="297"/>
      <c r="L80" s="290"/>
    </row>
    <row r="81" spans="1:12" s="9" customFormat="1" ht="17.25" customHeight="1" x14ac:dyDescent="0.2">
      <c r="A81" s="280"/>
      <c r="B81" s="281"/>
      <c r="C81" s="293"/>
      <c r="D81" s="294"/>
      <c r="E81" s="293"/>
      <c r="F81" s="294"/>
      <c r="G81" s="126"/>
      <c r="H81" s="295"/>
      <c r="I81" s="357" t="str">
        <f t="shared" si="3"/>
        <v/>
      </c>
      <c r="J81" s="209" t="str">
        <f t="shared" si="1"/>
        <v/>
      </c>
      <c r="K81" s="297"/>
      <c r="L81" s="290"/>
    </row>
    <row r="82" spans="1:12" s="9" customFormat="1" ht="17.25" customHeight="1" x14ac:dyDescent="0.2">
      <c r="A82" s="280"/>
      <c r="B82" s="281"/>
      <c r="C82" s="293"/>
      <c r="D82" s="294"/>
      <c r="E82" s="293"/>
      <c r="F82" s="294"/>
      <c r="G82" s="126"/>
      <c r="H82" s="295"/>
      <c r="I82" s="357" t="str">
        <f t="shared" si="3"/>
        <v/>
      </c>
      <c r="J82" s="209" t="str">
        <f t="shared" si="1"/>
        <v/>
      </c>
      <c r="K82" s="297"/>
      <c r="L82" s="290"/>
    </row>
    <row r="83" spans="1:12" s="9" customFormat="1" ht="17.25" customHeight="1" x14ac:dyDescent="0.2">
      <c r="A83" s="280"/>
      <c r="B83" s="281"/>
      <c r="C83" s="293"/>
      <c r="D83" s="294"/>
      <c r="E83" s="293"/>
      <c r="F83" s="294"/>
      <c r="G83" s="126"/>
      <c r="H83" s="295"/>
      <c r="I83" s="357" t="str">
        <f t="shared" si="3"/>
        <v/>
      </c>
      <c r="J83" s="209" t="str">
        <f t="shared" si="1"/>
        <v/>
      </c>
      <c r="K83" s="297"/>
      <c r="L83" s="290"/>
    </row>
    <row r="84" spans="1:12" s="9" customFormat="1" ht="17.25" customHeight="1" x14ac:dyDescent="0.2">
      <c r="A84" s="280"/>
      <c r="B84" s="281"/>
      <c r="C84" s="293"/>
      <c r="D84" s="294"/>
      <c r="E84" s="293"/>
      <c r="F84" s="294"/>
      <c r="G84" s="126"/>
      <c r="H84" s="295"/>
      <c r="I84" s="357" t="str">
        <f t="shared" si="3"/>
        <v/>
      </c>
      <c r="J84" s="209" t="str">
        <f t="shared" si="1"/>
        <v/>
      </c>
      <c r="K84" s="297"/>
      <c r="L84" s="290"/>
    </row>
    <row r="85" spans="1:12" s="9" customFormat="1" ht="17.25" customHeight="1" x14ac:dyDescent="0.2">
      <c r="A85" s="280"/>
      <c r="B85" s="281"/>
      <c r="C85" s="293"/>
      <c r="D85" s="294"/>
      <c r="E85" s="293"/>
      <c r="F85" s="294"/>
      <c r="G85" s="126"/>
      <c r="H85" s="295"/>
      <c r="I85" s="357" t="str">
        <f t="shared" si="3"/>
        <v/>
      </c>
      <c r="J85" s="209" t="str">
        <f t="shared" si="1"/>
        <v/>
      </c>
      <c r="K85" s="297"/>
      <c r="L85" s="290"/>
    </row>
    <row r="86" spans="1:12" s="9" customFormat="1" ht="17.25" customHeight="1" x14ac:dyDescent="0.2">
      <c r="A86" s="280"/>
      <c r="B86" s="281"/>
      <c r="C86" s="293"/>
      <c r="D86" s="294"/>
      <c r="E86" s="293"/>
      <c r="F86" s="294"/>
      <c r="G86" s="126"/>
      <c r="H86" s="295"/>
      <c r="I86" s="357" t="str">
        <f t="shared" si="3"/>
        <v/>
      </c>
      <c r="J86" s="209" t="str">
        <f t="shared" si="1"/>
        <v/>
      </c>
      <c r="K86" s="297"/>
      <c r="L86" s="290"/>
    </row>
    <row r="87" spans="1:12" s="9" customFormat="1" ht="17.25" customHeight="1" x14ac:dyDescent="0.2">
      <c r="A87" s="280"/>
      <c r="B87" s="281"/>
      <c r="C87" s="293"/>
      <c r="D87" s="294"/>
      <c r="E87" s="293"/>
      <c r="F87" s="294"/>
      <c r="G87" s="126"/>
      <c r="H87" s="295"/>
      <c r="I87" s="357" t="str">
        <f t="shared" si="3"/>
        <v/>
      </c>
      <c r="J87" s="209" t="str">
        <f t="shared" si="1"/>
        <v/>
      </c>
      <c r="K87" s="297"/>
      <c r="L87" s="290"/>
    </row>
    <row r="88" spans="1:12" s="9" customFormat="1" ht="17.25" customHeight="1" x14ac:dyDescent="0.2">
      <c r="A88" s="280"/>
      <c r="B88" s="281"/>
      <c r="C88" s="293"/>
      <c r="D88" s="294"/>
      <c r="E88" s="293"/>
      <c r="F88" s="294"/>
      <c r="G88" s="126"/>
      <c r="H88" s="295"/>
      <c r="I88" s="357" t="str">
        <f t="shared" si="3"/>
        <v/>
      </c>
      <c r="J88" s="209" t="str">
        <f t="shared" si="1"/>
        <v/>
      </c>
      <c r="K88" s="297"/>
      <c r="L88" s="290"/>
    </row>
    <row r="89" spans="1:12" s="9" customFormat="1" ht="17.25" customHeight="1" x14ac:dyDescent="0.2">
      <c r="A89" s="75"/>
      <c r="B89" s="281"/>
      <c r="C89" s="101"/>
      <c r="D89" s="102"/>
      <c r="E89" s="101"/>
      <c r="F89" s="102"/>
      <c r="G89" s="126"/>
      <c r="H89" s="77"/>
      <c r="I89" s="357" t="str">
        <f t="shared" si="3"/>
        <v/>
      </c>
      <c r="J89" s="209" t="str">
        <f t="shared" si="1"/>
        <v/>
      </c>
      <c r="K89" s="297"/>
      <c r="L89" s="258"/>
    </row>
    <row r="90" spans="1:12" s="9" customFormat="1" ht="17.25" customHeight="1" x14ac:dyDescent="0.2">
      <c r="A90" s="291"/>
      <c r="B90" s="281"/>
      <c r="C90" s="101"/>
      <c r="D90" s="102"/>
      <c r="E90" s="101"/>
      <c r="F90" s="102"/>
      <c r="G90" s="126"/>
      <c r="H90" s="77"/>
      <c r="I90" s="357" t="str">
        <f t="shared" si="3"/>
        <v/>
      </c>
      <c r="J90" s="209" t="str">
        <f t="shared" si="1"/>
        <v/>
      </c>
      <c r="K90" s="297"/>
      <c r="L90" s="292"/>
    </row>
    <row r="91" spans="1:12" s="9" customFormat="1" ht="17.25" customHeight="1" x14ac:dyDescent="0.2">
      <c r="A91" s="75"/>
      <c r="B91" s="281"/>
      <c r="C91" s="101"/>
      <c r="D91" s="102"/>
      <c r="E91" s="101"/>
      <c r="F91" s="102"/>
      <c r="G91" s="126"/>
      <c r="H91" s="77"/>
      <c r="I91" s="357" t="str">
        <f t="shared" si="3"/>
        <v/>
      </c>
      <c r="J91" s="209" t="str">
        <f t="shared" si="1"/>
        <v/>
      </c>
      <c r="K91" s="297"/>
      <c r="L91" s="258"/>
    </row>
    <row r="92" spans="1:12" s="9" customFormat="1" ht="17.25" customHeight="1" x14ac:dyDescent="0.2">
      <c r="A92" s="75"/>
      <c r="B92" s="76"/>
      <c r="C92" s="101"/>
      <c r="D92" s="102"/>
      <c r="E92" s="101"/>
      <c r="F92" s="102"/>
      <c r="G92" s="126"/>
      <c r="H92" s="77"/>
      <c r="I92" s="357" t="str">
        <f t="shared" si="3"/>
        <v/>
      </c>
      <c r="J92" s="209" t="str">
        <f t="shared" si="1"/>
        <v/>
      </c>
      <c r="K92" s="297"/>
      <c r="L92" s="258"/>
    </row>
    <row r="93" spans="1:12" s="9" customFormat="1" ht="17.25" customHeight="1" x14ac:dyDescent="0.2">
      <c r="A93" s="75"/>
      <c r="B93" s="76"/>
      <c r="C93" s="101"/>
      <c r="D93" s="102"/>
      <c r="E93" s="101"/>
      <c r="F93" s="102"/>
      <c r="G93" s="126"/>
      <c r="H93" s="77"/>
      <c r="I93" s="357" t="str">
        <f t="shared" si="3"/>
        <v/>
      </c>
      <c r="J93" s="209" t="str">
        <f t="shared" si="1"/>
        <v/>
      </c>
      <c r="K93" s="297"/>
      <c r="L93" s="258"/>
    </row>
    <row r="94" spans="1:12" s="9" customFormat="1" ht="17.25" customHeight="1" x14ac:dyDescent="0.2">
      <c r="A94" s="75"/>
      <c r="B94" s="76"/>
      <c r="C94" s="101"/>
      <c r="D94" s="102"/>
      <c r="E94" s="101"/>
      <c r="F94" s="102"/>
      <c r="G94" s="126"/>
      <c r="H94" s="77"/>
      <c r="I94" s="357" t="str">
        <f t="shared" si="3"/>
        <v/>
      </c>
      <c r="J94" s="209" t="str">
        <f t="shared" si="1"/>
        <v/>
      </c>
      <c r="K94" s="297"/>
      <c r="L94" s="258"/>
    </row>
    <row r="95" spans="1:12" s="9" customFormat="1" ht="17.25" customHeight="1" x14ac:dyDescent="0.2">
      <c r="A95" s="75"/>
      <c r="B95" s="76"/>
      <c r="C95" s="101"/>
      <c r="D95" s="102"/>
      <c r="E95" s="101"/>
      <c r="F95" s="102"/>
      <c r="G95" s="126"/>
      <c r="H95" s="77"/>
      <c r="I95" s="357" t="str">
        <f t="shared" si="3"/>
        <v/>
      </c>
      <c r="J95" s="209" t="str">
        <f t="shared" si="1"/>
        <v/>
      </c>
      <c r="K95" s="297"/>
      <c r="L95" s="258"/>
    </row>
    <row r="96" spans="1:12" s="9" customFormat="1" ht="17.25" customHeight="1" x14ac:dyDescent="0.2">
      <c r="A96" s="75"/>
      <c r="B96" s="76"/>
      <c r="C96" s="101"/>
      <c r="D96" s="102"/>
      <c r="E96" s="101"/>
      <c r="F96" s="102"/>
      <c r="G96" s="126"/>
      <c r="H96" s="77"/>
      <c r="I96" s="357" t="str">
        <f t="shared" si="3"/>
        <v/>
      </c>
      <c r="J96" s="209" t="str">
        <f t="shared" si="1"/>
        <v/>
      </c>
      <c r="K96" s="297"/>
      <c r="L96" s="258"/>
    </row>
    <row r="97" spans="1:13" s="9" customFormat="1" ht="17.25" customHeight="1" x14ac:dyDescent="0.2">
      <c r="A97" s="75"/>
      <c r="B97" s="76"/>
      <c r="C97" s="101"/>
      <c r="D97" s="102"/>
      <c r="E97" s="101"/>
      <c r="F97" s="102"/>
      <c r="G97" s="126"/>
      <c r="H97" s="77"/>
      <c r="I97" s="357" t="str">
        <f t="shared" si="3"/>
        <v/>
      </c>
      <c r="J97" s="209" t="str">
        <f t="shared" si="1"/>
        <v/>
      </c>
      <c r="K97" s="297"/>
      <c r="L97" s="258"/>
    </row>
    <row r="98" spans="1:13" s="9" customFormat="1" ht="17.25" customHeight="1" x14ac:dyDescent="0.2">
      <c r="A98" s="75"/>
      <c r="B98" s="76"/>
      <c r="C98" s="101"/>
      <c r="D98" s="102"/>
      <c r="E98" s="101"/>
      <c r="F98" s="102"/>
      <c r="G98" s="126"/>
      <c r="H98" s="77"/>
      <c r="I98" s="357" t="str">
        <f t="shared" si="3"/>
        <v/>
      </c>
      <c r="J98" s="209" t="str">
        <f t="shared" si="1"/>
        <v/>
      </c>
      <c r="K98" s="297"/>
      <c r="L98" s="258"/>
    </row>
    <row r="99" spans="1:13" s="9" customFormat="1" ht="17.25" customHeight="1" thickBot="1" x14ac:dyDescent="0.25">
      <c r="A99" s="78"/>
      <c r="B99" s="79"/>
      <c r="C99" s="103"/>
      <c r="D99" s="104"/>
      <c r="E99" s="103"/>
      <c r="F99" s="127"/>
      <c r="G99" s="128"/>
      <c r="H99" s="80"/>
      <c r="I99" s="358" t="str">
        <f t="shared" si="3"/>
        <v/>
      </c>
      <c r="J99" s="209" t="str">
        <f t="shared" si="1"/>
        <v/>
      </c>
      <c r="K99" s="297"/>
      <c r="L99" s="259"/>
    </row>
    <row r="100" spans="1:13" ht="17.25" customHeight="1" thickTop="1" thickBot="1" x14ac:dyDescent="0.25">
      <c r="A100" s="521" t="s">
        <v>79</v>
      </c>
      <c r="B100" s="522"/>
      <c r="C100" s="522"/>
      <c r="D100" s="522"/>
      <c r="E100" s="522"/>
      <c r="F100" s="522"/>
      <c r="G100" s="522"/>
      <c r="H100" s="522"/>
      <c r="I100" s="360"/>
      <c r="J100" s="359">
        <f>SUBTOTAL(9,J5:J99)</f>
        <v>6863020</v>
      </c>
      <c r="K100" s="237" t="s">
        <v>250</v>
      </c>
      <c r="L100" s="260"/>
    </row>
    <row r="101" spans="1:13" s="6" customFormat="1" ht="16.5" customHeight="1" x14ac:dyDescent="0.2">
      <c r="A101" s="6" t="s">
        <v>80</v>
      </c>
      <c r="H101" s="8"/>
      <c r="I101" s="394" t="s">
        <v>338</v>
      </c>
      <c r="J101" s="399">
        <f>SUMIF(I5:I99,"要",J5:J99)</f>
        <v>0</v>
      </c>
      <c r="L101" s="2"/>
    </row>
    <row r="102" spans="1:13" s="6" customFormat="1" ht="16.5" customHeight="1" x14ac:dyDescent="0.2">
      <c r="F102" s="14"/>
      <c r="G102" s="105"/>
      <c r="H102" s="14"/>
      <c r="I102" s="14"/>
      <c r="J102" s="106"/>
      <c r="L102" s="106"/>
    </row>
    <row r="103" spans="1:13" s="6" customFormat="1" ht="16.5" customHeight="1" x14ac:dyDescent="0.2">
      <c r="H103" s="8"/>
      <c r="I103" s="8"/>
      <c r="J103" s="7"/>
      <c r="L103" s="7"/>
    </row>
    <row r="104" spans="1:13" s="6" customFormat="1" ht="16.5" customHeight="1" x14ac:dyDescent="0.2">
      <c r="H104" s="8"/>
      <c r="I104" s="8"/>
      <c r="J104" s="7"/>
      <c r="L104" s="7"/>
    </row>
    <row r="105" spans="1:13" s="6" customFormat="1" ht="17.25" customHeight="1" x14ac:dyDescent="0.2">
      <c r="H105" s="7"/>
      <c r="I105" s="7"/>
    </row>
    <row r="106" spans="1:13" s="2" customFormat="1" ht="16.5" customHeight="1" x14ac:dyDescent="0.2">
      <c r="A106" s="1"/>
      <c r="B106" s="1"/>
      <c r="C106" s="1"/>
      <c r="D106" s="1"/>
      <c r="E106" s="1"/>
      <c r="F106" s="1"/>
      <c r="G106" s="1"/>
      <c r="H106" s="4"/>
      <c r="I106" s="4"/>
      <c r="K106" s="6"/>
      <c r="M106" s="1"/>
    </row>
    <row r="107" spans="1:13" s="2" customFormat="1" ht="16.5" customHeight="1" x14ac:dyDescent="0.2">
      <c r="A107" s="1"/>
      <c r="B107" s="1"/>
      <c r="C107" s="1"/>
      <c r="D107" s="1"/>
      <c r="E107" s="1"/>
      <c r="F107" s="1"/>
      <c r="G107" s="1"/>
      <c r="H107" s="4"/>
      <c r="I107" s="4"/>
      <c r="K107" s="6"/>
      <c r="M107" s="1"/>
    </row>
    <row r="108" spans="1:13" s="2" customFormat="1" ht="16.5" customHeight="1" x14ac:dyDescent="0.2">
      <c r="A108" s="1"/>
      <c r="B108" s="1"/>
      <c r="C108" s="1"/>
      <c r="D108" s="1"/>
      <c r="E108" s="1"/>
      <c r="F108" s="1"/>
      <c r="G108" s="1"/>
      <c r="H108" s="4"/>
      <c r="I108" s="4"/>
      <c r="K108" s="6"/>
      <c r="M108" s="1"/>
    </row>
    <row r="109" spans="1:13" s="2" customFormat="1" ht="16.5" customHeight="1" x14ac:dyDescent="0.2">
      <c r="A109" s="1"/>
      <c r="B109" s="1"/>
      <c r="C109" s="1"/>
      <c r="D109" s="1"/>
      <c r="E109" s="1"/>
      <c r="F109" s="1"/>
      <c r="G109" s="1"/>
      <c r="H109" s="4"/>
      <c r="I109" s="4"/>
      <c r="K109" s="6"/>
      <c r="M109" s="1"/>
    </row>
    <row r="110" spans="1:13" s="2" customFormat="1" ht="16.5" customHeight="1" x14ac:dyDescent="0.2">
      <c r="A110" s="236"/>
      <c r="B110" s="1"/>
      <c r="C110" s="1"/>
      <c r="D110" s="1"/>
      <c r="E110" s="1"/>
      <c r="F110" s="1"/>
      <c r="G110" s="1"/>
      <c r="H110" s="4"/>
      <c r="I110" s="4"/>
      <c r="K110" s="6"/>
      <c r="M110" s="1"/>
    </row>
    <row r="111" spans="1:13" s="2" customFormat="1" ht="16.5" customHeight="1" x14ac:dyDescent="0.2">
      <c r="A111" s="236"/>
      <c r="B111" s="1"/>
      <c r="C111" s="1"/>
      <c r="D111" s="1"/>
      <c r="E111" s="1"/>
      <c r="F111" s="1"/>
      <c r="G111" s="1"/>
      <c r="H111" s="4"/>
      <c r="I111" s="4"/>
      <c r="K111" s="6"/>
      <c r="M111" s="1"/>
    </row>
    <row r="112" spans="1:13" s="2" customFormat="1" ht="16.5" customHeight="1" x14ac:dyDescent="0.2">
      <c r="A112" s="236"/>
      <c r="B112" s="1"/>
      <c r="C112" s="1"/>
      <c r="D112" s="1"/>
      <c r="E112" s="1"/>
      <c r="F112" s="1"/>
      <c r="G112" s="1"/>
      <c r="H112" s="4"/>
      <c r="I112" s="4"/>
      <c r="K112" s="6"/>
      <c r="M112" s="1"/>
    </row>
    <row r="113" spans="1:13" s="2" customFormat="1" ht="16.5" customHeight="1" x14ac:dyDescent="0.2">
      <c r="A113" s="236"/>
      <c r="B113" s="1"/>
      <c r="C113" s="1"/>
      <c r="D113" s="1"/>
      <c r="E113" s="1"/>
      <c r="F113" s="1"/>
      <c r="G113" s="1"/>
      <c r="H113" s="4"/>
      <c r="I113" s="4"/>
      <c r="K113" s="6"/>
      <c r="M113" s="1"/>
    </row>
    <row r="114" spans="1:13" s="2" customFormat="1" x14ac:dyDescent="0.2">
      <c r="A114" s="1"/>
      <c r="B114" s="1"/>
      <c r="C114" s="1"/>
      <c r="D114" s="1"/>
      <c r="E114" s="1"/>
      <c r="F114" s="1"/>
      <c r="G114" s="1"/>
      <c r="H114" s="4"/>
      <c r="I114" s="4"/>
      <c r="K114" s="6"/>
      <c r="M114" s="1"/>
    </row>
  </sheetData>
  <sheetProtection algorithmName="SHA-512" hashValue="RO1Rks2BZbSHyQgP3LNh3NzgXuVtpjrLR2cAwVgNK5RfrHSR26HY87IE9Am0LmyUtFKtgDlHHkp+gkAJWaMzzg==" saltValue="3pma4POOmlEKY3DMnOBS/w==" spinCount="100000" sheet="1" formatCells="0" formatColumns="0" formatRows="0"/>
  <protectedRanges>
    <protectedRange sqref="H5:I99" name="範囲2"/>
    <protectedRange sqref="L5:L99" name="範囲1_1_1"/>
  </protectedRanges>
  <autoFilter ref="A3:L4" xr:uid="{00000000-0001-0000-0700-000000000000}">
    <filterColumn colId="2" showButton="0"/>
    <filterColumn colId="3" showButton="0"/>
    <filterColumn colId="4" showButton="0"/>
    <filterColumn colId="5" showButton="0"/>
  </autoFilter>
  <mergeCells count="10">
    <mergeCell ref="K3:K4"/>
    <mergeCell ref="N3:N4"/>
    <mergeCell ref="L3:L4"/>
    <mergeCell ref="J3:J4"/>
    <mergeCell ref="A100:H100"/>
    <mergeCell ref="A3:A4"/>
    <mergeCell ref="B3:B4"/>
    <mergeCell ref="C3:G3"/>
    <mergeCell ref="H3:H4"/>
    <mergeCell ref="I3:I4"/>
  </mergeCells>
  <phoneticPr fontId="15"/>
  <dataValidations count="2">
    <dataValidation type="list" allowBlank="1" showInputMessage="1" showErrorMessage="1" sqref="H5:H99" xr:uid="{00000000-0002-0000-0700-000000000000}">
      <formula1>"直雇用, 税込"</formula1>
    </dataValidation>
    <dataValidation type="list" allowBlank="1" showInputMessage="1" showErrorMessage="1" sqref="K5:K99" xr:uid="{78BB2B5D-B65A-4249-A845-02B338C520F8}">
      <formula1>$N$5:$N$16</formula1>
    </dataValidation>
  </dataValidations>
  <printOptions horizontalCentered="1"/>
  <pageMargins left="0.39370078740157483" right="0.19685039370078741" top="0.74803149606299213" bottom="0.74803149606299213" header="0.31496062992125984" footer="0.31496062992125984"/>
  <pageSetup paperSize="9" scale="63" fitToHeight="2" orientation="portrait" blackAndWhite="1" r:id="rId1"/>
  <headerFooter alignWithMargins="0">
    <oddFooter>&amp;R&amp;12&amp;K00-024Ver.20240401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92D050"/>
    <pageSetUpPr fitToPage="1"/>
  </sheetPr>
  <dimension ref="A1:K108"/>
  <sheetViews>
    <sheetView zoomScale="80" zoomScaleNormal="80" workbookViewId="0">
      <pane ySplit="4" topLeftCell="A5" activePane="bottomLeft" state="frozen"/>
      <selection pane="bottomLeft"/>
    </sheetView>
  </sheetViews>
  <sheetFormatPr defaultColWidth="9" defaultRowHeight="14.4" x14ac:dyDescent="0.2"/>
  <cols>
    <col min="1" max="1" width="15.6640625" style="1" customWidth="1"/>
    <col min="2" max="2" width="48.44140625" style="1" customWidth="1"/>
    <col min="3" max="3" width="14.44140625" style="1" customWidth="1"/>
    <col min="4" max="4" width="8.88671875" style="1" customWidth="1"/>
    <col min="5" max="5" width="16.109375" style="1" customWidth="1"/>
    <col min="6" max="6" width="13.77734375" style="1" customWidth="1"/>
    <col min="7" max="7" width="17" style="2" customWidth="1"/>
    <col min="8" max="8" width="30.77734375" style="1" customWidth="1"/>
    <col min="9" max="9" width="9" style="1"/>
    <col min="10" max="10" width="36.88671875" style="1" bestFit="1" customWidth="1"/>
    <col min="11" max="11" width="17.77734375" style="1" customWidth="1"/>
    <col min="12" max="16384" width="9" style="1"/>
  </cols>
  <sheetData>
    <row r="1" spans="1:11" ht="19.5" customHeight="1" x14ac:dyDescent="0.2">
      <c r="A1" s="18" t="s">
        <v>157</v>
      </c>
      <c r="B1" s="18"/>
      <c r="G1" s="1"/>
      <c r="H1" s="2"/>
      <c r="I1" s="6"/>
    </row>
    <row r="2" spans="1:11" ht="17.25" customHeight="1" thickBot="1" x14ac:dyDescent="0.25">
      <c r="A2" s="1" t="s">
        <v>158</v>
      </c>
      <c r="G2" s="3" t="s">
        <v>67</v>
      </c>
    </row>
    <row r="3" spans="1:11" ht="17.399999999999999" customHeight="1" x14ac:dyDescent="0.2">
      <c r="A3" s="523" t="s">
        <v>132</v>
      </c>
      <c r="B3" s="502" t="s">
        <v>159</v>
      </c>
      <c r="C3" s="486" t="s">
        <v>160</v>
      </c>
      <c r="D3" s="486"/>
      <c r="E3" s="487" t="s">
        <v>328</v>
      </c>
      <c r="F3" s="487" t="s">
        <v>329</v>
      </c>
      <c r="G3" s="498" t="s">
        <v>83</v>
      </c>
      <c r="H3" s="473" t="s">
        <v>251</v>
      </c>
      <c r="J3" s="473" t="s">
        <v>251</v>
      </c>
    </row>
    <row r="4" spans="1:11" ht="17.399999999999999" customHeight="1" thickBot="1" x14ac:dyDescent="0.25">
      <c r="A4" s="512"/>
      <c r="B4" s="503"/>
      <c r="C4" s="12" t="s">
        <v>73</v>
      </c>
      <c r="D4" s="12" t="s">
        <v>115</v>
      </c>
      <c r="E4" s="488"/>
      <c r="F4" s="488"/>
      <c r="G4" s="499"/>
      <c r="H4" s="474"/>
      <c r="J4" s="474"/>
    </row>
    <row r="5" spans="1:11" s="6" customFormat="1" ht="16.8" customHeight="1" x14ac:dyDescent="0.2">
      <c r="A5" s="81" t="s">
        <v>161</v>
      </c>
      <c r="B5" s="89" t="s">
        <v>162</v>
      </c>
      <c r="C5" s="89">
        <v>12000</v>
      </c>
      <c r="D5" s="89">
        <v>1</v>
      </c>
      <c r="E5" s="23" t="s">
        <v>330</v>
      </c>
      <c r="F5" s="328" t="str">
        <f>IF(E5="","",IF(E5="課税対象外","要","不要"))</f>
        <v>不要</v>
      </c>
      <c r="G5" s="373">
        <f>IF(B5="","",ROUNDDOWN(C5*D5,0))</f>
        <v>12000</v>
      </c>
      <c r="H5" s="296" t="s">
        <v>281</v>
      </c>
      <c r="J5" s="239" t="str">
        <f>IF('4.設備備品費R'!L5="","",'4.設備備品費R'!L5)</f>
        <v>○○関連遺伝子発現解析</v>
      </c>
      <c r="K5" s="261">
        <f>IF(J5="","",SUMIF($H$5:$H$99,J5,$G$5:$G$99))</f>
        <v>12000</v>
      </c>
    </row>
    <row r="6" spans="1:11" ht="17.25" customHeight="1" x14ac:dyDescent="0.2">
      <c r="A6" s="26"/>
      <c r="B6" s="82"/>
      <c r="C6" s="82"/>
      <c r="D6" s="82"/>
      <c r="E6" s="274"/>
      <c r="F6" s="329" t="str">
        <f t="shared" ref="F6:F69" si="0">IF(E6="","",IF(E6="課税対象外","要","不要"))</f>
        <v/>
      </c>
      <c r="G6" s="209" t="str">
        <f t="shared" ref="G6:G99" si="1">IF(B6="","",ROUNDDOWN(C6*D6,0))</f>
        <v/>
      </c>
      <c r="H6" s="297"/>
      <c r="J6" s="240" t="str">
        <f>IF('4.設備備品費R'!L6="","",'4.設備備品費R'!L6)</f>
        <v>○○モデル動物の開発と検証</v>
      </c>
      <c r="K6" s="261">
        <f t="shared" ref="K6:K16" si="2">IF(J6="","",SUMIF($H$5:$H$99,J6,$G$5:$G$99))</f>
        <v>0</v>
      </c>
    </row>
    <row r="7" spans="1:11" ht="17.25" customHeight="1" x14ac:dyDescent="0.2">
      <c r="A7" s="26"/>
      <c r="B7" s="82"/>
      <c r="C7" s="82"/>
      <c r="D7" s="82"/>
      <c r="E7" s="274"/>
      <c r="F7" s="329" t="str">
        <f t="shared" si="0"/>
        <v/>
      </c>
      <c r="G7" s="209" t="str">
        <f t="shared" si="1"/>
        <v/>
      </c>
      <c r="H7" s="297"/>
      <c r="J7" s="240" t="str">
        <f>IF('4.設備備品費R'!L7="","",'4.設備備品費R'!L7)</f>
        <v>サブテーマ３</v>
      </c>
      <c r="K7" s="261">
        <f t="shared" si="2"/>
        <v>0</v>
      </c>
    </row>
    <row r="8" spans="1:11" ht="17.25" customHeight="1" x14ac:dyDescent="0.2">
      <c r="A8" s="26"/>
      <c r="B8" s="82"/>
      <c r="C8" s="82"/>
      <c r="D8" s="82"/>
      <c r="E8" s="274"/>
      <c r="F8" s="329" t="str">
        <f t="shared" si="0"/>
        <v/>
      </c>
      <c r="G8" s="209" t="str">
        <f t="shared" si="1"/>
        <v/>
      </c>
      <c r="H8" s="297"/>
      <c r="J8" s="240" t="str">
        <f>IF('4.設備備品費R'!L8="","",'4.設備備品費R'!L8)</f>
        <v>サブテーマ共通</v>
      </c>
      <c r="K8" s="261">
        <f t="shared" si="2"/>
        <v>0</v>
      </c>
    </row>
    <row r="9" spans="1:11" ht="17.25" customHeight="1" x14ac:dyDescent="0.2">
      <c r="A9" s="26"/>
      <c r="B9" s="82"/>
      <c r="C9" s="82"/>
      <c r="D9" s="82"/>
      <c r="E9" s="274"/>
      <c r="F9" s="329" t="str">
        <f t="shared" si="0"/>
        <v/>
      </c>
      <c r="G9" s="209" t="str">
        <f t="shared" si="1"/>
        <v/>
      </c>
      <c r="H9" s="297"/>
      <c r="J9" s="240" t="str">
        <f>IF('4.設備備品費R'!L9="","",'4.設備備品費R'!L9)</f>
        <v/>
      </c>
      <c r="K9" s="261" t="str">
        <f t="shared" si="2"/>
        <v/>
      </c>
    </row>
    <row r="10" spans="1:11" ht="17.25" customHeight="1" x14ac:dyDescent="0.2">
      <c r="A10" s="26"/>
      <c r="B10" s="82"/>
      <c r="C10" s="82"/>
      <c r="D10" s="82"/>
      <c r="E10" s="274"/>
      <c r="F10" s="329" t="str">
        <f t="shared" si="0"/>
        <v/>
      </c>
      <c r="G10" s="209" t="str">
        <f t="shared" si="1"/>
        <v/>
      </c>
      <c r="H10" s="297"/>
      <c r="J10" s="240" t="str">
        <f>IF('4.設備備品費R'!L10="","",'4.設備備品費R'!L10)</f>
        <v/>
      </c>
      <c r="K10" s="261" t="str">
        <f t="shared" si="2"/>
        <v/>
      </c>
    </row>
    <row r="11" spans="1:11" ht="17.25" customHeight="1" x14ac:dyDescent="0.2">
      <c r="A11" s="26"/>
      <c r="B11" s="82"/>
      <c r="C11" s="82"/>
      <c r="D11" s="82"/>
      <c r="E11" s="274"/>
      <c r="F11" s="329" t="str">
        <f t="shared" si="0"/>
        <v/>
      </c>
      <c r="G11" s="209" t="str">
        <f t="shared" si="1"/>
        <v/>
      </c>
      <c r="H11" s="297"/>
      <c r="J11" s="240" t="str">
        <f>IF('4.設備備品費R'!L11="","",'4.設備備品費R'!L11)</f>
        <v/>
      </c>
      <c r="K11" s="261" t="str">
        <f t="shared" si="2"/>
        <v/>
      </c>
    </row>
    <row r="12" spans="1:11" ht="17.25" customHeight="1" x14ac:dyDescent="0.2">
      <c r="A12" s="26"/>
      <c r="B12" s="82"/>
      <c r="C12" s="82"/>
      <c r="D12" s="82"/>
      <c r="E12" s="274"/>
      <c r="F12" s="329" t="str">
        <f t="shared" si="0"/>
        <v/>
      </c>
      <c r="G12" s="209" t="str">
        <f t="shared" si="1"/>
        <v/>
      </c>
      <c r="H12" s="297"/>
      <c r="J12" s="240" t="str">
        <f>IF('4.設備備品費R'!L12="","",'4.設備備品費R'!L12)</f>
        <v/>
      </c>
      <c r="K12" s="261" t="str">
        <f t="shared" si="2"/>
        <v/>
      </c>
    </row>
    <row r="13" spans="1:11" ht="17.25" customHeight="1" x14ac:dyDescent="0.2">
      <c r="A13" s="26"/>
      <c r="B13" s="82"/>
      <c r="C13" s="82"/>
      <c r="D13" s="82"/>
      <c r="E13" s="274"/>
      <c r="F13" s="329" t="str">
        <f t="shared" si="0"/>
        <v/>
      </c>
      <c r="G13" s="209" t="str">
        <f t="shared" si="1"/>
        <v/>
      </c>
      <c r="H13" s="297"/>
      <c r="J13" s="240" t="str">
        <f>IF('4.設備備品費R'!L13="","",'4.設備備品費R'!L13)</f>
        <v/>
      </c>
      <c r="K13" s="261" t="str">
        <f t="shared" si="2"/>
        <v/>
      </c>
    </row>
    <row r="14" spans="1:11" ht="17.25" customHeight="1" x14ac:dyDescent="0.2">
      <c r="A14" s="26"/>
      <c r="B14" s="82"/>
      <c r="C14" s="82"/>
      <c r="D14" s="82"/>
      <c r="E14" s="274"/>
      <c r="F14" s="329" t="str">
        <f t="shared" si="0"/>
        <v/>
      </c>
      <c r="G14" s="209" t="str">
        <f t="shared" si="1"/>
        <v/>
      </c>
      <c r="H14" s="297"/>
      <c r="J14" s="240" t="str">
        <f>IF('4.設備備品費R'!L14="","",'4.設備備品費R'!L14)</f>
        <v/>
      </c>
      <c r="K14" s="261" t="str">
        <f t="shared" si="2"/>
        <v/>
      </c>
    </row>
    <row r="15" spans="1:11" ht="17.25" customHeight="1" x14ac:dyDescent="0.2">
      <c r="A15" s="26"/>
      <c r="B15" s="82"/>
      <c r="C15" s="82"/>
      <c r="D15" s="82"/>
      <c r="E15" s="274"/>
      <c r="F15" s="329" t="str">
        <f t="shared" si="0"/>
        <v/>
      </c>
      <c r="G15" s="209" t="str">
        <f t="shared" si="1"/>
        <v/>
      </c>
      <c r="H15" s="297"/>
      <c r="J15" s="240" t="str">
        <f>IF('4.設備備品費R'!L15="","",'4.設備備品費R'!L15)</f>
        <v/>
      </c>
      <c r="K15" s="261" t="str">
        <f t="shared" si="2"/>
        <v/>
      </c>
    </row>
    <row r="16" spans="1:11" ht="17.25" customHeight="1" thickBot="1" x14ac:dyDescent="0.25">
      <c r="A16" s="26"/>
      <c r="B16" s="82"/>
      <c r="C16" s="82"/>
      <c r="D16" s="82"/>
      <c r="E16" s="274"/>
      <c r="F16" s="329" t="str">
        <f t="shared" si="0"/>
        <v/>
      </c>
      <c r="G16" s="209" t="str">
        <f t="shared" si="1"/>
        <v/>
      </c>
      <c r="H16" s="297"/>
      <c r="J16" s="241" t="str">
        <f>IF('4.設備備品費R'!L16="","",'4.設備備品費R'!L16)</f>
        <v/>
      </c>
      <c r="K16" s="261" t="str">
        <f t="shared" si="2"/>
        <v/>
      </c>
    </row>
    <row r="17" spans="1:8" ht="17.25" customHeight="1" x14ac:dyDescent="0.2">
      <c r="A17" s="26"/>
      <c r="B17" s="82"/>
      <c r="C17" s="82"/>
      <c r="D17" s="82"/>
      <c r="E17" s="274"/>
      <c r="F17" s="329" t="str">
        <f t="shared" si="0"/>
        <v/>
      </c>
      <c r="G17" s="209" t="str">
        <f t="shared" si="1"/>
        <v/>
      </c>
      <c r="H17" s="297"/>
    </row>
    <row r="18" spans="1:8" ht="17.25" customHeight="1" x14ac:dyDescent="0.2">
      <c r="A18" s="26"/>
      <c r="B18" s="82"/>
      <c r="C18" s="82"/>
      <c r="D18" s="82"/>
      <c r="E18" s="274"/>
      <c r="F18" s="329" t="str">
        <f t="shared" si="0"/>
        <v/>
      </c>
      <c r="G18" s="209" t="str">
        <f t="shared" si="1"/>
        <v/>
      </c>
      <c r="H18" s="297"/>
    </row>
    <row r="19" spans="1:8" ht="17.25" customHeight="1" x14ac:dyDescent="0.2">
      <c r="A19" s="26"/>
      <c r="B19" s="82"/>
      <c r="C19" s="82"/>
      <c r="D19" s="82"/>
      <c r="E19" s="274"/>
      <c r="F19" s="329" t="str">
        <f t="shared" si="0"/>
        <v/>
      </c>
      <c r="G19" s="209" t="str">
        <f t="shared" si="1"/>
        <v/>
      </c>
      <c r="H19" s="297"/>
    </row>
    <row r="20" spans="1:8" ht="17.25" customHeight="1" x14ac:dyDescent="0.2">
      <c r="A20" s="26"/>
      <c r="B20" s="82"/>
      <c r="C20" s="82"/>
      <c r="D20" s="82"/>
      <c r="E20" s="274"/>
      <c r="F20" s="329" t="str">
        <f t="shared" si="0"/>
        <v/>
      </c>
      <c r="G20" s="209" t="str">
        <f t="shared" si="1"/>
        <v/>
      </c>
      <c r="H20" s="297"/>
    </row>
    <row r="21" spans="1:8" ht="17.25" customHeight="1" x14ac:dyDescent="0.2">
      <c r="A21" s="26"/>
      <c r="B21" s="82"/>
      <c r="C21" s="82"/>
      <c r="D21" s="82"/>
      <c r="E21" s="274"/>
      <c r="F21" s="329" t="str">
        <f t="shared" si="0"/>
        <v/>
      </c>
      <c r="G21" s="209" t="str">
        <f t="shared" si="1"/>
        <v/>
      </c>
      <c r="H21" s="297"/>
    </row>
    <row r="22" spans="1:8" ht="17.25" customHeight="1" x14ac:dyDescent="0.2">
      <c r="A22" s="26"/>
      <c r="B22" s="82"/>
      <c r="C22" s="82"/>
      <c r="D22" s="82"/>
      <c r="E22" s="274"/>
      <c r="F22" s="329" t="str">
        <f t="shared" si="0"/>
        <v/>
      </c>
      <c r="G22" s="209" t="str">
        <f t="shared" si="1"/>
        <v/>
      </c>
      <c r="H22" s="297"/>
    </row>
    <row r="23" spans="1:8" ht="17.25" customHeight="1" x14ac:dyDescent="0.2">
      <c r="A23" s="26"/>
      <c r="B23" s="82"/>
      <c r="C23" s="82"/>
      <c r="D23" s="82"/>
      <c r="E23" s="274"/>
      <c r="F23" s="329" t="str">
        <f t="shared" si="0"/>
        <v/>
      </c>
      <c r="G23" s="209" t="str">
        <f t="shared" si="1"/>
        <v/>
      </c>
      <c r="H23" s="297"/>
    </row>
    <row r="24" spans="1:8" ht="17.25" customHeight="1" x14ac:dyDescent="0.2">
      <c r="A24" s="26"/>
      <c r="B24" s="82"/>
      <c r="C24" s="82"/>
      <c r="D24" s="82"/>
      <c r="E24" s="274"/>
      <c r="F24" s="329" t="str">
        <f t="shared" si="0"/>
        <v/>
      </c>
      <c r="G24" s="209" t="str">
        <f t="shared" si="1"/>
        <v/>
      </c>
      <c r="H24" s="297"/>
    </row>
    <row r="25" spans="1:8" ht="17.25" customHeight="1" x14ac:dyDescent="0.2">
      <c r="A25" s="26"/>
      <c r="B25" s="82"/>
      <c r="C25" s="82"/>
      <c r="D25" s="82"/>
      <c r="E25" s="274"/>
      <c r="F25" s="329" t="str">
        <f t="shared" si="0"/>
        <v/>
      </c>
      <c r="G25" s="209" t="str">
        <f t="shared" si="1"/>
        <v/>
      </c>
      <c r="H25" s="297"/>
    </row>
    <row r="26" spans="1:8" ht="17.25" customHeight="1" x14ac:dyDescent="0.2">
      <c r="A26" s="26"/>
      <c r="B26" s="82"/>
      <c r="C26" s="82"/>
      <c r="D26" s="82"/>
      <c r="E26" s="274"/>
      <c r="F26" s="329" t="str">
        <f t="shared" si="0"/>
        <v/>
      </c>
      <c r="G26" s="209" t="str">
        <f t="shared" si="1"/>
        <v/>
      </c>
      <c r="H26" s="297"/>
    </row>
    <row r="27" spans="1:8" ht="17.25" customHeight="1" x14ac:dyDescent="0.2">
      <c r="A27" s="26"/>
      <c r="B27" s="82"/>
      <c r="C27" s="82"/>
      <c r="D27" s="82"/>
      <c r="E27" s="274"/>
      <c r="F27" s="329" t="str">
        <f t="shared" si="0"/>
        <v/>
      </c>
      <c r="G27" s="209" t="str">
        <f t="shared" si="1"/>
        <v/>
      </c>
      <c r="H27" s="297"/>
    </row>
    <row r="28" spans="1:8" ht="17.25" customHeight="1" x14ac:dyDescent="0.2">
      <c r="A28" s="26"/>
      <c r="B28" s="82"/>
      <c r="C28" s="82"/>
      <c r="D28" s="82"/>
      <c r="E28" s="274"/>
      <c r="F28" s="329" t="str">
        <f t="shared" si="0"/>
        <v/>
      </c>
      <c r="G28" s="209" t="str">
        <f t="shared" si="1"/>
        <v/>
      </c>
      <c r="H28" s="297"/>
    </row>
    <row r="29" spans="1:8" ht="17.25" customHeight="1" x14ac:dyDescent="0.2">
      <c r="A29" s="26"/>
      <c r="B29" s="82"/>
      <c r="C29" s="82"/>
      <c r="D29" s="82"/>
      <c r="E29" s="274"/>
      <c r="F29" s="329" t="str">
        <f t="shared" si="0"/>
        <v/>
      </c>
      <c r="G29" s="209" t="str">
        <f t="shared" si="1"/>
        <v/>
      </c>
      <c r="H29" s="297"/>
    </row>
    <row r="30" spans="1:8" ht="17.25" customHeight="1" x14ac:dyDescent="0.2">
      <c r="A30" s="26"/>
      <c r="B30" s="82"/>
      <c r="C30" s="82"/>
      <c r="D30" s="82"/>
      <c r="E30" s="274"/>
      <c r="F30" s="329" t="str">
        <f t="shared" si="0"/>
        <v/>
      </c>
      <c r="G30" s="209" t="str">
        <f t="shared" si="1"/>
        <v/>
      </c>
      <c r="H30" s="297"/>
    </row>
    <row r="31" spans="1:8" ht="17.25" customHeight="1" x14ac:dyDescent="0.2">
      <c r="A31" s="26"/>
      <c r="B31" s="82"/>
      <c r="C31" s="82"/>
      <c r="D31" s="82"/>
      <c r="E31" s="274"/>
      <c r="F31" s="329" t="str">
        <f t="shared" si="0"/>
        <v/>
      </c>
      <c r="G31" s="209" t="str">
        <f t="shared" si="1"/>
        <v/>
      </c>
      <c r="H31" s="297"/>
    </row>
    <row r="32" spans="1:8" ht="17.25" customHeight="1" x14ac:dyDescent="0.2">
      <c r="A32" s="26"/>
      <c r="B32" s="82"/>
      <c r="C32" s="82"/>
      <c r="D32" s="82"/>
      <c r="E32" s="274"/>
      <c r="F32" s="329" t="str">
        <f t="shared" si="0"/>
        <v/>
      </c>
      <c r="G32" s="209" t="str">
        <f t="shared" si="1"/>
        <v/>
      </c>
      <c r="H32" s="297"/>
    </row>
    <row r="33" spans="1:8" ht="17.25" customHeight="1" x14ac:dyDescent="0.2">
      <c r="A33" s="26"/>
      <c r="B33" s="82"/>
      <c r="C33" s="82"/>
      <c r="D33" s="82"/>
      <c r="E33" s="274"/>
      <c r="F33" s="329" t="str">
        <f t="shared" si="0"/>
        <v/>
      </c>
      <c r="G33" s="209" t="str">
        <f t="shared" si="1"/>
        <v/>
      </c>
      <c r="H33" s="297"/>
    </row>
    <row r="34" spans="1:8" ht="17.25" customHeight="1" x14ac:dyDescent="0.2">
      <c r="A34" s="26"/>
      <c r="B34" s="82"/>
      <c r="C34" s="82"/>
      <c r="D34" s="82"/>
      <c r="E34" s="274"/>
      <c r="F34" s="329" t="str">
        <f t="shared" si="0"/>
        <v/>
      </c>
      <c r="G34" s="209" t="str">
        <f t="shared" si="1"/>
        <v/>
      </c>
      <c r="H34" s="297"/>
    </row>
    <row r="35" spans="1:8" ht="17.25" customHeight="1" x14ac:dyDescent="0.2">
      <c r="A35" s="26"/>
      <c r="B35" s="82"/>
      <c r="C35" s="82"/>
      <c r="D35" s="82"/>
      <c r="E35" s="274"/>
      <c r="F35" s="329" t="str">
        <f t="shared" si="0"/>
        <v/>
      </c>
      <c r="G35" s="209" t="str">
        <f t="shared" si="1"/>
        <v/>
      </c>
      <c r="H35" s="297"/>
    </row>
    <row r="36" spans="1:8" ht="17.25" customHeight="1" x14ac:dyDescent="0.2">
      <c r="A36" s="26"/>
      <c r="B36" s="82"/>
      <c r="C36" s="82"/>
      <c r="D36" s="82"/>
      <c r="E36" s="274"/>
      <c r="F36" s="329" t="str">
        <f t="shared" si="0"/>
        <v/>
      </c>
      <c r="G36" s="209" t="str">
        <f t="shared" si="1"/>
        <v/>
      </c>
      <c r="H36" s="297"/>
    </row>
    <row r="37" spans="1:8" ht="17.25" customHeight="1" x14ac:dyDescent="0.2">
      <c r="A37" s="26"/>
      <c r="B37" s="82"/>
      <c r="C37" s="82"/>
      <c r="D37" s="82"/>
      <c r="E37" s="274"/>
      <c r="F37" s="329" t="str">
        <f t="shared" si="0"/>
        <v/>
      </c>
      <c r="G37" s="209" t="str">
        <f t="shared" si="1"/>
        <v/>
      </c>
      <c r="H37" s="297"/>
    </row>
    <row r="38" spans="1:8" ht="17.25" customHeight="1" x14ac:dyDescent="0.2">
      <c r="A38" s="26"/>
      <c r="B38" s="82"/>
      <c r="C38" s="82"/>
      <c r="D38" s="82"/>
      <c r="E38" s="274"/>
      <c r="F38" s="329" t="str">
        <f t="shared" si="0"/>
        <v/>
      </c>
      <c r="G38" s="209" t="str">
        <f t="shared" si="1"/>
        <v/>
      </c>
      <c r="H38" s="297"/>
    </row>
    <row r="39" spans="1:8" ht="17.25" customHeight="1" x14ac:dyDescent="0.2">
      <c r="A39" s="26"/>
      <c r="B39" s="82"/>
      <c r="C39" s="82"/>
      <c r="D39" s="82"/>
      <c r="E39" s="274"/>
      <c r="F39" s="329" t="str">
        <f t="shared" si="0"/>
        <v/>
      </c>
      <c r="G39" s="209" t="str">
        <f t="shared" si="1"/>
        <v/>
      </c>
      <c r="H39" s="297"/>
    </row>
    <row r="40" spans="1:8" ht="17.25" customHeight="1" x14ac:dyDescent="0.2">
      <c r="A40" s="26"/>
      <c r="B40" s="82"/>
      <c r="C40" s="82"/>
      <c r="D40" s="82"/>
      <c r="E40" s="274"/>
      <c r="F40" s="329" t="str">
        <f t="shared" si="0"/>
        <v/>
      </c>
      <c r="G40" s="209" t="str">
        <f t="shared" si="1"/>
        <v/>
      </c>
      <c r="H40" s="297"/>
    </row>
    <row r="41" spans="1:8" ht="17.25" customHeight="1" x14ac:dyDescent="0.2">
      <c r="A41" s="26"/>
      <c r="B41" s="82"/>
      <c r="C41" s="82"/>
      <c r="D41" s="82"/>
      <c r="E41" s="274"/>
      <c r="F41" s="329" t="str">
        <f t="shared" si="0"/>
        <v/>
      </c>
      <c r="G41" s="209" t="str">
        <f t="shared" si="1"/>
        <v/>
      </c>
      <c r="H41" s="297"/>
    </row>
    <row r="42" spans="1:8" ht="17.25" customHeight="1" x14ac:dyDescent="0.2">
      <c r="A42" s="26"/>
      <c r="B42" s="82"/>
      <c r="C42" s="82"/>
      <c r="D42" s="82"/>
      <c r="E42" s="274"/>
      <c r="F42" s="329" t="str">
        <f t="shared" si="0"/>
        <v/>
      </c>
      <c r="G42" s="209" t="str">
        <f t="shared" si="1"/>
        <v/>
      </c>
      <c r="H42" s="297"/>
    </row>
    <row r="43" spans="1:8" ht="17.25" customHeight="1" x14ac:dyDescent="0.2">
      <c r="A43" s="26"/>
      <c r="B43" s="82"/>
      <c r="C43" s="82"/>
      <c r="D43" s="82"/>
      <c r="E43" s="274"/>
      <c r="F43" s="329" t="str">
        <f t="shared" si="0"/>
        <v/>
      </c>
      <c r="G43" s="209" t="str">
        <f t="shared" si="1"/>
        <v/>
      </c>
      <c r="H43" s="297"/>
    </row>
    <row r="44" spans="1:8" ht="17.25" customHeight="1" x14ac:dyDescent="0.2">
      <c r="A44" s="26"/>
      <c r="B44" s="82"/>
      <c r="C44" s="82"/>
      <c r="D44" s="82"/>
      <c r="E44" s="274"/>
      <c r="F44" s="329" t="str">
        <f t="shared" si="0"/>
        <v/>
      </c>
      <c r="G44" s="209" t="str">
        <f t="shared" si="1"/>
        <v/>
      </c>
      <c r="H44" s="297"/>
    </row>
    <row r="45" spans="1:8" ht="17.25" customHeight="1" x14ac:dyDescent="0.2">
      <c r="A45" s="26"/>
      <c r="B45" s="82"/>
      <c r="C45" s="82"/>
      <c r="D45" s="82"/>
      <c r="E45" s="274"/>
      <c r="F45" s="329" t="str">
        <f t="shared" si="0"/>
        <v/>
      </c>
      <c r="G45" s="209" t="str">
        <f t="shared" si="1"/>
        <v/>
      </c>
      <c r="H45" s="297"/>
    </row>
    <row r="46" spans="1:8" ht="17.25" customHeight="1" x14ac:dyDescent="0.2">
      <c r="A46" s="26"/>
      <c r="B46" s="82"/>
      <c r="C46" s="82"/>
      <c r="D46" s="82"/>
      <c r="E46" s="274"/>
      <c r="F46" s="329" t="str">
        <f t="shared" si="0"/>
        <v/>
      </c>
      <c r="G46" s="209" t="str">
        <f t="shared" si="1"/>
        <v/>
      </c>
      <c r="H46" s="297"/>
    </row>
    <row r="47" spans="1:8" ht="17.25" customHeight="1" x14ac:dyDescent="0.2">
      <c r="A47" s="26"/>
      <c r="B47" s="82"/>
      <c r="C47" s="82"/>
      <c r="D47" s="82"/>
      <c r="E47" s="274"/>
      <c r="F47" s="329" t="str">
        <f t="shared" si="0"/>
        <v/>
      </c>
      <c r="G47" s="209" t="str">
        <f t="shared" si="1"/>
        <v/>
      </c>
      <c r="H47" s="297"/>
    </row>
    <row r="48" spans="1:8" ht="17.25" customHeight="1" x14ac:dyDescent="0.2">
      <c r="A48" s="26"/>
      <c r="B48" s="82"/>
      <c r="C48" s="82"/>
      <c r="D48" s="82"/>
      <c r="E48" s="274"/>
      <c r="F48" s="329" t="str">
        <f t="shared" si="0"/>
        <v/>
      </c>
      <c r="G48" s="209" t="str">
        <f t="shared" si="1"/>
        <v/>
      </c>
      <c r="H48" s="297"/>
    </row>
    <row r="49" spans="1:8" ht="17.25" customHeight="1" x14ac:dyDescent="0.2">
      <c r="A49" s="26"/>
      <c r="B49" s="82"/>
      <c r="C49" s="82"/>
      <c r="D49" s="82"/>
      <c r="E49" s="274"/>
      <c r="F49" s="329" t="str">
        <f t="shared" si="0"/>
        <v/>
      </c>
      <c r="G49" s="209" t="str">
        <f t="shared" si="1"/>
        <v/>
      </c>
      <c r="H49" s="297"/>
    </row>
    <row r="50" spans="1:8" ht="17.25" customHeight="1" x14ac:dyDescent="0.2">
      <c r="A50" s="26"/>
      <c r="B50" s="82"/>
      <c r="C50" s="82"/>
      <c r="D50" s="82"/>
      <c r="E50" s="274"/>
      <c r="F50" s="329" t="str">
        <f t="shared" si="0"/>
        <v/>
      </c>
      <c r="G50" s="209" t="str">
        <f t="shared" si="1"/>
        <v/>
      </c>
      <c r="H50" s="297"/>
    </row>
    <row r="51" spans="1:8" ht="17.25" customHeight="1" x14ac:dyDescent="0.2">
      <c r="A51" s="26"/>
      <c r="B51" s="82"/>
      <c r="C51" s="82"/>
      <c r="D51" s="82"/>
      <c r="E51" s="274"/>
      <c r="F51" s="329" t="str">
        <f t="shared" si="0"/>
        <v/>
      </c>
      <c r="G51" s="209" t="str">
        <f t="shared" si="1"/>
        <v/>
      </c>
      <c r="H51" s="297"/>
    </row>
    <row r="52" spans="1:8" ht="17.25" customHeight="1" x14ac:dyDescent="0.2">
      <c r="A52" s="26"/>
      <c r="B52" s="82"/>
      <c r="C52" s="82"/>
      <c r="D52" s="82"/>
      <c r="E52" s="274"/>
      <c r="F52" s="329" t="str">
        <f t="shared" si="0"/>
        <v/>
      </c>
      <c r="G52" s="209" t="str">
        <f t="shared" si="1"/>
        <v/>
      </c>
      <c r="H52" s="297"/>
    </row>
    <row r="53" spans="1:8" ht="17.25" customHeight="1" x14ac:dyDescent="0.2">
      <c r="A53" s="26"/>
      <c r="B53" s="82"/>
      <c r="C53" s="82"/>
      <c r="D53" s="82"/>
      <c r="E53" s="274"/>
      <c r="F53" s="329" t="str">
        <f t="shared" si="0"/>
        <v/>
      </c>
      <c r="G53" s="209" t="str">
        <f t="shared" si="1"/>
        <v/>
      </c>
      <c r="H53" s="297"/>
    </row>
    <row r="54" spans="1:8" ht="17.25" customHeight="1" x14ac:dyDescent="0.2">
      <c r="A54" s="26"/>
      <c r="B54" s="82"/>
      <c r="C54" s="82"/>
      <c r="D54" s="82"/>
      <c r="E54" s="274"/>
      <c r="F54" s="329" t="str">
        <f t="shared" si="0"/>
        <v/>
      </c>
      <c r="G54" s="209" t="str">
        <f t="shared" si="1"/>
        <v/>
      </c>
      <c r="H54" s="297"/>
    </row>
    <row r="55" spans="1:8" ht="17.25" customHeight="1" x14ac:dyDescent="0.2">
      <c r="A55" s="26"/>
      <c r="B55" s="82"/>
      <c r="C55" s="82"/>
      <c r="D55" s="82"/>
      <c r="E55" s="274"/>
      <c r="F55" s="329" t="str">
        <f t="shared" si="0"/>
        <v/>
      </c>
      <c r="G55" s="209" t="str">
        <f t="shared" si="1"/>
        <v/>
      </c>
      <c r="H55" s="297"/>
    </row>
    <row r="56" spans="1:8" ht="17.25" customHeight="1" x14ac:dyDescent="0.2">
      <c r="A56" s="26"/>
      <c r="B56" s="82"/>
      <c r="C56" s="82"/>
      <c r="D56" s="82"/>
      <c r="E56" s="274"/>
      <c r="F56" s="329" t="str">
        <f t="shared" si="0"/>
        <v/>
      </c>
      <c r="G56" s="209" t="str">
        <f t="shared" si="1"/>
        <v/>
      </c>
      <c r="H56" s="297"/>
    </row>
    <row r="57" spans="1:8" ht="17.25" customHeight="1" x14ac:dyDescent="0.2">
      <c r="A57" s="26"/>
      <c r="B57" s="82"/>
      <c r="C57" s="82"/>
      <c r="D57" s="82"/>
      <c r="E57" s="274"/>
      <c r="F57" s="329" t="str">
        <f t="shared" si="0"/>
        <v/>
      </c>
      <c r="G57" s="209" t="str">
        <f t="shared" si="1"/>
        <v/>
      </c>
      <c r="H57" s="297"/>
    </row>
    <row r="58" spans="1:8" ht="17.25" customHeight="1" x14ac:dyDescent="0.2">
      <c r="A58" s="26"/>
      <c r="B58" s="82"/>
      <c r="C58" s="82"/>
      <c r="D58" s="82"/>
      <c r="E58" s="274"/>
      <c r="F58" s="329" t="str">
        <f t="shared" si="0"/>
        <v/>
      </c>
      <c r="G58" s="209" t="str">
        <f t="shared" si="1"/>
        <v/>
      </c>
      <c r="H58" s="297"/>
    </row>
    <row r="59" spans="1:8" ht="17.25" customHeight="1" x14ac:dyDescent="0.2">
      <c r="A59" s="26"/>
      <c r="B59" s="82"/>
      <c r="C59" s="82"/>
      <c r="D59" s="82"/>
      <c r="E59" s="274"/>
      <c r="F59" s="329" t="str">
        <f t="shared" si="0"/>
        <v/>
      </c>
      <c r="G59" s="209" t="str">
        <f t="shared" si="1"/>
        <v/>
      </c>
      <c r="H59" s="297"/>
    </row>
    <row r="60" spans="1:8" ht="17.25" customHeight="1" x14ac:dyDescent="0.2">
      <c r="A60" s="26"/>
      <c r="B60" s="82"/>
      <c r="C60" s="82"/>
      <c r="D60" s="82"/>
      <c r="E60" s="274"/>
      <c r="F60" s="329" t="str">
        <f t="shared" si="0"/>
        <v/>
      </c>
      <c r="G60" s="209" t="str">
        <f t="shared" si="1"/>
        <v/>
      </c>
      <c r="H60" s="297"/>
    </row>
    <row r="61" spans="1:8" ht="17.25" customHeight="1" x14ac:dyDescent="0.2">
      <c r="A61" s="26"/>
      <c r="B61" s="82"/>
      <c r="C61" s="82"/>
      <c r="D61" s="82"/>
      <c r="E61" s="274"/>
      <c r="F61" s="329" t="str">
        <f t="shared" si="0"/>
        <v/>
      </c>
      <c r="G61" s="209" t="str">
        <f t="shared" si="1"/>
        <v/>
      </c>
      <c r="H61" s="297"/>
    </row>
    <row r="62" spans="1:8" ht="17.25" customHeight="1" x14ac:dyDescent="0.2">
      <c r="A62" s="26"/>
      <c r="B62" s="82"/>
      <c r="C62" s="82"/>
      <c r="D62" s="82"/>
      <c r="E62" s="274"/>
      <c r="F62" s="329" t="str">
        <f t="shared" si="0"/>
        <v/>
      </c>
      <c r="G62" s="209" t="str">
        <f t="shared" si="1"/>
        <v/>
      </c>
      <c r="H62" s="297"/>
    </row>
    <row r="63" spans="1:8" ht="17.25" customHeight="1" x14ac:dyDescent="0.2">
      <c r="A63" s="26"/>
      <c r="B63" s="82"/>
      <c r="C63" s="82"/>
      <c r="D63" s="82"/>
      <c r="E63" s="274"/>
      <c r="F63" s="329" t="str">
        <f t="shared" si="0"/>
        <v/>
      </c>
      <c r="G63" s="209" t="str">
        <f t="shared" si="1"/>
        <v/>
      </c>
      <c r="H63" s="297"/>
    </row>
    <row r="64" spans="1:8" ht="17.25" customHeight="1" x14ac:dyDescent="0.2">
      <c r="A64" s="26"/>
      <c r="B64" s="82"/>
      <c r="C64" s="82"/>
      <c r="D64" s="82"/>
      <c r="E64" s="274"/>
      <c r="F64" s="329" t="str">
        <f t="shared" si="0"/>
        <v/>
      </c>
      <c r="G64" s="209" t="str">
        <f t="shared" si="1"/>
        <v/>
      </c>
      <c r="H64" s="297"/>
    </row>
    <row r="65" spans="1:8" ht="17.25" customHeight="1" x14ac:dyDescent="0.2">
      <c r="A65" s="26"/>
      <c r="B65" s="82"/>
      <c r="C65" s="82"/>
      <c r="D65" s="82"/>
      <c r="E65" s="274"/>
      <c r="F65" s="329" t="str">
        <f t="shared" si="0"/>
        <v/>
      </c>
      <c r="G65" s="209" t="str">
        <f t="shared" si="1"/>
        <v/>
      </c>
      <c r="H65" s="297"/>
    </row>
    <row r="66" spans="1:8" ht="17.25" customHeight="1" x14ac:dyDescent="0.2">
      <c r="A66" s="26"/>
      <c r="B66" s="82"/>
      <c r="C66" s="82"/>
      <c r="D66" s="82"/>
      <c r="E66" s="274"/>
      <c r="F66" s="329" t="str">
        <f t="shared" si="0"/>
        <v/>
      </c>
      <c r="G66" s="209" t="str">
        <f t="shared" si="1"/>
        <v/>
      </c>
      <c r="H66" s="297"/>
    </row>
    <row r="67" spans="1:8" ht="17.25" customHeight="1" x14ac:dyDescent="0.2">
      <c r="A67" s="26"/>
      <c r="B67" s="82"/>
      <c r="C67" s="82"/>
      <c r="D67" s="82"/>
      <c r="E67" s="274"/>
      <c r="F67" s="329" t="str">
        <f t="shared" si="0"/>
        <v/>
      </c>
      <c r="G67" s="209" t="str">
        <f t="shared" si="1"/>
        <v/>
      </c>
      <c r="H67" s="297"/>
    </row>
    <row r="68" spans="1:8" ht="17.25" customHeight="1" x14ac:dyDescent="0.2">
      <c r="A68" s="26"/>
      <c r="B68" s="82"/>
      <c r="C68" s="82"/>
      <c r="D68" s="82"/>
      <c r="E68" s="274"/>
      <c r="F68" s="329" t="str">
        <f t="shared" si="0"/>
        <v/>
      </c>
      <c r="G68" s="209" t="str">
        <f t="shared" si="1"/>
        <v/>
      </c>
      <c r="H68" s="297"/>
    </row>
    <row r="69" spans="1:8" ht="17.25" customHeight="1" x14ac:dyDescent="0.2">
      <c r="A69" s="26"/>
      <c r="B69" s="82"/>
      <c r="C69" s="82"/>
      <c r="D69" s="82"/>
      <c r="E69" s="274"/>
      <c r="F69" s="329" t="str">
        <f t="shared" si="0"/>
        <v/>
      </c>
      <c r="G69" s="209" t="str">
        <f t="shared" si="1"/>
        <v/>
      </c>
      <c r="H69" s="297"/>
    </row>
    <row r="70" spans="1:8" ht="17.25" customHeight="1" x14ac:dyDescent="0.2">
      <c r="A70" s="26"/>
      <c r="B70" s="82"/>
      <c r="C70" s="82"/>
      <c r="D70" s="82"/>
      <c r="E70" s="274"/>
      <c r="F70" s="329" t="str">
        <f t="shared" ref="F70:F99" si="3">IF(E70="","",IF(E70="課税対象外","要","不要"))</f>
        <v/>
      </c>
      <c r="G70" s="209" t="str">
        <f t="shared" si="1"/>
        <v/>
      </c>
      <c r="H70" s="297"/>
    </row>
    <row r="71" spans="1:8" ht="17.25" customHeight="1" x14ac:dyDescent="0.2">
      <c r="A71" s="26"/>
      <c r="B71" s="82"/>
      <c r="C71" s="82"/>
      <c r="D71" s="82"/>
      <c r="E71" s="274"/>
      <c r="F71" s="329" t="str">
        <f t="shared" si="3"/>
        <v/>
      </c>
      <c r="G71" s="209" t="str">
        <f t="shared" si="1"/>
        <v/>
      </c>
      <c r="H71" s="297"/>
    </row>
    <row r="72" spans="1:8" ht="17.25" customHeight="1" x14ac:dyDescent="0.2">
      <c r="A72" s="26"/>
      <c r="B72" s="82"/>
      <c r="C72" s="82"/>
      <c r="D72" s="82"/>
      <c r="E72" s="274"/>
      <c r="F72" s="329" t="str">
        <f t="shared" si="3"/>
        <v/>
      </c>
      <c r="G72" s="209" t="str">
        <f t="shared" si="1"/>
        <v/>
      </c>
      <c r="H72" s="297"/>
    </row>
    <row r="73" spans="1:8" ht="17.25" customHeight="1" x14ac:dyDescent="0.2">
      <c r="A73" s="26"/>
      <c r="B73" s="82"/>
      <c r="C73" s="82"/>
      <c r="D73" s="82"/>
      <c r="E73" s="274"/>
      <c r="F73" s="329" t="str">
        <f t="shared" si="3"/>
        <v/>
      </c>
      <c r="G73" s="209" t="str">
        <f t="shared" si="1"/>
        <v/>
      </c>
      <c r="H73" s="297"/>
    </row>
    <row r="74" spans="1:8" ht="17.25" customHeight="1" x14ac:dyDescent="0.2">
      <c r="A74" s="26"/>
      <c r="B74" s="82"/>
      <c r="C74" s="82"/>
      <c r="D74" s="82"/>
      <c r="E74" s="274"/>
      <c r="F74" s="329" t="str">
        <f t="shared" si="3"/>
        <v/>
      </c>
      <c r="G74" s="209" t="str">
        <f t="shared" si="1"/>
        <v/>
      </c>
      <c r="H74" s="297"/>
    </row>
    <row r="75" spans="1:8" ht="17.25" customHeight="1" x14ac:dyDescent="0.2">
      <c r="A75" s="26"/>
      <c r="B75" s="82"/>
      <c r="C75" s="82"/>
      <c r="D75" s="82"/>
      <c r="E75" s="274"/>
      <c r="F75" s="329" t="str">
        <f t="shared" si="3"/>
        <v/>
      </c>
      <c r="G75" s="209" t="str">
        <f t="shared" si="1"/>
        <v/>
      </c>
      <c r="H75" s="297"/>
    </row>
    <row r="76" spans="1:8" ht="17.25" customHeight="1" x14ac:dyDescent="0.2">
      <c r="A76" s="26"/>
      <c r="B76" s="82"/>
      <c r="C76" s="82"/>
      <c r="D76" s="82"/>
      <c r="E76" s="274"/>
      <c r="F76" s="329" t="str">
        <f t="shared" si="3"/>
        <v/>
      </c>
      <c r="G76" s="209" t="str">
        <f t="shared" si="1"/>
        <v/>
      </c>
      <c r="H76" s="297"/>
    </row>
    <row r="77" spans="1:8" ht="17.25" customHeight="1" x14ac:dyDescent="0.2">
      <c r="A77" s="26"/>
      <c r="B77" s="82"/>
      <c r="C77" s="82"/>
      <c r="D77" s="82"/>
      <c r="E77" s="274"/>
      <c r="F77" s="329" t="str">
        <f t="shared" si="3"/>
        <v/>
      </c>
      <c r="G77" s="209" t="str">
        <f t="shared" si="1"/>
        <v/>
      </c>
      <c r="H77" s="297"/>
    </row>
    <row r="78" spans="1:8" ht="17.25" customHeight="1" x14ac:dyDescent="0.2">
      <c r="A78" s="26"/>
      <c r="B78" s="82"/>
      <c r="C78" s="82"/>
      <c r="D78" s="82"/>
      <c r="E78" s="274"/>
      <c r="F78" s="329" t="str">
        <f t="shared" si="3"/>
        <v/>
      </c>
      <c r="G78" s="209" t="str">
        <f t="shared" si="1"/>
        <v/>
      </c>
      <c r="H78" s="297"/>
    </row>
    <row r="79" spans="1:8" ht="17.25" customHeight="1" x14ac:dyDescent="0.2">
      <c r="A79" s="26"/>
      <c r="B79" s="82"/>
      <c r="C79" s="82"/>
      <c r="D79" s="82"/>
      <c r="E79" s="274"/>
      <c r="F79" s="329" t="str">
        <f t="shared" si="3"/>
        <v/>
      </c>
      <c r="G79" s="209" t="str">
        <f t="shared" si="1"/>
        <v/>
      </c>
      <c r="H79" s="297"/>
    </row>
    <row r="80" spans="1:8" ht="17.25" customHeight="1" x14ac:dyDescent="0.2">
      <c r="A80" s="26"/>
      <c r="B80" s="82"/>
      <c r="C80" s="82"/>
      <c r="D80" s="82"/>
      <c r="E80" s="274"/>
      <c r="F80" s="329" t="str">
        <f t="shared" si="3"/>
        <v/>
      </c>
      <c r="G80" s="209" t="str">
        <f t="shared" si="1"/>
        <v/>
      </c>
      <c r="H80" s="297"/>
    </row>
    <row r="81" spans="1:8" ht="17.25" customHeight="1" x14ac:dyDescent="0.2">
      <c r="A81" s="26"/>
      <c r="B81" s="82"/>
      <c r="C81" s="82"/>
      <c r="D81" s="82"/>
      <c r="E81" s="274"/>
      <c r="F81" s="329" t="str">
        <f t="shared" si="3"/>
        <v/>
      </c>
      <c r="G81" s="209" t="str">
        <f t="shared" si="1"/>
        <v/>
      </c>
      <c r="H81" s="297"/>
    </row>
    <row r="82" spans="1:8" ht="17.25" customHeight="1" x14ac:dyDescent="0.2">
      <c r="A82" s="26"/>
      <c r="B82" s="82"/>
      <c r="C82" s="82"/>
      <c r="D82" s="82"/>
      <c r="E82" s="274"/>
      <c r="F82" s="329" t="str">
        <f t="shared" si="3"/>
        <v/>
      </c>
      <c r="G82" s="209" t="str">
        <f t="shared" si="1"/>
        <v/>
      </c>
      <c r="H82" s="297"/>
    </row>
    <row r="83" spans="1:8" ht="17.25" customHeight="1" x14ac:dyDescent="0.2">
      <c r="A83" s="26"/>
      <c r="B83" s="82"/>
      <c r="C83" s="82"/>
      <c r="D83" s="82"/>
      <c r="E83" s="274"/>
      <c r="F83" s="329" t="str">
        <f t="shared" si="3"/>
        <v/>
      </c>
      <c r="G83" s="209" t="str">
        <f t="shared" si="1"/>
        <v/>
      </c>
      <c r="H83" s="297"/>
    </row>
    <row r="84" spans="1:8" ht="17.25" customHeight="1" x14ac:dyDescent="0.2">
      <c r="A84" s="26"/>
      <c r="B84" s="82"/>
      <c r="C84" s="82"/>
      <c r="D84" s="82"/>
      <c r="E84" s="274"/>
      <c r="F84" s="329" t="str">
        <f t="shared" si="3"/>
        <v/>
      </c>
      <c r="G84" s="209" t="str">
        <f t="shared" si="1"/>
        <v/>
      </c>
      <c r="H84" s="297"/>
    </row>
    <row r="85" spans="1:8" ht="17.25" customHeight="1" x14ac:dyDescent="0.2">
      <c r="A85" s="26"/>
      <c r="B85" s="82"/>
      <c r="C85" s="82"/>
      <c r="D85" s="82"/>
      <c r="E85" s="274"/>
      <c r="F85" s="329" t="str">
        <f t="shared" si="3"/>
        <v/>
      </c>
      <c r="G85" s="209" t="str">
        <f t="shared" si="1"/>
        <v/>
      </c>
      <c r="H85" s="297"/>
    </row>
    <row r="86" spans="1:8" ht="17.25" customHeight="1" x14ac:dyDescent="0.2">
      <c r="A86" s="26"/>
      <c r="B86" s="82"/>
      <c r="C86" s="82"/>
      <c r="D86" s="82"/>
      <c r="E86" s="274"/>
      <c r="F86" s="329" t="str">
        <f t="shared" si="3"/>
        <v/>
      </c>
      <c r="G86" s="209" t="str">
        <f t="shared" si="1"/>
        <v/>
      </c>
      <c r="H86" s="297"/>
    </row>
    <row r="87" spans="1:8" ht="17.25" customHeight="1" x14ac:dyDescent="0.2">
      <c r="A87" s="26"/>
      <c r="B87" s="82"/>
      <c r="C87" s="82"/>
      <c r="D87" s="82"/>
      <c r="E87" s="274"/>
      <c r="F87" s="329" t="str">
        <f t="shared" si="3"/>
        <v/>
      </c>
      <c r="G87" s="209" t="str">
        <f t="shared" si="1"/>
        <v/>
      </c>
      <c r="H87" s="297"/>
    </row>
    <row r="88" spans="1:8" ht="17.25" customHeight="1" x14ac:dyDescent="0.2">
      <c r="A88" s="26"/>
      <c r="B88" s="82"/>
      <c r="C88" s="82"/>
      <c r="D88" s="82"/>
      <c r="E88" s="274"/>
      <c r="F88" s="329" t="str">
        <f t="shared" si="3"/>
        <v/>
      </c>
      <c r="G88" s="209" t="str">
        <f t="shared" si="1"/>
        <v/>
      </c>
      <c r="H88" s="297"/>
    </row>
    <row r="89" spans="1:8" ht="17.25" customHeight="1" x14ac:dyDescent="0.2">
      <c r="A89" s="26"/>
      <c r="B89" s="82"/>
      <c r="C89" s="82"/>
      <c r="D89" s="82"/>
      <c r="E89" s="274"/>
      <c r="F89" s="329" t="str">
        <f t="shared" si="3"/>
        <v/>
      </c>
      <c r="G89" s="209" t="str">
        <f t="shared" si="1"/>
        <v/>
      </c>
      <c r="H89" s="297"/>
    </row>
    <row r="90" spans="1:8" ht="17.25" customHeight="1" x14ac:dyDescent="0.2">
      <c r="A90" s="26"/>
      <c r="B90" s="82"/>
      <c r="C90" s="82"/>
      <c r="D90" s="82"/>
      <c r="E90" s="274"/>
      <c r="F90" s="329" t="str">
        <f t="shared" si="3"/>
        <v/>
      </c>
      <c r="G90" s="209" t="str">
        <f t="shared" si="1"/>
        <v/>
      </c>
      <c r="H90" s="297"/>
    </row>
    <row r="91" spans="1:8" ht="17.25" customHeight="1" x14ac:dyDescent="0.2">
      <c r="A91" s="26"/>
      <c r="B91" s="82"/>
      <c r="C91" s="82"/>
      <c r="D91" s="82"/>
      <c r="E91" s="274"/>
      <c r="F91" s="329" t="str">
        <f t="shared" si="3"/>
        <v/>
      </c>
      <c r="G91" s="209" t="str">
        <f t="shared" si="1"/>
        <v/>
      </c>
      <c r="H91" s="297"/>
    </row>
    <row r="92" spans="1:8" ht="17.25" customHeight="1" x14ac:dyDescent="0.2">
      <c r="A92" s="26"/>
      <c r="B92" s="82"/>
      <c r="C92" s="82"/>
      <c r="D92" s="82"/>
      <c r="E92" s="274"/>
      <c r="F92" s="329" t="str">
        <f t="shared" si="3"/>
        <v/>
      </c>
      <c r="G92" s="209" t="str">
        <f t="shared" si="1"/>
        <v/>
      </c>
      <c r="H92" s="297"/>
    </row>
    <row r="93" spans="1:8" ht="17.25" customHeight="1" x14ac:dyDescent="0.2">
      <c r="A93" s="26"/>
      <c r="B93" s="82"/>
      <c r="C93" s="82"/>
      <c r="D93" s="82"/>
      <c r="E93" s="274"/>
      <c r="F93" s="329" t="str">
        <f t="shared" si="3"/>
        <v/>
      </c>
      <c r="G93" s="209" t="str">
        <f t="shared" si="1"/>
        <v/>
      </c>
      <c r="H93" s="297"/>
    </row>
    <row r="94" spans="1:8" ht="17.25" customHeight="1" x14ac:dyDescent="0.2">
      <c r="A94" s="26"/>
      <c r="B94" s="82"/>
      <c r="C94" s="82"/>
      <c r="D94" s="82"/>
      <c r="E94" s="274"/>
      <c r="F94" s="329" t="str">
        <f t="shared" si="3"/>
        <v/>
      </c>
      <c r="G94" s="209" t="str">
        <f t="shared" si="1"/>
        <v/>
      </c>
      <c r="H94" s="297"/>
    </row>
    <row r="95" spans="1:8" ht="17.25" customHeight="1" x14ac:dyDescent="0.2">
      <c r="A95" s="26"/>
      <c r="B95" s="82"/>
      <c r="C95" s="82"/>
      <c r="D95" s="82"/>
      <c r="E95" s="274"/>
      <c r="F95" s="329" t="str">
        <f t="shared" si="3"/>
        <v/>
      </c>
      <c r="G95" s="209" t="str">
        <f t="shared" si="1"/>
        <v/>
      </c>
      <c r="H95" s="297"/>
    </row>
    <row r="96" spans="1:8" ht="17.25" customHeight="1" x14ac:dyDescent="0.2">
      <c r="A96" s="26"/>
      <c r="B96" s="82"/>
      <c r="C96" s="82"/>
      <c r="D96" s="82"/>
      <c r="E96" s="274"/>
      <c r="F96" s="329" t="str">
        <f t="shared" si="3"/>
        <v/>
      </c>
      <c r="G96" s="209" t="str">
        <f t="shared" si="1"/>
        <v/>
      </c>
      <c r="H96" s="297"/>
    </row>
    <row r="97" spans="1:8" ht="17.25" customHeight="1" x14ac:dyDescent="0.2">
      <c r="A97" s="26"/>
      <c r="B97" s="82"/>
      <c r="C97" s="82"/>
      <c r="D97" s="82"/>
      <c r="E97" s="274"/>
      <c r="F97" s="329" t="str">
        <f t="shared" si="3"/>
        <v/>
      </c>
      <c r="G97" s="209" t="str">
        <f t="shared" si="1"/>
        <v/>
      </c>
      <c r="H97" s="297"/>
    </row>
    <row r="98" spans="1:8" ht="17.25" customHeight="1" x14ac:dyDescent="0.2">
      <c r="A98" s="26"/>
      <c r="B98" s="82"/>
      <c r="C98" s="82"/>
      <c r="D98" s="82"/>
      <c r="E98" s="274"/>
      <c r="F98" s="329" t="str">
        <f t="shared" si="3"/>
        <v/>
      </c>
      <c r="G98" s="209" t="str">
        <f t="shared" si="1"/>
        <v/>
      </c>
      <c r="H98" s="297"/>
    </row>
    <row r="99" spans="1:8" ht="17.25" customHeight="1" thickBot="1" x14ac:dyDescent="0.25">
      <c r="A99" s="149"/>
      <c r="B99" s="154"/>
      <c r="C99" s="154"/>
      <c r="D99" s="154"/>
      <c r="E99" s="337"/>
      <c r="F99" s="338" t="str">
        <f t="shared" si="3"/>
        <v/>
      </c>
      <c r="G99" s="211" t="str">
        <f t="shared" si="1"/>
        <v/>
      </c>
      <c r="H99" s="297"/>
    </row>
    <row r="100" spans="1:8" ht="17.25" customHeight="1" thickTop="1" thickBot="1" x14ac:dyDescent="0.25">
      <c r="A100" s="489" t="s">
        <v>79</v>
      </c>
      <c r="B100" s="490"/>
      <c r="C100" s="147"/>
      <c r="D100" s="147"/>
      <c r="E100" s="314"/>
      <c r="F100" s="314"/>
      <c r="G100" s="152">
        <f>SUBTOTAL(9,G5:G99)</f>
        <v>12000</v>
      </c>
      <c r="H100" s="237" t="s">
        <v>250</v>
      </c>
    </row>
    <row r="101" spans="1:8" s="6" customFormat="1" ht="17.25" customHeight="1" x14ac:dyDescent="0.2">
      <c r="A101" s="6" t="s">
        <v>80</v>
      </c>
      <c r="F101" s="394" t="s">
        <v>338</v>
      </c>
      <c r="G101" s="399">
        <f>SUMIF(F5:F99,"要",G5:G99)</f>
        <v>0</v>
      </c>
    </row>
    <row r="102" spans="1:8" ht="17.25" customHeight="1" x14ac:dyDescent="0.2"/>
    <row r="103" spans="1:8" ht="17.25" customHeight="1" x14ac:dyDescent="0.2"/>
    <row r="104" spans="1:8" ht="17.25" customHeight="1" x14ac:dyDescent="0.2"/>
    <row r="105" spans="1:8" ht="17.25" customHeight="1" x14ac:dyDescent="0.2"/>
    <row r="106" spans="1:8" ht="17.25" customHeight="1" x14ac:dyDescent="0.2"/>
    <row r="107" spans="1:8" ht="17.25" customHeight="1" x14ac:dyDescent="0.2"/>
    <row r="108" spans="1:8" ht="17.25" customHeight="1" x14ac:dyDescent="0.2"/>
  </sheetData>
  <sheetProtection algorithmName="SHA-512" hashValue="BfyDYEKP+FhGYFbAFwo3mzvqjMLywVU1t5tCN+eGkOI5ffsSLadFN2FqlFBsOyejsl1apRTk7NF6Qt8IJZaHCA==" saltValue="gLF9xAT8Kq4XaJ8XBCk+Sw==" spinCount="100000" sheet="1" formatCells="0" formatColumns="0" formatRows="0"/>
  <autoFilter ref="A3:H4" xr:uid="{00000000-0001-0000-0800-000000000000}">
    <filterColumn colId="2" showButton="0"/>
  </autoFilter>
  <mergeCells count="9">
    <mergeCell ref="H3:H4"/>
    <mergeCell ref="J3:J4"/>
    <mergeCell ref="A100:B100"/>
    <mergeCell ref="C3:D3"/>
    <mergeCell ref="G3:G4"/>
    <mergeCell ref="A3:A4"/>
    <mergeCell ref="B3:B4"/>
    <mergeCell ref="E3:E4"/>
    <mergeCell ref="F3:F4"/>
  </mergeCells>
  <phoneticPr fontId="15"/>
  <dataValidations count="2">
    <dataValidation type="list" allowBlank="1" showInputMessage="1" showErrorMessage="1" sqref="H5:H99" xr:uid="{9860F6C5-9ADD-4D61-8A6F-311F7821DA46}">
      <formula1>$J$5:$J$16</formula1>
    </dataValidation>
    <dataValidation type="list" allowBlank="1" showInputMessage="1" showErrorMessage="1" sqref="E5:E99" xr:uid="{138B2364-2864-4E5D-9400-A2FEE6A12C7B}">
      <formula1>"税込 (課税), 課税対象外"</formula1>
    </dataValidation>
  </dataValidations>
  <printOptions horizontalCentered="1"/>
  <pageMargins left="0.39370078740157483" right="0.19685039370078741" top="0.74803149606299213" bottom="0.74803149606299213" header="0.31496062992125984" footer="0.31496062992125984"/>
  <pageSetup paperSize="9" scale="74" fitToHeight="2" orientation="portrait" blackAndWhite="1" r:id="rId1"/>
  <headerFooter alignWithMargins="0">
    <oddFooter>&amp;R&amp;12&amp;K00-024Ver.20240401</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21</vt:i4>
      </vt:variant>
      <vt:variant>
        <vt:lpstr>名前付き一覧</vt:lpstr>
      </vt:variant>
      <vt:variant>
        <vt:i4>41</vt:i4>
      </vt:variant>
    </vt:vector>
  </HeadingPairs>
  <TitlesOfParts>
    <vt:vector size="62" baseType="lpstr">
      <vt:lpstr>1.（入力不要）全補助事業期間経費内訳書 貼付用</vt:lpstr>
      <vt:lpstr>3.【鑑】経費等内訳書</vt:lpstr>
      <vt:lpstr>研究費⇒</vt:lpstr>
      <vt:lpstr>4.設備備品費R</vt:lpstr>
      <vt:lpstr>5.消耗品費R</vt:lpstr>
      <vt:lpstr>6.旅費R</vt:lpstr>
      <vt:lpstr>7.人件費(実績単価)R</vt:lpstr>
      <vt:lpstr>8.人件費(健保等級)R</vt:lpstr>
      <vt:lpstr>9.謝金R</vt:lpstr>
      <vt:lpstr>10.その他R</vt:lpstr>
      <vt:lpstr>11.（入力不要）その他（消費税）R</vt:lpstr>
      <vt:lpstr>研究環境整備費⇒</vt:lpstr>
      <vt:lpstr>4.設備備品費E</vt:lpstr>
      <vt:lpstr>5.消耗品費E</vt:lpstr>
      <vt:lpstr>6.旅費E</vt:lpstr>
      <vt:lpstr>7.人件費(実績単価)E</vt:lpstr>
      <vt:lpstr>8.人件費(健保等級)E</vt:lpstr>
      <vt:lpstr>9.謝金E</vt:lpstr>
      <vt:lpstr>10.その他E</vt:lpstr>
      <vt:lpstr>11.（入力不要）その他（消費税）E</vt:lpstr>
      <vt:lpstr>プルダウン </vt:lpstr>
      <vt:lpstr>'1.（入力不要）全補助事業期間経費内訳書 貼付用'!Print_Area</vt:lpstr>
      <vt:lpstr>'10.その他E'!Print_Area</vt:lpstr>
      <vt:lpstr>'10.その他R'!Print_Area</vt:lpstr>
      <vt:lpstr>'3.【鑑】経費等内訳書'!Print_Area</vt:lpstr>
      <vt:lpstr>'4.設備備品費E'!Print_Area</vt:lpstr>
      <vt:lpstr>'4.設備備品費R'!Print_Area</vt:lpstr>
      <vt:lpstr>'5.消耗品費E'!Print_Area</vt:lpstr>
      <vt:lpstr>'5.消耗品費R'!Print_Area</vt:lpstr>
      <vt:lpstr>'6.旅費E'!Print_Area</vt:lpstr>
      <vt:lpstr>'6.旅費R'!Print_Area</vt:lpstr>
      <vt:lpstr>'7.人件費(実績単価)E'!Print_Area</vt:lpstr>
      <vt:lpstr>'7.人件費(実績単価)R'!Print_Area</vt:lpstr>
      <vt:lpstr>'8.人件費(健保等級)E'!Print_Area</vt:lpstr>
      <vt:lpstr>'8.人件費(健保等級)R'!Print_Area</vt:lpstr>
      <vt:lpstr>'9.謝金E'!Print_Area</vt:lpstr>
      <vt:lpstr>'9.謝金R'!Print_Area</vt:lpstr>
      <vt:lpstr>'10.その他E'!Print_Titles</vt:lpstr>
      <vt:lpstr>'10.その他R'!Print_Titles</vt:lpstr>
      <vt:lpstr>'4.設備備品費E'!Print_Titles</vt:lpstr>
      <vt:lpstr>'4.設備備品費R'!Print_Titles</vt:lpstr>
      <vt:lpstr>'5.消耗品費E'!Print_Titles</vt:lpstr>
      <vt:lpstr>'5.消耗品費R'!Print_Titles</vt:lpstr>
      <vt:lpstr>'6.旅費E'!Print_Titles</vt:lpstr>
      <vt:lpstr>'6.旅費R'!Print_Titles</vt:lpstr>
      <vt:lpstr>'7.人件費(実績単価)E'!Print_Titles</vt:lpstr>
      <vt:lpstr>'7.人件費(実績単価)R'!Print_Titles</vt:lpstr>
      <vt:lpstr>'8.人件費(健保等級)E'!Print_Titles</vt:lpstr>
      <vt:lpstr>'8.人件費(健保等級)R'!Print_Titles</vt:lpstr>
      <vt:lpstr>'9.謝金E'!Print_Titles</vt:lpstr>
      <vt:lpstr>'9.謝金R'!Print_Titles</vt:lpstr>
      <vt:lpstr>タグ</vt:lpstr>
      <vt:lpstr>開発フェーズ</vt:lpstr>
      <vt:lpstr>研究の性格</vt:lpstr>
      <vt:lpstr>疾患領域１</vt:lpstr>
      <vt:lpstr>疾患領域２</vt:lpstr>
      <vt:lpstr>疾患領域タグ</vt:lpstr>
      <vt:lpstr>承認上の分類</vt:lpstr>
      <vt:lpstr>消費税区分</vt:lpstr>
      <vt:lpstr>消費税相当額の有無</vt:lpstr>
      <vt:lpstr>対象疾患</vt:lpstr>
      <vt:lpstr>統合プロジェクト</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