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amed2nd-my.sharepoint.com/personal/yoshishige-harami_amed_go_jp/Documents/デスクトップ/個人フォルダ【原見】のファイル/R8請求書様式(改訂案)/R8 請求書/"/>
    </mc:Choice>
  </mc:AlternateContent>
  <xr:revisionPtr revIDLastSave="154" documentId="8_{53B547BC-97FC-4D0A-98BC-D88966A97531}" xr6:coauthVersionLast="47" xr6:coauthVersionMax="47" xr10:uidLastSave="{C0BF5C80-84FB-4B4C-96E7-DA66BA8AA034}"/>
  <bookViews>
    <workbookView xWindow="28680" yWindow="-120" windowWidth="29040" windowHeight="15720" tabRatio="748" xr2:uid="{D0D8764C-CE61-403E-9DBB-0661CA469E35}"/>
  </bookViews>
  <sheets>
    <sheet name="新様式" sheetId="4" r:id="rId1"/>
    <sheet name="新様式(記入例)" sheetId="26" r:id="rId2"/>
    <sheet name="記入例①(一括払)" sheetId="20" r:id="rId3"/>
    <sheet name="記入例②(分割払)" sheetId="21" r:id="rId4"/>
    <sheet name="記入例③(増額払)" sheetId="22" r:id="rId5"/>
    <sheet name="記入例④(合算払)" sheetId="23" r:id="rId6"/>
    <sheet name="記入例⑤(減額・翌期へ繰越)" sheetId="24" r:id="rId7"/>
    <sheet name="記入例⑥(繰越額の支払)" sheetId="25" r:id="rId8"/>
  </sheets>
  <definedNames>
    <definedName name="_Hlk109289575" localSheetId="2">'記入例①(一括払)'!#REF!</definedName>
    <definedName name="_Hlk109289575" localSheetId="3">'記入例②(分割払)'!#REF!</definedName>
    <definedName name="_Hlk109289575" localSheetId="4">'記入例③(増額払)'!#REF!</definedName>
    <definedName name="_Hlk109289575" localSheetId="5">'記入例④(合算払)'!#REF!</definedName>
    <definedName name="_Hlk109289575" localSheetId="6">'記入例⑤(減額・翌期へ繰越)'!#REF!</definedName>
    <definedName name="_Hlk109289575" localSheetId="7">'記入例⑥(繰越額の支払)'!#REF!</definedName>
    <definedName name="_Hlk109289575" localSheetId="0">新様式!#REF!</definedName>
    <definedName name="_Hlk109289575" localSheetId="1">'新様式(記入例)'!#REF!</definedName>
    <definedName name="_Hlk116635333" localSheetId="2">'記入例①(一括払)'!#REF!</definedName>
    <definedName name="_Hlk116635333" localSheetId="3">'記入例②(分割払)'!#REF!</definedName>
    <definedName name="_Hlk116635333" localSheetId="4">'記入例③(増額払)'!#REF!</definedName>
    <definedName name="_Hlk116635333" localSheetId="5">'記入例④(合算払)'!#REF!</definedName>
    <definedName name="_Hlk116635333" localSheetId="6">'記入例⑤(減額・翌期へ繰越)'!#REF!</definedName>
    <definedName name="_Hlk116635333" localSheetId="7">'記入例⑥(繰越額の支払)'!#REF!</definedName>
    <definedName name="_Hlk116635333" localSheetId="0">新様式!#REF!</definedName>
    <definedName name="_Hlk116635333" localSheetId="1">'新様式(記入例)'!#REF!</definedName>
    <definedName name="_xlnm.Print_Area" localSheetId="2">'記入例①(一括払)'!$A$1:$P$54</definedName>
    <definedName name="_xlnm.Print_Area" localSheetId="3">'記入例②(分割払)'!$A$1:$P$54</definedName>
    <definedName name="_xlnm.Print_Area" localSheetId="4">'記入例③(増額払)'!$A$1:$P$54</definedName>
    <definedName name="_xlnm.Print_Area" localSheetId="5">'記入例④(合算払)'!$A$1:$P$54</definedName>
    <definedName name="_xlnm.Print_Area" localSheetId="6">'記入例⑤(減額・翌期へ繰越)'!$A$1:$P$54</definedName>
    <definedName name="_xlnm.Print_Area" localSheetId="7">'記入例⑥(繰越額の支払)'!$A$1:$P$54</definedName>
    <definedName name="_xlnm.Print_Area" localSheetId="0">新様式!$A$1:$P$54</definedName>
    <definedName name="_xlnm.Print_Area" localSheetId="1">'新様式(記入例)'!$A$1:$P$54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5" l="1"/>
  <c r="J34" i="25"/>
  <c r="J33" i="25"/>
  <c r="J32" i="25"/>
  <c r="J31" i="25"/>
  <c r="J30" i="25"/>
  <c r="J29" i="25"/>
  <c r="J28" i="25"/>
  <c r="J27" i="25"/>
  <c r="J35" i="24"/>
  <c r="J34" i="24"/>
  <c r="J33" i="24"/>
  <c r="J32" i="24"/>
  <c r="J31" i="24"/>
  <c r="J30" i="24"/>
  <c r="J29" i="24"/>
  <c r="J28" i="24"/>
  <c r="J27" i="24"/>
  <c r="J35" i="23"/>
  <c r="J34" i="23"/>
  <c r="J33" i="23"/>
  <c r="J32" i="23"/>
  <c r="J31" i="23"/>
  <c r="J30" i="23"/>
  <c r="J29" i="23"/>
  <c r="J28" i="23"/>
  <c r="J27" i="23"/>
  <c r="J35" i="22"/>
  <c r="J34" i="22"/>
  <c r="J33" i="22"/>
  <c r="J32" i="22"/>
  <c r="J31" i="22"/>
  <c r="J30" i="22"/>
  <c r="J29" i="22"/>
  <c r="J28" i="22"/>
  <c r="J35" i="21"/>
  <c r="J34" i="21"/>
  <c r="J33" i="21"/>
  <c r="J32" i="21"/>
  <c r="J31" i="21"/>
  <c r="J30" i="21"/>
  <c r="J29" i="21"/>
  <c r="J28" i="21"/>
  <c r="J27" i="21"/>
  <c r="J35" i="20"/>
  <c r="J34" i="20"/>
  <c r="J33" i="20"/>
  <c r="J32" i="20"/>
  <c r="J31" i="20"/>
  <c r="J30" i="20"/>
  <c r="J29" i="20"/>
  <c r="J28" i="20"/>
  <c r="J35" i="26"/>
  <c r="J34" i="26"/>
  <c r="J33" i="26"/>
  <c r="J32" i="26"/>
  <c r="J31" i="26"/>
  <c r="J30" i="26"/>
  <c r="J29" i="26"/>
  <c r="J28" i="26"/>
  <c r="J27" i="26"/>
  <c r="J35" i="4"/>
  <c r="J34" i="4"/>
  <c r="J33" i="4"/>
  <c r="J32" i="4"/>
  <c r="J31" i="4"/>
  <c r="J27" i="4"/>
  <c r="J28" i="4" s="1"/>
  <c r="J29" i="4" s="1"/>
  <c r="J30" i="4" s="1"/>
  <c r="G24" i="20"/>
  <c r="G23" i="20"/>
  <c r="G24" i="21"/>
  <c r="G23" i="21"/>
  <c r="G24" i="22"/>
  <c r="G23" i="22"/>
  <c r="G24" i="23"/>
  <c r="G23" i="23"/>
  <c r="G24" i="24"/>
  <c r="G23" i="24"/>
  <c r="G24" i="25"/>
  <c r="G23" i="25"/>
  <c r="G24" i="26"/>
  <c r="G23" i="26"/>
  <c r="G24" i="4"/>
  <c r="G23" i="4"/>
  <c r="G22" i="4" l="1"/>
  <c r="G25" i="4" s="1"/>
  <c r="G37" i="26" l="1"/>
  <c r="J37" i="26" s="1"/>
  <c r="J25" i="26"/>
  <c r="G25" i="26"/>
  <c r="J24" i="26"/>
  <c r="J23" i="26"/>
  <c r="J22" i="26"/>
  <c r="I22" i="26"/>
  <c r="H22" i="26"/>
  <c r="G22" i="26"/>
  <c r="J21" i="26"/>
  <c r="L18" i="26"/>
  <c r="K18" i="26"/>
  <c r="J18" i="26"/>
  <c r="I18" i="26"/>
  <c r="K17" i="26"/>
  <c r="J17" i="26"/>
  <c r="I17" i="26"/>
  <c r="H17" i="26"/>
  <c r="G37" i="25"/>
  <c r="J37" i="25" s="1"/>
  <c r="J25" i="25"/>
  <c r="G25" i="25"/>
  <c r="J24" i="25"/>
  <c r="J23" i="25"/>
  <c r="J22" i="25"/>
  <c r="I22" i="25"/>
  <c r="H22" i="25"/>
  <c r="G22" i="25"/>
  <c r="J21" i="25"/>
  <c r="L18" i="25"/>
  <c r="K18" i="25"/>
  <c r="J18" i="25"/>
  <c r="K17" i="25"/>
  <c r="J17" i="25"/>
  <c r="I17" i="25"/>
  <c r="H17" i="25"/>
  <c r="G37" i="24"/>
  <c r="J37" i="24" s="1"/>
  <c r="J23" i="24"/>
  <c r="I22" i="24"/>
  <c r="H22" i="24"/>
  <c r="G22" i="24"/>
  <c r="J22" i="24" s="1"/>
  <c r="J21" i="24"/>
  <c r="G37" i="23"/>
  <c r="J37" i="23" s="1"/>
  <c r="J24" i="23"/>
  <c r="J23" i="23"/>
  <c r="I22" i="23"/>
  <c r="H22" i="23"/>
  <c r="G22" i="23"/>
  <c r="J22" i="23" s="1"/>
  <c r="J21" i="23"/>
  <c r="L18" i="23"/>
  <c r="K18" i="23"/>
  <c r="J18" i="23"/>
  <c r="I18" i="23"/>
  <c r="K17" i="23"/>
  <c r="J17" i="23"/>
  <c r="I17" i="23"/>
  <c r="H17" i="23"/>
  <c r="G37" i="22"/>
  <c r="J37" i="22" s="1"/>
  <c r="J24" i="22"/>
  <c r="J23" i="22"/>
  <c r="I22" i="22"/>
  <c r="H22" i="22"/>
  <c r="G22" i="22"/>
  <c r="J21" i="22"/>
  <c r="J27" i="22" s="1"/>
  <c r="L18" i="22"/>
  <c r="K18" i="22"/>
  <c r="J18" i="22"/>
  <c r="I18" i="22"/>
  <c r="K17" i="22"/>
  <c r="J17" i="22"/>
  <c r="I17" i="22"/>
  <c r="H17" i="22"/>
  <c r="G37" i="21"/>
  <c r="J37" i="21" s="1"/>
  <c r="J24" i="21"/>
  <c r="J23" i="21"/>
  <c r="I22" i="21"/>
  <c r="H22" i="21"/>
  <c r="G22" i="21"/>
  <c r="J21" i="21"/>
  <c r="L18" i="21"/>
  <c r="K18" i="21"/>
  <c r="J18" i="21"/>
  <c r="I18" i="21"/>
  <c r="K17" i="21"/>
  <c r="J17" i="21"/>
  <c r="I17" i="21"/>
  <c r="H17" i="21"/>
  <c r="G37" i="20"/>
  <c r="J37" i="20" s="1"/>
  <c r="J25" i="20"/>
  <c r="G25" i="20"/>
  <c r="J24" i="20"/>
  <c r="J23" i="20"/>
  <c r="J22" i="20"/>
  <c r="I22" i="20"/>
  <c r="H22" i="20"/>
  <c r="G22" i="20"/>
  <c r="J21" i="20"/>
  <c r="J27" i="20" s="1"/>
  <c r="L18" i="20"/>
  <c r="K18" i="20"/>
  <c r="J18" i="20"/>
  <c r="I18" i="20"/>
  <c r="K17" i="20"/>
  <c r="J17" i="20"/>
  <c r="I17" i="20"/>
  <c r="H17" i="20"/>
  <c r="J24" i="4"/>
  <c r="J23" i="4"/>
  <c r="J22" i="4"/>
  <c r="H17" i="4"/>
  <c r="G37" i="4"/>
  <c r="J37" i="4" s="1"/>
  <c r="I22" i="4"/>
  <c r="H22" i="4"/>
  <c r="I18" i="25" l="1"/>
  <c r="J18" i="24"/>
  <c r="K17" i="24"/>
  <c r="J24" i="24"/>
  <c r="J25" i="24" s="1"/>
  <c r="J17" i="24"/>
  <c r="G25" i="24"/>
  <c r="I17" i="24" s="1"/>
  <c r="G25" i="23"/>
  <c r="J25" i="23"/>
  <c r="G25" i="22"/>
  <c r="J22" i="22"/>
  <c r="J25" i="22" s="1"/>
  <c r="G25" i="21"/>
  <c r="J22" i="21"/>
  <c r="J25" i="21" s="1"/>
  <c r="L18" i="24" l="1"/>
  <c r="K18" i="24"/>
  <c r="H17" i="24"/>
  <c r="I18" i="24"/>
  <c r="J21" i="4"/>
  <c r="J25" i="4" s="1"/>
  <c r="L18" i="4"/>
  <c r="K18" i="4"/>
  <c r="J18" i="4"/>
  <c r="K17" i="4"/>
  <c r="J17" i="4"/>
  <c r="I17" i="4"/>
  <c r="I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A1FDA9A3-7470-4E3D-90C5-C3DA4F2B2C97}">
      <text>
        <r>
          <rPr>
            <b/>
            <sz val="9"/>
            <color indexed="81"/>
            <rFont val="MS P ゴシック"/>
            <family val="3"/>
            <charset val="128"/>
          </rPr>
          <t>口座番号は、”0”から始まる場合、0表示が省略されますが、そのままの表示で問題ありません。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AC16FCA-0A28-47BE-8847-68F4D1CA0108}">
      <text>
        <r>
          <rPr>
            <b/>
            <sz val="9"/>
            <color indexed="81"/>
            <rFont val="MS P ゴシック"/>
            <family val="3"/>
            <charset val="128"/>
          </rPr>
          <t>口座番号は”0”から始まる場合、0表示が省略されますが、そのままの表示で問題ありません。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2B6AC21-0155-491C-B987-A16DAF7A68EE}">
      <text>
        <r>
          <rPr>
            <b/>
            <sz val="9"/>
            <color indexed="81"/>
            <rFont val="MS P ゴシック"/>
            <family val="3"/>
            <charset val="128"/>
          </rPr>
          <t>口座番号は”0”から始まる場合、0表示が省略されますが、そのままの表示で問題ありません。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B1BA968F-D580-445E-86D0-2972ADEB8C1F}">
      <text>
        <r>
          <rPr>
            <b/>
            <sz val="9"/>
            <color indexed="81"/>
            <rFont val="MS P ゴシック"/>
            <family val="3"/>
            <charset val="128"/>
          </rPr>
          <t>口座番号が”0”から始まる場合、0表示が省略されますが、そのままの表示で問題ありません。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A566627-DBCB-4114-A77F-8DEFB0D892E3}">
      <text>
        <r>
          <rPr>
            <b/>
            <sz val="9"/>
            <color indexed="81"/>
            <rFont val="MS P ゴシック"/>
            <family val="3"/>
            <charset val="128"/>
          </rPr>
          <t>口座番号が”0”から始まる場合、0表示が省略されますが、そのままの表示で問題ありません。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3E0964B0-8FED-4289-982D-EDE398A16364}">
      <text>
        <r>
          <rPr>
            <b/>
            <sz val="9"/>
            <color indexed="81"/>
            <rFont val="MS P ゴシック"/>
            <family val="3"/>
            <charset val="128"/>
          </rPr>
          <t>口座番号が”0”から始まる場合、0表示が省略されますが、そのままの表示で問題ありません。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36DD4CBA-B24E-47DB-9340-AA83CA85FDBA}">
      <text>
        <r>
          <rPr>
            <b/>
            <sz val="9"/>
            <color indexed="81"/>
            <rFont val="MS P ゴシック"/>
            <family val="3"/>
            <charset val="128"/>
          </rPr>
          <t>口座番号が”0”から始まる場合、0表示が省略されますが、そのままの表示で問題ありません。</t>
        </r>
      </text>
    </comment>
  </commentList>
</comments>
</file>

<file path=xl/sharedStrings.xml><?xml version="1.0" encoding="utf-8"?>
<sst xmlns="http://schemas.openxmlformats.org/spreadsheetml/2006/main" count="768" uniqueCount="106">
  <si>
    <t>国立研究開発法人日本医療研究開発機構</t>
  </si>
  <si>
    <t>理事長　殿</t>
  </si>
  <si>
    <t>（支払請求に権限を有する者）</t>
  </si>
  <si>
    <t>機関名</t>
  </si>
  <si>
    <t>：</t>
  </si>
  <si>
    <t>所属 役職</t>
    <phoneticPr fontId="3"/>
  </si>
  <si>
    <t>氏名</t>
  </si>
  <si>
    <t>印</t>
  </si>
  <si>
    <t>（代表者印又は権能受任者印）</t>
  </si>
  <si>
    <t>請　求　書</t>
  </si>
  <si>
    <t>上記課題管理番号に係る委託費を、下記の通り請求いたします。</t>
    <rPh sb="13" eb="14">
      <t>ヒ</t>
    </rPh>
    <phoneticPr fontId="3"/>
  </si>
  <si>
    <t>請求額　金</t>
    <phoneticPr fontId="3"/>
  </si>
  <si>
    <t>円也</t>
    <phoneticPr fontId="3"/>
  </si>
  <si>
    <t>金　　額</t>
    <rPh sb="0" eb="1">
      <t>キン</t>
    </rPh>
    <rPh sb="3" eb="4">
      <t>ガク</t>
    </rPh>
    <phoneticPr fontId="3"/>
  </si>
  <si>
    <t>今回請求</t>
    <rPh sb="0" eb="2">
      <t>コンカイ</t>
    </rPh>
    <rPh sb="2" eb="4">
      <t>セイキュウ</t>
    </rPh>
    <phoneticPr fontId="3"/>
  </si>
  <si>
    <t>支払方法</t>
    <rPh sb="0" eb="2">
      <t>シハライ</t>
    </rPh>
    <rPh sb="2" eb="4">
      <t>ホウホウ</t>
    </rPh>
    <phoneticPr fontId="3"/>
  </si>
  <si>
    <t>一括払い</t>
    <rPh sb="0" eb="3">
      <t>イッカツバラ</t>
    </rPh>
    <phoneticPr fontId="3"/>
  </si>
  <si>
    <t>第１四半期</t>
    <rPh sb="0" eb="1">
      <t>ダイ</t>
    </rPh>
    <rPh sb="2" eb="5">
      <t>シハンキ</t>
    </rPh>
    <phoneticPr fontId="3"/>
  </si>
  <si>
    <t>第２四半期</t>
  </si>
  <si>
    <t>分割払い</t>
    <rPh sb="0" eb="2">
      <t>ブンカツ</t>
    </rPh>
    <rPh sb="2" eb="3">
      <t>バラ</t>
    </rPh>
    <phoneticPr fontId="3"/>
  </si>
  <si>
    <t>第３四半期</t>
  </si>
  <si>
    <t>第４四半期</t>
  </si>
  <si>
    <t>(変更契約等による増減↓)</t>
    <rPh sb="1" eb="3">
      <t>ヘンコウ</t>
    </rPh>
    <rPh sb="3" eb="5">
      <t>ケイヤク</t>
    </rPh>
    <rPh sb="5" eb="6">
      <t>トウ</t>
    </rPh>
    <rPh sb="9" eb="11">
      <t>ゾウゲン</t>
    </rPh>
    <phoneticPr fontId="3"/>
  </si>
  <si>
    <t>←変更契約による増額・減額、次年度への繰越等が発生した際に記入して下さい。(契約ごとに時系列で記載)</t>
    <rPh sb="1" eb="3">
      <t>ヘンコウ</t>
    </rPh>
    <rPh sb="3" eb="5">
      <t>ケイヤク</t>
    </rPh>
    <rPh sb="8" eb="10">
      <t>ゾウガク</t>
    </rPh>
    <rPh sb="11" eb="13">
      <t>ゲンガク</t>
    </rPh>
    <rPh sb="14" eb="17">
      <t>ジネンド</t>
    </rPh>
    <rPh sb="19" eb="21">
      <t>クリコシ</t>
    </rPh>
    <rPh sb="21" eb="22">
      <t>トウ</t>
    </rPh>
    <rPh sb="23" eb="25">
      <t>ハッセイ</t>
    </rPh>
    <rPh sb="27" eb="28">
      <t>サイ</t>
    </rPh>
    <rPh sb="29" eb="31">
      <t>キニュウ</t>
    </rPh>
    <rPh sb="33" eb="34">
      <t>クダ</t>
    </rPh>
    <rPh sb="38" eb="40">
      <t>ケイヤク</t>
    </rPh>
    <rPh sb="43" eb="46">
      <t>ジケイレツ</t>
    </rPh>
    <rPh sb="47" eb="49">
      <t>キサイ</t>
    </rPh>
    <phoneticPr fontId="3"/>
  </si>
  <si>
    <t>←減額又は翌年度への繰越額を合算(差し引く)の場合は、マイナス金額を入力して下さい。</t>
    <rPh sb="1" eb="3">
      <t>ゲンガク</t>
    </rPh>
    <rPh sb="3" eb="4">
      <t>マタ</t>
    </rPh>
    <rPh sb="5" eb="8">
      <t>ヨクネンド</t>
    </rPh>
    <rPh sb="10" eb="12">
      <t>クリコシ</t>
    </rPh>
    <rPh sb="12" eb="13">
      <t>ガク</t>
    </rPh>
    <rPh sb="14" eb="16">
      <t>ガッサン</t>
    </rPh>
    <rPh sb="17" eb="18">
      <t>サ</t>
    </rPh>
    <rPh sb="19" eb="20">
      <t>ヒ</t>
    </rPh>
    <rPh sb="23" eb="25">
      <t>バアイ</t>
    </rPh>
    <rPh sb="31" eb="33">
      <t>キンガク</t>
    </rPh>
    <rPh sb="34" eb="36">
      <t>ニュウリョク</t>
    </rPh>
    <rPh sb="38" eb="39">
      <t>クダ</t>
    </rPh>
    <phoneticPr fontId="3"/>
  </si>
  <si>
    <t>10%対象</t>
    <rPh sb="2" eb="4">
      <t>タイショウ</t>
    </rPh>
    <phoneticPr fontId="3"/>
  </si>
  <si>
    <t>事業名</t>
  </si>
  <si>
    <t>プログラム名</t>
  </si>
  <si>
    <t>研究開発課題名</t>
  </si>
  <si>
    <t>←委託研究開発契約書における「（契約項目）（１）研究開発課題名」を記入して下さい。</t>
    <phoneticPr fontId="3"/>
  </si>
  <si>
    <t>研究開発担当者名</t>
  </si>
  <si>
    <t>←研究開発担当者名を記入して下さい。</t>
    <rPh sb="1" eb="3">
      <t>ケンキュウ</t>
    </rPh>
    <rPh sb="3" eb="5">
      <t>カイハツ</t>
    </rPh>
    <rPh sb="5" eb="8">
      <t>タントウシャ</t>
    </rPh>
    <rPh sb="8" eb="9">
      <t>メイ</t>
    </rPh>
    <rPh sb="10" eb="12">
      <t>キニュウ</t>
    </rPh>
    <rPh sb="14" eb="15">
      <t>クダ</t>
    </rPh>
    <phoneticPr fontId="3"/>
  </si>
  <si>
    <t>［振込先指定口座]</t>
  </si>
  <si>
    <t>金融機関名</t>
  </si>
  <si>
    <t>支店名</t>
  </si>
  <si>
    <t>預金種目　　　　　　　　　　　　　　</t>
  </si>
  <si>
    <t>口座番号</t>
  </si>
  <si>
    <t>口座名義</t>
  </si>
  <si>
    <t>（カタカナ）</t>
  </si>
  <si>
    <t>（漢字）</t>
  </si>
  <si>
    <t>注）「口座名義（漢字）」「口座名義（カタカナ）」は、金融機関へお届けの名義を正確にご記入下さい。</t>
  </si>
  <si>
    <t>(自)</t>
    <rPh sb="1" eb="2">
      <t>ジ</t>
    </rPh>
    <phoneticPr fontId="3"/>
  </si>
  <si>
    <t>～</t>
    <phoneticPr fontId="3"/>
  </si>
  <si>
    <t>(至)</t>
    <rPh sb="1" eb="2">
      <t>イタル</t>
    </rPh>
    <phoneticPr fontId="3"/>
  </si>
  <si>
    <t>変更契約 1回目</t>
    <rPh sb="0" eb="2">
      <t>ヘンコウ</t>
    </rPh>
    <rPh sb="2" eb="4">
      <t>ケイヤク</t>
    </rPh>
    <rPh sb="6" eb="8">
      <t>カイメ</t>
    </rPh>
    <phoneticPr fontId="3"/>
  </si>
  <si>
    <t>変更契約 2回目</t>
    <rPh sb="0" eb="2">
      <t>ヘンコウ</t>
    </rPh>
    <rPh sb="2" eb="4">
      <t>ケイヤク</t>
    </rPh>
    <rPh sb="6" eb="8">
      <t>カイメ</t>
    </rPh>
    <phoneticPr fontId="3"/>
  </si>
  <si>
    <t>変更契約 3回目</t>
    <rPh sb="0" eb="2">
      <t>ヘンコウ</t>
    </rPh>
    <rPh sb="2" eb="4">
      <t>ケイヤク</t>
    </rPh>
    <rPh sb="6" eb="8">
      <t>カイメ</t>
    </rPh>
    <phoneticPr fontId="3"/>
  </si>
  <si>
    <t>変更契約 4回目</t>
    <rPh sb="0" eb="2">
      <t>ヘンコウ</t>
    </rPh>
    <rPh sb="2" eb="4">
      <t>ケイヤク</t>
    </rPh>
    <rPh sb="6" eb="8">
      <t>カイメ</t>
    </rPh>
    <phoneticPr fontId="3"/>
  </si>
  <si>
    <t>変更契約 5回目</t>
    <rPh sb="0" eb="2">
      <t>ヘンコウ</t>
    </rPh>
    <rPh sb="2" eb="4">
      <t>ケイヤク</t>
    </rPh>
    <rPh sb="6" eb="8">
      <t>カイメ</t>
    </rPh>
    <phoneticPr fontId="3"/>
  </si>
  <si>
    <t>変更契約 6回目</t>
    <rPh sb="0" eb="2">
      <t>ヘンコウ</t>
    </rPh>
    <rPh sb="2" eb="4">
      <t>ケイヤク</t>
    </rPh>
    <rPh sb="6" eb="8">
      <t>カイメ</t>
    </rPh>
    <phoneticPr fontId="3"/>
  </si>
  <si>
    <t>変更契約 7回目</t>
    <rPh sb="0" eb="2">
      <t>ヘンコウ</t>
    </rPh>
    <rPh sb="2" eb="4">
      <t>ケイヤク</t>
    </rPh>
    <rPh sb="6" eb="8">
      <t>カイメ</t>
    </rPh>
    <phoneticPr fontId="3"/>
  </si>
  <si>
    <t>変更契約 8回目</t>
    <rPh sb="0" eb="2">
      <t>ヘンコウ</t>
    </rPh>
    <rPh sb="2" eb="4">
      <t>ケイヤク</t>
    </rPh>
    <rPh sb="6" eb="8">
      <t>カイメ</t>
    </rPh>
    <phoneticPr fontId="3"/>
  </si>
  <si>
    <t>変更契約 9回目</t>
    <rPh sb="0" eb="2">
      <t>ヘンコウ</t>
    </rPh>
    <rPh sb="2" eb="4">
      <t>ケイヤク</t>
    </rPh>
    <rPh sb="6" eb="8">
      <t>カイメ</t>
    </rPh>
    <phoneticPr fontId="3"/>
  </si>
  <si>
    <t>当初契約額</t>
  </si>
  <si>
    <t>現契約額(最終)</t>
    <rPh sb="0" eb="1">
      <t>ゲン</t>
    </rPh>
    <rPh sb="1" eb="4">
      <t>ケイヤクガク</t>
    </rPh>
    <rPh sb="5" eb="7">
      <t>サイシュウ</t>
    </rPh>
    <phoneticPr fontId="3"/>
  </si>
  <si>
    <t>　</t>
  </si>
  <si>
    <t>←課題管理番号を記入して下さい。</t>
    <rPh sb="1" eb="3">
      <t>カダイ</t>
    </rPh>
    <rPh sb="3" eb="5">
      <t>カンリ</t>
    </rPh>
    <rPh sb="5" eb="7">
      <t>バンゴウ</t>
    </rPh>
    <rPh sb="8" eb="10">
      <t>キニュウ</t>
    </rPh>
    <rPh sb="12" eb="13">
      <t>クダ</t>
    </rPh>
    <phoneticPr fontId="3"/>
  </si>
  <si>
    <t>課題管理番号:</t>
    <phoneticPr fontId="3"/>
  </si>
  <si>
    <t>○○　△△</t>
    <phoneticPr fontId="3"/>
  </si>
  <si>
    <t>○</t>
  </si>
  <si>
    <t>※委託研究開発契約書冒頭に記載の「（以下「本事業」という。）」が指す、本委託研究開発における事業名及びプログラム名を記入して下さい。プログラム名がない場合は事業名のみとなります。</t>
    <phoneticPr fontId="3"/>
  </si>
  <si>
    <t>※委託研究開発契約書における「（契約項目）（１）研究開発課題名」を記入して下さい。</t>
    <phoneticPr fontId="3"/>
  </si>
  <si>
    <t>日本　太郎</t>
    <rPh sb="0" eb="2">
      <t>ニホン</t>
    </rPh>
    <rPh sb="3" eb="5">
      <t>タロウ</t>
    </rPh>
    <phoneticPr fontId="3"/>
  </si>
  <si>
    <t>マルマルカブシキガイシャ　ダイヒョウトリシマリヤク　ニホン　タロウ</t>
    <phoneticPr fontId="3"/>
  </si>
  <si>
    <t>○○株式会社　代表取締役　日本　太郎</t>
    <phoneticPr fontId="3"/>
  </si>
  <si>
    <t>当該年度実施期間</t>
    <rPh sb="0" eb="2">
      <t>トウガイ</t>
    </rPh>
    <rPh sb="2" eb="3">
      <t>ネン</t>
    </rPh>
    <rPh sb="3" eb="4">
      <t>ド</t>
    </rPh>
    <rPh sb="4" eb="6">
      <t>ジッシ</t>
    </rPh>
    <rPh sb="6" eb="8">
      <t>キカン</t>
    </rPh>
    <phoneticPr fontId="3"/>
  </si>
  <si>
    <r>
      <t>←適格請求書発行事業者登録番号を記入して下さい。</t>
    </r>
    <r>
      <rPr>
        <b/>
        <sz val="11"/>
        <color rgb="FFFF0000"/>
        <rFont val="ＭＳ 明朝"/>
        <family val="1"/>
        <charset val="128"/>
      </rPr>
      <t>免税事業者及び番号申請中の場合は「対象外」と入力してください</t>
    </r>
    <rPh sb="16" eb="18">
      <t>キニュウ</t>
    </rPh>
    <rPh sb="20" eb="21">
      <t>クダ</t>
    </rPh>
    <rPh sb="24" eb="26">
      <t>メンゼイ</t>
    </rPh>
    <rPh sb="26" eb="29">
      <t>ジギョウシャ</t>
    </rPh>
    <rPh sb="29" eb="30">
      <t>オヨ</t>
    </rPh>
    <rPh sb="31" eb="33">
      <t>バンゴウ</t>
    </rPh>
    <rPh sb="33" eb="36">
      <t>シンセイチュウ</t>
    </rPh>
    <rPh sb="37" eb="39">
      <t>バアイ</t>
    </rPh>
    <rPh sb="41" eb="44">
      <t>タイショウガイ</t>
    </rPh>
    <rPh sb="46" eb="48">
      <t>ニュウリョク</t>
    </rPh>
    <phoneticPr fontId="3"/>
  </si>
  <si>
    <t>〔うち、消費税額及び地方消費税額</t>
    <rPh sb="4" eb="7">
      <t>ショウヒゼイ</t>
    </rPh>
    <rPh sb="7" eb="8">
      <t>ガク</t>
    </rPh>
    <rPh sb="8" eb="9">
      <t>オヨ</t>
    </rPh>
    <rPh sb="10" eb="12">
      <t>チホウ</t>
    </rPh>
    <rPh sb="12" eb="15">
      <t>ショウヒゼイ</t>
    </rPh>
    <rPh sb="15" eb="16">
      <t>ガク</t>
    </rPh>
    <phoneticPr fontId="3"/>
  </si>
  <si>
    <t>うち消費税額等（10％）</t>
    <rPh sb="2" eb="5">
      <t>ショウヒゼイ</t>
    </rPh>
    <rPh sb="5" eb="6">
      <t>ガク</t>
    </rPh>
    <rPh sb="6" eb="7">
      <t>トウ</t>
    </rPh>
    <phoneticPr fontId="3"/>
  </si>
  <si>
    <r>
      <t>円也</t>
    </r>
    <r>
      <rPr>
        <sz val="9"/>
        <color theme="1"/>
        <rFont val="ＭＳ 明朝"/>
        <family val="1"/>
        <charset val="128"/>
      </rPr>
      <t>（免税事業者は参考）</t>
    </r>
    <r>
      <rPr>
        <sz val="11"/>
        <color theme="1"/>
        <rFont val="ＭＳ 明朝"/>
        <family val="1"/>
        <charset val="128"/>
      </rPr>
      <t>〕</t>
    </r>
    <rPh sb="3" eb="5">
      <t>メンゼイ</t>
    </rPh>
    <rPh sb="5" eb="8">
      <t>ジギョウシャ</t>
    </rPh>
    <rPh sb="9" eb="11">
      <t>サンコウ</t>
    </rPh>
    <phoneticPr fontId="3"/>
  </si>
  <si>
    <t>前年度からの繰越金額</t>
  </si>
  <si>
    <t>○○株式会社</t>
    <phoneticPr fontId="3"/>
  </si>
  <si>
    <t>財務部　財務部長</t>
    <phoneticPr fontId="3"/>
  </si>
  <si>
    <t>金融機関種別、本支店種別、預金種目は、オプションボタンで変更できます。</t>
    <phoneticPr fontId="3"/>
  </si>
  <si>
    <t>機関名、所属役職、氏名欄において行数が足りない場合は、</t>
    <rPh sb="0" eb="3">
      <t>キカンメイ</t>
    </rPh>
    <rPh sb="4" eb="6">
      <t>ショゾク</t>
    </rPh>
    <rPh sb="6" eb="8">
      <t>ヤクショク</t>
    </rPh>
    <rPh sb="9" eb="11">
      <t>シメイ</t>
    </rPh>
    <rPh sb="11" eb="12">
      <t>ラン</t>
    </rPh>
    <rPh sb="16" eb="18">
      <t>ギョウスウ</t>
    </rPh>
    <rPh sb="19" eb="20">
      <t>タ</t>
    </rPh>
    <rPh sb="23" eb="25">
      <t>バアイ</t>
    </rPh>
    <phoneticPr fontId="3"/>
  </si>
  <si>
    <t>行の高さを調整(広げて)いただき、ご対応下さい。</t>
    <rPh sb="0" eb="1">
      <t>ギョウ</t>
    </rPh>
    <rPh sb="2" eb="3">
      <t>タカ</t>
    </rPh>
    <rPh sb="5" eb="7">
      <t>チョウセイ</t>
    </rPh>
    <rPh sb="8" eb="9">
      <t>ヒロ</t>
    </rPh>
    <rPh sb="18" eb="20">
      <t>タイオウ</t>
    </rPh>
    <rPh sb="20" eb="21">
      <t>クダ</t>
    </rPh>
    <phoneticPr fontId="3"/>
  </si>
  <si>
    <t>←委託研究開発契約書冒頭に記載の「（以下「本事業」という。）」が指す、本委託研究開発における事業名及びプログラム名を記入して下さい。</t>
    <phoneticPr fontId="3"/>
  </si>
  <si>
    <t>　プログラム名がない場合は事業名のみとなります。</t>
    <phoneticPr fontId="3"/>
  </si>
  <si>
    <r>
      <rPr>
        <b/>
        <sz val="9"/>
        <color rgb="FF000000"/>
        <rFont val="ＭＳ ゴシック"/>
        <family val="3"/>
        <charset val="128"/>
      </rPr>
      <t>※</t>
    </r>
    <r>
      <rPr>
        <b/>
        <sz val="9"/>
        <color rgb="FF000000"/>
        <rFont val="游ゴシック"/>
        <family val="3"/>
        <charset val="128"/>
        <scheme val="minor"/>
      </rPr>
      <t>単年度契約の場合：契約期間</t>
    </r>
    <phoneticPr fontId="3"/>
  </si>
  <si>
    <t xml:space="preserve"> </t>
    <phoneticPr fontId="3"/>
  </si>
  <si>
    <r>
      <rPr>
        <b/>
        <sz val="9"/>
        <color rgb="FF000000"/>
        <rFont val="ＭＳ ゴシック"/>
        <family val="3"/>
        <charset val="128"/>
      </rPr>
      <t>※</t>
    </r>
    <r>
      <rPr>
        <b/>
        <sz val="9"/>
        <color rgb="FF000000"/>
        <rFont val="游ゴシック"/>
        <family val="3"/>
        <charset val="128"/>
        <scheme val="minor"/>
      </rPr>
      <t>複数年度契約</t>
    </r>
    <r>
      <rPr>
        <b/>
        <sz val="9"/>
        <color rgb="FF000000"/>
        <rFont val="Calibri"/>
        <family val="3"/>
      </rPr>
      <t>(</t>
    </r>
    <r>
      <rPr>
        <b/>
        <sz val="9"/>
        <color rgb="FF000000"/>
        <rFont val="Yu Gothic"/>
        <family val="3"/>
        <charset val="128"/>
      </rPr>
      <t>基金や前年度からの繰越</t>
    </r>
    <r>
      <rPr>
        <b/>
        <sz val="9"/>
        <color rgb="FF000000"/>
        <rFont val="Calibri"/>
        <family val="3"/>
      </rPr>
      <t>)</t>
    </r>
    <r>
      <rPr>
        <b/>
        <sz val="9"/>
        <color rgb="FF000000"/>
        <rFont val="Yu Gothic"/>
        <family val="3"/>
        <charset val="128"/>
      </rPr>
      <t>の</t>
    </r>
    <r>
      <rPr>
        <b/>
        <sz val="9"/>
        <color rgb="FF000000"/>
        <rFont val="游ゴシック"/>
        <family val="3"/>
        <charset val="128"/>
        <scheme val="minor"/>
      </rPr>
      <t xml:space="preserve">場合 </t>
    </r>
    <r>
      <rPr>
        <b/>
        <sz val="9"/>
        <color rgb="FF000000"/>
        <rFont val="Calibri"/>
        <family val="3"/>
      </rPr>
      <t>:</t>
    </r>
    <r>
      <rPr>
        <b/>
        <sz val="9"/>
        <color rgb="FF000000"/>
        <rFont val="Calibri"/>
        <family val="3"/>
        <charset val="128"/>
      </rPr>
      <t xml:space="preserve">   </t>
    </r>
    <r>
      <rPr>
        <b/>
        <u/>
        <sz val="9"/>
        <color rgb="FFFF0000"/>
        <rFont val="Yu Gothic"/>
        <family val="3"/>
        <charset val="128"/>
      </rPr>
      <t>当該事業年度内の実施期間</t>
    </r>
    <rPh sb="4" eb="5">
      <t>ド</t>
    </rPh>
    <rPh sb="8" eb="10">
      <t>キキン</t>
    </rPh>
    <rPh sb="11" eb="14">
      <t>ゼンネンド</t>
    </rPh>
    <rPh sb="17" eb="19">
      <t>クリコシ</t>
    </rPh>
    <rPh sb="28" eb="30">
      <t>トウガイ</t>
    </rPh>
    <rPh sb="34" eb="35">
      <t>ナイ</t>
    </rPh>
    <phoneticPr fontId="3"/>
  </si>
  <si>
    <r>
      <t>←日付は西暦</t>
    </r>
    <r>
      <rPr>
        <b/>
        <sz val="11"/>
        <color rgb="FFFF0000"/>
        <rFont val="ＭＳ 明朝"/>
        <family val="1"/>
        <charset val="128"/>
      </rPr>
      <t>(YYYY/MM/DD)にてご入力ください。</t>
    </r>
    <r>
      <rPr>
        <b/>
        <sz val="11"/>
        <color theme="1"/>
        <rFont val="ＭＳ 明朝"/>
        <family val="1"/>
        <charset val="128"/>
      </rPr>
      <t>(和暦で表示されます)</t>
    </r>
    <rPh sb="1" eb="3">
      <t>ヒヅケ</t>
    </rPh>
    <rPh sb="4" eb="6">
      <t>セイレキ</t>
    </rPh>
    <rPh sb="21" eb="23">
      <t>ニュウリョク</t>
    </rPh>
    <rPh sb="29" eb="31">
      <t>ワレキ</t>
    </rPh>
    <rPh sb="32" eb="34">
      <t>ヒョウジ</t>
    </rPh>
    <phoneticPr fontId="3"/>
  </si>
  <si>
    <r>
      <t>←</t>
    </r>
    <r>
      <rPr>
        <b/>
        <u/>
        <sz val="11"/>
        <rFont val="ＭＳ 明朝"/>
        <family val="1"/>
        <charset val="128"/>
      </rPr>
      <t>請求年度</t>
    </r>
    <r>
      <rPr>
        <b/>
        <sz val="11"/>
        <color theme="1"/>
        <rFont val="ＭＳ 明朝"/>
        <family val="1"/>
        <charset val="128"/>
      </rPr>
      <t>に該当する実施期間を西暦</t>
    </r>
    <r>
      <rPr>
        <b/>
        <sz val="11"/>
        <color rgb="FFFF0000"/>
        <rFont val="ＭＳ 明朝"/>
        <family val="1"/>
        <charset val="128"/>
      </rPr>
      <t>(YYYY/MM/DD)形式で記入</t>
    </r>
    <r>
      <rPr>
        <b/>
        <sz val="11"/>
        <color theme="1"/>
        <rFont val="ＭＳ 明朝"/>
        <family val="1"/>
        <charset val="128"/>
      </rPr>
      <t>して下さい。(和暦で表示されます)</t>
    </r>
    <rPh sb="1" eb="5">
      <t>セイキュウネンド</t>
    </rPh>
    <rPh sb="6" eb="8">
      <t>ガイトウ</t>
    </rPh>
    <rPh sb="10" eb="12">
      <t>ジッシ</t>
    </rPh>
    <rPh sb="15" eb="17">
      <t>セイレキ</t>
    </rPh>
    <rPh sb="29" eb="31">
      <t>ケイシキ</t>
    </rPh>
    <rPh sb="32" eb="34">
      <t>キニュウ</t>
    </rPh>
    <phoneticPr fontId="3"/>
  </si>
  <si>
    <t>T1234567890123</t>
    <phoneticPr fontId="3"/>
  </si>
  <si>
    <t>←分割払いの場合、支払額の差額および消費税額は総額との端数を第4四半期で調整するように数式を設定しています。</t>
    <rPh sb="1" eb="4">
      <t>ブンカツバラ</t>
    </rPh>
    <rPh sb="6" eb="8">
      <t>バアイ</t>
    </rPh>
    <rPh sb="9" eb="12">
      <t>シハライガク</t>
    </rPh>
    <rPh sb="13" eb="15">
      <t>サガク</t>
    </rPh>
    <rPh sb="18" eb="21">
      <t>ショウヒゼイ</t>
    </rPh>
    <rPh sb="21" eb="22">
      <t>ガク</t>
    </rPh>
    <rPh sb="23" eb="25">
      <t>ソウガク</t>
    </rPh>
    <rPh sb="27" eb="29">
      <t>ハスウ</t>
    </rPh>
    <rPh sb="30" eb="31">
      <t>ダイ</t>
    </rPh>
    <rPh sb="32" eb="35">
      <t>シハンキ</t>
    </rPh>
    <rPh sb="36" eb="38">
      <t>チョウセイ</t>
    </rPh>
    <rPh sb="43" eb="45">
      <t>スウシキ</t>
    </rPh>
    <rPh sb="46" eb="48">
      <t>セッテイ</t>
    </rPh>
    <phoneticPr fontId="3"/>
  </si>
  <si>
    <t>発行日:</t>
    <rPh sb="0" eb="3">
      <t>ハッコウビ</t>
    </rPh>
    <phoneticPr fontId="3"/>
  </si>
  <si>
    <t>理事長　殿</t>
    <rPh sb="0" eb="3">
      <t>リジチョウ</t>
    </rPh>
    <phoneticPr fontId="3"/>
  </si>
  <si>
    <t>適格請求書発行事業者登録番号    :</t>
    <phoneticPr fontId="3"/>
  </si>
  <si>
    <t>発行日:</t>
    <rPh sb="0" eb="3">
      <t>ハッコウビ</t>
    </rPh>
    <phoneticPr fontId="3"/>
  </si>
  <si>
    <t>発行日:</t>
    <rPh sb="0" eb="3">
      <t>ハッコウビ</t>
    </rPh>
    <phoneticPr fontId="3"/>
  </si>
  <si>
    <t>発行日:</t>
    <rPh sb="0" eb="3">
      <t>ハッコウビ</t>
    </rPh>
    <phoneticPr fontId="3"/>
  </si>
  <si>
    <t>発行日:</t>
    <rPh sb="0" eb="3">
      <t>ハッコウビ</t>
    </rPh>
    <phoneticPr fontId="3"/>
  </si>
  <si>
    <t xml:space="preserve"> ※一括払いの条件：直接経費の額が3千万円以下の場合や第3四半期以降に委託期間が開始する場合、その他、特段の事由がある場合に限り一括払いが可能です。</t>
    <rPh sb="2" eb="5">
      <t>イッカツバラ</t>
    </rPh>
    <rPh sb="7" eb="9">
      <t>ジョウケン</t>
    </rPh>
    <rPh sb="15" eb="16">
      <t>ガク</t>
    </rPh>
    <phoneticPr fontId="3"/>
  </si>
  <si>
    <r>
      <t>←当初契約額の金額欄に入力すると、契約額に対する消費税額が自動表示されます。
　※ なお、</t>
    </r>
    <r>
      <rPr>
        <b/>
        <u/>
        <sz val="11"/>
        <color theme="8"/>
        <rFont val="ＭＳ 明朝"/>
        <family val="1"/>
        <charset val="128"/>
      </rPr>
      <t>前年度からの繰越の場合は、プルダウンメニューから『前年度からの繰越金額』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4" eb="56">
      <t>バアイ</t>
    </rPh>
    <phoneticPr fontId="3"/>
  </si>
  <si>
    <t xml:space="preserve">   ←口座番号は”0”から始まる場合、0表示が省略されますが、そのままの表示で問題ありません。</t>
    <rPh sb="4" eb="6">
      <t>コウザ</t>
    </rPh>
    <rPh sb="6" eb="8">
      <t>バンゴウ</t>
    </rPh>
    <rPh sb="14" eb="15">
      <t>ハジ</t>
    </rPh>
    <rPh sb="17" eb="19">
      <t>バアイ</t>
    </rPh>
    <rPh sb="21" eb="23">
      <t>ヒョウジ</t>
    </rPh>
    <rPh sb="24" eb="26">
      <t>ショウリャク</t>
    </rPh>
    <rPh sb="37" eb="39">
      <t>ヒョウジ</t>
    </rPh>
    <rPh sb="40" eb="42">
      <t>モンダイ</t>
    </rPh>
    <phoneticPr fontId="3"/>
  </si>
  <si>
    <t>○○</t>
    <phoneticPr fontId="3"/>
  </si>
  <si>
    <t>△△</t>
    <phoneticPr fontId="3"/>
  </si>
  <si>
    <r>
      <t>←当初契約額の金額欄に入力すると、契約額に対する消費税額が自動表示されます。
　※ なお、</t>
    </r>
    <r>
      <rPr>
        <b/>
        <u/>
        <sz val="11"/>
        <color rgb="FFFF0000"/>
        <rFont val="ＭＳ 明朝"/>
        <family val="1"/>
        <charset val="128"/>
      </rPr>
      <t>前年度からの繰越額を請求する場合は、プルダウンメニューから『前年度からの繰越金額』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3" eb="54">
      <t>ガク</t>
    </rPh>
    <rPh sb="55" eb="57">
      <t>セイキュウ</t>
    </rPh>
    <rPh sb="59" eb="61">
      <t>バアイ</t>
    </rPh>
    <phoneticPr fontId="3"/>
  </si>
  <si>
    <t>←金額欄に増減額を入力すると、自動的に計上すべき消費税額が算出されます。　　　　　　　　　　　　　　　　　　　　　　　　　　　　　　　　　　　　　　　　　　　　　　★消費税額の計算は、最新の契約額総額から算出した消費税額に合致するように各々設定しています。</t>
    <rPh sb="1" eb="3">
      <t>キンガク</t>
    </rPh>
    <rPh sb="3" eb="4">
      <t>ラン</t>
    </rPh>
    <rPh sb="5" eb="8">
      <t>ゾウゲンガク</t>
    </rPh>
    <rPh sb="9" eb="11">
      <t>ニュウリョク</t>
    </rPh>
    <rPh sb="15" eb="18">
      <t>ジドウテキ</t>
    </rPh>
    <rPh sb="19" eb="21">
      <t>ケイジョウ</t>
    </rPh>
    <rPh sb="24" eb="27">
      <t>ショウヒゼイ</t>
    </rPh>
    <rPh sb="27" eb="28">
      <t>ガク</t>
    </rPh>
    <rPh sb="29" eb="31">
      <t>サンシュツ</t>
    </rPh>
    <rPh sb="88" eb="90">
      <t>ケイサン</t>
    </rPh>
    <phoneticPr fontId="3"/>
  </si>
  <si>
    <t>25xx1234567h0001</t>
    <phoneticPr fontId="3"/>
  </si>
  <si>
    <t>で色付けした箇所に入力してください。手書きは原則不可とさせていただきます。</t>
    <rPh sb="1" eb="3">
      <t>イロツ</t>
    </rPh>
    <rPh sb="6" eb="8">
      <t>カショ</t>
    </rPh>
    <rPh sb="9" eb="11">
      <t>ニュウリョク</t>
    </rPh>
    <rPh sb="18" eb="20">
      <t>テガ</t>
    </rPh>
    <rPh sb="22" eb="24">
      <t>ゲンソク</t>
    </rPh>
    <rPh sb="24" eb="26">
      <t>フカ</t>
    </rPh>
    <phoneticPr fontId="3"/>
  </si>
  <si>
    <t>で色付けした箇所に入力してください。手書きは原則不可とさせていただきます。</t>
    <rPh sb="1" eb="3">
      <t>イロツ</t>
    </rPh>
    <rPh sb="6" eb="8">
      <t>カショ</t>
    </rPh>
    <rPh sb="9" eb="11">
      <t>ニュウリョク</t>
    </rPh>
    <rPh sb="18" eb="20">
      <t>テガ</t>
    </rPh>
    <rPh sb="22" eb="26">
      <t>ゲンソクフカ</t>
    </rPh>
    <phoneticPr fontId="3"/>
  </si>
  <si>
    <r>
      <t xml:space="preserve">    </t>
    </r>
    <r>
      <rPr>
        <b/>
        <sz val="9"/>
        <color rgb="FF000000"/>
        <rFont val="Yu Gothic"/>
        <family val="2"/>
        <charset val="128"/>
      </rPr>
      <t>〔例〕複数年度の契約期間</t>
    </r>
    <r>
      <rPr>
        <b/>
        <sz val="9"/>
        <color rgb="FF000000"/>
        <rFont val="Calibri"/>
        <family val="2"/>
      </rPr>
      <t xml:space="preserve"> R6</t>
    </r>
    <r>
      <rPr>
        <b/>
        <sz val="9"/>
        <color rgb="FF000000"/>
        <rFont val="Yu Gothic"/>
        <family val="2"/>
        <charset val="128"/>
      </rPr>
      <t>年</t>
    </r>
    <r>
      <rPr>
        <b/>
        <sz val="9"/>
        <color rgb="FF000000"/>
        <rFont val="Calibri"/>
        <family val="2"/>
      </rPr>
      <t>4</t>
    </r>
    <r>
      <rPr>
        <b/>
        <sz val="9"/>
        <color rgb="FF000000"/>
        <rFont val="Yu Gothic"/>
        <family val="2"/>
        <charset val="128"/>
      </rPr>
      <t>月</t>
    </r>
    <r>
      <rPr>
        <b/>
        <sz val="9"/>
        <color rgb="FF000000"/>
        <rFont val="Calibri"/>
        <family val="2"/>
      </rPr>
      <t>1</t>
    </r>
    <r>
      <rPr>
        <b/>
        <sz val="9"/>
        <color rgb="FF000000"/>
        <rFont val="Yu Gothic"/>
        <family val="2"/>
        <charset val="128"/>
      </rPr>
      <t>日～</t>
    </r>
    <r>
      <rPr>
        <b/>
        <sz val="9"/>
        <color rgb="FF000000"/>
        <rFont val="Calibri"/>
        <family val="2"/>
      </rPr>
      <t>R10</t>
    </r>
    <r>
      <rPr>
        <b/>
        <sz val="9"/>
        <color rgb="FF000000"/>
        <rFont val="Yu Gothic"/>
        <family val="2"/>
        <charset val="128"/>
      </rPr>
      <t>年</t>
    </r>
    <r>
      <rPr>
        <b/>
        <sz val="9"/>
        <color rgb="FF000000"/>
        <rFont val="Calibri"/>
        <family val="2"/>
      </rPr>
      <t>3</t>
    </r>
    <r>
      <rPr>
        <b/>
        <sz val="9"/>
        <color rgb="FF000000"/>
        <rFont val="Yu Gothic"/>
        <family val="2"/>
        <charset val="128"/>
      </rPr>
      <t>月</t>
    </r>
    <r>
      <rPr>
        <b/>
        <sz val="9"/>
        <color rgb="FF000000"/>
        <rFont val="Calibri"/>
        <family val="2"/>
      </rPr>
      <t>31</t>
    </r>
    <r>
      <rPr>
        <b/>
        <sz val="9"/>
        <color rgb="FF000000"/>
        <rFont val="Yu Gothic"/>
        <family val="2"/>
        <charset val="128"/>
      </rPr>
      <t>日→令和8年度の場合：当該年度実施期間</t>
    </r>
    <r>
      <rPr>
        <b/>
        <sz val="9"/>
        <color rgb="FF000000"/>
        <rFont val="Calibri"/>
        <family val="2"/>
      </rPr>
      <t xml:space="preserve"> </t>
    </r>
    <r>
      <rPr>
        <b/>
        <u/>
        <sz val="9"/>
        <color rgb="FFFF0000"/>
        <rFont val="Calibri"/>
        <family val="2"/>
      </rPr>
      <t>R8</t>
    </r>
    <r>
      <rPr>
        <b/>
        <u/>
        <sz val="9"/>
        <color rgb="FFFF0000"/>
        <rFont val="Yu Gothic"/>
        <family val="2"/>
        <charset val="128"/>
      </rPr>
      <t>年</t>
    </r>
    <r>
      <rPr>
        <b/>
        <u/>
        <sz val="9"/>
        <color rgb="FFFF0000"/>
        <rFont val="Calibri"/>
        <family val="2"/>
      </rPr>
      <t>4</t>
    </r>
    <r>
      <rPr>
        <b/>
        <u/>
        <sz val="9"/>
        <color rgb="FFFF0000"/>
        <rFont val="Yu Gothic"/>
        <family val="2"/>
        <charset val="128"/>
      </rPr>
      <t>月</t>
    </r>
    <r>
      <rPr>
        <b/>
        <u/>
        <sz val="9"/>
        <color rgb="FFFF0000"/>
        <rFont val="Calibri"/>
        <family val="2"/>
      </rPr>
      <t>1</t>
    </r>
    <r>
      <rPr>
        <b/>
        <u/>
        <sz val="9"/>
        <color rgb="FFFF0000"/>
        <rFont val="Yu Gothic"/>
        <family val="2"/>
        <charset val="128"/>
      </rPr>
      <t>日～</t>
    </r>
    <r>
      <rPr>
        <b/>
        <u/>
        <sz val="9"/>
        <color rgb="FFFF0000"/>
        <rFont val="Calibri"/>
        <family val="2"/>
      </rPr>
      <t>R9</t>
    </r>
    <r>
      <rPr>
        <b/>
        <u/>
        <sz val="9"/>
        <color rgb="FFFF0000"/>
        <rFont val="Yu Gothic"/>
        <family val="2"/>
        <charset val="128"/>
      </rPr>
      <t>年</t>
    </r>
    <r>
      <rPr>
        <b/>
        <u/>
        <sz val="9"/>
        <color rgb="FFFF0000"/>
        <rFont val="Calibri"/>
        <family val="2"/>
      </rPr>
      <t>3</t>
    </r>
    <r>
      <rPr>
        <b/>
        <u/>
        <sz val="9"/>
        <color rgb="FFFF0000"/>
        <rFont val="Yu Gothic"/>
        <family val="2"/>
        <charset val="128"/>
      </rPr>
      <t>月</t>
    </r>
    <r>
      <rPr>
        <b/>
        <u/>
        <sz val="9"/>
        <color rgb="FFFF0000"/>
        <rFont val="Calibri"/>
        <family val="2"/>
      </rPr>
      <t>31</t>
    </r>
    <r>
      <rPr>
        <b/>
        <u/>
        <sz val="9"/>
        <color rgb="FFFF0000"/>
        <rFont val="Yu Gothic"/>
        <family val="2"/>
        <charset val="128"/>
      </rPr>
      <t>日と記入</t>
    </r>
    <rPh sb="5" eb="6">
      <t>レイ</t>
    </rPh>
    <rPh sb="7" eb="9">
      <t>フクスウ</t>
    </rPh>
    <rPh sb="9" eb="11">
      <t>ネンド</t>
    </rPh>
    <rPh sb="12" eb="14">
      <t>ケイヤク</t>
    </rPh>
    <rPh sb="14" eb="16">
      <t>キカン</t>
    </rPh>
    <rPh sb="19" eb="20">
      <t>ネン</t>
    </rPh>
    <rPh sb="21" eb="22">
      <t>ガツ</t>
    </rPh>
    <rPh sb="23" eb="24">
      <t>ヒ</t>
    </rPh>
    <rPh sb="28" eb="29">
      <t>ネン</t>
    </rPh>
    <rPh sb="30" eb="31">
      <t>ガツ</t>
    </rPh>
    <rPh sb="33" eb="34">
      <t>ヒ</t>
    </rPh>
    <rPh sb="35" eb="37">
      <t>レイワ</t>
    </rPh>
    <rPh sb="38" eb="40">
      <t>ネンド</t>
    </rPh>
    <rPh sb="41" eb="43">
      <t>バアイ</t>
    </rPh>
    <rPh sb="44" eb="46">
      <t>トウガイ</t>
    </rPh>
    <rPh sb="46" eb="48">
      <t>ネンド</t>
    </rPh>
    <rPh sb="48" eb="50">
      <t>ジッシ</t>
    </rPh>
    <rPh sb="50" eb="52">
      <t>キカン</t>
    </rPh>
    <rPh sb="55" eb="56">
      <t>ネン</t>
    </rPh>
    <rPh sb="57" eb="58">
      <t>ガツ</t>
    </rPh>
    <rPh sb="59" eb="60">
      <t>ヒ</t>
    </rPh>
    <rPh sb="63" eb="64">
      <t>ネン</t>
    </rPh>
    <rPh sb="65" eb="66">
      <t>ガツ</t>
    </rPh>
    <rPh sb="68" eb="69">
      <t>ヒ</t>
    </rPh>
    <rPh sb="70" eb="72">
      <t>キニュウ</t>
    </rPh>
    <phoneticPr fontId="3"/>
  </si>
  <si>
    <t>26xx1234567h0001</t>
    <phoneticPr fontId="3"/>
  </si>
  <si>
    <r>
      <t>←当初契約額の金額欄に入力すると、契約額に対する消費税額が自動表示されます。
　※ なお、</t>
    </r>
    <r>
      <rPr>
        <b/>
        <u/>
        <sz val="11"/>
        <color rgb="FFFF0000"/>
        <rFont val="ＭＳ 明朝"/>
        <family val="1"/>
        <charset val="128"/>
      </rPr>
      <t>前年度からの繰越の場合は、プルダウンメニューから『前年度からの繰越金額』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4" eb="56">
      <t>バアイ</t>
    </rPh>
    <phoneticPr fontId="3"/>
  </si>
  <si>
    <t>※分割払【4回分割】四半期毎の支払額は契約額を4分割(千円未満切り捨て)。【3回分割】四半期毎の支払額は契約額を3分割(千円未満切り捨て)。                                                                                          消費税額は、税込価格÷(1+消費税率)×消費税率で算出(円未満切り捨て)。全体の端数は第4四半期で調整する。</t>
    <rPh sb="1" eb="4">
      <t>ブンカツバラ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</si>
</sst>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 &quot;分割&quot;"/>
    <numFmt numFmtId="178" formatCode="&quot;T&quot;0"/>
    <numFmt numFmtId="179" formatCode="#,##0;[Red]\▲#,##0"/>
    <numFmt numFmtId="180" formatCode="0&quot;分割&quot;"/>
  </numFmts>
  <fonts count="45">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2"/>
      <color theme="1"/>
      <name val="ＭＳ 明朝"/>
      <family val="1"/>
      <charset val="128"/>
    </font>
    <font>
      <b/>
      <sz val="11"/>
      <name val="ＭＳ 明朝"/>
      <family val="1"/>
      <charset val="128"/>
    </font>
    <font>
      <b/>
      <sz val="11"/>
      <color theme="1"/>
      <name val="ＭＳ 明朝"/>
      <family val="1"/>
      <charset val="128"/>
    </font>
    <font>
      <sz val="24"/>
      <color theme="1"/>
      <name val="ＭＳ 明朝"/>
      <family val="1"/>
      <charset val="128"/>
    </font>
    <font>
      <sz val="16"/>
      <color theme="1"/>
      <name val="ＭＳ 明朝"/>
      <family val="1"/>
      <charset val="128"/>
    </font>
    <font>
      <sz val="10"/>
      <color theme="1"/>
      <name val="ＭＳ 明朝"/>
      <family val="1"/>
      <charset val="128"/>
    </font>
    <font>
      <sz val="20"/>
      <color theme="1"/>
      <name val="ＭＳ 明朝"/>
      <family val="1"/>
      <charset val="128"/>
    </font>
    <font>
      <sz val="14"/>
      <color theme="1"/>
      <name val="ＭＳ 明朝"/>
      <family val="1"/>
      <charset val="128"/>
    </font>
    <font>
      <b/>
      <sz val="14"/>
      <color theme="1"/>
      <name val="ＭＳ 明朝"/>
      <family val="1"/>
      <charset val="128"/>
    </font>
    <font>
      <b/>
      <sz val="11"/>
      <color indexed="8"/>
      <name val="ＭＳ 明朝"/>
      <family val="1"/>
      <charset val="128"/>
    </font>
    <font>
      <b/>
      <sz val="10"/>
      <color rgb="FFFF0000"/>
      <name val="ＭＳ 明朝"/>
      <family val="1"/>
      <charset val="128"/>
    </font>
    <font>
      <sz val="10"/>
      <color rgb="FFFF0000"/>
      <name val="ＭＳ 明朝"/>
      <family val="1"/>
      <charset val="128"/>
    </font>
    <font>
      <sz val="12"/>
      <name val="ＭＳ 明朝"/>
      <family val="1"/>
      <charset val="128"/>
    </font>
    <font>
      <b/>
      <sz val="9"/>
      <color theme="1"/>
      <name val="ＭＳ 明朝"/>
      <family val="1"/>
      <charset val="128"/>
    </font>
    <font>
      <b/>
      <sz val="14"/>
      <color rgb="FFFF0000"/>
      <name val="ＭＳ 明朝"/>
      <family val="1"/>
      <charset val="128"/>
    </font>
    <font>
      <b/>
      <sz val="12"/>
      <color rgb="FFFF0000"/>
      <name val="ＭＳ 明朝"/>
      <family val="1"/>
      <charset val="128"/>
    </font>
    <font>
      <sz val="9"/>
      <color rgb="FF000000"/>
      <name val="Meiryo UI"/>
      <family val="3"/>
      <charset val="128"/>
    </font>
    <font>
      <b/>
      <sz val="10"/>
      <color theme="1"/>
      <name val="ＭＳ 明朝"/>
      <family val="1"/>
      <charset val="128"/>
    </font>
    <font>
      <b/>
      <sz val="11"/>
      <color rgb="FFFF0000"/>
      <name val="ＭＳ 明朝"/>
      <family val="1"/>
      <charset val="128"/>
    </font>
    <font>
      <sz val="11"/>
      <color rgb="FFFF0000"/>
      <name val="游ゴシック"/>
      <family val="2"/>
      <charset val="128"/>
      <scheme val="minor"/>
    </font>
    <font>
      <sz val="11"/>
      <color rgb="FFFF0000"/>
      <name val="ＭＳ 明朝"/>
      <family val="1"/>
      <charset val="128"/>
    </font>
    <font>
      <sz val="9"/>
      <color theme="1"/>
      <name val="ＭＳ 明朝"/>
      <family val="1"/>
      <charset val="128"/>
    </font>
    <font>
      <sz val="8"/>
      <color theme="1"/>
      <name val="ＭＳ 明朝"/>
      <family val="1"/>
      <charset val="128"/>
    </font>
    <font>
      <b/>
      <u/>
      <sz val="11"/>
      <name val="ＭＳ 明朝"/>
      <family val="1"/>
      <charset val="128"/>
    </font>
    <font>
      <b/>
      <sz val="9"/>
      <color rgb="FF000000"/>
      <name val="Calibri"/>
      <family val="2"/>
    </font>
    <font>
      <b/>
      <sz val="9"/>
      <color rgb="FF000000"/>
      <name val="游ゴシック"/>
      <family val="3"/>
      <charset val="128"/>
      <scheme val="minor"/>
    </font>
    <font>
      <b/>
      <sz val="9"/>
      <color rgb="FF000000"/>
      <name val="ＭＳ ゴシック"/>
      <family val="3"/>
      <charset val="128"/>
    </font>
    <font>
      <b/>
      <sz val="9"/>
      <color rgb="FF000000"/>
      <name val="Calibri"/>
      <family val="3"/>
      <charset val="128"/>
    </font>
    <font>
      <b/>
      <sz val="9"/>
      <color rgb="FF000000"/>
      <name val="Calibri"/>
      <family val="3"/>
    </font>
    <font>
      <b/>
      <sz val="9"/>
      <color rgb="FF000000"/>
      <name val="Yu Gothic"/>
      <family val="3"/>
      <charset val="128"/>
    </font>
    <font>
      <b/>
      <sz val="9"/>
      <color rgb="FF000000"/>
      <name val="Yu Gothic"/>
      <family val="2"/>
      <charset val="128"/>
    </font>
    <font>
      <b/>
      <u/>
      <sz val="9"/>
      <color rgb="FFFF0000"/>
      <name val="Yu Gothic"/>
      <family val="3"/>
      <charset val="128"/>
    </font>
    <font>
      <b/>
      <u/>
      <sz val="9"/>
      <color rgb="FFFF0000"/>
      <name val="Calibri"/>
      <family val="2"/>
    </font>
    <font>
      <b/>
      <u/>
      <sz val="9"/>
      <color rgb="FFFF0000"/>
      <name val="Yu Gothic"/>
      <family val="2"/>
      <charset val="128"/>
    </font>
    <font>
      <b/>
      <u/>
      <sz val="11"/>
      <color theme="8"/>
      <name val="ＭＳ 明朝"/>
      <family val="1"/>
      <charset val="128"/>
    </font>
    <font>
      <b/>
      <sz val="10"/>
      <color indexed="8"/>
      <name val="ＭＳ 明朝"/>
      <family val="1"/>
      <charset val="128"/>
    </font>
    <font>
      <b/>
      <sz val="10"/>
      <name val="ＭＳ 明朝"/>
      <family val="1"/>
      <charset val="128"/>
    </font>
    <font>
      <b/>
      <sz val="16"/>
      <color rgb="FFFF0000"/>
      <name val="ＭＳ ゴシック"/>
      <family val="3"/>
      <charset val="128"/>
    </font>
    <font>
      <b/>
      <sz val="9"/>
      <color indexed="81"/>
      <name val="MS P ゴシック"/>
      <family val="3"/>
      <charset val="128"/>
    </font>
    <font>
      <b/>
      <u/>
      <sz val="11"/>
      <color rgb="FFFF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9">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8">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justify" vertical="center"/>
    </xf>
    <xf numFmtId="0" fontId="2"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38" fontId="11" fillId="0" borderId="0" xfId="1" applyFont="1" applyAlignment="1">
      <alignment horizontal="right" vertical="center"/>
    </xf>
    <xf numFmtId="0" fontId="11" fillId="0" borderId="0" xfId="0" applyFont="1" applyAlignment="1">
      <alignment horizontal="left" vertical="center"/>
    </xf>
    <xf numFmtId="176" fontId="6" fillId="0" borderId="0" xfId="0" applyNumberFormat="1" applyFo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shrinkToFit="1"/>
    </xf>
    <xf numFmtId="0" fontId="12" fillId="3" borderId="6" xfId="0" applyFont="1" applyFill="1" applyBorder="1" applyAlignment="1">
      <alignment horizontal="center" vertical="center" shrinkToFit="1"/>
    </xf>
    <xf numFmtId="0" fontId="12" fillId="0" borderId="7" xfId="0" applyFont="1" applyBorder="1" applyAlignment="1">
      <alignment horizontal="center" vertical="center"/>
    </xf>
    <xf numFmtId="0" fontId="2" fillId="3" borderId="9" xfId="0" applyFont="1" applyFill="1" applyBorder="1">
      <alignment vertical="center"/>
    </xf>
    <xf numFmtId="176" fontId="14" fillId="0" borderId="0" xfId="0" applyNumberFormat="1" applyFont="1">
      <alignment vertical="center"/>
    </xf>
    <xf numFmtId="0" fontId="12" fillId="3" borderId="12" xfId="0" applyFont="1" applyFill="1" applyBorder="1" applyAlignment="1">
      <alignment horizontal="center" vertical="center" shrinkToFit="1"/>
    </xf>
    <xf numFmtId="0" fontId="2" fillId="3" borderId="13" xfId="0" applyFont="1" applyFill="1" applyBorder="1">
      <alignment vertical="center"/>
    </xf>
    <xf numFmtId="0" fontId="15" fillId="0" borderId="8" xfId="0" applyFont="1" applyBorder="1" applyAlignment="1">
      <alignment horizontal="left"/>
    </xf>
    <xf numFmtId="0" fontId="12" fillId="0" borderId="8" xfId="0" applyFont="1" applyBorder="1" applyAlignment="1">
      <alignment horizontal="center" vertical="center"/>
    </xf>
    <xf numFmtId="38" fontId="16" fillId="0" borderId="8" xfId="1" applyFont="1" applyBorder="1" applyAlignment="1"/>
    <xf numFmtId="38" fontId="12" fillId="0" borderId="8" xfId="1" applyFont="1" applyBorder="1" applyAlignment="1">
      <alignment horizontal="right" vertical="center"/>
    </xf>
    <xf numFmtId="0" fontId="15" fillId="0" borderId="8" xfId="0" applyFont="1" applyBorder="1" applyAlignment="1">
      <alignment horizontal="center"/>
    </xf>
    <xf numFmtId="176" fontId="2" fillId="0" borderId="0" xfId="0" applyNumberFormat="1" applyFont="1">
      <alignment vertical="center"/>
    </xf>
    <xf numFmtId="0" fontId="12" fillId="3" borderId="8" xfId="0" applyFont="1" applyFill="1" applyBorder="1" applyAlignment="1">
      <alignment horizontal="center" vertical="center"/>
    </xf>
    <xf numFmtId="0" fontId="2" fillId="0" borderId="6" xfId="0" applyFont="1" applyBorder="1">
      <alignment vertical="center"/>
    </xf>
    <xf numFmtId="0" fontId="5" fillId="0" borderId="1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8" xfId="0" applyFont="1" applyBorder="1" applyAlignment="1">
      <alignment horizontal="distributed" vertical="center" wrapText="1"/>
    </xf>
    <xf numFmtId="0" fontId="18" fillId="0" borderId="0" xfId="0" applyFont="1" applyAlignment="1">
      <alignment horizontal="left" vertical="center" indent="2"/>
    </xf>
    <xf numFmtId="0" fontId="2" fillId="0" borderId="0" xfId="0" applyFont="1" applyAlignment="1">
      <alignment horizontal="justify" vertical="center"/>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38" fontId="2" fillId="0" borderId="0" xfId="1" applyFont="1">
      <alignment vertical="center"/>
    </xf>
    <xf numFmtId="0" fontId="9" fillId="0" borderId="0" xfId="0" applyFont="1">
      <alignment vertical="center"/>
    </xf>
    <xf numFmtId="0" fontId="5" fillId="0" borderId="8"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5" fillId="0" borderId="5" xfId="0" applyFont="1" applyFill="1" applyBorder="1" applyAlignment="1">
      <alignment horizontal="left" vertical="center" wrapText="1"/>
    </xf>
    <xf numFmtId="0" fontId="15" fillId="0" borderId="8" xfId="0" applyFont="1" applyBorder="1" applyAlignment="1">
      <alignment horizontal="left" vertical="center"/>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38" fontId="9" fillId="0" borderId="0" xfId="1" applyFo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5" fillId="0" borderId="0" xfId="0" applyFont="1" applyFill="1" applyBorder="1" applyAlignment="1">
      <alignment horizontal="left" vertical="center" wrapText="1"/>
    </xf>
    <xf numFmtId="0" fontId="2" fillId="0" borderId="0" xfId="0" applyFont="1" applyFill="1">
      <alignment vertical="center"/>
    </xf>
    <xf numFmtId="178" fontId="20" fillId="0" borderId="0" xfId="0" applyNumberFormat="1"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shrinkToFi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2" fillId="0" borderId="0" xfId="0" applyFont="1" applyFill="1" applyAlignment="1">
      <alignment horizontal="righ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lignment vertical="center"/>
    </xf>
    <xf numFmtId="0" fontId="9" fillId="0" borderId="0" xfId="0" applyFont="1" applyFill="1">
      <alignment vertical="center"/>
    </xf>
    <xf numFmtId="0" fontId="12" fillId="0" borderId="0" xfId="0" applyFont="1" applyFill="1" applyBorder="1" applyAlignment="1">
      <alignment horizontal="center" vertical="center" shrinkToFit="1"/>
    </xf>
    <xf numFmtId="0" fontId="2" fillId="0" borderId="0" xfId="0" applyFont="1" applyFill="1" applyBorder="1">
      <alignment vertical="center"/>
    </xf>
    <xf numFmtId="177" fontId="19" fillId="0" borderId="0" xfId="0" applyNumberFormat="1" applyFont="1" applyFill="1" applyBorder="1" applyAlignment="1">
      <alignment horizontal="center" vertical="center" shrinkToFit="1"/>
    </xf>
    <xf numFmtId="0" fontId="15" fillId="0" borderId="0" xfId="0" applyFont="1" applyFill="1" applyBorder="1" applyAlignment="1">
      <alignment horizontal="center"/>
    </xf>
    <xf numFmtId="0" fontId="12" fillId="0" borderId="0" xfId="0" applyFont="1" applyFill="1" applyBorder="1" applyAlignment="1">
      <alignment horizontal="center" vertical="center"/>
    </xf>
    <xf numFmtId="176" fontId="2" fillId="0" borderId="0" xfId="0" applyNumberFormat="1" applyFont="1" applyFill="1">
      <alignment vertical="center"/>
    </xf>
    <xf numFmtId="0" fontId="17"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0" fontId="2" fillId="0" borderId="0" xfId="0" applyFont="1" applyFill="1" applyAlignment="1">
      <alignment horizontal="left" vertical="center" indent="1"/>
    </xf>
    <xf numFmtId="0" fontId="13" fillId="0" borderId="20" xfId="0" applyFont="1" applyBorder="1" applyAlignment="1">
      <alignment horizontal="center" vertical="center"/>
    </xf>
    <xf numFmtId="38" fontId="9" fillId="0" borderId="0" xfId="1" applyFont="1" applyAlignment="1">
      <alignment horizontal="right" vertical="center"/>
    </xf>
    <xf numFmtId="0" fontId="9" fillId="0" borderId="0" xfId="0" applyFont="1" applyAlignment="1">
      <alignment horizontal="left" vertical="center"/>
    </xf>
    <xf numFmtId="0" fontId="22" fillId="0" borderId="8" xfId="0" applyFont="1" applyBorder="1" applyAlignment="1">
      <alignment horizontal="left" vertical="center"/>
    </xf>
    <xf numFmtId="176" fontId="6" fillId="0" borderId="0" xfId="0" applyNumberFormat="1" applyFont="1" applyFill="1">
      <alignment vertical="center"/>
    </xf>
    <xf numFmtId="0" fontId="5" fillId="3" borderId="8" xfId="0" applyFont="1" applyFill="1" applyBorder="1" applyAlignment="1">
      <alignment horizontal="left" vertical="center" wrapText="1"/>
    </xf>
    <xf numFmtId="0" fontId="12" fillId="0" borderId="7" xfId="0" applyFont="1" applyBorder="1" applyAlignment="1">
      <alignment horizontal="center" vertical="center"/>
    </xf>
    <xf numFmtId="0" fontId="23" fillId="0" borderId="0" xfId="0" applyFont="1" applyFill="1">
      <alignment vertical="center"/>
    </xf>
    <xf numFmtId="0" fontId="13" fillId="2" borderId="9"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180" fontId="13" fillId="2" borderId="12" xfId="0" applyNumberFormat="1"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0" xfId="0" applyFont="1" applyFill="1" applyBorder="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2" fillId="0" borderId="14"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0" fillId="2" borderId="24" xfId="0" applyFont="1" applyFill="1" applyBorder="1" applyAlignment="1">
      <alignment horizontal="center" vertical="center" wrapText="1"/>
    </xf>
    <xf numFmtId="0" fontId="23" fillId="0" borderId="0" xfId="0" applyFont="1" applyAlignment="1">
      <alignment horizontal="left" vertical="center"/>
    </xf>
    <xf numFmtId="0" fontId="27" fillId="2" borderId="15" xfId="0" applyFont="1" applyFill="1" applyBorder="1" applyAlignment="1">
      <alignment horizontal="center" vertical="center" wrapText="1"/>
    </xf>
    <xf numFmtId="0" fontId="10" fillId="2" borderId="11" xfId="0" applyFont="1" applyFill="1" applyBorder="1" applyAlignment="1">
      <alignment horizontal="justify" vertical="center" wrapText="1"/>
    </xf>
    <xf numFmtId="0" fontId="26" fillId="2" borderId="5" xfId="0" applyFont="1" applyFill="1" applyBorder="1" applyAlignment="1">
      <alignment horizontal="left" vertical="center" wrapText="1"/>
    </xf>
    <xf numFmtId="0" fontId="7" fillId="0" borderId="0" xfId="0" applyFont="1" applyAlignment="1">
      <alignment vertical="top"/>
    </xf>
    <xf numFmtId="0" fontId="5" fillId="0" borderId="13" xfId="0" applyFont="1" applyBorder="1" applyAlignment="1">
      <alignment horizontal="center" vertical="center" shrinkToFit="1"/>
    </xf>
    <xf numFmtId="0" fontId="23" fillId="3" borderId="25" xfId="0" applyFont="1" applyFill="1" applyBorder="1">
      <alignment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0" fontId="29" fillId="0" borderId="0" xfId="0" applyFont="1">
      <alignment vertical="center"/>
    </xf>
    <xf numFmtId="0" fontId="29"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13" fillId="0" borderId="14" xfId="0" applyFont="1" applyBorder="1" applyAlignment="1">
      <alignment horizontal="center" vertical="center"/>
    </xf>
    <xf numFmtId="0" fontId="22" fillId="0" borderId="0" xfId="0" applyFont="1" applyFill="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Fill="1" applyAlignment="1">
      <alignment horizontal="left" vertical="center" inden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8" fillId="0"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176" fontId="41" fillId="0" borderId="0" xfId="0" applyNumberFormat="1" applyFont="1">
      <alignment vertical="center"/>
    </xf>
    <xf numFmtId="176" fontId="20" fillId="0" borderId="0" xfId="0" applyNumberFormat="1" applyFont="1" applyFill="1">
      <alignment vertical="center"/>
    </xf>
    <xf numFmtId="176" fontId="7" fillId="0" borderId="0" xfId="0" applyNumberFormat="1" applyFont="1" applyFill="1">
      <alignment vertical="center"/>
    </xf>
    <xf numFmtId="176" fontId="41" fillId="0" borderId="0" xfId="0" applyNumberFormat="1" applyFont="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7" fillId="2" borderId="0" xfId="0" applyNumberFormat="1" applyFont="1" applyFill="1" applyAlignment="1" applyProtection="1">
      <alignment horizontal="left" vertical="center"/>
      <protection locked="0"/>
    </xf>
    <xf numFmtId="0" fontId="8" fillId="0" borderId="0" xfId="0" applyFont="1" applyAlignment="1">
      <alignment horizontal="center" vertical="center"/>
    </xf>
    <xf numFmtId="38" fontId="11" fillId="0" borderId="0" xfId="1" applyFont="1" applyFill="1" applyAlignment="1">
      <alignment horizontal="right" vertical="center"/>
    </xf>
    <xf numFmtId="38" fontId="12" fillId="0" borderId="0" xfId="1" applyFont="1" applyFill="1" applyAlignment="1">
      <alignment horizontal="right" vertical="center"/>
    </xf>
    <xf numFmtId="0" fontId="13" fillId="2" borderId="26"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38" fontId="13" fillId="2" borderId="0" xfId="1" applyFont="1" applyFill="1" applyBorder="1" applyAlignment="1" applyProtection="1">
      <alignment horizontal="right" vertical="center" shrinkToFit="1"/>
      <protection locked="0"/>
    </xf>
    <xf numFmtId="38" fontId="13" fillId="2" borderId="24" xfId="1" applyFont="1" applyFill="1" applyBorder="1" applyAlignment="1" applyProtection="1">
      <alignment horizontal="right" vertical="center" shrinkToFit="1"/>
      <protection locked="0"/>
    </xf>
    <xf numFmtId="38" fontId="13" fillId="0" borderId="9" xfId="1" applyFont="1" applyBorder="1" applyAlignment="1">
      <alignment horizontal="right" vertical="center"/>
    </xf>
    <xf numFmtId="0" fontId="12" fillId="0" borderId="2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3" fontId="12" fillId="0" borderId="8" xfId="1" applyNumberFormat="1" applyFont="1" applyBorder="1" applyAlignment="1">
      <alignment horizontal="right" vertical="center"/>
    </xf>
    <xf numFmtId="3" fontId="12" fillId="0" borderId="5" xfId="1" applyNumberFormat="1" applyFont="1" applyBorder="1" applyAlignment="1">
      <alignment horizontal="righ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38" fontId="12" fillId="0" borderId="5"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0" xfId="0" applyFont="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179" fontId="12" fillId="2" borderId="8" xfId="1" applyNumberFormat="1" applyFont="1" applyFill="1" applyBorder="1" applyAlignment="1" applyProtection="1">
      <alignment horizontal="right" vertical="center"/>
      <protection locked="0"/>
    </xf>
    <xf numFmtId="179" fontId="12" fillId="2" borderId="5" xfId="1" applyNumberFormat="1" applyFont="1" applyFill="1" applyBorder="1" applyAlignment="1" applyProtection="1">
      <alignment horizontal="right" vertical="center"/>
      <protection locked="0"/>
    </xf>
    <xf numFmtId="179" fontId="12" fillId="0" borderId="7" xfId="1" applyNumberFormat="1" applyFont="1" applyBorder="1" applyAlignment="1">
      <alignment horizontal="right" vertical="center"/>
    </xf>
    <xf numFmtId="179" fontId="12" fillId="0" borderId="8" xfId="1" applyNumberFormat="1" applyFont="1" applyBorder="1" applyAlignment="1">
      <alignment horizontal="right" vertical="center"/>
    </xf>
    <xf numFmtId="179" fontId="12" fillId="0" borderId="5" xfId="1" applyNumberFormat="1" applyFont="1" applyBorder="1" applyAlignment="1">
      <alignment horizontal="righ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179" fontId="12" fillId="0" borderId="7" xfId="1" applyNumberFormat="1" applyFont="1" applyBorder="1" applyAlignment="1" applyProtection="1">
      <alignment horizontal="right" vertical="center"/>
    </xf>
    <xf numFmtId="179" fontId="12" fillId="0" borderId="8" xfId="1" applyNumberFormat="1" applyFont="1" applyBorder="1" applyAlignment="1" applyProtection="1">
      <alignment horizontal="right" vertical="center"/>
    </xf>
    <xf numFmtId="179" fontId="12" fillId="0" borderId="5" xfId="1" applyNumberFormat="1" applyFont="1" applyBorder="1" applyAlignment="1" applyProtection="1">
      <alignment horizontal="right" vertical="center"/>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179" fontId="12" fillId="2" borderId="14" xfId="1" applyNumberFormat="1" applyFont="1" applyFill="1" applyBorder="1" applyAlignment="1" applyProtection="1">
      <alignment horizontal="right" vertical="center"/>
      <protection locked="0"/>
    </xf>
    <xf numFmtId="179" fontId="12" fillId="2" borderId="15" xfId="1" applyNumberFormat="1" applyFont="1" applyFill="1" applyBorder="1" applyAlignment="1" applyProtection="1">
      <alignment horizontal="right"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179" fontId="12" fillId="0" borderId="4" xfId="1" applyNumberFormat="1" applyFont="1" applyBorder="1" applyAlignment="1" applyProtection="1">
      <alignment horizontal="right" vertical="center"/>
    </xf>
    <xf numFmtId="179" fontId="12" fillId="0" borderId="14" xfId="1" applyNumberFormat="1" applyFont="1" applyBorder="1" applyAlignment="1" applyProtection="1">
      <alignment horizontal="right" vertical="center"/>
    </xf>
    <xf numFmtId="179" fontId="12" fillId="0" borderId="15" xfId="1" applyNumberFormat="1" applyFont="1" applyBorder="1" applyAlignment="1" applyProtection="1">
      <alignment horizontal="right" vertical="center"/>
    </xf>
    <xf numFmtId="58" fontId="17" fillId="2" borderId="8" xfId="0" applyNumberFormat="1" applyFont="1" applyFill="1" applyBorder="1" applyAlignment="1" applyProtection="1">
      <alignment horizontal="center" vertical="center" wrapText="1"/>
      <protection locked="0"/>
    </xf>
    <xf numFmtId="0" fontId="5" fillId="0" borderId="7" xfId="0" applyFont="1" applyBorder="1" applyAlignment="1" applyProtection="1">
      <alignment horizontal="distributed" vertical="center" wrapText="1"/>
      <protection locked="0"/>
    </xf>
    <xf numFmtId="0" fontId="5" fillId="0" borderId="8" xfId="0" applyFont="1" applyBorder="1" applyAlignment="1" applyProtection="1">
      <alignment horizontal="distributed" vertical="center" wrapText="1"/>
      <protection locked="0"/>
    </xf>
    <xf numFmtId="0" fontId="5" fillId="0" borderId="5" xfId="0" applyFont="1" applyBorder="1" applyAlignment="1" applyProtection="1">
      <alignment horizontal="distributed" vertical="center" wrapText="1"/>
      <protection locked="0"/>
    </xf>
    <xf numFmtId="0" fontId="17" fillId="2" borderId="8"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wrapText="1"/>
      <protection locked="0"/>
    </xf>
    <xf numFmtId="0" fontId="5" fillId="0" borderId="23" xfId="0" applyFont="1" applyBorder="1" applyAlignment="1" applyProtection="1">
      <alignment horizontal="distributed" vertical="center" wrapText="1"/>
      <protection locked="0"/>
    </xf>
    <xf numFmtId="0" fontId="5" fillId="0" borderId="10" xfId="0" applyFont="1" applyBorder="1" applyAlignment="1" applyProtection="1">
      <alignment horizontal="distributed" vertical="center" wrapText="1"/>
      <protection locked="0"/>
    </xf>
    <xf numFmtId="0" fontId="5" fillId="0" borderId="11" xfId="0" applyFont="1" applyBorder="1" applyAlignment="1" applyProtection="1">
      <alignment horizontal="distributed" vertical="center" wrapText="1"/>
      <protection locked="0"/>
    </xf>
    <xf numFmtId="0" fontId="12" fillId="0" borderId="16"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179" fontId="12" fillId="0" borderId="17" xfId="1" applyNumberFormat="1" applyFont="1" applyFill="1" applyBorder="1" applyAlignment="1" applyProtection="1">
      <alignment horizontal="right" vertical="center"/>
      <protection locked="0"/>
    </xf>
    <xf numFmtId="179" fontId="12" fillId="0" borderId="18" xfId="1" applyNumberFormat="1" applyFont="1" applyFill="1" applyBorder="1" applyAlignment="1" applyProtection="1">
      <alignment horizontal="right" vertical="center"/>
      <protection locked="0"/>
    </xf>
    <xf numFmtId="179" fontId="12" fillId="0" borderId="16" xfId="1" applyNumberFormat="1" applyFont="1" applyBorder="1" applyAlignment="1" applyProtection="1">
      <alignment horizontal="right" vertical="center"/>
    </xf>
    <xf numFmtId="179" fontId="12" fillId="0" borderId="17" xfId="1" applyNumberFormat="1" applyFont="1" applyBorder="1" applyAlignment="1" applyProtection="1">
      <alignment horizontal="right" vertical="center"/>
    </xf>
    <xf numFmtId="179" fontId="12" fillId="0" borderId="18" xfId="1" applyNumberFormat="1" applyFont="1" applyBorder="1" applyAlignment="1" applyProtection="1">
      <alignment horizontal="righ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179" fontId="13" fillId="0" borderId="20" xfId="1" applyNumberFormat="1" applyFont="1" applyBorder="1" applyAlignment="1">
      <alignment horizontal="right" vertical="center"/>
    </xf>
    <xf numFmtId="179" fontId="13" fillId="0" borderId="21" xfId="1" applyNumberFormat="1" applyFont="1" applyBorder="1" applyAlignment="1">
      <alignment horizontal="right" vertical="center"/>
    </xf>
    <xf numFmtId="38" fontId="13" fillId="0" borderId="19" xfId="1" applyFont="1" applyBorder="1" applyAlignment="1">
      <alignment horizontal="right" vertical="center"/>
    </xf>
    <xf numFmtId="38" fontId="13" fillId="0" borderId="20" xfId="1" applyFont="1" applyBorder="1" applyAlignment="1">
      <alignment horizontal="right" vertical="center"/>
    </xf>
    <xf numFmtId="38" fontId="13" fillId="0" borderId="21" xfId="1" applyFont="1" applyBorder="1" applyAlignment="1">
      <alignment horizontal="right" vertical="center"/>
    </xf>
    <xf numFmtId="176" fontId="12" fillId="0" borderId="8" xfId="0" applyNumberFormat="1" applyFont="1" applyBorder="1">
      <alignment vertical="center"/>
    </xf>
    <xf numFmtId="0" fontId="5" fillId="0" borderId="4" xfId="0" applyFont="1" applyBorder="1" applyAlignment="1" applyProtection="1">
      <alignment horizontal="distributed" vertical="center" wrapText="1"/>
      <protection locked="0"/>
    </xf>
    <xf numFmtId="0" fontId="5" fillId="0" borderId="14" xfId="0" applyFont="1" applyBorder="1" applyAlignment="1" applyProtection="1">
      <alignment horizontal="distributed" vertical="center" wrapText="1"/>
      <protection locked="0"/>
    </xf>
    <xf numFmtId="0" fontId="5" fillId="0" borderId="15" xfId="0" applyFont="1" applyBorder="1" applyAlignment="1" applyProtection="1">
      <alignment horizontal="distributed" vertical="center" wrapText="1"/>
      <protection locked="0"/>
    </xf>
    <xf numFmtId="0" fontId="17" fillId="0" borderId="7" xfId="0" applyFont="1" applyFill="1" applyBorder="1" applyAlignment="1" applyProtection="1">
      <alignment horizontal="distributed" vertical="center" wrapText="1"/>
      <protection locked="0"/>
    </xf>
    <xf numFmtId="0" fontId="17" fillId="0" borderId="8" xfId="0" applyFont="1" applyFill="1" applyBorder="1" applyAlignment="1" applyProtection="1">
      <alignment horizontal="distributed" vertical="center" wrapText="1"/>
      <protection locked="0"/>
    </xf>
    <xf numFmtId="0" fontId="17" fillId="0" borderId="5" xfId="0" applyFont="1" applyFill="1" applyBorder="1" applyAlignment="1" applyProtection="1">
      <alignment horizontal="distributed" vertical="center" wrapText="1"/>
      <protection locked="0"/>
    </xf>
    <xf numFmtId="58" fontId="5" fillId="2" borderId="8" xfId="0" applyNumberFormat="1" applyFont="1" applyFill="1" applyBorder="1" applyAlignment="1" applyProtection="1">
      <alignment horizontal="center" vertical="center" wrapText="1"/>
      <protection locked="0"/>
    </xf>
    <xf numFmtId="0" fontId="17" fillId="2" borderId="14" xfId="0" applyFont="1" applyFill="1" applyBorder="1" applyAlignment="1" applyProtection="1">
      <alignment horizontal="left" vertical="center" wrapText="1"/>
      <protection locked="0"/>
    </xf>
    <xf numFmtId="0" fontId="17" fillId="2" borderId="15"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2" fillId="0" borderId="0" xfId="0" applyFont="1" applyAlignment="1">
      <alignment horizontal="left" vertical="center" indent="1"/>
    </xf>
    <xf numFmtId="0" fontId="5" fillId="2" borderId="14"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4" fillId="0" borderId="7"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2" borderId="8"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42" fillId="0" borderId="0" xfId="0" applyFont="1" applyFill="1" applyAlignment="1">
      <alignment horizontal="left" vertical="center" wrapText="1"/>
    </xf>
    <xf numFmtId="0" fontId="2" fillId="0" borderId="0" xfId="0" applyFont="1" applyAlignment="1" applyProtection="1">
      <alignment horizontal="left" vertical="center"/>
      <protection locked="0"/>
    </xf>
    <xf numFmtId="176" fontId="40" fillId="0" borderId="0" xfId="0" applyNumberFormat="1" applyFont="1" applyAlignment="1">
      <alignment horizontal="center" vertical="center" wrapText="1"/>
    </xf>
    <xf numFmtId="176" fontId="40" fillId="0" borderId="0" xfId="0" applyNumberFormat="1" applyFont="1" applyAlignment="1">
      <alignment horizontal="left" vertical="center" wrapText="1"/>
    </xf>
    <xf numFmtId="176" fontId="6" fillId="0" borderId="0" xfId="0" applyNumberFormat="1" applyFont="1" applyAlignment="1">
      <alignment horizontal="left" wrapText="1"/>
    </xf>
    <xf numFmtId="58"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5" fillId="2" borderId="0" xfId="0" applyFont="1" applyFill="1" applyAlignment="1" applyProtection="1">
      <alignment horizontal="right" vertical="center" shrinkToFit="1"/>
      <protection locked="0"/>
    </xf>
    <xf numFmtId="176" fontId="25" fillId="0" borderId="8" xfId="0" applyNumberFormat="1" applyFont="1" applyBorder="1" applyAlignment="1">
      <alignment vertical="center"/>
    </xf>
    <xf numFmtId="0" fontId="24" fillId="0" borderId="8" xfId="0" applyFont="1" applyBorder="1" applyAlignment="1">
      <alignment vertical="center"/>
    </xf>
    <xf numFmtId="0" fontId="10" fillId="0" borderId="0" xfId="0" applyFont="1" applyAlignment="1" applyProtection="1">
      <alignment horizontal="center" vertical="center" wrapText="1"/>
      <protection locked="0"/>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5" xfId="0" applyFont="1" applyBorder="1" applyAlignment="1">
      <alignment horizontal="distributed" vertical="center" wrapText="1"/>
    </xf>
    <xf numFmtId="0" fontId="17" fillId="0" borderId="7" xfId="0" applyFont="1" applyFill="1" applyBorder="1" applyAlignment="1">
      <alignment horizontal="distributed" vertical="center" wrapText="1"/>
    </xf>
    <xf numFmtId="0" fontId="17" fillId="0" borderId="8" xfId="0" applyFont="1" applyFill="1" applyBorder="1" applyAlignment="1">
      <alignment horizontal="distributed" vertical="center" wrapText="1"/>
    </xf>
    <xf numFmtId="0" fontId="17" fillId="0" borderId="5" xfId="0" applyFont="1" applyFill="1" applyBorder="1" applyAlignment="1">
      <alignment horizontal="distributed" vertical="center" wrapText="1"/>
    </xf>
    <xf numFmtId="0" fontId="5" fillId="0" borderId="4"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15" fillId="0"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persons/person.xml" Type="http://schemas.microsoft.com/office/2017/10/relationships/person"/><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Radio" checked="Checked" firstButton="1" lockText="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checked="Checked" firstButton="1"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checked="Checked"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checked="Checked" firstButton="1"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checked="Checked" firstButton="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checked="Checked" firstButton="1"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checked="Checked" firstButton="1"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file>

<file path=xl/ctrlProps/ctrlProp78.xml><?xml version="1.0" encoding="utf-8"?>
<formControlPr xmlns="http://schemas.microsoft.com/office/spreadsheetml/2009/9/main" objectType="Radio" checked="Checked"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checked="Checked" firstButton="1" lockText="1"/>
</file>

<file path=xl/ctrlProps/ctrlProp80.xml><?xml version="1.0" encoding="utf-8"?>
<formControlPr xmlns="http://schemas.microsoft.com/office/spreadsheetml/2009/9/main" objectType="Radio" checked="Checked" firstButton="1"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checked="Checked"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checked="Checked" firstButton="1"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1.png" Type="http://schemas.openxmlformats.org/officeDocument/2006/relationships/image"/></Relationships>
</file>

<file path=xl/drawings/_rels/drawing5.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6.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7.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119110" y="9578340"/>
          <a:ext cx="196216" cy="1644015"/>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815340</xdr:colOff>
          <xdr:row>47</xdr:row>
          <xdr:rowOff>7620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8161020" y="16002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807720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21</xdr:row>
      <xdr:rowOff>28575</xdr:rowOff>
    </xdr:from>
    <xdr:to>
      <xdr:col>30</xdr:col>
      <xdr:colOff>219075</xdr:colOff>
      <xdr:row>24</xdr:row>
      <xdr:rowOff>38100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8074342" y="4824889"/>
          <a:ext cx="12669203" cy="940117"/>
          <a:chOff x="8020050" y="4829175"/>
          <a:chExt cx="11773439" cy="904875"/>
        </a:xfrm>
      </xdr:grpSpPr>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12" name="矢印: 左 11">
            <a:extLst>
              <a:ext uri="{FF2B5EF4-FFF2-40B4-BE49-F238E27FC236}">
                <a16:creationId xmlns:a16="http://schemas.microsoft.com/office/drawing/2014/main" id="{00000000-0008-0000-0000-00000C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85725</xdr:colOff>
      <xdr:row>28</xdr:row>
      <xdr:rowOff>285750</xdr:rowOff>
    </xdr:from>
    <xdr:to>
      <xdr:col>24</xdr:col>
      <xdr:colOff>257175</xdr:colOff>
      <xdr:row>37</xdr:row>
      <xdr:rowOff>76201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8112443" y="7151846"/>
          <a:ext cx="8668702" cy="651511"/>
          <a:chOff x="8060726" y="5274154"/>
          <a:chExt cx="9264026" cy="590238"/>
        </a:xfrm>
      </xdr:grpSpPr>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8275228"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14" name="矢印: 左 13">
            <a:extLst>
              <a:ext uri="{FF2B5EF4-FFF2-40B4-BE49-F238E27FC236}">
                <a16:creationId xmlns:a16="http://schemas.microsoft.com/office/drawing/2014/main" id="{00000000-0008-0000-0000-00000E000000}"/>
              </a:ext>
            </a:extLst>
          </xdr:cNvPr>
          <xdr:cNvSpPr/>
        </xdr:nvSpPr>
        <xdr:spPr>
          <a:xfrm>
            <a:off x="8060726" y="5581811"/>
            <a:ext cx="213551" cy="163684"/>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472440</xdr:colOff>
      <xdr:row>43</xdr:row>
      <xdr:rowOff>26670</xdr:rowOff>
    </xdr:from>
    <xdr:to>
      <xdr:col>22</xdr:col>
      <xdr:colOff>500062</xdr:colOff>
      <xdr:row>47</xdr:row>
      <xdr:rowOff>49530</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8497253" y="9694545"/>
          <a:ext cx="7195184" cy="68961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7649" name="Option Button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7650" name="Option Button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7652" name="Group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7653" name="Option Button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7654" name="Option Button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7655" name="Option Button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7656" name="Option Button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7657" name="Option Button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7658" name="Option Button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7659" name="Group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7660" name="Group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548639</xdr:colOff>
      <xdr:row>44</xdr:row>
      <xdr:rowOff>0</xdr:rowOff>
    </xdr:from>
    <xdr:to>
      <xdr:col>22</xdr:col>
      <xdr:colOff>547686</xdr:colOff>
      <xdr:row>47</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8573452" y="9727406"/>
          <a:ext cx="7166609" cy="683419"/>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23</xdr:row>
      <xdr:rowOff>47625</xdr:rowOff>
    </xdr:from>
    <xdr:to>
      <xdr:col>16</xdr:col>
      <xdr:colOff>49725</xdr:colOff>
      <xdr:row>23</xdr:row>
      <xdr:rowOff>257269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829550" y="5448300"/>
          <a:ext cx="240225" cy="209644"/>
        </a:xfrm>
        <a:prstGeom prst="rect">
          <a:avLst/>
        </a:prstGeom>
      </xdr:spPr>
    </xdr:pic>
    <xdr:clientData/>
  </xdr:twoCellAnchor>
  <xdr:twoCellAnchor>
    <xdr:from>
      <xdr:col>15</xdr:col>
      <xdr:colOff>19051</xdr:colOff>
      <xdr:row>35</xdr:row>
      <xdr:rowOff>57150</xdr:rowOff>
    </xdr:from>
    <xdr:to>
      <xdr:col>24</xdr:col>
      <xdr:colOff>76201</xdr:colOff>
      <xdr:row>38</xdr:row>
      <xdr:rowOff>47627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7837647" y="7220903"/>
          <a:ext cx="8764429" cy="639129"/>
          <a:chOff x="7979374" y="5274154"/>
          <a:chExt cx="9355547" cy="590238"/>
        </a:xfrm>
      </xdr:grpSpPr>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14" name="矢印: 左 13">
            <a:extLst>
              <a:ext uri="{FF2B5EF4-FFF2-40B4-BE49-F238E27FC236}">
                <a16:creationId xmlns:a16="http://schemas.microsoft.com/office/drawing/2014/main" id="{00000000-0008-0000-0100-00000E000000}"/>
              </a:ext>
            </a:extLst>
          </xdr:cNvPr>
          <xdr:cNvSpPr/>
        </xdr:nvSpPr>
        <xdr:spPr>
          <a:xfrm>
            <a:off x="7979374" y="5534025"/>
            <a:ext cx="297851" cy="136556"/>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38101</xdr:colOff>
      <xdr:row>21</xdr:row>
      <xdr:rowOff>38100</xdr:rowOff>
    </xdr:from>
    <xdr:to>
      <xdr:col>30</xdr:col>
      <xdr:colOff>200027</xdr:colOff>
      <xdr:row>24</xdr:row>
      <xdr:rowOff>47625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8062914" y="4836319"/>
          <a:ext cx="12665393" cy="940117"/>
          <a:chOff x="8028896" y="4829175"/>
          <a:chExt cx="11764593" cy="904875"/>
        </a:xfrm>
      </xdr:grpSpPr>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9" name="矢印: 左 8">
            <a:extLst>
              <a:ext uri="{FF2B5EF4-FFF2-40B4-BE49-F238E27FC236}">
                <a16:creationId xmlns:a16="http://schemas.microsoft.com/office/drawing/2014/main" id="{00000000-0008-0000-0100-000009000000}"/>
              </a:ext>
            </a:extLst>
          </xdr:cNvPr>
          <xdr:cNvSpPr/>
        </xdr:nvSpPr>
        <xdr:spPr>
          <a:xfrm>
            <a:off x="8028896" y="5459396"/>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527686</xdr:colOff>
      <xdr:row>9</xdr:row>
      <xdr:rowOff>47625</xdr:rowOff>
    </xdr:from>
    <xdr:to>
      <xdr:col>14</xdr:col>
      <xdr:colOff>726759</xdr:colOff>
      <xdr:row>10</xdr:row>
      <xdr:rowOff>218599</xdr:rowOff>
    </xdr:to>
    <xdr:sp macro="" textlink="">
      <xdr:nvSpPr>
        <xdr:cNvPr id="10" name="四角形: 角を丸くする 9">
          <a:extLst>
            <a:ext uri="{FF2B5EF4-FFF2-40B4-BE49-F238E27FC236}">
              <a16:creationId xmlns:a16="http://schemas.microsoft.com/office/drawing/2014/main" id="{41820F82-EAE6-C95C-FC07-E01D07FFA881}"/>
            </a:ext>
          </a:extLst>
        </xdr:cNvPr>
        <xdr:cNvSpPr/>
      </xdr:nvSpPr>
      <xdr:spPr>
        <a:xfrm>
          <a:off x="6754655" y="2166938"/>
          <a:ext cx="901542" cy="52816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1508" name="Group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1511" name="Option Button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1512" name="Option Button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1513" name="Option Button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5</xdr:row>
      <xdr:rowOff>333375</xdr:rowOff>
    </xdr:from>
    <xdr:to>
      <xdr:col>14</xdr:col>
      <xdr:colOff>814705</xdr:colOff>
      <xdr:row>6</xdr:row>
      <xdr:rowOff>236855</xdr:rowOff>
    </xdr:to>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1531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5</xdr:row>
      <xdr:rowOff>123825</xdr:rowOff>
    </xdr:from>
    <xdr:to>
      <xdr:col>6</xdr:col>
      <xdr:colOff>909320</xdr:colOff>
      <xdr:row>8</xdr:row>
      <xdr:rowOff>116840</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238125" y="1266825"/>
          <a:ext cx="2709545" cy="774065"/>
        </a:xfrm>
        <a:prstGeom prst="wedgeRoundRectCallout">
          <a:avLst>
            <a:gd name="adj1" fmla="val 167321"/>
            <a:gd name="adj2" fmla="val 465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3</xdr:col>
      <xdr:colOff>161925</xdr:colOff>
      <xdr:row>0</xdr:row>
      <xdr:rowOff>161925</xdr:rowOff>
    </xdr:from>
    <xdr:to>
      <xdr:col>10</xdr:col>
      <xdr:colOff>212725</xdr:colOff>
      <xdr:row>3</xdr:row>
      <xdr:rowOff>47625</xdr:rowOff>
    </xdr:to>
    <xdr:sp macro="" textlink="">
      <xdr:nvSpPr>
        <xdr:cNvPr id="9" name="スクロール: 横 8">
          <a:extLst>
            <a:ext uri="{FF2B5EF4-FFF2-40B4-BE49-F238E27FC236}">
              <a16:creationId xmlns:a16="http://schemas.microsoft.com/office/drawing/2014/main" id="{00000000-0008-0000-0200-000009000000}"/>
            </a:ext>
          </a:extLst>
        </xdr:cNvPr>
        <xdr:cNvSpPr/>
      </xdr:nvSpPr>
      <xdr:spPr>
        <a:xfrm>
          <a:off x="1295400" y="161925"/>
          <a:ext cx="3613150" cy="6477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一括払いの場合</a:t>
          </a:r>
        </a:p>
      </xdr:txBody>
    </xdr:sp>
    <xdr:clientData/>
  </xdr:twoCellAnchor>
  <xdr:twoCellAnchor>
    <xdr:from>
      <xdr:col>1</xdr:col>
      <xdr:colOff>866775</xdr:colOff>
      <xdr:row>10</xdr:row>
      <xdr:rowOff>57151</xdr:rowOff>
    </xdr:from>
    <xdr:to>
      <xdr:col>6</xdr:col>
      <xdr:colOff>828675</xdr:colOff>
      <xdr:row>14</xdr:row>
      <xdr:rowOff>38100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933450" y="2533651"/>
          <a:ext cx="1933575" cy="790574"/>
        </a:xfrm>
        <a:prstGeom prst="wedgeRoundRectCallout">
          <a:avLst>
            <a:gd name="adj1" fmla="val 76176"/>
            <a:gd name="adj2" fmla="val 197668"/>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3305176" y="4495800"/>
          <a:ext cx="117856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6134100" y="2886075"/>
          <a:ext cx="1563370" cy="1216025"/>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6229350" y="449580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21267</xdr:colOff>
      <xdr:row>20</xdr:row>
      <xdr:rowOff>248162</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45434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3876675" y="3581400"/>
          <a:ext cx="1520825"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6229350" y="3419475"/>
          <a:ext cx="1372870" cy="57023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H="1">
          <a:off x="5410200" y="3619500"/>
          <a:ext cx="8096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133349</xdr:colOff>
      <xdr:row>36</xdr:row>
      <xdr:rowOff>9526</xdr:rowOff>
    </xdr:from>
    <xdr:to>
      <xdr:col>14</xdr:col>
      <xdr:colOff>885824</xdr:colOff>
      <xdr:row>36</xdr:row>
      <xdr:rowOff>314326</xdr:rowOff>
    </xdr:to>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a:xfrm>
          <a:off x="200024" y="7210426"/>
          <a:ext cx="76104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66675" y="9210675"/>
          <a:ext cx="7715250" cy="2616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828675</xdr:colOff>
      <xdr:row>44</xdr:row>
      <xdr:rowOff>161925</xdr:rowOff>
    </xdr:from>
    <xdr:to>
      <xdr:col>8</xdr:col>
      <xdr:colOff>890905</xdr:colOff>
      <xdr:row>52</xdr:row>
      <xdr:rowOff>160655</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895350" y="9677400"/>
          <a:ext cx="3557905" cy="1837055"/>
        </a:xfrm>
        <a:prstGeom prst="wedgeRoundRectCallout">
          <a:avLst>
            <a:gd name="adj1" fmla="val -5893"/>
            <a:gd name="adj2" fmla="val -6737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10</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8</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9</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14</xdr:col>
      <xdr:colOff>76199</xdr:colOff>
      <xdr:row>23</xdr:row>
      <xdr:rowOff>28575</xdr:rowOff>
    </xdr:from>
    <xdr:to>
      <xdr:col>14</xdr:col>
      <xdr:colOff>876300</xdr:colOff>
      <xdr:row>23</xdr:row>
      <xdr:rowOff>276225</xdr:rowOff>
    </xdr:to>
    <xdr:sp macro="" textlink="">
      <xdr:nvSpPr>
        <xdr:cNvPr id="25" name="四角形: 角を丸くする 24">
          <a:extLst>
            <a:ext uri="{FF2B5EF4-FFF2-40B4-BE49-F238E27FC236}">
              <a16:creationId xmlns:a16="http://schemas.microsoft.com/office/drawing/2014/main" id="{00000000-0008-0000-0200-000019000000}"/>
            </a:ext>
          </a:extLst>
        </xdr:cNvPr>
        <xdr:cNvSpPr/>
      </xdr:nvSpPr>
      <xdr:spPr>
        <a:xfrm>
          <a:off x="7000874" y="5429250"/>
          <a:ext cx="800101"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23</xdr:row>
      <xdr:rowOff>76200</xdr:rowOff>
    </xdr:from>
    <xdr:to>
      <xdr:col>16</xdr:col>
      <xdr:colOff>49725</xdr:colOff>
      <xdr:row>23</xdr:row>
      <xdr:rowOff>285844</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stretch>
          <a:fillRect/>
        </a:stretch>
      </xdr:blipFill>
      <xdr:spPr>
        <a:xfrm>
          <a:off x="7829550" y="5476875"/>
          <a:ext cx="240225" cy="209644"/>
        </a:xfrm>
        <a:prstGeom prst="rect">
          <a:avLst/>
        </a:prstGeom>
      </xdr:spPr>
    </xdr:pic>
    <xdr:clientData/>
  </xdr:twoCellAnchor>
  <xdr:twoCellAnchor>
    <xdr:from>
      <xdr:col>15</xdr:col>
      <xdr:colOff>9525</xdr:colOff>
      <xdr:row>28</xdr:row>
      <xdr:rowOff>257176</xdr:rowOff>
    </xdr:from>
    <xdr:to>
      <xdr:col>24</xdr:col>
      <xdr:colOff>28575</xdr:colOff>
      <xdr:row>38</xdr:row>
      <xdr:rowOff>9526</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7833836" y="7125177"/>
          <a:ext cx="8718709" cy="696754"/>
          <a:chOff x="8020050" y="5132062"/>
          <a:chExt cx="9314871" cy="732331"/>
        </a:xfrm>
      </xdr:grpSpPr>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8285397" y="5132062"/>
            <a:ext cx="9049524" cy="732331"/>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30" name="矢印: 左 29">
            <a:extLst>
              <a:ext uri="{FF2B5EF4-FFF2-40B4-BE49-F238E27FC236}">
                <a16:creationId xmlns:a16="http://schemas.microsoft.com/office/drawing/2014/main" id="{00000000-0008-0000-0200-00001E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247650</xdr:colOff>
      <xdr:row>38</xdr:row>
      <xdr:rowOff>76200</xdr:rowOff>
    </xdr:from>
    <xdr:to>
      <xdr:col>13</xdr:col>
      <xdr:colOff>85725</xdr:colOff>
      <xdr:row>40</xdr:row>
      <xdr:rowOff>38099</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314325" y="768667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6</xdr:col>
      <xdr:colOff>171450</xdr:colOff>
      <xdr:row>22</xdr:row>
      <xdr:rowOff>285750</xdr:rowOff>
    </xdr:from>
    <xdr:to>
      <xdr:col>9</xdr:col>
      <xdr:colOff>40005</xdr:colOff>
      <xdr:row>25</xdr:row>
      <xdr:rowOff>20955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2209800" y="5381625"/>
          <a:ext cx="2316480" cy="649605"/>
        </a:xfrm>
        <a:prstGeom prst="wedgeRoundRectCallout">
          <a:avLst>
            <a:gd name="adj1" fmla="val -52036"/>
            <a:gd name="adj2" fmla="val 1060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485774</xdr:colOff>
      <xdr:row>21</xdr:row>
      <xdr:rowOff>152399</xdr:rowOff>
    </xdr:from>
    <xdr:to>
      <xdr:col>12</xdr:col>
      <xdr:colOff>666750</xdr:colOff>
      <xdr:row>22</xdr:row>
      <xdr:rowOff>161925</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552449" y="4943474"/>
          <a:ext cx="5514976" cy="314326"/>
        </a:xfrm>
        <a:prstGeom prst="wedgeRoundRectCallout">
          <a:avLst>
            <a:gd name="adj1" fmla="val -38830"/>
            <a:gd name="adj2" fmla="val -1166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6</xdr:col>
      <xdr:colOff>590549</xdr:colOff>
      <xdr:row>21</xdr:row>
      <xdr:rowOff>200024</xdr:rowOff>
    </xdr:from>
    <xdr:to>
      <xdr:col>6</xdr:col>
      <xdr:colOff>762946</xdr:colOff>
      <xdr:row>22</xdr:row>
      <xdr:rowOff>92586</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1648" t="49414" r="97791" b="48331"/>
        <a:stretch/>
      </xdr:blipFill>
      <xdr:spPr>
        <a:xfrm>
          <a:off x="2628899" y="4991099"/>
          <a:ext cx="172397" cy="193552"/>
        </a:xfrm>
        <a:prstGeom prst="rect">
          <a:avLst/>
        </a:prstGeom>
      </xdr:spPr>
    </xdr:pic>
    <xdr:clientData/>
  </xdr:twoCellAnchor>
  <xdr:twoCellAnchor>
    <xdr:from>
      <xdr:col>16</xdr:col>
      <xdr:colOff>38100</xdr:colOff>
      <xdr:row>21</xdr:row>
      <xdr:rowOff>38100</xdr:rowOff>
    </xdr:from>
    <xdr:to>
      <xdr:col>30</xdr:col>
      <xdr:colOff>200026</xdr:colOff>
      <xdr:row>24</xdr:row>
      <xdr:rowOff>47625</xdr:rowOff>
    </xdr:to>
    <xdr:grpSp>
      <xdr:nvGrpSpPr>
        <xdr:cNvPr id="21517" name="グループ化 21516">
          <a:extLst>
            <a:ext uri="{FF2B5EF4-FFF2-40B4-BE49-F238E27FC236}">
              <a16:creationId xmlns:a16="http://schemas.microsoft.com/office/drawing/2014/main" id="{00000000-0008-0000-0200-00000D540000}"/>
            </a:ext>
          </a:extLst>
        </xdr:cNvPr>
        <xdr:cNvGrpSpPr/>
      </xdr:nvGrpSpPr>
      <xdr:grpSpPr>
        <a:xfrm>
          <a:off x="8062913" y="4836319"/>
          <a:ext cx="12665393" cy="940117"/>
          <a:chOff x="8028896" y="4829175"/>
          <a:chExt cx="11764593" cy="904875"/>
        </a:xfrm>
      </xdr:grpSpPr>
      <xdr:sp macro="" textlink="">
        <xdr:nvSpPr>
          <xdr:cNvPr id="21518" name="吹き出し: 角を丸めた四角形 21517">
            <a:extLst>
              <a:ext uri="{FF2B5EF4-FFF2-40B4-BE49-F238E27FC236}">
                <a16:creationId xmlns:a16="http://schemas.microsoft.com/office/drawing/2014/main" id="{00000000-0008-0000-0200-00000E54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1522" name="矢印: 左 21521">
            <a:extLst>
              <a:ext uri="{FF2B5EF4-FFF2-40B4-BE49-F238E27FC236}">
                <a16:creationId xmlns:a16="http://schemas.microsoft.com/office/drawing/2014/main" id="{00000000-0008-0000-0200-00001254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472439</xdr:colOff>
      <xdr:row>43</xdr:row>
      <xdr:rowOff>26670</xdr:rowOff>
    </xdr:from>
    <xdr:to>
      <xdr:col>22</xdr:col>
      <xdr:colOff>440530</xdr:colOff>
      <xdr:row>47</xdr:row>
      <xdr:rowOff>49530</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8497252" y="9694545"/>
          <a:ext cx="7135653" cy="68961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500062</xdr:colOff>
      <xdr:row>9</xdr:row>
      <xdr:rowOff>47625</xdr:rowOff>
    </xdr:from>
    <xdr:to>
      <xdr:col>14</xdr:col>
      <xdr:colOff>701040</xdr:colOff>
      <xdr:row>10</xdr:row>
      <xdr:rowOff>222409</xdr:rowOff>
    </xdr:to>
    <xdr:sp macro="" textlink="">
      <xdr:nvSpPr>
        <xdr:cNvPr id="19" name="四角形: 角を丸くする 18">
          <a:extLst>
            <a:ext uri="{FF2B5EF4-FFF2-40B4-BE49-F238E27FC236}">
              <a16:creationId xmlns:a16="http://schemas.microsoft.com/office/drawing/2014/main" id="{12CC6097-3E6F-4C3E-BF85-09FBF7953FF7}"/>
            </a:ext>
          </a:extLst>
        </xdr:cNvPr>
        <xdr:cNvSpPr/>
      </xdr:nvSpPr>
      <xdr:spPr>
        <a:xfrm>
          <a:off x="6727031" y="2166938"/>
          <a:ext cx="903447" cy="53197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809625</xdr:colOff>
      <xdr:row>6</xdr:row>
      <xdr:rowOff>9525</xdr:rowOff>
    </xdr:from>
    <xdr:to>
      <xdr:col>14</xdr:col>
      <xdr:colOff>871855</xdr:colOff>
      <xdr:row>7</xdr:row>
      <xdr:rowOff>8255</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2103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381000" y="1247775"/>
          <a:ext cx="2709545" cy="774065"/>
        </a:xfrm>
        <a:prstGeom prst="wedgeRoundRectCallout">
          <a:avLst>
            <a:gd name="adj1" fmla="val 16591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21</xdr:row>
      <xdr:rowOff>9525</xdr:rowOff>
    </xdr:from>
    <xdr:to>
      <xdr:col>14</xdr:col>
      <xdr:colOff>70485</xdr:colOff>
      <xdr:row>21</xdr:row>
      <xdr:rowOff>288925</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29350" y="480060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590550</xdr:colOff>
      <xdr:row>21</xdr:row>
      <xdr:rowOff>57150</xdr:rowOff>
    </xdr:from>
    <xdr:to>
      <xdr:col>14</xdr:col>
      <xdr:colOff>59367</xdr:colOff>
      <xdr:row>21</xdr:row>
      <xdr:rowOff>248162</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810375" y="48482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3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3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44</xdr:row>
      <xdr:rowOff>142875</xdr:rowOff>
    </xdr:from>
    <xdr:to>
      <xdr:col>8</xdr:col>
      <xdr:colOff>347980</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352425" y="9658350"/>
          <a:ext cx="3557905" cy="1837055"/>
        </a:xfrm>
        <a:prstGeom prst="wedgeRoundRectCallout">
          <a:avLst>
            <a:gd name="adj1" fmla="val 1335"/>
            <a:gd name="adj2" fmla="val -642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10</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8</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9</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47625</xdr:colOff>
      <xdr:row>0</xdr:row>
      <xdr:rowOff>209550</xdr:rowOff>
    </xdr:from>
    <xdr:to>
      <xdr:col>9</xdr:col>
      <xdr:colOff>85725</xdr:colOff>
      <xdr:row>3</xdr:row>
      <xdr:rowOff>19050</xdr:rowOff>
    </xdr:to>
    <xdr:sp macro="" textlink="">
      <xdr:nvSpPr>
        <xdr:cNvPr id="24" name="スクロール: 横 23">
          <a:extLst>
            <a:ext uri="{FF2B5EF4-FFF2-40B4-BE49-F238E27FC236}">
              <a16:creationId xmlns:a16="http://schemas.microsoft.com/office/drawing/2014/main" id="{00000000-0008-0000-0300-000018000000}"/>
            </a:ext>
          </a:extLst>
        </xdr:cNvPr>
        <xdr:cNvSpPr/>
      </xdr:nvSpPr>
      <xdr:spPr>
        <a:xfrm>
          <a:off x="1181100" y="209550"/>
          <a:ext cx="3390900" cy="5715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分割払いの場合</a:t>
          </a:r>
        </a:p>
      </xdr:txBody>
    </xdr:sp>
    <xdr:clientData/>
  </xdr:twoCellAnchor>
  <xdr:twoCellAnchor>
    <xdr:from>
      <xdr:col>14</xdr:col>
      <xdr:colOff>47625</xdr:colOff>
      <xdr:row>23</xdr:row>
      <xdr:rowOff>28575</xdr:rowOff>
    </xdr:from>
    <xdr:to>
      <xdr:col>14</xdr:col>
      <xdr:colOff>866775</xdr:colOff>
      <xdr:row>24</xdr:row>
      <xdr:rowOff>0</xdr:rowOff>
    </xdr:to>
    <xdr:sp macro="" textlink="">
      <xdr:nvSpPr>
        <xdr:cNvPr id="28" name="四角形: 角を丸くする 27">
          <a:extLst>
            <a:ext uri="{FF2B5EF4-FFF2-40B4-BE49-F238E27FC236}">
              <a16:creationId xmlns:a16="http://schemas.microsoft.com/office/drawing/2014/main" id="{00000000-0008-0000-0300-00001C000000}"/>
            </a:ext>
          </a:extLst>
        </xdr:cNvPr>
        <xdr:cNvSpPr/>
      </xdr:nvSpPr>
      <xdr:spPr>
        <a:xfrm>
          <a:off x="6972300" y="5429250"/>
          <a:ext cx="8191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15" name="吹き出し: 角を丸めた四角形 14">
          <a:extLst>
            <a:ext uri="{FF2B5EF4-FFF2-40B4-BE49-F238E27FC236}">
              <a16:creationId xmlns:a16="http://schemas.microsoft.com/office/drawing/2014/main" id="{00000000-0008-0000-0300-00000F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13</xdr:col>
      <xdr:colOff>666751</xdr:colOff>
      <xdr:row>22</xdr:row>
      <xdr:rowOff>228600</xdr:rowOff>
    </xdr:from>
    <xdr:to>
      <xdr:col>15</xdr:col>
      <xdr:colOff>38101</xdr:colOff>
      <xdr:row>24</xdr:row>
      <xdr:rowOff>152400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886576" y="5324475"/>
          <a:ext cx="971550"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41</xdr:row>
      <xdr:rowOff>180975</xdr:rowOff>
    </xdr:from>
    <xdr:to>
      <xdr:col>8</xdr:col>
      <xdr:colOff>828675</xdr:colOff>
      <xdr:row>44</xdr:row>
      <xdr:rowOff>85725</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3143250"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428625</xdr:colOff>
      <xdr:row>24</xdr:row>
      <xdr:rowOff>114300</xdr:rowOff>
    </xdr:from>
    <xdr:to>
      <xdr:col>14</xdr:col>
      <xdr:colOff>177182</xdr:colOff>
      <xdr:row>41</xdr:row>
      <xdr:rowOff>190500</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V="1">
          <a:off x="3990975" y="5819775"/>
          <a:ext cx="3110882" cy="32575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23</xdr:row>
      <xdr:rowOff>66675</xdr:rowOff>
    </xdr:from>
    <xdr:to>
      <xdr:col>16</xdr:col>
      <xdr:colOff>40200</xdr:colOff>
      <xdr:row>23</xdr:row>
      <xdr:rowOff>276319</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2"/>
        <a:stretch>
          <a:fillRect/>
        </a:stretch>
      </xdr:blipFill>
      <xdr:spPr>
        <a:xfrm>
          <a:off x="7820025" y="5467350"/>
          <a:ext cx="240225" cy="209644"/>
        </a:xfrm>
        <a:prstGeom prst="rect">
          <a:avLst/>
        </a:prstGeom>
      </xdr:spPr>
    </xdr:pic>
    <xdr:clientData/>
  </xdr:twoCellAnchor>
  <xdr:twoCellAnchor>
    <xdr:from>
      <xdr:col>15</xdr:col>
      <xdr:colOff>28575</xdr:colOff>
      <xdr:row>28</xdr:row>
      <xdr:rowOff>228601</xdr:rowOff>
    </xdr:from>
    <xdr:to>
      <xdr:col>24</xdr:col>
      <xdr:colOff>47625</xdr:colOff>
      <xdr:row>37</xdr:row>
      <xdr:rowOff>66677</xdr:rowOff>
    </xdr:to>
    <xdr:grpSp>
      <xdr:nvGrpSpPr>
        <xdr:cNvPr id="22542" name="グループ化 22541">
          <a:extLst>
            <a:ext uri="{FF2B5EF4-FFF2-40B4-BE49-F238E27FC236}">
              <a16:creationId xmlns:a16="http://schemas.microsoft.com/office/drawing/2014/main" id="{00000000-0008-0000-0300-00000E580000}"/>
            </a:ext>
          </a:extLst>
        </xdr:cNvPr>
        <xdr:cNvGrpSpPr/>
      </xdr:nvGrpSpPr>
      <xdr:grpSpPr>
        <a:xfrm>
          <a:off x="7849076" y="7098507"/>
          <a:ext cx="8726329" cy="693421"/>
          <a:chOff x="8020050" y="5274154"/>
          <a:chExt cx="9314871" cy="590238"/>
        </a:xfrm>
      </xdr:grpSpPr>
      <xdr:sp macro="" textlink="">
        <xdr:nvSpPr>
          <xdr:cNvPr id="22543" name="吹き出し: 角を丸めた四角形 22542">
            <a:extLst>
              <a:ext uri="{FF2B5EF4-FFF2-40B4-BE49-F238E27FC236}">
                <a16:creationId xmlns:a16="http://schemas.microsoft.com/office/drawing/2014/main" id="{00000000-0008-0000-0300-00000F58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2544" name="矢印: 左 22543">
            <a:extLst>
              <a:ext uri="{FF2B5EF4-FFF2-40B4-BE49-F238E27FC236}">
                <a16:creationId xmlns:a16="http://schemas.microsoft.com/office/drawing/2014/main" id="{00000000-0008-0000-0300-000010580000}"/>
              </a:ext>
            </a:extLst>
          </xdr:cNvPr>
          <xdr:cNvSpPr/>
        </xdr:nvSpPr>
        <xdr:spPr>
          <a:xfrm>
            <a:off x="8020050" y="5560453"/>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400050</xdr:colOff>
      <xdr:row>38</xdr:row>
      <xdr:rowOff>133350</xdr:rowOff>
    </xdr:from>
    <xdr:to>
      <xdr:col>13</xdr:col>
      <xdr:colOff>238125</xdr:colOff>
      <xdr:row>40</xdr:row>
      <xdr:rowOff>95249</xdr:rowOff>
    </xdr:to>
    <xdr:sp macro="" textlink="">
      <xdr:nvSpPr>
        <xdr:cNvPr id="23" name="吹き出し: 角を丸めた四角形 22">
          <a:extLst>
            <a:ext uri="{FF2B5EF4-FFF2-40B4-BE49-F238E27FC236}">
              <a16:creationId xmlns:a16="http://schemas.microsoft.com/office/drawing/2014/main" id="{00000000-0008-0000-0300-000017000000}"/>
            </a:ext>
          </a:extLst>
        </xdr:cNvPr>
        <xdr:cNvSpPr/>
      </xdr:nvSpPr>
      <xdr:spPr>
        <a:xfrm>
          <a:off x="466725" y="774382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3</xdr:col>
      <xdr:colOff>28575</xdr:colOff>
      <xdr:row>23</xdr:row>
      <xdr:rowOff>152400</xdr:rowOff>
    </xdr:from>
    <xdr:to>
      <xdr:col>7</xdr:col>
      <xdr:colOff>468630</xdr:colOff>
      <xdr:row>25</xdr:row>
      <xdr:rowOff>68580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1162050" y="5553075"/>
          <a:ext cx="2316480" cy="525780"/>
        </a:xfrm>
        <a:prstGeom prst="wedgeRoundRectCallout">
          <a:avLst>
            <a:gd name="adj1" fmla="val 595"/>
            <a:gd name="adj2" fmla="val 9700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29" name="四角形: 角を丸くする 28">
          <a:extLst>
            <a:ext uri="{FF2B5EF4-FFF2-40B4-BE49-F238E27FC236}">
              <a16:creationId xmlns:a16="http://schemas.microsoft.com/office/drawing/2014/main" id="{00000000-0008-0000-0300-00001D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21</xdr:row>
      <xdr:rowOff>38100</xdr:rowOff>
    </xdr:from>
    <xdr:to>
      <xdr:col>30</xdr:col>
      <xdr:colOff>190501</xdr:colOff>
      <xdr:row>24</xdr:row>
      <xdr:rowOff>47625</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51483" y="4836319"/>
          <a:ext cx="12665393" cy="940117"/>
          <a:chOff x="8028896" y="4829175"/>
          <a:chExt cx="11764593" cy="904875"/>
        </a:xfrm>
      </xdr:grpSpPr>
      <xdr:sp macro="" textlink="">
        <xdr:nvSpPr>
          <xdr:cNvPr id="18" name="吹き出し: 角を丸めた四角形 17">
            <a:extLst>
              <a:ext uri="{FF2B5EF4-FFF2-40B4-BE49-F238E27FC236}">
                <a16:creationId xmlns:a16="http://schemas.microsoft.com/office/drawing/2014/main" id="{00000000-0008-0000-0300-000012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2546" name="矢印: 左 22545">
            <a:extLst>
              <a:ext uri="{FF2B5EF4-FFF2-40B4-BE49-F238E27FC236}">
                <a16:creationId xmlns:a16="http://schemas.microsoft.com/office/drawing/2014/main" id="{00000000-0008-0000-0300-00001258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457200</xdr:colOff>
      <xdr:row>43</xdr:row>
      <xdr:rowOff>26670</xdr:rowOff>
    </xdr:from>
    <xdr:to>
      <xdr:col>22</xdr:col>
      <xdr:colOff>476250</xdr:colOff>
      <xdr:row>47</xdr:row>
      <xdr:rowOff>95250</xdr:rowOff>
    </xdr:to>
    <xdr:sp macro="" textlink="">
      <xdr:nvSpPr>
        <xdr:cNvPr id="31" name="四角形: 角を丸くする 30">
          <a:extLst>
            <a:ext uri="{FF2B5EF4-FFF2-40B4-BE49-F238E27FC236}">
              <a16:creationId xmlns:a16="http://schemas.microsoft.com/office/drawing/2014/main" id="{00000000-0008-0000-0300-00001F000000}"/>
            </a:ext>
          </a:extLst>
        </xdr:cNvPr>
        <xdr:cNvSpPr/>
      </xdr:nvSpPr>
      <xdr:spPr>
        <a:xfrm>
          <a:off x="8482013" y="9694545"/>
          <a:ext cx="7186612" cy="73533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857250</xdr:colOff>
      <xdr:row>22</xdr:row>
      <xdr:rowOff>38100</xdr:rowOff>
    </xdr:from>
    <xdr:to>
      <xdr:col>13</xdr:col>
      <xdr:colOff>219076</xdr:colOff>
      <xdr:row>23</xdr:row>
      <xdr:rowOff>47626</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a:xfrm>
          <a:off x="923925" y="5133975"/>
          <a:ext cx="5514976" cy="314326"/>
        </a:xfrm>
        <a:prstGeom prst="wedgeRoundRectCallout">
          <a:avLst>
            <a:gd name="adj1" fmla="val -39694"/>
            <a:gd name="adj2" fmla="val -16511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6</xdr:col>
      <xdr:colOff>952500</xdr:colOff>
      <xdr:row>22</xdr:row>
      <xdr:rowOff>95250</xdr:rowOff>
    </xdr:from>
    <xdr:to>
      <xdr:col>7</xdr:col>
      <xdr:colOff>153347</xdr:colOff>
      <xdr:row>22</xdr:row>
      <xdr:rowOff>284992</xdr:rowOff>
    </xdr:to>
    <xdr:pic>
      <xdr:nvPicPr>
        <xdr:cNvPr id="22541" name="図 22540">
          <a:extLst>
            <a:ext uri="{FF2B5EF4-FFF2-40B4-BE49-F238E27FC236}">
              <a16:creationId xmlns:a16="http://schemas.microsoft.com/office/drawing/2014/main" id="{00000000-0008-0000-0300-00000D580000}"/>
            </a:ext>
          </a:extLst>
        </xdr:cNvPr>
        <xdr:cNvPicPr>
          <a:picLocks noChangeAspect="1"/>
        </xdr:cNvPicPr>
      </xdr:nvPicPr>
      <xdr:blipFill rotWithShape="1">
        <a:blip xmlns:r="http://schemas.openxmlformats.org/officeDocument/2006/relationships" r:embed="rId1"/>
        <a:srcRect l="1648" t="49414" r="97791" b="48331"/>
        <a:stretch/>
      </xdr:blipFill>
      <xdr:spPr>
        <a:xfrm>
          <a:off x="2990850" y="5191125"/>
          <a:ext cx="172397" cy="193552"/>
        </a:xfrm>
        <a:prstGeom prst="rect">
          <a:avLst/>
        </a:prstGeom>
      </xdr:spPr>
    </xdr:pic>
    <xdr:clientData/>
  </xdr:twoCellAnchor>
  <xdr:twoCellAnchor>
    <xdr:from>
      <xdr:col>13</xdr:col>
      <xdr:colOff>619125</xdr:colOff>
      <xdr:row>9</xdr:row>
      <xdr:rowOff>85249</xdr:rowOff>
    </xdr:from>
    <xdr:to>
      <xdr:col>14</xdr:col>
      <xdr:colOff>829628</xdr:colOff>
      <xdr:row>10</xdr:row>
      <xdr:rowOff>256223</xdr:rowOff>
    </xdr:to>
    <xdr:sp macro="" textlink="">
      <xdr:nvSpPr>
        <xdr:cNvPr id="32" name="四角形: 角を丸くする 31">
          <a:extLst>
            <a:ext uri="{FF2B5EF4-FFF2-40B4-BE49-F238E27FC236}">
              <a16:creationId xmlns:a16="http://schemas.microsoft.com/office/drawing/2014/main" id="{4F4D4754-8FF8-42D4-B24D-E410AF77C047}"/>
            </a:ext>
          </a:extLst>
        </xdr:cNvPr>
        <xdr:cNvSpPr/>
      </xdr:nvSpPr>
      <xdr:spPr>
        <a:xfrm>
          <a:off x="6846094" y="2204562"/>
          <a:ext cx="912972" cy="52816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twoCellAnchor>
    <xdr:from>
      <xdr:col>12</xdr:col>
      <xdr:colOff>807720</xdr:colOff>
      <xdr:row>10</xdr:row>
      <xdr:rowOff>35720</xdr:rowOff>
    </xdr:from>
    <xdr:to>
      <xdr:col>14</xdr:col>
      <xdr:colOff>771049</xdr:colOff>
      <xdr:row>18</xdr:row>
      <xdr:rowOff>9050</xdr:rowOff>
    </xdr:to>
    <xdr:sp macro="" textlink="">
      <xdr:nvSpPr>
        <xdr:cNvPr id="33" name="吹き出し: 角を丸めた四角形 32">
          <a:extLst>
            <a:ext uri="{FF2B5EF4-FFF2-40B4-BE49-F238E27FC236}">
              <a16:creationId xmlns:a16="http://schemas.microsoft.com/office/drawing/2014/main" id="{9E28B2BA-33B9-4E5B-A59C-67CC5F65CFBF}"/>
            </a:ext>
          </a:extLst>
        </xdr:cNvPr>
        <xdr:cNvSpPr/>
      </xdr:nvSpPr>
      <xdr:spPr>
        <a:xfrm>
          <a:off x="6213158" y="2512220"/>
          <a:ext cx="1487329" cy="1687830"/>
        </a:xfrm>
        <a:prstGeom prst="wedgeRoundRectCallout">
          <a:avLst>
            <a:gd name="adj1" fmla="val 2767"/>
            <a:gd name="adj2" fmla="val 8575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分割払いの場合、</a:t>
          </a:r>
          <a:endParaRPr kumimoji="1" lang="en-US" altLang="ja-JP" sz="900" b="1">
            <a:solidFill>
              <a:sysClr val="windowText" lastClr="000000"/>
            </a:solidFill>
          </a:endParaRPr>
        </a:p>
        <a:p>
          <a:pPr algn="l"/>
          <a:r>
            <a:rPr kumimoji="1" lang="ja-JP" altLang="en-US" sz="900" b="1">
              <a:solidFill>
                <a:sysClr val="windowText" lastClr="000000"/>
              </a:solidFill>
            </a:rPr>
            <a:t>支払対象の四半期を　選択 ”○”して下さい。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複数選択可。　　　　</a:t>
          </a: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59531</xdr:colOff>
      <xdr:row>15</xdr:row>
      <xdr:rowOff>105252</xdr:rowOff>
    </xdr:from>
    <xdr:to>
      <xdr:col>14</xdr:col>
      <xdr:colOff>707231</xdr:colOff>
      <xdr:row>17</xdr:row>
      <xdr:rowOff>189071</xdr:rowOff>
    </xdr:to>
    <xdr:sp macro="" textlink="">
      <xdr:nvSpPr>
        <xdr:cNvPr id="34" name="四角形: 角を丸くする 33">
          <a:extLst>
            <a:ext uri="{FF2B5EF4-FFF2-40B4-BE49-F238E27FC236}">
              <a16:creationId xmlns:a16="http://schemas.microsoft.com/office/drawing/2014/main" id="{F0F4F841-9563-455C-B817-17BD1DCC2F17}"/>
            </a:ext>
          </a:extLst>
        </xdr:cNvPr>
        <xdr:cNvSpPr/>
      </xdr:nvSpPr>
      <xdr:spPr>
        <a:xfrm>
          <a:off x="6286500" y="3450908"/>
          <a:ext cx="1350169" cy="631507"/>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16</xdr:row>
      <xdr:rowOff>35718</xdr:rowOff>
    </xdr:from>
    <xdr:to>
      <xdr:col>13</xdr:col>
      <xdr:colOff>47625</xdr:colOff>
      <xdr:row>16</xdr:row>
      <xdr:rowOff>35718</xdr:rowOff>
    </xdr:to>
    <xdr:cxnSp macro="">
      <xdr:nvCxnSpPr>
        <xdr:cNvPr id="35" name="直線矢印コネクタ 34">
          <a:extLst>
            <a:ext uri="{FF2B5EF4-FFF2-40B4-BE49-F238E27FC236}">
              <a16:creationId xmlns:a16="http://schemas.microsoft.com/office/drawing/2014/main" id="{C9EFA6BE-2F13-4A0A-8125-BF46B6D3A3DB}"/>
            </a:ext>
          </a:extLst>
        </xdr:cNvPr>
        <xdr:cNvCxnSpPr/>
      </xdr:nvCxnSpPr>
      <xdr:spPr>
        <a:xfrm flipH="1">
          <a:off x="5405438" y="3583781"/>
          <a:ext cx="869156"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3556" name="Group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3557" name="Option Button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3558" name="Option Button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3559" name="Option Button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3560" name="Option Button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3561" name="Option Button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3562" name="Option Button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381000" y="1247775"/>
          <a:ext cx="2709545" cy="774065"/>
        </a:xfrm>
        <a:prstGeom prst="wedgeRoundRectCallout">
          <a:avLst>
            <a:gd name="adj1" fmla="val 16345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26</xdr:row>
      <xdr:rowOff>19050</xdr:rowOff>
    </xdr:from>
    <xdr:to>
      <xdr:col>14</xdr:col>
      <xdr:colOff>21267</xdr:colOff>
      <xdr:row>26</xdr:row>
      <xdr:rowOff>210062</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4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4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44</xdr:row>
      <xdr:rowOff>180975</xdr:rowOff>
    </xdr:from>
    <xdr:to>
      <xdr:col>8</xdr:col>
      <xdr:colOff>433705</xdr:colOff>
      <xdr:row>52</xdr:row>
      <xdr:rowOff>179705</xdr:rowOff>
    </xdr:to>
    <xdr:sp macro="" textlink="">
      <xdr:nvSpPr>
        <xdr:cNvPr id="22" name="吹き出し: 角を丸めた四角形 21">
          <a:extLst>
            <a:ext uri="{FF2B5EF4-FFF2-40B4-BE49-F238E27FC236}">
              <a16:creationId xmlns:a16="http://schemas.microsoft.com/office/drawing/2014/main" id="{00000000-0008-0000-0400-000016000000}"/>
            </a:ext>
          </a:extLst>
        </xdr:cNvPr>
        <xdr:cNvSpPr/>
      </xdr:nvSpPr>
      <xdr:spPr>
        <a:xfrm>
          <a:off x="438150" y="9696450"/>
          <a:ext cx="3557905" cy="1837055"/>
        </a:xfrm>
        <a:prstGeom prst="wedgeRoundRectCallout">
          <a:avLst>
            <a:gd name="adj1" fmla="val -1074"/>
            <a:gd name="adj2" fmla="val -6685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10</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8</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9</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38100</xdr:colOff>
      <xdr:row>0</xdr:row>
      <xdr:rowOff>171450</xdr:rowOff>
    </xdr:from>
    <xdr:to>
      <xdr:col>10</xdr:col>
      <xdr:colOff>140970</xdr:colOff>
      <xdr:row>3</xdr:row>
      <xdr:rowOff>57149</xdr:rowOff>
    </xdr:to>
    <xdr:sp macro="" textlink="">
      <xdr:nvSpPr>
        <xdr:cNvPr id="23" name="スクロール: 横 22">
          <a:extLst>
            <a:ext uri="{FF2B5EF4-FFF2-40B4-BE49-F238E27FC236}">
              <a16:creationId xmlns:a16="http://schemas.microsoft.com/office/drawing/2014/main" id="{00000000-0008-0000-0400-000017000000}"/>
            </a:ext>
          </a:extLst>
        </xdr:cNvPr>
        <xdr:cNvSpPr/>
      </xdr:nvSpPr>
      <xdr:spPr>
        <a:xfrm>
          <a:off x="1171575" y="171450"/>
          <a:ext cx="3665220" cy="64769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増額支払いの場合</a:t>
          </a:r>
        </a:p>
      </xdr:txBody>
    </xdr:sp>
    <xdr:clientData/>
  </xdr:twoCellAnchor>
  <xdr:twoCellAnchor>
    <xdr:from>
      <xdr:col>12</xdr:col>
      <xdr:colOff>752475</xdr:colOff>
      <xdr:row>13</xdr:row>
      <xdr:rowOff>28575</xdr:rowOff>
    </xdr:from>
    <xdr:to>
      <xdr:col>14</xdr:col>
      <xdr:colOff>721995</xdr:colOff>
      <xdr:row>18</xdr:row>
      <xdr:rowOff>13335</xdr:rowOff>
    </xdr:to>
    <xdr:sp macro="" textlink="">
      <xdr:nvSpPr>
        <xdr:cNvPr id="24" name="吹き出し: 角を丸めた四角形 23">
          <a:extLst>
            <a:ext uri="{FF2B5EF4-FFF2-40B4-BE49-F238E27FC236}">
              <a16:creationId xmlns:a16="http://schemas.microsoft.com/office/drawing/2014/main" id="{00000000-0008-0000-0400-000018000000}"/>
            </a:ext>
          </a:extLst>
        </xdr:cNvPr>
        <xdr:cNvSpPr/>
      </xdr:nvSpPr>
      <xdr:spPr>
        <a:xfrm>
          <a:off x="6153150" y="2990850"/>
          <a:ext cx="1493520" cy="1203960"/>
        </a:xfrm>
        <a:prstGeom prst="wedgeRoundRectCallout">
          <a:avLst>
            <a:gd name="adj1" fmla="val 198"/>
            <a:gd name="adj2" fmla="val 2172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増額の場合、支払対象を選択”○”して下さい。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15</xdr:row>
      <xdr:rowOff>152400</xdr:rowOff>
    </xdr:from>
    <xdr:to>
      <xdr:col>14</xdr:col>
      <xdr:colOff>638175</xdr:colOff>
      <xdr:row>17</xdr:row>
      <xdr:rowOff>200025</xdr:rowOff>
    </xdr:to>
    <xdr:sp macro="" textlink="">
      <xdr:nvSpPr>
        <xdr:cNvPr id="25" name="四角形: 角を丸くする 24">
          <a:extLst>
            <a:ext uri="{FF2B5EF4-FFF2-40B4-BE49-F238E27FC236}">
              <a16:creationId xmlns:a16="http://schemas.microsoft.com/office/drawing/2014/main" id="{00000000-0008-0000-0400-000019000000}"/>
            </a:ext>
          </a:extLst>
        </xdr:cNvPr>
        <xdr:cNvSpPr/>
      </xdr:nvSpPr>
      <xdr:spPr>
        <a:xfrm>
          <a:off x="6229350" y="3495675"/>
          <a:ext cx="1333500" cy="59055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16</xdr:row>
      <xdr:rowOff>182245</xdr:rowOff>
    </xdr:from>
    <xdr:to>
      <xdr:col>13</xdr:col>
      <xdr:colOff>19050</xdr:colOff>
      <xdr:row>16</xdr:row>
      <xdr:rowOff>190500</xdr:rowOff>
    </xdr:to>
    <xdr:cxnSp macro="">
      <xdr:nvCxnSpPr>
        <xdr:cNvPr id="26" name="直線矢印コネクタ 25">
          <a:extLst>
            <a:ext uri="{FF2B5EF4-FFF2-40B4-BE49-F238E27FC236}">
              <a16:creationId xmlns:a16="http://schemas.microsoft.com/office/drawing/2014/main" id="{00000000-0008-0000-0400-00001A000000}"/>
            </a:ext>
          </a:extLst>
        </xdr:cNvPr>
        <xdr:cNvCxnSpPr/>
      </xdr:nvCxnSpPr>
      <xdr:spPr>
        <a:xfrm flipH="1">
          <a:off x="5429250" y="3725545"/>
          <a:ext cx="809625" cy="825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219075</xdr:colOff>
      <xdr:row>26</xdr:row>
      <xdr:rowOff>0</xdr:rowOff>
    </xdr:from>
    <xdr:to>
      <xdr:col>9</xdr:col>
      <xdr:colOff>22860</xdr:colOff>
      <xdr:row>27</xdr:row>
      <xdr:rowOff>19050</xdr:rowOff>
    </xdr:to>
    <xdr:sp macro="" textlink="">
      <xdr:nvSpPr>
        <xdr:cNvPr id="29" name="四角形: 角を丸くする 28">
          <a:extLst>
            <a:ext uri="{FF2B5EF4-FFF2-40B4-BE49-F238E27FC236}">
              <a16:creationId xmlns:a16="http://schemas.microsoft.com/office/drawing/2014/main" id="{00000000-0008-0000-0400-00001D000000}"/>
            </a:ext>
          </a:extLst>
        </xdr:cNvPr>
        <xdr:cNvSpPr/>
      </xdr:nvSpPr>
      <xdr:spPr>
        <a:xfrm>
          <a:off x="322897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22</xdr:row>
      <xdr:rowOff>142875</xdr:rowOff>
    </xdr:from>
    <xdr:to>
      <xdr:col>8</xdr:col>
      <xdr:colOff>365760</xdr:colOff>
      <xdr:row>24</xdr:row>
      <xdr:rowOff>280035</xdr:rowOff>
    </xdr:to>
    <xdr:sp macro="" textlink="">
      <xdr:nvSpPr>
        <xdr:cNvPr id="30" name="吹き出し: 角を丸めた四角形 29">
          <a:extLst>
            <a:ext uri="{FF2B5EF4-FFF2-40B4-BE49-F238E27FC236}">
              <a16:creationId xmlns:a16="http://schemas.microsoft.com/office/drawing/2014/main" id="{00000000-0008-0000-0400-00001E000000}"/>
            </a:ext>
          </a:extLst>
        </xdr:cNvPr>
        <xdr:cNvSpPr/>
      </xdr:nvSpPr>
      <xdr:spPr>
        <a:xfrm>
          <a:off x="2266950" y="5238750"/>
          <a:ext cx="1661160" cy="746760"/>
        </a:xfrm>
        <a:prstGeom prst="wedgeRoundRectCallout">
          <a:avLst>
            <a:gd name="adj1" fmla="val 40058"/>
            <a:gd name="adj2" fmla="val 9043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26</xdr:row>
      <xdr:rowOff>9525</xdr:rowOff>
    </xdr:from>
    <xdr:to>
      <xdr:col>4</xdr:col>
      <xdr:colOff>200025</xdr:colOff>
      <xdr:row>27</xdr:row>
      <xdr:rowOff>19050</xdr:rowOff>
    </xdr:to>
    <xdr:sp macro="" textlink="">
      <xdr:nvSpPr>
        <xdr:cNvPr id="31" name="四角形: 角を丸くする 30">
          <a:extLst>
            <a:ext uri="{FF2B5EF4-FFF2-40B4-BE49-F238E27FC236}">
              <a16:creationId xmlns:a16="http://schemas.microsoft.com/office/drawing/2014/main" id="{00000000-0008-0000-0400-00001F000000}"/>
            </a:ext>
          </a:extLst>
        </xdr:cNvPr>
        <xdr:cNvSpPr/>
      </xdr:nvSpPr>
      <xdr:spPr>
        <a:xfrm>
          <a:off x="285750"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25</xdr:row>
      <xdr:rowOff>57150</xdr:rowOff>
    </xdr:from>
    <xdr:to>
      <xdr:col>7</xdr:col>
      <xdr:colOff>11430</xdr:colOff>
      <xdr:row>27</xdr:row>
      <xdr:rowOff>106680</xdr:rowOff>
    </xdr:to>
    <xdr:sp macro="" textlink="">
      <xdr:nvSpPr>
        <xdr:cNvPr id="23552" name="吹き出し: 角を丸めた四角形 23551">
          <a:extLst>
            <a:ext uri="{FF2B5EF4-FFF2-40B4-BE49-F238E27FC236}">
              <a16:creationId xmlns:a16="http://schemas.microsoft.com/office/drawing/2014/main" id="{00000000-0008-0000-0400-0000005C0000}"/>
            </a:ext>
          </a:extLst>
        </xdr:cNvPr>
        <xdr:cNvSpPr/>
      </xdr:nvSpPr>
      <xdr:spPr>
        <a:xfrm>
          <a:off x="1847850" y="6067425"/>
          <a:ext cx="1173480" cy="525780"/>
        </a:xfrm>
        <a:prstGeom prst="wedgeRoundRectCallout">
          <a:avLst>
            <a:gd name="adj1" fmla="val -64900"/>
            <a:gd name="adj2" fmla="val 642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3566" name="吹き出し: 角を丸めた四角形 23565">
          <a:extLst>
            <a:ext uri="{FF2B5EF4-FFF2-40B4-BE49-F238E27FC236}">
              <a16:creationId xmlns:a16="http://schemas.microsoft.com/office/drawing/2014/main" id="{00000000-0008-0000-0400-00000E5C0000}"/>
            </a:ext>
          </a:extLst>
        </xdr:cNvPr>
        <xdr:cNvSpPr/>
      </xdr:nvSpPr>
      <xdr:spPr>
        <a:xfrm>
          <a:off x="314325" y="6810375"/>
          <a:ext cx="3886200" cy="266700"/>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3568" name="図 23567">
          <a:extLst>
            <a:ext uri="{FF2B5EF4-FFF2-40B4-BE49-F238E27FC236}">
              <a16:creationId xmlns:a16="http://schemas.microsoft.com/office/drawing/2014/main" id="{00000000-0008-0000-0400-0000105C0000}"/>
            </a:ext>
          </a:extLst>
        </xdr:cNvPr>
        <xdr:cNvPicPr>
          <a:picLocks noChangeAspect="1"/>
        </xdr:cNvPicPr>
      </xdr:nvPicPr>
      <xdr:blipFill rotWithShape="1">
        <a:blip xmlns:r="http://schemas.openxmlformats.org/officeDocument/2006/relationships" r:embed="rId2"/>
        <a:srcRect l="68" t="65008" r="99254" b="32399"/>
        <a:stretch/>
      </xdr:blipFill>
      <xdr:spPr>
        <a:xfrm>
          <a:off x="1581150" y="6829425"/>
          <a:ext cx="200479" cy="215900"/>
        </a:xfrm>
        <a:prstGeom prst="rect">
          <a:avLst/>
        </a:prstGeom>
      </xdr:spPr>
    </xdr:pic>
    <xdr:clientData/>
  </xdr:twoCellAnchor>
  <xdr:twoCellAnchor>
    <xdr:from>
      <xdr:col>14</xdr:col>
      <xdr:colOff>190500</xdr:colOff>
      <xdr:row>23</xdr:row>
      <xdr:rowOff>19050</xdr:rowOff>
    </xdr:from>
    <xdr:to>
      <xdr:col>14</xdr:col>
      <xdr:colOff>876300</xdr:colOff>
      <xdr:row>23</xdr:row>
      <xdr:rowOff>276225</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7115175" y="5419725"/>
          <a:ext cx="68580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10</xdr:row>
      <xdr:rowOff>19050</xdr:rowOff>
    </xdr:from>
    <xdr:to>
      <xdr:col>7</xdr:col>
      <xdr:colOff>19050</xdr:colOff>
      <xdr:row>13</xdr:row>
      <xdr:rowOff>323849</xdr:rowOff>
    </xdr:to>
    <xdr:sp macro="" textlink="">
      <xdr:nvSpPr>
        <xdr:cNvPr id="16" name="吹き出し: 角を丸めた四角形 15">
          <a:extLst>
            <a:ext uri="{FF2B5EF4-FFF2-40B4-BE49-F238E27FC236}">
              <a16:creationId xmlns:a16="http://schemas.microsoft.com/office/drawing/2014/main" id="{00000000-0008-0000-0400-000010000000}"/>
            </a:ext>
          </a:extLst>
        </xdr:cNvPr>
        <xdr:cNvSpPr/>
      </xdr:nvSpPr>
      <xdr:spPr>
        <a:xfrm>
          <a:off x="1095375" y="249555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762000</xdr:colOff>
      <xdr:row>23</xdr:row>
      <xdr:rowOff>47625</xdr:rowOff>
    </xdr:from>
    <xdr:to>
      <xdr:col>15</xdr:col>
      <xdr:colOff>106875</xdr:colOff>
      <xdr:row>23</xdr:row>
      <xdr:rowOff>257269</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7686675" y="5448300"/>
          <a:ext cx="240225" cy="209644"/>
        </a:xfrm>
        <a:prstGeom prst="rect">
          <a:avLst/>
        </a:prstGeom>
      </xdr:spPr>
    </xdr:pic>
    <xdr:clientData/>
  </xdr:twoCellAnchor>
  <xdr:twoCellAnchor>
    <xdr:from>
      <xdr:col>15</xdr:col>
      <xdr:colOff>19050</xdr:colOff>
      <xdr:row>29</xdr:row>
      <xdr:rowOff>0</xdr:rowOff>
    </xdr:from>
    <xdr:to>
      <xdr:col>24</xdr:col>
      <xdr:colOff>38100</xdr:colOff>
      <xdr:row>38</xdr:row>
      <xdr:rowOff>57150</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7837646" y="7167563"/>
          <a:ext cx="8726329" cy="696277"/>
          <a:chOff x="8020050" y="5274154"/>
          <a:chExt cx="9314871" cy="590238"/>
        </a:xfrm>
      </xdr:grpSpPr>
      <xdr:sp macro="" textlink="">
        <xdr:nvSpPr>
          <xdr:cNvPr id="23565" name="吹き出し: 角を丸めた四角形 23564">
            <a:extLst>
              <a:ext uri="{FF2B5EF4-FFF2-40B4-BE49-F238E27FC236}">
                <a16:creationId xmlns:a16="http://schemas.microsoft.com/office/drawing/2014/main" id="{00000000-0008-0000-0400-00000D5C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3567" name="矢印: 左 23566">
            <a:extLst>
              <a:ext uri="{FF2B5EF4-FFF2-40B4-BE49-F238E27FC236}">
                <a16:creationId xmlns:a16="http://schemas.microsoft.com/office/drawing/2014/main" id="{00000000-0008-0000-0400-00000F5C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219075</xdr:colOff>
      <xdr:row>38</xdr:row>
      <xdr:rowOff>66675</xdr:rowOff>
    </xdr:from>
    <xdr:to>
      <xdr:col>13</xdr:col>
      <xdr:colOff>57150</xdr:colOff>
      <xdr:row>40</xdr:row>
      <xdr:rowOff>28574</xdr:rowOff>
    </xdr:to>
    <xdr:sp macro="" textlink="">
      <xdr:nvSpPr>
        <xdr:cNvPr id="17" name="吹き出し: 角を丸めた四角形 16">
          <a:extLst>
            <a:ext uri="{FF2B5EF4-FFF2-40B4-BE49-F238E27FC236}">
              <a16:creationId xmlns:a16="http://schemas.microsoft.com/office/drawing/2014/main" id="{00000000-0008-0000-0400-000011000000}"/>
            </a:ext>
          </a:extLst>
        </xdr:cNvPr>
        <xdr:cNvSpPr/>
      </xdr:nvSpPr>
      <xdr:spPr>
        <a:xfrm>
          <a:off x="285750" y="767715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18" name="四角形: 角を丸くする 17">
          <a:extLst>
            <a:ext uri="{FF2B5EF4-FFF2-40B4-BE49-F238E27FC236}">
              <a16:creationId xmlns:a16="http://schemas.microsoft.com/office/drawing/2014/main" id="{00000000-0008-0000-0400-000012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952499</xdr:colOff>
      <xdr:row>21</xdr:row>
      <xdr:rowOff>104775</xdr:rowOff>
    </xdr:from>
    <xdr:to>
      <xdr:col>13</xdr:col>
      <xdr:colOff>371474</xdr:colOff>
      <xdr:row>22</xdr:row>
      <xdr:rowOff>114300</xdr:rowOff>
    </xdr:to>
    <xdr:sp macro="" textlink="">
      <xdr:nvSpPr>
        <xdr:cNvPr id="20" name="吹き出し: 角を丸めた四角形 19">
          <a:extLst>
            <a:ext uri="{FF2B5EF4-FFF2-40B4-BE49-F238E27FC236}">
              <a16:creationId xmlns:a16="http://schemas.microsoft.com/office/drawing/2014/main" id="{00000000-0008-0000-0400-000014000000}"/>
            </a:ext>
          </a:extLst>
        </xdr:cNvPr>
        <xdr:cNvSpPr/>
      </xdr:nvSpPr>
      <xdr:spPr>
        <a:xfrm>
          <a:off x="1019174" y="4895850"/>
          <a:ext cx="5572125" cy="314325"/>
        </a:xfrm>
        <a:prstGeom prst="wedgeRoundRectCallout">
          <a:avLst>
            <a:gd name="adj1" fmla="val -36066"/>
            <a:gd name="adj2" fmla="val -10450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7</xdr:col>
      <xdr:colOff>104775</xdr:colOff>
      <xdr:row>21</xdr:row>
      <xdr:rowOff>152400</xdr:rowOff>
    </xdr:from>
    <xdr:to>
      <xdr:col>7</xdr:col>
      <xdr:colOff>286697</xdr:colOff>
      <xdr:row>22</xdr:row>
      <xdr:rowOff>41152</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rotWithShape="1">
        <a:blip xmlns:r="http://schemas.openxmlformats.org/officeDocument/2006/relationships" r:embed="rId1"/>
        <a:srcRect l="1648" t="49414" r="97791" b="48331"/>
        <a:stretch/>
      </xdr:blipFill>
      <xdr:spPr>
        <a:xfrm>
          <a:off x="3114675" y="4943475"/>
          <a:ext cx="172397" cy="193552"/>
        </a:xfrm>
        <a:prstGeom prst="rect">
          <a:avLst/>
        </a:prstGeom>
      </xdr:spPr>
    </xdr:pic>
    <xdr:clientData/>
  </xdr:twoCellAnchor>
  <xdr:twoCellAnchor>
    <xdr:from>
      <xdr:col>16</xdr:col>
      <xdr:colOff>38100</xdr:colOff>
      <xdr:row>21</xdr:row>
      <xdr:rowOff>19050</xdr:rowOff>
    </xdr:from>
    <xdr:to>
      <xdr:col>30</xdr:col>
      <xdr:colOff>200026</xdr:colOff>
      <xdr:row>24</xdr:row>
      <xdr:rowOff>28575</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8062913" y="4813459"/>
          <a:ext cx="12665393" cy="940117"/>
          <a:chOff x="8028896" y="4829175"/>
          <a:chExt cx="11764593" cy="904875"/>
        </a:xfrm>
      </xdr:grpSpPr>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3572" name="矢印: 左 23571">
            <a:extLst>
              <a:ext uri="{FF2B5EF4-FFF2-40B4-BE49-F238E27FC236}">
                <a16:creationId xmlns:a16="http://schemas.microsoft.com/office/drawing/2014/main" id="{00000000-0008-0000-0400-0000145C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468629</xdr:colOff>
      <xdr:row>43</xdr:row>
      <xdr:rowOff>38100</xdr:rowOff>
    </xdr:from>
    <xdr:to>
      <xdr:col>22</xdr:col>
      <xdr:colOff>452436</xdr:colOff>
      <xdr:row>47</xdr:row>
      <xdr:rowOff>53340</xdr:rowOff>
    </xdr:to>
    <xdr:sp macro="" textlink="">
      <xdr:nvSpPr>
        <xdr:cNvPr id="23569" name="四角形: 角を丸くする 23568">
          <a:extLst>
            <a:ext uri="{FF2B5EF4-FFF2-40B4-BE49-F238E27FC236}">
              <a16:creationId xmlns:a16="http://schemas.microsoft.com/office/drawing/2014/main" id="{00000000-0008-0000-0400-0000115C0000}"/>
            </a:ext>
          </a:extLst>
        </xdr:cNvPr>
        <xdr:cNvSpPr/>
      </xdr:nvSpPr>
      <xdr:spPr>
        <a:xfrm>
          <a:off x="8493442" y="9705975"/>
          <a:ext cx="7151369"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22</xdr:row>
      <xdr:rowOff>180975</xdr:rowOff>
    </xdr:from>
    <xdr:to>
      <xdr:col>15</xdr:col>
      <xdr:colOff>19050</xdr:colOff>
      <xdr:row>24</xdr:row>
      <xdr:rowOff>104775</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7067550" y="527685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41</xdr:row>
      <xdr:rowOff>190500</xdr:rowOff>
    </xdr:from>
    <xdr:to>
      <xdr:col>8</xdr:col>
      <xdr:colOff>809625</xdr:colOff>
      <xdr:row>44</xdr:row>
      <xdr:rowOff>95250</xdr:rowOff>
    </xdr:to>
    <xdr:sp macro="" textlink="">
      <xdr:nvSpPr>
        <xdr:cNvPr id="23570" name="楕円 23569">
          <a:extLst>
            <a:ext uri="{FF2B5EF4-FFF2-40B4-BE49-F238E27FC236}">
              <a16:creationId xmlns:a16="http://schemas.microsoft.com/office/drawing/2014/main" id="{00000000-0008-0000-0400-0000125C0000}"/>
            </a:ext>
          </a:extLst>
        </xdr:cNvPr>
        <xdr:cNvSpPr/>
      </xdr:nvSpPr>
      <xdr:spPr>
        <a:xfrm>
          <a:off x="3124200" y="9248775"/>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24</xdr:row>
      <xdr:rowOff>142875</xdr:rowOff>
    </xdr:from>
    <xdr:to>
      <xdr:col>14</xdr:col>
      <xdr:colOff>485775</xdr:colOff>
      <xdr:row>41</xdr:row>
      <xdr:rowOff>257175</xdr:rowOff>
    </xdr:to>
    <xdr:cxnSp macro="">
      <xdr:nvCxnSpPr>
        <xdr:cNvPr id="23571" name="直線矢印コネクタ 23570">
          <a:extLst>
            <a:ext uri="{FF2B5EF4-FFF2-40B4-BE49-F238E27FC236}">
              <a16:creationId xmlns:a16="http://schemas.microsoft.com/office/drawing/2014/main" id="{00000000-0008-0000-0400-0000135C0000}"/>
            </a:ext>
          </a:extLst>
        </xdr:cNvPr>
        <xdr:cNvCxnSpPr/>
      </xdr:nvCxnSpPr>
      <xdr:spPr>
        <a:xfrm flipV="1">
          <a:off x="4210050" y="5848350"/>
          <a:ext cx="3200400" cy="346710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583406</xdr:colOff>
      <xdr:row>9</xdr:row>
      <xdr:rowOff>83344</xdr:rowOff>
    </xdr:from>
    <xdr:to>
      <xdr:col>14</xdr:col>
      <xdr:colOff>793909</xdr:colOff>
      <xdr:row>10</xdr:row>
      <xdr:rowOff>254318</xdr:rowOff>
    </xdr:to>
    <xdr:sp macro="" textlink="">
      <xdr:nvSpPr>
        <xdr:cNvPr id="33" name="四角形: 角を丸くする 32">
          <a:extLst>
            <a:ext uri="{FF2B5EF4-FFF2-40B4-BE49-F238E27FC236}">
              <a16:creationId xmlns:a16="http://schemas.microsoft.com/office/drawing/2014/main" id="{97190EED-49EF-4B59-A763-46C82A157697}"/>
            </a:ext>
          </a:extLst>
        </xdr:cNvPr>
        <xdr:cNvSpPr/>
      </xdr:nvSpPr>
      <xdr:spPr>
        <a:xfrm>
          <a:off x="6810375" y="2202657"/>
          <a:ext cx="912972" cy="52816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4580" name="Group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4583" name="Option Button 7" hidden="1">
              <a:extLst>
                <a:ext uri="{63B3BB69-23CF-44E3-9099-C40C66FF867C}">
                  <a14:compatExt spid="_x0000_s24583"/>
                </a:ext>
                <a:ext uri="{FF2B5EF4-FFF2-40B4-BE49-F238E27FC236}">
                  <a16:creationId xmlns:a16="http://schemas.microsoft.com/office/drawing/2014/main" id="{00000000-0008-0000-05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4584" name="Option Button 8" hidden="1">
              <a:extLst>
                <a:ext uri="{63B3BB69-23CF-44E3-9099-C40C66FF867C}">
                  <a14:compatExt spid="_x0000_s24584"/>
                </a:ext>
                <a:ext uri="{FF2B5EF4-FFF2-40B4-BE49-F238E27FC236}">
                  <a16:creationId xmlns:a16="http://schemas.microsoft.com/office/drawing/2014/main" id="{00000000-0008-0000-05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4585" name="Option Button 9" hidden="1">
              <a:extLst>
                <a:ext uri="{63B3BB69-23CF-44E3-9099-C40C66FF867C}">
                  <a14:compatExt spid="_x0000_s24585"/>
                </a:ext>
                <a:ext uri="{FF2B5EF4-FFF2-40B4-BE49-F238E27FC236}">
                  <a16:creationId xmlns:a16="http://schemas.microsoft.com/office/drawing/2014/main" id="{00000000-0008-0000-05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4586" name="Option Button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4587" name="Group Box 11" hidden="1">
              <a:extLst>
                <a:ext uri="{63B3BB69-23CF-44E3-9099-C40C66FF867C}">
                  <a14:compatExt spid="_x0000_s24587"/>
                </a:ext>
                <a:ext uri="{FF2B5EF4-FFF2-40B4-BE49-F238E27FC236}">
                  <a16:creationId xmlns:a16="http://schemas.microsoft.com/office/drawing/2014/main" id="{00000000-0008-0000-0500-00000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4588" name="Group Box 12" hidden="1">
              <a:extLst>
                <a:ext uri="{63B3BB69-23CF-44E3-9099-C40C66FF867C}">
                  <a14:compatExt spid="_x0000_s24588"/>
                </a:ext>
                <a:ext uri="{FF2B5EF4-FFF2-40B4-BE49-F238E27FC236}">
                  <a16:creationId xmlns:a16="http://schemas.microsoft.com/office/drawing/2014/main" id="{00000000-0008-0000-0500-00000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781050</xdr:colOff>
      <xdr:row>6</xdr:row>
      <xdr:rowOff>0</xdr:rowOff>
    </xdr:from>
    <xdr:to>
      <xdr:col>14</xdr:col>
      <xdr:colOff>843280</xdr:colOff>
      <xdr:row>6</xdr:row>
      <xdr:rowOff>246380</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181725" y="1485900"/>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381000" y="1247775"/>
          <a:ext cx="2709545" cy="774065"/>
        </a:xfrm>
        <a:prstGeom prst="wedgeRoundRectCallout">
          <a:avLst>
            <a:gd name="adj1" fmla="val 163806"/>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26</xdr:row>
      <xdr:rowOff>285749</xdr:rowOff>
    </xdr:from>
    <xdr:to>
      <xdr:col>14</xdr:col>
      <xdr:colOff>104775</xdr:colOff>
      <xdr:row>28</xdr:row>
      <xdr:rowOff>22224</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229350" y="6534149"/>
          <a:ext cx="800100" cy="327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27</xdr:row>
      <xdr:rowOff>12431</xdr:rowOff>
    </xdr:from>
    <xdr:to>
      <xdr:col>14</xdr:col>
      <xdr:colOff>59055</xdr:colOff>
      <xdr:row>27</xdr:row>
      <xdr:rowOff>250067</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556106"/>
          <a:ext cx="219075" cy="241446"/>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36</xdr:row>
      <xdr:rowOff>304800</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200025" y="7210425"/>
          <a:ext cx="7620000" cy="2952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44</xdr:row>
      <xdr:rowOff>152400</xdr:rowOff>
    </xdr:from>
    <xdr:to>
      <xdr:col>8</xdr:col>
      <xdr:colOff>424180</xdr:colOff>
      <xdr:row>52</xdr:row>
      <xdr:rowOff>151130</xdr:rowOff>
    </xdr:to>
    <xdr:sp macro="" textlink="">
      <xdr:nvSpPr>
        <xdr:cNvPr id="15" name="吹き出し: 角を丸めた四角形 14">
          <a:extLst>
            <a:ext uri="{FF2B5EF4-FFF2-40B4-BE49-F238E27FC236}">
              <a16:creationId xmlns:a16="http://schemas.microsoft.com/office/drawing/2014/main" id="{00000000-0008-0000-0500-00000F000000}"/>
            </a:ext>
          </a:extLst>
        </xdr:cNvPr>
        <xdr:cNvSpPr/>
      </xdr:nvSpPr>
      <xdr:spPr>
        <a:xfrm>
          <a:off x="428625" y="9667875"/>
          <a:ext cx="3557905" cy="1837055"/>
        </a:xfrm>
        <a:prstGeom prst="wedgeRoundRectCallout">
          <a:avLst>
            <a:gd name="adj1" fmla="val -2145"/>
            <a:gd name="adj2" fmla="val -6633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10</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8</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9</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190500</xdr:colOff>
      <xdr:row>27</xdr:row>
      <xdr:rowOff>0</xdr:rowOff>
    </xdr:from>
    <xdr:to>
      <xdr:col>8</xdr:col>
      <xdr:colOff>918210</xdr:colOff>
      <xdr:row>28</xdr:row>
      <xdr:rowOff>0</xdr:rowOff>
    </xdr:to>
    <xdr:sp macro="" textlink="">
      <xdr:nvSpPr>
        <xdr:cNvPr id="20" name="四角形: 角を丸くする 19">
          <a:extLst>
            <a:ext uri="{FF2B5EF4-FFF2-40B4-BE49-F238E27FC236}">
              <a16:creationId xmlns:a16="http://schemas.microsoft.com/office/drawing/2014/main" id="{00000000-0008-0000-0500-000014000000}"/>
            </a:ext>
          </a:extLst>
        </xdr:cNvPr>
        <xdr:cNvSpPr/>
      </xdr:nvSpPr>
      <xdr:spPr>
        <a:xfrm>
          <a:off x="3200400" y="6543675"/>
          <a:ext cx="1280160" cy="2952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247650</xdr:rowOff>
    </xdr:from>
    <xdr:to>
      <xdr:col>7</xdr:col>
      <xdr:colOff>308610</xdr:colOff>
      <xdr:row>24</xdr:row>
      <xdr:rowOff>80010</xdr:rowOff>
    </xdr:to>
    <xdr:sp macro="" textlink="">
      <xdr:nvSpPr>
        <xdr:cNvPr id="21" name="吹き出し: 角を丸めた四角形 20">
          <a:extLst>
            <a:ext uri="{FF2B5EF4-FFF2-40B4-BE49-F238E27FC236}">
              <a16:creationId xmlns:a16="http://schemas.microsoft.com/office/drawing/2014/main" id="{00000000-0008-0000-0500-000015000000}"/>
            </a:ext>
          </a:extLst>
        </xdr:cNvPr>
        <xdr:cNvSpPr/>
      </xdr:nvSpPr>
      <xdr:spPr>
        <a:xfrm>
          <a:off x="1657350" y="5038725"/>
          <a:ext cx="1661160" cy="746760"/>
        </a:xfrm>
        <a:prstGeom prst="wedgeRoundRectCallout">
          <a:avLst>
            <a:gd name="adj1" fmla="val 58406"/>
            <a:gd name="adj2" fmla="val 13890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27</xdr:row>
      <xdr:rowOff>9525</xdr:rowOff>
    </xdr:from>
    <xdr:to>
      <xdr:col>4</xdr:col>
      <xdr:colOff>200025</xdr:colOff>
      <xdr:row>28</xdr:row>
      <xdr:rowOff>19050</xdr:rowOff>
    </xdr:to>
    <xdr:sp macro="" textlink="">
      <xdr:nvSpPr>
        <xdr:cNvPr id="22" name="四角形: 角を丸くする 21">
          <a:extLst>
            <a:ext uri="{FF2B5EF4-FFF2-40B4-BE49-F238E27FC236}">
              <a16:creationId xmlns:a16="http://schemas.microsoft.com/office/drawing/2014/main" id="{00000000-0008-0000-0500-000016000000}"/>
            </a:ext>
          </a:extLst>
        </xdr:cNvPr>
        <xdr:cNvSpPr/>
      </xdr:nvSpPr>
      <xdr:spPr>
        <a:xfrm>
          <a:off x="285750" y="6496050"/>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23" name="吹き出し: 角を丸めた四角形 22">
          <a:extLst>
            <a:ext uri="{FF2B5EF4-FFF2-40B4-BE49-F238E27FC236}">
              <a16:creationId xmlns:a16="http://schemas.microsoft.com/office/drawing/2014/main" id="{00000000-0008-0000-0500-000017000000}"/>
            </a:ext>
          </a:extLst>
        </xdr:cNvPr>
        <xdr:cNvSpPr/>
      </xdr:nvSpPr>
      <xdr:spPr>
        <a:xfrm>
          <a:off x="1885950" y="6162675"/>
          <a:ext cx="1173480" cy="525780"/>
        </a:xfrm>
        <a:prstGeom prst="wedgeRoundRectCallout">
          <a:avLst>
            <a:gd name="adj1" fmla="val -64088"/>
            <a:gd name="adj2" fmla="val 3359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4" name="吹き出し: 角を丸めた四角形 23">
          <a:extLst>
            <a:ext uri="{FF2B5EF4-FFF2-40B4-BE49-F238E27FC236}">
              <a16:creationId xmlns:a16="http://schemas.microsoft.com/office/drawing/2014/main" id="{00000000-0008-0000-0500-000018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5" name="図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xdr:col>
      <xdr:colOff>266700</xdr:colOff>
      <xdr:row>0</xdr:row>
      <xdr:rowOff>123825</xdr:rowOff>
    </xdr:from>
    <xdr:to>
      <xdr:col>10</xdr:col>
      <xdr:colOff>504826</xdr:colOff>
      <xdr:row>4</xdr:row>
      <xdr:rowOff>28575</xdr:rowOff>
    </xdr:to>
    <xdr:sp macro="" textlink="">
      <xdr:nvSpPr>
        <xdr:cNvPr id="27" name="スクロール: 横 26">
          <a:extLst>
            <a:ext uri="{FF2B5EF4-FFF2-40B4-BE49-F238E27FC236}">
              <a16:creationId xmlns:a16="http://schemas.microsoft.com/office/drawing/2014/main" id="{00000000-0008-0000-0500-00001B000000}"/>
            </a:ext>
          </a:extLst>
        </xdr:cNvPr>
        <xdr:cNvSpPr/>
      </xdr:nvSpPr>
      <xdr:spPr>
        <a:xfrm>
          <a:off x="333375" y="123825"/>
          <a:ext cx="4867276" cy="85725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第</a:t>
          </a:r>
          <a:r>
            <a:rPr kumimoji="1" lang="en-US" altLang="ja-JP" sz="1800" b="1">
              <a:solidFill>
                <a:sysClr val="windowText" lastClr="000000"/>
              </a:solidFill>
            </a:rPr>
            <a:t>3</a:t>
          </a:r>
          <a:r>
            <a:rPr kumimoji="1" lang="ja-JP" altLang="en-US" sz="1800" b="1">
              <a:solidFill>
                <a:sysClr val="windowText" lastClr="000000"/>
              </a:solidFill>
            </a:rPr>
            <a:t>四半期分と増額を合算して支払う場合</a:t>
          </a:r>
        </a:p>
      </xdr:txBody>
    </xdr:sp>
    <xdr:clientData/>
  </xdr:twoCellAnchor>
  <xdr:twoCellAnchor>
    <xdr:from>
      <xdr:col>12</xdr:col>
      <xdr:colOff>676275</xdr:colOff>
      <xdr:row>13</xdr:row>
      <xdr:rowOff>0</xdr:rowOff>
    </xdr:from>
    <xdr:to>
      <xdr:col>15</xdr:col>
      <xdr:colOff>24765</xdr:colOff>
      <xdr:row>17</xdr:row>
      <xdr:rowOff>280035</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6076950" y="2962275"/>
          <a:ext cx="1767840" cy="1203960"/>
        </a:xfrm>
        <a:prstGeom prst="wedgeRoundRectCallout">
          <a:avLst>
            <a:gd name="adj1" fmla="val 3177"/>
            <a:gd name="adj2" fmla="val 15617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3</a:t>
          </a:r>
          <a:r>
            <a:rPr kumimoji="1" lang="ja-JP" altLang="en-US" sz="900" b="1">
              <a:solidFill>
                <a:sysClr val="windowText" lastClr="000000"/>
              </a:solidFill>
            </a:rPr>
            <a:t>四半期分と増額</a:t>
          </a:r>
          <a:r>
            <a:rPr kumimoji="1" lang="en-US" altLang="ja-JP" sz="900" b="1">
              <a:solidFill>
                <a:sysClr val="windowText" lastClr="000000"/>
              </a:solidFill>
            </a:rPr>
            <a:t>(2</a:t>
          </a:r>
          <a:r>
            <a:rPr kumimoji="1" lang="ja-JP" altLang="en-US" sz="900" b="1">
              <a:solidFill>
                <a:sysClr val="windowText" lastClr="000000"/>
              </a:solidFill>
            </a:rPr>
            <a:t>回目</a:t>
          </a:r>
          <a:r>
            <a:rPr kumimoji="1" lang="en-US" altLang="ja-JP" sz="900" b="1">
              <a:solidFill>
                <a:sysClr val="windowText" lastClr="000000"/>
              </a:solidFill>
            </a:rPr>
            <a:t>)</a:t>
          </a:r>
          <a:r>
            <a:rPr kumimoji="1" lang="ja-JP" altLang="en-US" sz="900" b="1">
              <a:solidFill>
                <a:sysClr val="windowText" lastClr="000000"/>
              </a:solidFill>
            </a:rPr>
            <a:t>を合算して支払う場合は対象に”○”を選択して下さい。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23</xdr:row>
      <xdr:rowOff>19050</xdr:rowOff>
    </xdr:from>
    <xdr:to>
      <xdr:col>14</xdr:col>
      <xdr:colOff>66675</xdr:colOff>
      <xdr:row>23</xdr:row>
      <xdr:rowOff>300990</xdr:rowOff>
    </xdr:to>
    <xdr:sp macro="" textlink="">
      <xdr:nvSpPr>
        <xdr:cNvPr id="29" name="四角形: 角を丸くする 28">
          <a:extLst>
            <a:ext uri="{FF2B5EF4-FFF2-40B4-BE49-F238E27FC236}">
              <a16:creationId xmlns:a16="http://schemas.microsoft.com/office/drawing/2014/main" id="{00000000-0008-0000-0500-00001D000000}"/>
            </a:ext>
          </a:extLst>
        </xdr:cNvPr>
        <xdr:cNvSpPr/>
      </xdr:nvSpPr>
      <xdr:spPr>
        <a:xfrm>
          <a:off x="6229350" y="5419725"/>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581025</xdr:colOff>
      <xdr:row>23</xdr:row>
      <xdr:rowOff>47625</xdr:rowOff>
    </xdr:from>
    <xdr:to>
      <xdr:col>14</xdr:col>
      <xdr:colOff>53652</xdr:colOff>
      <xdr:row>23</xdr:row>
      <xdr:rowOff>248162</xdr:rowOff>
    </xdr:to>
    <xdr:pic>
      <xdr:nvPicPr>
        <xdr:cNvPr id="30" name="図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1"/>
        <a:srcRect l="1648" t="49414" r="97791" b="48331"/>
        <a:stretch/>
      </xdr:blipFill>
      <xdr:spPr>
        <a:xfrm>
          <a:off x="6800850" y="5448300"/>
          <a:ext cx="166047" cy="187202"/>
        </a:xfrm>
        <a:prstGeom prst="rect">
          <a:avLst/>
        </a:prstGeom>
      </xdr:spPr>
    </xdr:pic>
    <xdr:clientData/>
  </xdr:twoCellAnchor>
  <xdr:twoCellAnchor>
    <xdr:from>
      <xdr:col>14</xdr:col>
      <xdr:colOff>76200</xdr:colOff>
      <xdr:row>23</xdr:row>
      <xdr:rowOff>95250</xdr:rowOff>
    </xdr:from>
    <xdr:to>
      <xdr:col>14</xdr:col>
      <xdr:colOff>142875</xdr:colOff>
      <xdr:row>27</xdr:row>
      <xdr:rowOff>19050</xdr:rowOff>
    </xdr:to>
    <xdr:sp macro="" textlink="">
      <xdr:nvSpPr>
        <xdr:cNvPr id="31" name="右大かっこ 30">
          <a:extLst>
            <a:ext uri="{FF2B5EF4-FFF2-40B4-BE49-F238E27FC236}">
              <a16:creationId xmlns:a16="http://schemas.microsoft.com/office/drawing/2014/main" id="{00000000-0008-0000-0500-00001F000000}"/>
            </a:ext>
          </a:extLst>
        </xdr:cNvPr>
        <xdr:cNvSpPr/>
      </xdr:nvSpPr>
      <xdr:spPr>
        <a:xfrm>
          <a:off x="7000875" y="5495925"/>
          <a:ext cx="66675" cy="100965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762000</xdr:colOff>
      <xdr:row>16</xdr:row>
      <xdr:rowOff>104775</xdr:rowOff>
    </xdr:from>
    <xdr:to>
      <xdr:col>14</xdr:col>
      <xdr:colOff>784860</xdr:colOff>
      <xdr:row>17</xdr:row>
      <xdr:rowOff>203835</xdr:rowOff>
    </xdr:to>
    <xdr:sp macro="" textlink="">
      <xdr:nvSpPr>
        <xdr:cNvPr id="24590" name="四角形: 角を丸くする 24589">
          <a:extLst>
            <a:ext uri="{FF2B5EF4-FFF2-40B4-BE49-F238E27FC236}">
              <a16:creationId xmlns:a16="http://schemas.microsoft.com/office/drawing/2014/main" id="{00000000-0008-0000-0500-00000E600000}"/>
            </a:ext>
          </a:extLst>
        </xdr:cNvPr>
        <xdr:cNvSpPr/>
      </xdr:nvSpPr>
      <xdr:spPr>
        <a:xfrm>
          <a:off x="6162675" y="3648075"/>
          <a:ext cx="1546860" cy="44196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53975</xdr:colOff>
      <xdr:row>16</xdr:row>
      <xdr:rowOff>323850</xdr:rowOff>
    </xdr:from>
    <xdr:to>
      <xdr:col>12</xdr:col>
      <xdr:colOff>742950</xdr:colOff>
      <xdr:row>16</xdr:row>
      <xdr:rowOff>328613</xdr:rowOff>
    </xdr:to>
    <xdr:cxnSp macro="">
      <xdr:nvCxnSpPr>
        <xdr:cNvPr id="24592" name="直線矢印コネクタ 24591">
          <a:extLst>
            <a:ext uri="{FF2B5EF4-FFF2-40B4-BE49-F238E27FC236}">
              <a16:creationId xmlns:a16="http://schemas.microsoft.com/office/drawing/2014/main" id="{00000000-0008-0000-0500-000010600000}"/>
            </a:ext>
          </a:extLst>
        </xdr:cNvPr>
        <xdr:cNvCxnSpPr>
          <a:endCxn id="12" idx="3"/>
        </xdr:cNvCxnSpPr>
      </xdr:nvCxnSpPr>
      <xdr:spPr>
        <a:xfrm flipH="1">
          <a:off x="5397500" y="3867150"/>
          <a:ext cx="746125" cy="47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361950</xdr:colOff>
      <xdr:row>23</xdr:row>
      <xdr:rowOff>38100</xdr:rowOff>
    </xdr:from>
    <xdr:to>
      <xdr:col>9</xdr:col>
      <xdr:colOff>5715</xdr:colOff>
      <xdr:row>23</xdr:row>
      <xdr:rowOff>289560</xdr:rowOff>
    </xdr:to>
    <xdr:sp macro="" textlink="">
      <xdr:nvSpPr>
        <xdr:cNvPr id="24595" name="四角形: 角を丸くする 24594">
          <a:extLst>
            <a:ext uri="{FF2B5EF4-FFF2-40B4-BE49-F238E27FC236}">
              <a16:creationId xmlns:a16="http://schemas.microsoft.com/office/drawing/2014/main" id="{00000000-0008-0000-0500-000013600000}"/>
            </a:ext>
          </a:extLst>
        </xdr:cNvPr>
        <xdr:cNvSpPr/>
      </xdr:nvSpPr>
      <xdr:spPr>
        <a:xfrm>
          <a:off x="3371850" y="54387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23</xdr:row>
      <xdr:rowOff>228600</xdr:rowOff>
    </xdr:from>
    <xdr:to>
      <xdr:col>10</xdr:col>
      <xdr:colOff>9525</xdr:colOff>
      <xdr:row>27</xdr:row>
      <xdr:rowOff>80010</xdr:rowOff>
    </xdr:to>
    <xdr:sp macro="" textlink="">
      <xdr:nvSpPr>
        <xdr:cNvPr id="24596" name="右大かっこ 24595">
          <a:extLst>
            <a:ext uri="{FF2B5EF4-FFF2-40B4-BE49-F238E27FC236}">
              <a16:creationId xmlns:a16="http://schemas.microsoft.com/office/drawing/2014/main" id="{00000000-0008-0000-0500-000014600000}"/>
            </a:ext>
          </a:extLst>
        </xdr:cNvPr>
        <xdr:cNvSpPr/>
      </xdr:nvSpPr>
      <xdr:spPr>
        <a:xfrm>
          <a:off x="4514850" y="5629275"/>
          <a:ext cx="190500" cy="937260"/>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17</xdr:row>
      <xdr:rowOff>276225</xdr:rowOff>
    </xdr:from>
    <xdr:to>
      <xdr:col>9</xdr:col>
      <xdr:colOff>150813</xdr:colOff>
      <xdr:row>23</xdr:row>
      <xdr:rowOff>192405</xdr:rowOff>
    </xdr:to>
    <xdr:cxnSp macro="">
      <xdr:nvCxnSpPr>
        <xdr:cNvPr id="24598" name="直線矢印コネクタ 24597">
          <a:extLst>
            <a:ext uri="{FF2B5EF4-FFF2-40B4-BE49-F238E27FC236}">
              <a16:creationId xmlns:a16="http://schemas.microsoft.com/office/drawing/2014/main" id="{00000000-0008-0000-0500-000016600000}"/>
            </a:ext>
          </a:extLst>
        </xdr:cNvPr>
        <xdr:cNvCxnSpPr>
          <a:endCxn id="12" idx="2"/>
        </xdr:cNvCxnSpPr>
      </xdr:nvCxnSpPr>
      <xdr:spPr>
        <a:xfrm flipV="1">
          <a:off x="4619625" y="4162425"/>
          <a:ext cx="17463" cy="143065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200025</xdr:colOff>
      <xdr:row>23</xdr:row>
      <xdr:rowOff>28576</xdr:rowOff>
    </xdr:from>
    <xdr:to>
      <xdr:col>14</xdr:col>
      <xdr:colOff>857250</xdr:colOff>
      <xdr:row>23</xdr:row>
      <xdr:rowOff>276226</xdr:rowOff>
    </xdr:to>
    <xdr:sp macro="" textlink="">
      <xdr:nvSpPr>
        <xdr:cNvPr id="16" name="四角形: 角を丸くする 15">
          <a:extLst>
            <a:ext uri="{FF2B5EF4-FFF2-40B4-BE49-F238E27FC236}">
              <a16:creationId xmlns:a16="http://schemas.microsoft.com/office/drawing/2014/main" id="{00000000-0008-0000-0500-000010000000}"/>
            </a:ext>
          </a:extLst>
        </xdr:cNvPr>
        <xdr:cNvSpPr/>
      </xdr:nvSpPr>
      <xdr:spPr>
        <a:xfrm>
          <a:off x="7124700" y="5429251"/>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9525</xdr:rowOff>
    </xdr:from>
    <xdr:to>
      <xdr:col>7</xdr:col>
      <xdr:colOff>57150</xdr:colOff>
      <xdr:row>13</xdr:row>
      <xdr:rowOff>314324</xdr:rowOff>
    </xdr:to>
    <xdr:sp macro="" textlink="">
      <xdr:nvSpPr>
        <xdr:cNvPr id="19" name="吹き出し: 角を丸めた四角形 18">
          <a:extLst>
            <a:ext uri="{FF2B5EF4-FFF2-40B4-BE49-F238E27FC236}">
              <a16:creationId xmlns:a16="http://schemas.microsoft.com/office/drawing/2014/main" id="{00000000-0008-0000-0500-000013000000}"/>
            </a:ext>
          </a:extLst>
        </xdr:cNvPr>
        <xdr:cNvSpPr/>
      </xdr:nvSpPr>
      <xdr:spPr>
        <a:xfrm>
          <a:off x="1133475" y="2486025"/>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152400</xdr:colOff>
      <xdr:row>22</xdr:row>
      <xdr:rowOff>180975</xdr:rowOff>
    </xdr:from>
    <xdr:to>
      <xdr:col>15</xdr:col>
      <xdr:colOff>28575</xdr:colOff>
      <xdr:row>24</xdr:row>
      <xdr:rowOff>104775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7077075" y="527685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142875</xdr:colOff>
      <xdr:row>41</xdr:row>
      <xdr:rowOff>180975</xdr:rowOff>
    </xdr:from>
    <xdr:to>
      <xdr:col>8</xdr:col>
      <xdr:colOff>838200</xdr:colOff>
      <xdr:row>44</xdr:row>
      <xdr:rowOff>85725</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315277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24</xdr:row>
      <xdr:rowOff>114300</xdr:rowOff>
    </xdr:from>
    <xdr:to>
      <xdr:col>14</xdr:col>
      <xdr:colOff>361950</xdr:colOff>
      <xdr:row>41</xdr:row>
      <xdr:rowOff>228600</xdr:rowOff>
    </xdr:to>
    <xdr:cxnSp macro="">
      <xdr:nvCxnSpPr>
        <xdr:cNvPr id="24576" name="直線矢印コネクタ 24575">
          <a:extLst>
            <a:ext uri="{FF2B5EF4-FFF2-40B4-BE49-F238E27FC236}">
              <a16:creationId xmlns:a16="http://schemas.microsoft.com/office/drawing/2014/main" id="{00000000-0008-0000-0500-000000600000}"/>
            </a:ext>
          </a:extLst>
        </xdr:cNvPr>
        <xdr:cNvCxnSpPr/>
      </xdr:nvCxnSpPr>
      <xdr:spPr>
        <a:xfrm flipV="1">
          <a:off x="40862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23</xdr:row>
      <xdr:rowOff>47625</xdr:rowOff>
    </xdr:from>
    <xdr:to>
      <xdr:col>16</xdr:col>
      <xdr:colOff>59250</xdr:colOff>
      <xdr:row>23</xdr:row>
      <xdr:rowOff>257269</xdr:rowOff>
    </xdr:to>
    <xdr:pic>
      <xdr:nvPicPr>
        <xdr:cNvPr id="24589" name="図 24588">
          <a:extLst>
            <a:ext uri="{FF2B5EF4-FFF2-40B4-BE49-F238E27FC236}">
              <a16:creationId xmlns:a16="http://schemas.microsoft.com/office/drawing/2014/main" id="{00000000-0008-0000-0500-00000D600000}"/>
            </a:ext>
          </a:extLst>
        </xdr:cNvPr>
        <xdr:cNvPicPr>
          <a:picLocks noChangeAspect="1"/>
        </xdr:cNvPicPr>
      </xdr:nvPicPr>
      <xdr:blipFill>
        <a:blip xmlns:r="http://schemas.openxmlformats.org/officeDocument/2006/relationships" r:embed="rId3"/>
        <a:stretch>
          <a:fillRect/>
        </a:stretch>
      </xdr:blipFill>
      <xdr:spPr>
        <a:xfrm>
          <a:off x="7839075" y="5448300"/>
          <a:ext cx="240225" cy="209644"/>
        </a:xfrm>
        <a:prstGeom prst="rect">
          <a:avLst/>
        </a:prstGeom>
      </xdr:spPr>
    </xdr:pic>
    <xdr:clientData/>
  </xdr:twoCellAnchor>
  <xdr:twoCellAnchor>
    <xdr:from>
      <xdr:col>15</xdr:col>
      <xdr:colOff>28575</xdr:colOff>
      <xdr:row>35</xdr:row>
      <xdr:rowOff>9525</xdr:rowOff>
    </xdr:from>
    <xdr:to>
      <xdr:col>24</xdr:col>
      <xdr:colOff>47625</xdr:colOff>
      <xdr:row>38</xdr:row>
      <xdr:rowOff>47625</xdr:rowOff>
    </xdr:to>
    <xdr:grpSp>
      <xdr:nvGrpSpPr>
        <xdr:cNvPr id="24593" name="グループ化 24592">
          <a:extLst>
            <a:ext uri="{FF2B5EF4-FFF2-40B4-BE49-F238E27FC236}">
              <a16:creationId xmlns:a16="http://schemas.microsoft.com/office/drawing/2014/main" id="{00000000-0008-0000-0500-000011600000}"/>
            </a:ext>
          </a:extLst>
        </xdr:cNvPr>
        <xdr:cNvGrpSpPr/>
      </xdr:nvGrpSpPr>
      <xdr:grpSpPr>
        <a:xfrm>
          <a:off x="7849076" y="7178993"/>
          <a:ext cx="8726329" cy="681037"/>
          <a:chOff x="8020050" y="5274154"/>
          <a:chExt cx="9314871" cy="590238"/>
        </a:xfrm>
      </xdr:grpSpPr>
      <xdr:sp macro="" textlink="">
        <xdr:nvSpPr>
          <xdr:cNvPr id="24594" name="吹き出し: 角を丸めた四角形 24593">
            <a:extLst>
              <a:ext uri="{FF2B5EF4-FFF2-40B4-BE49-F238E27FC236}">
                <a16:creationId xmlns:a16="http://schemas.microsoft.com/office/drawing/2014/main" id="{00000000-0008-0000-0500-0000126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4597" name="矢印: 左 24596">
            <a:extLst>
              <a:ext uri="{FF2B5EF4-FFF2-40B4-BE49-F238E27FC236}">
                <a16:creationId xmlns:a16="http://schemas.microsoft.com/office/drawing/2014/main" id="{00000000-0008-0000-0500-0000156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85725</xdr:colOff>
      <xdr:row>38</xdr:row>
      <xdr:rowOff>85725</xdr:rowOff>
    </xdr:from>
    <xdr:to>
      <xdr:col>12</xdr:col>
      <xdr:colOff>742950</xdr:colOff>
      <xdr:row>40</xdr:row>
      <xdr:rowOff>47624</xdr:rowOff>
    </xdr:to>
    <xdr:sp macro="" textlink="">
      <xdr:nvSpPr>
        <xdr:cNvPr id="24599" name="吹き出し: 角を丸めた四角形 24598">
          <a:extLst>
            <a:ext uri="{FF2B5EF4-FFF2-40B4-BE49-F238E27FC236}">
              <a16:creationId xmlns:a16="http://schemas.microsoft.com/office/drawing/2014/main" id="{00000000-0008-0000-0500-000017600000}"/>
            </a:ext>
          </a:extLst>
        </xdr:cNvPr>
        <xdr:cNvSpPr/>
      </xdr:nvSpPr>
      <xdr:spPr>
        <a:xfrm>
          <a:off x="152400"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16</xdr:col>
      <xdr:colOff>57150</xdr:colOff>
      <xdr:row>21</xdr:row>
      <xdr:rowOff>28575</xdr:rowOff>
    </xdr:from>
    <xdr:to>
      <xdr:col>30</xdr:col>
      <xdr:colOff>219076</xdr:colOff>
      <xdr:row>24</xdr:row>
      <xdr:rowOff>38100</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8078153" y="4824889"/>
          <a:ext cx="12665393" cy="940117"/>
          <a:chOff x="8028896" y="4829175"/>
          <a:chExt cx="11764593" cy="904875"/>
        </a:xfrm>
      </xdr:grpSpPr>
      <xdr:sp macro="" textlink="">
        <xdr:nvSpPr>
          <xdr:cNvPr id="24591" name="吹き出し: 角を丸めた四角形 24590">
            <a:extLst>
              <a:ext uri="{FF2B5EF4-FFF2-40B4-BE49-F238E27FC236}">
                <a16:creationId xmlns:a16="http://schemas.microsoft.com/office/drawing/2014/main" id="{00000000-0008-0000-0500-00000F6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4602" name="矢印: 左 24601">
            <a:extLst>
              <a:ext uri="{FF2B5EF4-FFF2-40B4-BE49-F238E27FC236}">
                <a16:creationId xmlns:a16="http://schemas.microsoft.com/office/drawing/2014/main" id="{00000000-0008-0000-0500-00001A60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533400</xdr:colOff>
      <xdr:row>43</xdr:row>
      <xdr:rowOff>38100</xdr:rowOff>
    </xdr:from>
    <xdr:to>
      <xdr:col>22</xdr:col>
      <xdr:colOff>464344</xdr:colOff>
      <xdr:row>47</xdr:row>
      <xdr:rowOff>53340</xdr:rowOff>
    </xdr:to>
    <xdr:sp macro="" textlink="">
      <xdr:nvSpPr>
        <xdr:cNvPr id="26" name="四角形: 角を丸くする 25">
          <a:extLst>
            <a:ext uri="{FF2B5EF4-FFF2-40B4-BE49-F238E27FC236}">
              <a16:creationId xmlns:a16="http://schemas.microsoft.com/office/drawing/2014/main" id="{00000000-0008-0000-0500-00001A000000}"/>
            </a:ext>
          </a:extLst>
        </xdr:cNvPr>
        <xdr:cNvSpPr/>
      </xdr:nvSpPr>
      <xdr:spPr>
        <a:xfrm>
          <a:off x="8558213" y="9705975"/>
          <a:ext cx="7098506"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631031</xdr:colOff>
      <xdr:row>9</xdr:row>
      <xdr:rowOff>83344</xdr:rowOff>
    </xdr:from>
    <xdr:to>
      <xdr:col>14</xdr:col>
      <xdr:colOff>839629</xdr:colOff>
      <xdr:row>10</xdr:row>
      <xdr:rowOff>252413</xdr:rowOff>
    </xdr:to>
    <xdr:sp macro="" textlink="">
      <xdr:nvSpPr>
        <xdr:cNvPr id="5" name="四角形: 角を丸くする 4">
          <a:extLst>
            <a:ext uri="{FF2B5EF4-FFF2-40B4-BE49-F238E27FC236}">
              <a16:creationId xmlns:a16="http://schemas.microsoft.com/office/drawing/2014/main" id="{2AF6BD52-8AE5-4902-866D-FF85B65AE0C5}"/>
            </a:ext>
          </a:extLst>
        </xdr:cNvPr>
        <xdr:cNvSpPr/>
      </xdr:nvSpPr>
      <xdr:spPr>
        <a:xfrm>
          <a:off x="6858000" y="2202657"/>
          <a:ext cx="911067" cy="52625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5604" name="Group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5607" name="Option Button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5608" name="Option Button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5609" name="Option Button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5610" name="Option Button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5611" name="Group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5612" name="Group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790575</xdr:colOff>
      <xdr:row>5</xdr:row>
      <xdr:rowOff>333375</xdr:rowOff>
    </xdr:from>
    <xdr:to>
      <xdr:col>14</xdr:col>
      <xdr:colOff>852805</xdr:colOff>
      <xdr:row>6</xdr:row>
      <xdr:rowOff>236855</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1912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600-000007000000}"/>
            </a:ext>
          </a:extLst>
        </xdr:cNvPr>
        <xdr:cNvSpPr/>
      </xdr:nvSpPr>
      <xdr:spPr>
        <a:xfrm>
          <a:off x="381000" y="1247775"/>
          <a:ext cx="2709545" cy="774065"/>
        </a:xfrm>
        <a:prstGeom prst="wedgeRoundRectCallout">
          <a:avLst>
            <a:gd name="adj1" fmla="val 164157"/>
            <a:gd name="adj2" fmla="val 465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561975</xdr:colOff>
      <xdr:row>26</xdr:row>
      <xdr:rowOff>19050</xdr:rowOff>
    </xdr:from>
    <xdr:to>
      <xdr:col>14</xdr:col>
      <xdr:colOff>17457</xdr:colOff>
      <xdr:row>26</xdr:row>
      <xdr:rowOff>207522</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81800"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37</xdr:row>
      <xdr:rowOff>9525</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200025" y="7210425"/>
          <a:ext cx="7620000"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44</xdr:row>
      <xdr:rowOff>114300</xdr:rowOff>
    </xdr:from>
    <xdr:to>
      <xdr:col>8</xdr:col>
      <xdr:colOff>328930</xdr:colOff>
      <xdr:row>52</xdr:row>
      <xdr:rowOff>113030</xdr:rowOff>
    </xdr:to>
    <xdr:sp macro="" textlink="">
      <xdr:nvSpPr>
        <xdr:cNvPr id="15" name="吹き出し: 角を丸めた四角形 14">
          <a:extLst>
            <a:ext uri="{FF2B5EF4-FFF2-40B4-BE49-F238E27FC236}">
              <a16:creationId xmlns:a16="http://schemas.microsoft.com/office/drawing/2014/main" id="{00000000-0008-0000-0600-00000F000000}"/>
            </a:ext>
          </a:extLst>
        </xdr:cNvPr>
        <xdr:cNvSpPr/>
      </xdr:nvSpPr>
      <xdr:spPr>
        <a:xfrm>
          <a:off x="333375" y="9629775"/>
          <a:ext cx="3557905" cy="1837055"/>
        </a:xfrm>
        <a:prstGeom prst="wedgeRoundRectCallout">
          <a:avLst>
            <a:gd name="adj1" fmla="val -4"/>
            <a:gd name="adj2" fmla="val -6374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10</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8</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9</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200025</xdr:colOff>
      <xdr:row>26</xdr:row>
      <xdr:rowOff>0</xdr:rowOff>
    </xdr:from>
    <xdr:to>
      <xdr:col>9</xdr:col>
      <xdr:colOff>3810</xdr:colOff>
      <xdr:row>27</xdr:row>
      <xdr:rowOff>19050</xdr:rowOff>
    </xdr:to>
    <xdr:sp macro="" textlink="">
      <xdr:nvSpPr>
        <xdr:cNvPr id="16" name="四角形: 角を丸くする 15">
          <a:extLst>
            <a:ext uri="{FF2B5EF4-FFF2-40B4-BE49-F238E27FC236}">
              <a16:creationId xmlns:a16="http://schemas.microsoft.com/office/drawing/2014/main" id="{00000000-0008-0000-0600-000010000000}"/>
            </a:ext>
          </a:extLst>
        </xdr:cNvPr>
        <xdr:cNvSpPr/>
      </xdr:nvSpPr>
      <xdr:spPr>
        <a:xfrm>
          <a:off x="320992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28575</xdr:rowOff>
    </xdr:from>
    <xdr:to>
      <xdr:col>7</xdr:col>
      <xdr:colOff>308610</xdr:colOff>
      <xdr:row>24</xdr:row>
      <xdr:rowOff>80010</xdr:rowOff>
    </xdr:to>
    <xdr:sp macro="" textlink="">
      <xdr:nvSpPr>
        <xdr:cNvPr id="17" name="吹き出し: 角を丸めた四角形 16">
          <a:extLst>
            <a:ext uri="{FF2B5EF4-FFF2-40B4-BE49-F238E27FC236}">
              <a16:creationId xmlns:a16="http://schemas.microsoft.com/office/drawing/2014/main" id="{00000000-0008-0000-0600-000011000000}"/>
            </a:ext>
          </a:extLst>
        </xdr:cNvPr>
        <xdr:cNvSpPr/>
      </xdr:nvSpPr>
      <xdr:spPr>
        <a:xfrm>
          <a:off x="1657350" y="4819650"/>
          <a:ext cx="1661160" cy="965835"/>
        </a:xfrm>
        <a:prstGeom prst="wedgeRoundRectCallout">
          <a:avLst>
            <a:gd name="adj1" fmla="val 47512"/>
            <a:gd name="adj2" fmla="val 9999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減額金額をマイナス金額で入力して下さい。消費税額は計上すべき消費税額を自動表示します。</a:t>
          </a:r>
        </a:p>
      </xdr:txBody>
    </xdr:sp>
    <xdr:clientData/>
  </xdr:twoCellAnchor>
  <xdr:twoCellAnchor>
    <xdr:from>
      <xdr:col>1</xdr:col>
      <xdr:colOff>228600</xdr:colOff>
      <xdr:row>26</xdr:row>
      <xdr:rowOff>9525</xdr:rowOff>
    </xdr:from>
    <xdr:to>
      <xdr:col>4</xdr:col>
      <xdr:colOff>209550</xdr:colOff>
      <xdr:row>27</xdr:row>
      <xdr:rowOff>19050</xdr:rowOff>
    </xdr:to>
    <xdr:sp macro="" textlink="">
      <xdr:nvSpPr>
        <xdr:cNvPr id="18" name="四角形: 角を丸くする 17">
          <a:extLst>
            <a:ext uri="{FF2B5EF4-FFF2-40B4-BE49-F238E27FC236}">
              <a16:creationId xmlns:a16="http://schemas.microsoft.com/office/drawing/2014/main" id="{00000000-0008-0000-0600-000012000000}"/>
            </a:ext>
          </a:extLst>
        </xdr:cNvPr>
        <xdr:cNvSpPr/>
      </xdr:nvSpPr>
      <xdr:spPr>
        <a:xfrm>
          <a:off x="295275"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19" name="吹き出し: 角を丸めた四角形 18">
          <a:extLst>
            <a:ext uri="{FF2B5EF4-FFF2-40B4-BE49-F238E27FC236}">
              <a16:creationId xmlns:a16="http://schemas.microsoft.com/office/drawing/2014/main" id="{00000000-0008-0000-0600-000013000000}"/>
            </a:ext>
          </a:extLst>
        </xdr:cNvPr>
        <xdr:cNvSpPr/>
      </xdr:nvSpPr>
      <xdr:spPr>
        <a:xfrm>
          <a:off x="1885950" y="6162675"/>
          <a:ext cx="1173480" cy="525780"/>
        </a:xfrm>
        <a:prstGeom prst="wedgeRoundRectCallout">
          <a:avLst>
            <a:gd name="adj1" fmla="val -66523"/>
            <a:gd name="adj2" fmla="val 461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0" name="吹き出し: 角を丸めた四角形 19">
          <a:extLst>
            <a:ext uri="{FF2B5EF4-FFF2-40B4-BE49-F238E27FC236}">
              <a16:creationId xmlns:a16="http://schemas.microsoft.com/office/drawing/2014/main" id="{00000000-0008-0000-0600-000014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1" name="図 20">
          <a:extLst>
            <a:ext uri="{FF2B5EF4-FFF2-40B4-BE49-F238E27FC236}">
              <a16:creationId xmlns:a16="http://schemas.microsoft.com/office/drawing/2014/main" id="{00000000-0008-0000-0600-000015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13</xdr:col>
      <xdr:colOff>9525</xdr:colOff>
      <xdr:row>24</xdr:row>
      <xdr:rowOff>9525</xdr:rowOff>
    </xdr:from>
    <xdr:to>
      <xdr:col>14</xdr:col>
      <xdr:colOff>66675</xdr:colOff>
      <xdr:row>24</xdr:row>
      <xdr:rowOff>291465</xdr:rowOff>
    </xdr:to>
    <xdr:sp macro="" textlink="">
      <xdr:nvSpPr>
        <xdr:cNvPr id="25" name="四角形: 角を丸くする 24">
          <a:extLst>
            <a:ext uri="{FF2B5EF4-FFF2-40B4-BE49-F238E27FC236}">
              <a16:creationId xmlns:a16="http://schemas.microsoft.com/office/drawing/2014/main" id="{00000000-0008-0000-0600-000019000000}"/>
            </a:ext>
          </a:extLst>
        </xdr:cNvPr>
        <xdr:cNvSpPr/>
      </xdr:nvSpPr>
      <xdr:spPr>
        <a:xfrm>
          <a:off x="6229350" y="5715000"/>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571500</xdr:colOff>
      <xdr:row>24</xdr:row>
      <xdr:rowOff>57150</xdr:rowOff>
    </xdr:from>
    <xdr:to>
      <xdr:col>14</xdr:col>
      <xdr:colOff>22537</xdr:colOff>
      <xdr:row>24</xdr:row>
      <xdr:rowOff>245622</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
        <a:srcRect l="1648" t="49414" r="97791" b="48331"/>
        <a:stretch/>
      </xdr:blipFill>
      <xdr:spPr>
        <a:xfrm>
          <a:off x="6791325" y="5762625"/>
          <a:ext cx="166047" cy="187202"/>
        </a:xfrm>
        <a:prstGeom prst="rect">
          <a:avLst/>
        </a:prstGeom>
      </xdr:spPr>
    </xdr:pic>
    <xdr:clientData/>
  </xdr:twoCellAnchor>
  <xdr:twoCellAnchor>
    <xdr:from>
      <xdr:col>7</xdr:col>
      <xdr:colOff>361950</xdr:colOff>
      <xdr:row>24</xdr:row>
      <xdr:rowOff>38100</xdr:rowOff>
    </xdr:from>
    <xdr:to>
      <xdr:col>9</xdr:col>
      <xdr:colOff>5715</xdr:colOff>
      <xdr:row>24</xdr:row>
      <xdr:rowOff>289560</xdr:rowOff>
    </xdr:to>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3371850" y="57435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24</xdr:row>
      <xdr:rowOff>161925</xdr:rowOff>
    </xdr:from>
    <xdr:to>
      <xdr:col>10</xdr:col>
      <xdr:colOff>9525</xdr:colOff>
      <xdr:row>26</xdr:row>
      <xdr:rowOff>142876</xdr:rowOff>
    </xdr:to>
    <xdr:sp macro="" textlink="">
      <xdr:nvSpPr>
        <xdr:cNvPr id="31" name="右大かっこ 30">
          <a:extLst>
            <a:ext uri="{FF2B5EF4-FFF2-40B4-BE49-F238E27FC236}">
              <a16:creationId xmlns:a16="http://schemas.microsoft.com/office/drawing/2014/main" id="{00000000-0008-0000-0600-00001F000000}"/>
            </a:ext>
          </a:extLst>
        </xdr:cNvPr>
        <xdr:cNvSpPr/>
      </xdr:nvSpPr>
      <xdr:spPr>
        <a:xfrm>
          <a:off x="4533900" y="5867400"/>
          <a:ext cx="171450" cy="523876"/>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150813</xdr:colOff>
      <xdr:row>17</xdr:row>
      <xdr:rowOff>276225</xdr:rowOff>
    </xdr:from>
    <xdr:to>
      <xdr:col>9</xdr:col>
      <xdr:colOff>161925</xdr:colOff>
      <xdr:row>24</xdr:row>
      <xdr:rowOff>180975</xdr:rowOff>
    </xdr:to>
    <xdr:cxnSp macro="">
      <xdr:nvCxnSpPr>
        <xdr:cNvPr id="25600" name="直線矢印コネクタ 25599">
          <a:extLst>
            <a:ext uri="{FF2B5EF4-FFF2-40B4-BE49-F238E27FC236}">
              <a16:creationId xmlns:a16="http://schemas.microsoft.com/office/drawing/2014/main" id="{00000000-0008-0000-0600-000000640000}"/>
            </a:ext>
          </a:extLst>
        </xdr:cNvPr>
        <xdr:cNvCxnSpPr>
          <a:endCxn id="12" idx="2"/>
        </xdr:cNvCxnSpPr>
      </xdr:nvCxnSpPr>
      <xdr:spPr>
        <a:xfrm flipH="1" flipV="1">
          <a:off x="4637088" y="4162425"/>
          <a:ext cx="11112" cy="172402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0</xdr:row>
      <xdr:rowOff>76200</xdr:rowOff>
    </xdr:from>
    <xdr:to>
      <xdr:col>12</xdr:col>
      <xdr:colOff>202406</xdr:colOff>
      <xdr:row>5</xdr:row>
      <xdr:rowOff>95249</xdr:rowOff>
    </xdr:to>
    <xdr:sp macro="" textlink="">
      <xdr:nvSpPr>
        <xdr:cNvPr id="25614" name="スクロール: 横 25613">
          <a:extLst>
            <a:ext uri="{FF2B5EF4-FFF2-40B4-BE49-F238E27FC236}">
              <a16:creationId xmlns:a16="http://schemas.microsoft.com/office/drawing/2014/main" id="{00000000-0008-0000-0600-00000E640000}"/>
            </a:ext>
          </a:extLst>
        </xdr:cNvPr>
        <xdr:cNvSpPr/>
      </xdr:nvSpPr>
      <xdr:spPr>
        <a:xfrm>
          <a:off x="261937" y="76200"/>
          <a:ext cx="5345907" cy="116204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第</a:t>
          </a:r>
          <a:r>
            <a:rPr kumimoji="1" lang="en-US" altLang="ja-JP" sz="1600" b="1">
              <a:solidFill>
                <a:sysClr val="windowText" lastClr="000000"/>
              </a:solidFill>
            </a:rPr>
            <a:t>4</a:t>
          </a:r>
          <a:r>
            <a:rPr kumimoji="1" lang="ja-JP" altLang="en-US" sz="1600" b="1">
              <a:solidFill>
                <a:sysClr val="windowText" lastClr="000000"/>
              </a:solidFill>
            </a:rPr>
            <a:t>四半期分と減額を合算して支払う場合</a:t>
          </a:r>
          <a:endParaRPr kumimoji="1" lang="en-US" altLang="ja-JP" sz="1600" b="1">
            <a:solidFill>
              <a:sysClr val="windowText" lastClr="000000"/>
            </a:solidFill>
          </a:endParaRPr>
        </a:p>
        <a:p>
          <a:pPr algn="ctr"/>
          <a:r>
            <a:rPr kumimoji="1" lang="en-US" altLang="ja-JP" sz="1600" b="1">
              <a:solidFill>
                <a:sysClr val="windowText" lastClr="000000"/>
              </a:solidFill>
            </a:rPr>
            <a:t>※</a:t>
          </a:r>
          <a:r>
            <a:rPr kumimoji="1" lang="ja-JP" altLang="en-US" sz="1600" b="1">
              <a:solidFill>
                <a:sysClr val="windowText" lastClr="000000"/>
              </a:solidFill>
            </a:rPr>
            <a:t>翌期への繰越が発生するの場合も減額と同様の処理</a:t>
          </a:r>
        </a:p>
      </xdr:txBody>
    </xdr:sp>
    <xdr:clientData/>
  </xdr:twoCellAnchor>
  <xdr:twoCellAnchor>
    <xdr:from>
      <xdr:col>14</xdr:col>
      <xdr:colOff>57150</xdr:colOff>
      <xdr:row>24</xdr:row>
      <xdr:rowOff>123825</xdr:rowOff>
    </xdr:from>
    <xdr:to>
      <xdr:col>14</xdr:col>
      <xdr:colOff>123825</xdr:colOff>
      <xdr:row>26</xdr:row>
      <xdr:rowOff>121920</xdr:rowOff>
    </xdr:to>
    <xdr:sp macro="" textlink="">
      <xdr:nvSpPr>
        <xdr:cNvPr id="25615" name="右大かっこ 25614">
          <a:extLst>
            <a:ext uri="{FF2B5EF4-FFF2-40B4-BE49-F238E27FC236}">
              <a16:creationId xmlns:a16="http://schemas.microsoft.com/office/drawing/2014/main" id="{00000000-0008-0000-0600-00000F640000}"/>
            </a:ext>
          </a:extLst>
        </xdr:cNvPr>
        <xdr:cNvSpPr/>
      </xdr:nvSpPr>
      <xdr:spPr>
        <a:xfrm>
          <a:off x="6981825" y="5829300"/>
          <a:ext cx="66675" cy="54102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10</xdr:row>
      <xdr:rowOff>171450</xdr:rowOff>
    </xdr:from>
    <xdr:to>
      <xdr:col>14</xdr:col>
      <xdr:colOff>790575</xdr:colOff>
      <xdr:row>19</xdr:row>
      <xdr:rowOff>74295</xdr:rowOff>
    </xdr:to>
    <xdr:sp macro="" textlink="">
      <xdr:nvSpPr>
        <xdr:cNvPr id="25617" name="吹き出し: 角を丸めた四角形 25616">
          <a:extLst>
            <a:ext uri="{FF2B5EF4-FFF2-40B4-BE49-F238E27FC236}">
              <a16:creationId xmlns:a16="http://schemas.microsoft.com/office/drawing/2014/main" id="{00000000-0008-0000-0600-000011640000}"/>
            </a:ext>
          </a:extLst>
        </xdr:cNvPr>
        <xdr:cNvSpPr/>
      </xdr:nvSpPr>
      <xdr:spPr>
        <a:xfrm>
          <a:off x="6153150" y="2647950"/>
          <a:ext cx="1562100" cy="1645920"/>
        </a:xfrm>
        <a:prstGeom prst="wedgeRoundRectCallout">
          <a:avLst>
            <a:gd name="adj1" fmla="val 1267"/>
            <a:gd name="adj2" fmla="val 13361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4</a:t>
          </a:r>
          <a:r>
            <a:rPr kumimoji="1" lang="ja-JP" altLang="en-US" sz="900" b="1">
              <a:solidFill>
                <a:sysClr val="windowText" lastClr="000000"/>
              </a:solidFill>
            </a:rPr>
            <a:t>四半期分と減額　</a:t>
          </a:r>
          <a:r>
            <a:rPr kumimoji="1" lang="en-US" altLang="ja-JP" sz="900" b="1">
              <a:solidFill>
                <a:sysClr val="windowText" lastClr="000000"/>
              </a:solidFill>
            </a:rPr>
            <a:t>(</a:t>
          </a:r>
          <a:r>
            <a:rPr kumimoji="1" lang="ja-JP" altLang="en-US" sz="900" b="1">
              <a:solidFill>
                <a:sysClr val="windowText" lastClr="000000"/>
              </a:solidFill>
            </a:rPr>
            <a:t>又は繰越</a:t>
          </a:r>
          <a:r>
            <a:rPr kumimoji="1" lang="en-US" altLang="ja-JP" sz="900" b="1">
              <a:solidFill>
                <a:sysClr val="windowText" lastClr="000000"/>
              </a:solidFill>
            </a:rPr>
            <a:t>)</a:t>
          </a:r>
          <a:r>
            <a:rPr kumimoji="1" lang="ja-JP" altLang="en-US" sz="900" b="1">
              <a:solidFill>
                <a:sysClr val="windowText" lastClr="000000"/>
              </a:solidFill>
            </a:rPr>
            <a:t>を合算して支払う場合、対象に”○”を選択して下さい。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すると請求額が自動表示されます</a:t>
          </a:r>
          <a:r>
            <a:rPr kumimoji="1" lang="ja-JP" altLang="en-US" sz="900" b="1">
              <a:solidFill>
                <a:sysClr val="windowText" lastClr="000000"/>
              </a:solidFill>
              <a:effectLst/>
              <a:latin typeface="+mn-lt"/>
              <a:ea typeface="+mn-ea"/>
              <a:cs typeface="+mn-cs"/>
            </a:rPr>
            <a:t>。</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38100</xdr:colOff>
      <xdr:row>16</xdr:row>
      <xdr:rowOff>9525</xdr:rowOff>
    </xdr:from>
    <xdr:to>
      <xdr:col>14</xdr:col>
      <xdr:colOff>613410</xdr:colOff>
      <xdr:row>17</xdr:row>
      <xdr:rowOff>253365</xdr:rowOff>
    </xdr:to>
    <xdr:sp macro="" textlink="">
      <xdr:nvSpPr>
        <xdr:cNvPr id="25618" name="四角形: 角を丸くする 25617">
          <a:extLst>
            <a:ext uri="{FF2B5EF4-FFF2-40B4-BE49-F238E27FC236}">
              <a16:creationId xmlns:a16="http://schemas.microsoft.com/office/drawing/2014/main" id="{00000000-0008-0000-0600-000012640000}"/>
            </a:ext>
          </a:extLst>
        </xdr:cNvPr>
        <xdr:cNvSpPr/>
      </xdr:nvSpPr>
      <xdr:spPr>
        <a:xfrm>
          <a:off x="6257925" y="3552825"/>
          <a:ext cx="1280160" cy="58674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17</xdr:row>
      <xdr:rowOff>0</xdr:rowOff>
    </xdr:from>
    <xdr:to>
      <xdr:col>13</xdr:col>
      <xdr:colOff>38100</xdr:colOff>
      <xdr:row>17</xdr:row>
      <xdr:rowOff>0</xdr:rowOff>
    </xdr:to>
    <xdr:cxnSp macro="">
      <xdr:nvCxnSpPr>
        <xdr:cNvPr id="25625" name="直線矢印コネクタ 25624">
          <a:extLst>
            <a:ext uri="{FF2B5EF4-FFF2-40B4-BE49-F238E27FC236}">
              <a16:creationId xmlns:a16="http://schemas.microsoft.com/office/drawing/2014/main" id="{00000000-0008-0000-0600-000019640000}"/>
            </a:ext>
          </a:extLst>
        </xdr:cNvPr>
        <xdr:cNvCxnSpPr/>
      </xdr:nvCxnSpPr>
      <xdr:spPr>
        <a:xfrm flipH="1">
          <a:off x="5438775" y="3886200"/>
          <a:ext cx="81915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23</xdr:row>
      <xdr:rowOff>47625</xdr:rowOff>
    </xdr:from>
    <xdr:to>
      <xdr:col>14</xdr:col>
      <xdr:colOff>819150</xdr:colOff>
      <xdr:row>23</xdr:row>
      <xdr:rowOff>295275</xdr:rowOff>
    </xdr:to>
    <xdr:sp macro="" textlink="">
      <xdr:nvSpPr>
        <xdr:cNvPr id="23" name="四角形: 角を丸くする 22">
          <a:extLst>
            <a:ext uri="{FF2B5EF4-FFF2-40B4-BE49-F238E27FC236}">
              <a16:creationId xmlns:a16="http://schemas.microsoft.com/office/drawing/2014/main" id="{00000000-0008-0000-0600-000017000000}"/>
            </a:ext>
          </a:extLst>
        </xdr:cNvPr>
        <xdr:cNvSpPr/>
      </xdr:nvSpPr>
      <xdr:spPr>
        <a:xfrm>
          <a:off x="7086600" y="5448300"/>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8" name="吹き出し: 角を丸めた四角形 27">
          <a:extLst>
            <a:ext uri="{FF2B5EF4-FFF2-40B4-BE49-F238E27FC236}">
              <a16:creationId xmlns:a16="http://schemas.microsoft.com/office/drawing/2014/main" id="{00000000-0008-0000-0600-00001C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133350</xdr:colOff>
      <xdr:row>22</xdr:row>
      <xdr:rowOff>200025</xdr:rowOff>
    </xdr:from>
    <xdr:to>
      <xdr:col>15</xdr:col>
      <xdr:colOff>9525</xdr:colOff>
      <xdr:row>24</xdr:row>
      <xdr:rowOff>123825</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7058025" y="529590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41</xdr:row>
      <xdr:rowOff>180975</xdr:rowOff>
    </xdr:from>
    <xdr:to>
      <xdr:col>8</xdr:col>
      <xdr:colOff>819150</xdr:colOff>
      <xdr:row>44</xdr:row>
      <xdr:rowOff>85725</xdr:rowOff>
    </xdr:to>
    <xdr:sp macro="" textlink="">
      <xdr:nvSpPr>
        <xdr:cNvPr id="24" name="楕円 23">
          <a:extLst>
            <a:ext uri="{FF2B5EF4-FFF2-40B4-BE49-F238E27FC236}">
              <a16:creationId xmlns:a16="http://schemas.microsoft.com/office/drawing/2014/main" id="{00000000-0008-0000-0600-000018000000}"/>
            </a:ext>
          </a:extLst>
        </xdr:cNvPr>
        <xdr:cNvSpPr/>
      </xdr:nvSpPr>
      <xdr:spPr>
        <a:xfrm>
          <a:off x="313372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600075</xdr:colOff>
      <xdr:row>24</xdr:row>
      <xdr:rowOff>114300</xdr:rowOff>
    </xdr:from>
    <xdr:to>
      <xdr:col>14</xdr:col>
      <xdr:colOff>438150</xdr:colOff>
      <xdr:row>41</xdr:row>
      <xdr:rowOff>228600</xdr:rowOff>
    </xdr:to>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flipV="1">
          <a:off x="41624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876300</xdr:colOff>
      <xdr:row>23</xdr:row>
      <xdr:rowOff>57150</xdr:rowOff>
    </xdr:from>
    <xdr:to>
      <xdr:col>16</xdr:col>
      <xdr:colOff>21150</xdr:colOff>
      <xdr:row>23</xdr:row>
      <xdr:rowOff>266794</xdr:rowOff>
    </xdr:to>
    <xdr:pic>
      <xdr:nvPicPr>
        <xdr:cNvPr id="25616" name="図 25615">
          <a:extLst>
            <a:ext uri="{FF2B5EF4-FFF2-40B4-BE49-F238E27FC236}">
              <a16:creationId xmlns:a16="http://schemas.microsoft.com/office/drawing/2014/main" id="{00000000-0008-0000-0600-000010640000}"/>
            </a:ext>
          </a:extLst>
        </xdr:cNvPr>
        <xdr:cNvPicPr>
          <a:picLocks noChangeAspect="1"/>
        </xdr:cNvPicPr>
      </xdr:nvPicPr>
      <xdr:blipFill>
        <a:blip xmlns:r="http://schemas.openxmlformats.org/officeDocument/2006/relationships" r:embed="rId3"/>
        <a:stretch>
          <a:fillRect/>
        </a:stretch>
      </xdr:blipFill>
      <xdr:spPr>
        <a:xfrm>
          <a:off x="7800975" y="5457825"/>
          <a:ext cx="240225" cy="209644"/>
        </a:xfrm>
        <a:prstGeom prst="rect">
          <a:avLst/>
        </a:prstGeom>
      </xdr:spPr>
    </xdr:pic>
    <xdr:clientData/>
  </xdr:twoCellAnchor>
  <xdr:twoCellAnchor>
    <xdr:from>
      <xdr:col>15</xdr:col>
      <xdr:colOff>28575</xdr:colOff>
      <xdr:row>35</xdr:row>
      <xdr:rowOff>28574</xdr:rowOff>
    </xdr:from>
    <xdr:to>
      <xdr:col>24</xdr:col>
      <xdr:colOff>47625</xdr:colOff>
      <xdr:row>38</xdr:row>
      <xdr:rowOff>19048</xdr:rowOff>
    </xdr:to>
    <xdr:grpSp>
      <xdr:nvGrpSpPr>
        <xdr:cNvPr id="25613" name="グループ化 25612">
          <a:extLst>
            <a:ext uri="{FF2B5EF4-FFF2-40B4-BE49-F238E27FC236}">
              <a16:creationId xmlns:a16="http://schemas.microsoft.com/office/drawing/2014/main" id="{00000000-0008-0000-0600-00000D640000}"/>
            </a:ext>
          </a:extLst>
        </xdr:cNvPr>
        <xdr:cNvGrpSpPr/>
      </xdr:nvGrpSpPr>
      <xdr:grpSpPr>
        <a:xfrm>
          <a:off x="7849076" y="7194232"/>
          <a:ext cx="8726329" cy="639126"/>
          <a:chOff x="8020050" y="5164851"/>
          <a:chExt cx="9314871" cy="732330"/>
        </a:xfrm>
      </xdr:grpSpPr>
      <xdr:sp macro="" textlink="">
        <xdr:nvSpPr>
          <xdr:cNvPr id="25620" name="吹き出し: 角を丸めた四角形 25619">
            <a:extLst>
              <a:ext uri="{FF2B5EF4-FFF2-40B4-BE49-F238E27FC236}">
                <a16:creationId xmlns:a16="http://schemas.microsoft.com/office/drawing/2014/main" id="{00000000-0008-0000-0600-000014640000}"/>
              </a:ext>
            </a:extLst>
          </xdr:cNvPr>
          <xdr:cNvSpPr/>
        </xdr:nvSpPr>
        <xdr:spPr>
          <a:xfrm>
            <a:off x="8285397" y="5164851"/>
            <a:ext cx="9049524" cy="732330"/>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5621" name="矢印: 左 25620">
            <a:extLst>
              <a:ext uri="{FF2B5EF4-FFF2-40B4-BE49-F238E27FC236}">
                <a16:creationId xmlns:a16="http://schemas.microsoft.com/office/drawing/2014/main" id="{00000000-0008-0000-0600-00001564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38</xdr:row>
      <xdr:rowOff>85725</xdr:rowOff>
    </xdr:from>
    <xdr:to>
      <xdr:col>12</xdr:col>
      <xdr:colOff>790575</xdr:colOff>
      <xdr:row>40</xdr:row>
      <xdr:rowOff>47624</xdr:rowOff>
    </xdr:to>
    <xdr:sp macro="" textlink="">
      <xdr:nvSpPr>
        <xdr:cNvPr id="25622" name="吹き出し: 角を丸めた四角形 25621">
          <a:extLst>
            <a:ext uri="{FF2B5EF4-FFF2-40B4-BE49-F238E27FC236}">
              <a16:creationId xmlns:a16="http://schemas.microsoft.com/office/drawing/2014/main" id="{00000000-0008-0000-0600-000016640000}"/>
            </a:ext>
          </a:extLst>
        </xdr:cNvPr>
        <xdr:cNvSpPr/>
      </xdr:nvSpPr>
      <xdr:spPr>
        <a:xfrm>
          <a:off x="200025"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16</xdr:col>
      <xdr:colOff>19050</xdr:colOff>
      <xdr:row>21</xdr:row>
      <xdr:rowOff>19050</xdr:rowOff>
    </xdr:from>
    <xdr:to>
      <xdr:col>30</xdr:col>
      <xdr:colOff>180976</xdr:colOff>
      <xdr:row>24</xdr:row>
      <xdr:rowOff>28575</xdr:rowOff>
    </xdr:to>
    <xdr:grpSp>
      <xdr:nvGrpSpPr>
        <xdr:cNvPr id="27" name="グループ化 26">
          <a:extLst>
            <a:ext uri="{FF2B5EF4-FFF2-40B4-BE49-F238E27FC236}">
              <a16:creationId xmlns:a16="http://schemas.microsoft.com/office/drawing/2014/main" id="{00000000-0008-0000-0600-00001B000000}"/>
            </a:ext>
          </a:extLst>
        </xdr:cNvPr>
        <xdr:cNvGrpSpPr/>
      </xdr:nvGrpSpPr>
      <xdr:grpSpPr>
        <a:xfrm>
          <a:off x="8040053" y="4813459"/>
          <a:ext cx="12665393" cy="940117"/>
          <a:chOff x="8028896" y="4829175"/>
          <a:chExt cx="11764593" cy="904875"/>
        </a:xfrm>
      </xdr:grpSpPr>
      <xdr:sp macro="" textlink="">
        <xdr:nvSpPr>
          <xdr:cNvPr id="25619" name="吹き出し: 角を丸めた四角形 25618">
            <a:extLst>
              <a:ext uri="{FF2B5EF4-FFF2-40B4-BE49-F238E27FC236}">
                <a16:creationId xmlns:a16="http://schemas.microsoft.com/office/drawing/2014/main" id="{00000000-0008-0000-0600-00001364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5626" name="矢印: 左 25625">
            <a:extLst>
              <a:ext uri="{FF2B5EF4-FFF2-40B4-BE49-F238E27FC236}">
                <a16:creationId xmlns:a16="http://schemas.microsoft.com/office/drawing/2014/main" id="{00000000-0008-0000-0600-00001A64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506729</xdr:colOff>
      <xdr:row>43</xdr:row>
      <xdr:rowOff>38100</xdr:rowOff>
    </xdr:from>
    <xdr:to>
      <xdr:col>22</xdr:col>
      <xdr:colOff>535780</xdr:colOff>
      <xdr:row>47</xdr:row>
      <xdr:rowOff>53340</xdr:rowOff>
    </xdr:to>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8531542" y="9705975"/>
          <a:ext cx="7196613"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583406</xdr:colOff>
      <xdr:row>8</xdr:row>
      <xdr:rowOff>154781</xdr:rowOff>
    </xdr:from>
    <xdr:to>
      <xdr:col>14</xdr:col>
      <xdr:colOff>792004</xdr:colOff>
      <xdr:row>10</xdr:row>
      <xdr:rowOff>123825</xdr:rowOff>
    </xdr:to>
    <xdr:sp macro="" textlink="">
      <xdr:nvSpPr>
        <xdr:cNvPr id="5" name="四角形: 角を丸くする 4">
          <a:extLst>
            <a:ext uri="{FF2B5EF4-FFF2-40B4-BE49-F238E27FC236}">
              <a16:creationId xmlns:a16="http://schemas.microsoft.com/office/drawing/2014/main" id="{20AC2F8F-8E3E-441D-A9FA-0A4AB2C2A1B1}"/>
            </a:ext>
          </a:extLst>
        </xdr:cNvPr>
        <xdr:cNvSpPr/>
      </xdr:nvSpPr>
      <xdr:spPr>
        <a:xfrm>
          <a:off x="6810375" y="2083594"/>
          <a:ext cx="911067" cy="51673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6625" name="Option Button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6626" name="Option Button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6627" name="Option Button 3" hidden="1">
              <a:extLst>
                <a:ext uri="{63B3BB69-23CF-44E3-9099-C40C66FF867C}">
                  <a14:compatExt spid="_x0000_s26627"/>
                </a:ext>
                <a:ext uri="{FF2B5EF4-FFF2-40B4-BE49-F238E27FC236}">
                  <a16:creationId xmlns:a16="http://schemas.microsoft.com/office/drawing/2014/main" id="{00000000-0008-0000-07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6628" name="Group Box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6629" name="Option Button 5" hidden="1">
              <a:extLst>
                <a:ext uri="{63B3BB69-23CF-44E3-9099-C40C66FF867C}">
                  <a14:compatExt spid="_x0000_s26629"/>
                </a:ext>
                <a:ext uri="{FF2B5EF4-FFF2-40B4-BE49-F238E27FC236}">
                  <a16:creationId xmlns:a16="http://schemas.microsoft.com/office/drawing/2014/main" id="{00000000-0008-0000-07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6630" name="Option Button 6" hidden="1">
              <a:extLst>
                <a:ext uri="{63B3BB69-23CF-44E3-9099-C40C66FF867C}">
                  <a14:compatExt spid="_x0000_s26630"/>
                </a:ext>
                <a:ext uri="{FF2B5EF4-FFF2-40B4-BE49-F238E27FC236}">
                  <a16:creationId xmlns:a16="http://schemas.microsoft.com/office/drawing/2014/main" id="{00000000-0008-0000-07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6631" name="Option Button 7" hidden="1">
              <a:extLst>
                <a:ext uri="{63B3BB69-23CF-44E3-9099-C40C66FF867C}">
                  <a14:compatExt spid="_x0000_s26631"/>
                </a:ext>
                <a:ext uri="{FF2B5EF4-FFF2-40B4-BE49-F238E27FC236}">
                  <a16:creationId xmlns:a16="http://schemas.microsoft.com/office/drawing/2014/main" id="{00000000-0008-0000-07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6632" name="Option Button 8" hidden="1">
              <a:extLst>
                <a:ext uri="{63B3BB69-23CF-44E3-9099-C40C66FF867C}">
                  <a14:compatExt spid="_x0000_s26632"/>
                </a:ext>
                <a:ext uri="{FF2B5EF4-FFF2-40B4-BE49-F238E27FC236}">
                  <a16:creationId xmlns:a16="http://schemas.microsoft.com/office/drawing/2014/main" id="{00000000-0008-0000-07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6633" name="Option Button 9" hidden="1">
              <a:extLst>
                <a:ext uri="{63B3BB69-23CF-44E3-9099-C40C66FF867C}">
                  <a14:compatExt spid="_x0000_s26633"/>
                </a:ext>
                <a:ext uri="{FF2B5EF4-FFF2-40B4-BE49-F238E27FC236}">
                  <a16:creationId xmlns:a16="http://schemas.microsoft.com/office/drawing/2014/main" id="{00000000-0008-0000-07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7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6635" name="Group Box 11" hidden="1">
              <a:extLst>
                <a:ext uri="{63B3BB69-23CF-44E3-9099-C40C66FF867C}">
                  <a14:compatExt spid="_x0000_s26635"/>
                </a:ext>
                <a:ext uri="{FF2B5EF4-FFF2-40B4-BE49-F238E27FC236}">
                  <a16:creationId xmlns:a16="http://schemas.microsoft.com/office/drawing/2014/main" id="{00000000-0008-0000-0700-00000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6636" name="Group Box 12" hidden="1">
              <a:extLst>
                <a:ext uri="{63B3BB69-23CF-44E3-9099-C40C66FF867C}">
                  <a14:compatExt spid="_x0000_s26636"/>
                </a:ext>
                <a:ext uri="{FF2B5EF4-FFF2-40B4-BE49-F238E27FC236}">
                  <a16:creationId xmlns:a16="http://schemas.microsoft.com/office/drawing/2014/main" id="{00000000-0008-0000-0700-00000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700-000007000000}"/>
            </a:ext>
          </a:extLst>
        </xdr:cNvPr>
        <xdr:cNvSpPr/>
      </xdr:nvSpPr>
      <xdr:spPr>
        <a:xfrm>
          <a:off x="381000" y="1247775"/>
          <a:ext cx="2709545" cy="774065"/>
        </a:xfrm>
        <a:prstGeom prst="wedgeRoundRectCallout">
          <a:avLst>
            <a:gd name="adj1" fmla="val 164158"/>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1" name="吹き出し: 角を丸めた四角形 10">
          <a:extLst>
            <a:ext uri="{FF2B5EF4-FFF2-40B4-BE49-F238E27FC236}">
              <a16:creationId xmlns:a16="http://schemas.microsoft.com/office/drawing/2014/main" id="{00000000-0008-0000-0700-00000B000000}"/>
            </a:ext>
          </a:extLst>
        </xdr:cNvPr>
        <xdr:cNvSpPr/>
      </xdr:nvSpPr>
      <xdr:spPr>
        <a:xfrm>
          <a:off x="6128385" y="2887980"/>
          <a:ext cx="1555750" cy="1214120"/>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19825" y="4497705"/>
          <a:ext cx="76200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21267</xdr:colOff>
      <xdr:row>20</xdr:row>
      <xdr:rowOff>244987</xdr:rowOff>
    </xdr:to>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62750" y="4545330"/>
          <a:ext cx="16604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6219825" y="3421380"/>
          <a:ext cx="1369060" cy="568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6" name="直線矢印コネクタ 15">
          <a:extLst>
            <a:ext uri="{FF2B5EF4-FFF2-40B4-BE49-F238E27FC236}">
              <a16:creationId xmlns:a16="http://schemas.microsoft.com/office/drawing/2014/main" id="{00000000-0008-0000-0700-000010000000}"/>
            </a:ext>
          </a:extLst>
        </xdr:cNvPr>
        <xdr:cNvCxnSpPr/>
      </xdr:nvCxnSpPr>
      <xdr:spPr>
        <a:xfrm flipH="1">
          <a:off x="5404485" y="3619500"/>
          <a:ext cx="80581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342900</xdr:colOff>
      <xdr:row>44</xdr:row>
      <xdr:rowOff>131444</xdr:rowOff>
    </xdr:from>
    <xdr:to>
      <xdr:col>9</xdr:col>
      <xdr:colOff>210026</xdr:colOff>
      <xdr:row>54</xdr:row>
      <xdr:rowOff>47625</xdr:rowOff>
    </xdr:to>
    <xdr:sp macro="" textlink="">
      <xdr:nvSpPr>
        <xdr:cNvPr id="22" name="吹き出し: 角を丸めた四角形 21">
          <a:extLst>
            <a:ext uri="{FF2B5EF4-FFF2-40B4-BE49-F238E27FC236}">
              <a16:creationId xmlns:a16="http://schemas.microsoft.com/office/drawing/2014/main" id="{00000000-0008-0000-0700-000016000000}"/>
            </a:ext>
          </a:extLst>
        </xdr:cNvPr>
        <xdr:cNvSpPr/>
      </xdr:nvSpPr>
      <xdr:spPr>
        <a:xfrm>
          <a:off x="414338" y="9858850"/>
          <a:ext cx="4284344" cy="2178369"/>
        </a:xfrm>
        <a:prstGeom prst="wedgeRoundRectCallout">
          <a:avLst>
            <a:gd name="adj1" fmla="val -271"/>
            <a:gd name="adj2" fmla="val -6530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rPr>
            <a:t>請求年度に該当する実施期間</a:t>
          </a:r>
          <a:r>
            <a:rPr kumimoji="1" lang="en-US" altLang="ja-JP" sz="1000" b="1">
              <a:solidFill>
                <a:sysClr val="windowText" lastClr="000000"/>
              </a:solidFill>
            </a:rPr>
            <a:t>(YYYY/MM/DD)</a:t>
          </a:r>
          <a:r>
            <a:rPr kumimoji="1" lang="ja-JP" altLang="en-US" sz="1000" b="1">
              <a:solidFill>
                <a:sysClr val="windowText" lastClr="000000"/>
              </a:solidFill>
            </a:rPr>
            <a:t>を記入して下さい。　　　　　　　　</a:t>
          </a:r>
          <a:r>
            <a:rPr kumimoji="1" lang="en-US" altLang="ja-JP" sz="1000" b="1">
              <a:solidFill>
                <a:sysClr val="windowText" lastClr="000000"/>
              </a:solidFill>
            </a:rPr>
            <a:t>※</a:t>
          </a:r>
          <a:r>
            <a:rPr kumimoji="1" lang="ja-JP" altLang="en-US" sz="1000" b="1">
              <a:solidFill>
                <a:sysClr val="windowText" lastClr="000000"/>
              </a:solidFill>
            </a:rPr>
            <a:t>前年度からの繰越額を請求する場合、請求年度の実施期間を記入してください。 </a:t>
          </a:r>
          <a:endParaRPr kumimoji="1" lang="en-US" altLang="ja-JP" sz="1000" b="1">
            <a:solidFill>
              <a:sysClr val="windowText" lastClr="000000"/>
            </a:solidFill>
          </a:endParaRPr>
        </a:p>
        <a:p>
          <a:pPr algn="l"/>
          <a:r>
            <a:rPr kumimoji="1" lang="en-US" altLang="ja-JP" sz="1000" b="1">
              <a:solidFill>
                <a:sysClr val="windowText" lastClr="000000"/>
              </a:solidFill>
            </a:rPr>
            <a:t> </a:t>
          </a:r>
          <a:r>
            <a:rPr kumimoji="1" lang="ja-JP" altLang="en-US" sz="1000" b="1">
              <a:solidFill>
                <a:sysClr val="windowText" lastClr="000000"/>
              </a:solidFill>
            </a:rPr>
            <a:t>   </a:t>
          </a:r>
          <a:endParaRPr kumimoji="1" lang="en-US" altLang="ja-JP" sz="1000" b="1">
            <a:solidFill>
              <a:sysClr val="windowText" lastClr="000000"/>
            </a:solidFill>
          </a:endParaRPr>
        </a:p>
        <a:p>
          <a:pPr algn="l"/>
          <a:r>
            <a:rPr kumimoji="1" lang="en-US" altLang="ja-JP" sz="1000" b="1">
              <a:solidFill>
                <a:sysClr val="windowText" lastClr="000000"/>
              </a:solidFill>
            </a:rPr>
            <a:t> (</a:t>
          </a:r>
          <a:r>
            <a:rPr kumimoji="1" lang="ja-JP" altLang="en-US" sz="1000" b="1">
              <a:solidFill>
                <a:sysClr val="windowText" lastClr="000000"/>
              </a:solidFill>
            </a:rPr>
            <a:t>例</a:t>
          </a:r>
          <a:r>
            <a:rPr kumimoji="1" lang="en-US" altLang="ja-JP" sz="1000" b="1">
              <a:solidFill>
                <a:sysClr val="windowText" lastClr="000000"/>
              </a:solidFill>
            </a:rPr>
            <a:t>)</a:t>
          </a:r>
          <a:r>
            <a:rPr kumimoji="1" lang="ja-JP" altLang="en-US" sz="1000" b="1">
              <a:solidFill>
                <a:sysClr val="windowText" lastClr="000000"/>
              </a:solidFill>
            </a:rPr>
            <a:t>契約期間が令和</a:t>
          </a:r>
          <a:r>
            <a:rPr kumimoji="1" lang="en-US" altLang="ja-JP" sz="1000" b="1">
              <a:solidFill>
                <a:sysClr val="windowText" lastClr="000000"/>
              </a:solidFill>
            </a:rPr>
            <a:t>7</a:t>
          </a:r>
          <a:r>
            <a:rPr kumimoji="1" lang="ja-JP" altLang="en-US" sz="1000" b="1">
              <a:solidFill>
                <a:sysClr val="windowText" lastClr="000000"/>
              </a:solidFill>
            </a:rPr>
            <a:t>年</a:t>
          </a:r>
          <a:r>
            <a:rPr kumimoji="1" lang="en-US" altLang="ja-JP" sz="1000" b="1">
              <a:solidFill>
                <a:sysClr val="windowText" lastClr="000000"/>
              </a:solidFill>
            </a:rPr>
            <a:t>4</a:t>
          </a:r>
          <a:r>
            <a:rPr kumimoji="1" lang="ja-JP" altLang="en-US" sz="1000" b="1">
              <a:solidFill>
                <a:sysClr val="windowText" lastClr="000000"/>
              </a:solidFill>
            </a:rPr>
            <a:t>月</a:t>
          </a:r>
          <a:r>
            <a:rPr kumimoji="1" lang="en-US" altLang="ja-JP" sz="1000" b="1">
              <a:solidFill>
                <a:sysClr val="windowText" lastClr="000000"/>
              </a:solidFill>
            </a:rPr>
            <a:t>1</a:t>
          </a:r>
          <a:r>
            <a:rPr kumimoji="1" lang="ja-JP" altLang="en-US" sz="1000" b="1">
              <a:solidFill>
                <a:sysClr val="windowText" lastClr="000000"/>
              </a:solidFill>
            </a:rPr>
            <a:t>日から令和</a:t>
          </a:r>
          <a:r>
            <a:rPr kumimoji="1" lang="en-US" altLang="ja-JP" sz="1000" b="1">
              <a:solidFill>
                <a:sysClr val="windowText" lastClr="000000"/>
              </a:solidFill>
            </a:rPr>
            <a:t>8</a:t>
          </a:r>
          <a:r>
            <a:rPr kumimoji="1" lang="ja-JP" altLang="en-US" sz="1000" b="1">
              <a:solidFill>
                <a:sysClr val="windowText" lastClr="000000"/>
              </a:solidFill>
            </a:rPr>
            <a:t>年</a:t>
          </a:r>
          <a:r>
            <a:rPr kumimoji="1" lang="en-US" altLang="ja-JP" sz="1000" b="1">
              <a:solidFill>
                <a:sysClr val="windowText" lastClr="000000"/>
              </a:solidFill>
            </a:rPr>
            <a:t>3</a:t>
          </a:r>
          <a:r>
            <a:rPr kumimoji="1" lang="ja-JP" altLang="en-US" sz="1000" b="1">
              <a:solidFill>
                <a:sysClr val="windowText" lastClr="000000"/>
              </a:solidFill>
            </a:rPr>
            <a:t>月</a:t>
          </a:r>
          <a:r>
            <a:rPr kumimoji="1" lang="en-US" altLang="ja-JP" sz="1000" b="1">
              <a:solidFill>
                <a:sysClr val="windowText" lastClr="000000"/>
              </a:solidFill>
            </a:rPr>
            <a:t>31</a:t>
          </a:r>
          <a:r>
            <a:rPr kumimoji="1" lang="ja-JP" altLang="en-US" sz="1000" b="1">
              <a:solidFill>
                <a:sysClr val="windowText" lastClr="000000"/>
              </a:solidFill>
            </a:rPr>
            <a:t>日までの契約を繰越が発生し、契約期間が</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令和</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日から令和</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1000" b="1"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日まで延長となった場合、繰越額を請求する</a:t>
          </a:r>
          <a:r>
            <a:rPr kumimoji="1" lang="ja-JP" altLang="en-US" sz="1000" b="1">
              <a:solidFill>
                <a:sysClr val="windowText" lastClr="000000"/>
              </a:solidFill>
            </a:rPr>
            <a:t>令和</a:t>
          </a:r>
          <a:r>
            <a:rPr kumimoji="1" lang="en-US" altLang="ja-JP" sz="1000" b="1">
              <a:solidFill>
                <a:sysClr val="windowText" lastClr="000000"/>
              </a:solidFill>
            </a:rPr>
            <a:t>8</a:t>
          </a:r>
          <a:r>
            <a:rPr kumimoji="1" lang="ja-JP" altLang="en-US" sz="1000" b="1">
              <a:solidFill>
                <a:sysClr val="windowText" lastClr="000000"/>
              </a:solidFill>
            </a:rPr>
            <a:t>年度の当該年度実施期間は、　</a:t>
          </a:r>
          <a:r>
            <a:rPr kumimoji="1" lang="ja-JP" altLang="en-US" sz="1000" b="1" u="sng">
              <a:solidFill>
                <a:srgbClr val="FF0000"/>
              </a:solidFill>
            </a:rPr>
            <a:t>令和</a:t>
          </a:r>
          <a:r>
            <a:rPr kumimoji="1" lang="en-US" altLang="ja-JP" sz="1000" b="1" u="sng">
              <a:solidFill>
                <a:srgbClr val="FF0000"/>
              </a:solidFill>
            </a:rPr>
            <a:t>8</a:t>
          </a:r>
          <a:r>
            <a:rPr kumimoji="1" lang="ja-JP" altLang="en-US" sz="1000" b="1" u="sng">
              <a:solidFill>
                <a:srgbClr val="FF0000"/>
              </a:solidFill>
            </a:rPr>
            <a:t>年</a:t>
          </a:r>
          <a:r>
            <a:rPr kumimoji="1" lang="en-US" altLang="ja-JP" sz="1000" b="1" u="sng">
              <a:solidFill>
                <a:srgbClr val="FF0000"/>
              </a:solidFill>
            </a:rPr>
            <a:t>4</a:t>
          </a:r>
          <a:r>
            <a:rPr kumimoji="1" lang="ja-JP" altLang="en-US" sz="1000" b="1" u="sng">
              <a:solidFill>
                <a:srgbClr val="FF0000"/>
              </a:solidFill>
            </a:rPr>
            <a:t>月</a:t>
          </a:r>
          <a:r>
            <a:rPr kumimoji="1" lang="en-US" altLang="ja-JP" sz="1000" b="1" u="sng">
              <a:solidFill>
                <a:srgbClr val="FF0000"/>
              </a:solidFill>
            </a:rPr>
            <a:t>1</a:t>
          </a:r>
          <a:r>
            <a:rPr kumimoji="1" lang="ja-JP" altLang="en-US" sz="1000" b="1" u="sng">
              <a:solidFill>
                <a:srgbClr val="FF0000"/>
              </a:solidFill>
            </a:rPr>
            <a:t>日～令和</a:t>
          </a:r>
          <a:r>
            <a:rPr kumimoji="1" lang="en-US" altLang="ja-JP" sz="1000" b="1" u="sng">
              <a:solidFill>
                <a:srgbClr val="FF0000"/>
              </a:solidFill>
            </a:rPr>
            <a:t>9</a:t>
          </a:r>
          <a:r>
            <a:rPr kumimoji="1" lang="ja-JP" altLang="en-US" sz="1000" b="1" u="sng">
              <a:solidFill>
                <a:srgbClr val="FF0000"/>
              </a:solidFill>
            </a:rPr>
            <a:t>年</a:t>
          </a:r>
          <a:r>
            <a:rPr kumimoji="1" lang="en-US" altLang="ja-JP" sz="1000" b="1" u="sng">
              <a:solidFill>
                <a:srgbClr val="FF0000"/>
              </a:solidFill>
            </a:rPr>
            <a:t>3</a:t>
          </a:r>
          <a:r>
            <a:rPr kumimoji="1" lang="ja-JP" altLang="en-US" sz="1000" b="1" u="sng">
              <a:solidFill>
                <a:srgbClr val="FF0000"/>
              </a:solidFill>
            </a:rPr>
            <a:t>月</a:t>
          </a:r>
          <a:r>
            <a:rPr kumimoji="1" lang="en-US" altLang="ja-JP" sz="1000" b="1" u="sng">
              <a:solidFill>
                <a:srgbClr val="FF0000"/>
              </a:solidFill>
            </a:rPr>
            <a:t>31</a:t>
          </a:r>
          <a:r>
            <a:rPr kumimoji="1" lang="ja-JP" altLang="en-US" sz="1000" b="1" u="sng">
              <a:solidFill>
                <a:srgbClr val="FF0000"/>
              </a:solidFill>
            </a:rPr>
            <a:t>日</a:t>
          </a:r>
          <a:r>
            <a:rPr kumimoji="1" lang="ja-JP" altLang="en-US" sz="1000" b="1">
              <a:solidFill>
                <a:sysClr val="windowText" lastClr="000000"/>
              </a:solidFill>
            </a:rPr>
            <a:t>となります。</a:t>
          </a:r>
          <a:endParaRPr kumimoji="1" lang="en-US" altLang="ja-JP" sz="1000" b="1">
            <a:solidFill>
              <a:sysClr val="windowText" lastClr="000000"/>
            </a:solidFill>
          </a:endParaRPr>
        </a:p>
      </xdr:txBody>
    </xdr:sp>
    <xdr:clientData/>
  </xdr:twoCellAnchor>
  <xdr:twoCellAnchor>
    <xdr:from>
      <xdr:col>0</xdr:col>
      <xdr:colOff>57150</xdr:colOff>
      <xdr:row>20</xdr:row>
      <xdr:rowOff>9525</xdr:rowOff>
    </xdr:from>
    <xdr:to>
      <xdr:col>5</xdr:col>
      <xdr:colOff>9525</xdr:colOff>
      <xdr:row>21</xdr:row>
      <xdr:rowOff>9525</xdr:rowOff>
    </xdr:to>
    <xdr:sp macro="" textlink="">
      <xdr:nvSpPr>
        <xdr:cNvPr id="26624" name="四角形: 角を丸くする 26623">
          <a:extLst>
            <a:ext uri="{FF2B5EF4-FFF2-40B4-BE49-F238E27FC236}">
              <a16:creationId xmlns:a16="http://schemas.microsoft.com/office/drawing/2014/main" id="{00000000-0008-0000-0700-000000680000}"/>
            </a:ext>
          </a:extLst>
        </xdr:cNvPr>
        <xdr:cNvSpPr/>
      </xdr:nvSpPr>
      <xdr:spPr>
        <a:xfrm>
          <a:off x="57150" y="4495800"/>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466724</xdr:colOff>
      <xdr:row>22</xdr:row>
      <xdr:rowOff>104775</xdr:rowOff>
    </xdr:from>
    <xdr:to>
      <xdr:col>12</xdr:col>
      <xdr:colOff>266700</xdr:colOff>
      <xdr:row>24</xdr:row>
      <xdr:rowOff>114300</xdr:rowOff>
    </xdr:to>
    <xdr:sp macro="" textlink="">
      <xdr:nvSpPr>
        <xdr:cNvPr id="26637" name="吹き出し: 角を丸めた四角形 26636">
          <a:extLst>
            <a:ext uri="{FF2B5EF4-FFF2-40B4-BE49-F238E27FC236}">
              <a16:creationId xmlns:a16="http://schemas.microsoft.com/office/drawing/2014/main" id="{00000000-0008-0000-0700-00000D680000}"/>
            </a:ext>
          </a:extLst>
        </xdr:cNvPr>
        <xdr:cNvSpPr/>
      </xdr:nvSpPr>
      <xdr:spPr>
        <a:xfrm>
          <a:off x="533399" y="5200650"/>
          <a:ext cx="5133976" cy="619125"/>
        </a:xfrm>
        <a:prstGeom prst="wedgeRoundRectCallout">
          <a:avLst>
            <a:gd name="adj1" fmla="val -39454"/>
            <a:gd name="adj2" fmla="val -12177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重要</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ja-JP" altLang="en-US" sz="1100" b="1">
              <a:solidFill>
                <a:sysClr val="windowText" lastClr="000000"/>
              </a:solidFill>
            </a:rPr>
            <a:t>ボタンを押して</a:t>
          </a:r>
          <a:r>
            <a:rPr kumimoji="1" lang="en-US" altLang="ja-JP" sz="1100" b="1">
              <a:solidFill>
                <a:sysClr val="windowText" lastClr="000000"/>
              </a:solidFill>
            </a:rPr>
            <a:t>『</a:t>
          </a:r>
          <a:r>
            <a:rPr kumimoji="1" lang="ja-JP" altLang="en-US" sz="1100" b="1">
              <a:solidFill>
                <a:srgbClr val="FF0000"/>
              </a:solidFill>
            </a:rPr>
            <a:t>前年度からの繰越金額</a:t>
          </a:r>
          <a:r>
            <a:rPr kumimoji="1" lang="en-US" altLang="ja-JP" sz="1100" b="1">
              <a:solidFill>
                <a:sysClr val="windowText" lastClr="000000"/>
              </a:solidFill>
            </a:rPr>
            <a:t>』</a:t>
          </a:r>
          <a:r>
            <a:rPr kumimoji="1" lang="ja-JP" altLang="en-US" sz="1100" b="1">
              <a:solidFill>
                <a:sysClr val="windowText" lastClr="000000"/>
              </a:solidFill>
            </a:rPr>
            <a:t>を選択して下さい。　</a:t>
          </a:r>
        </a:p>
      </xdr:txBody>
    </xdr:sp>
    <xdr:clientData/>
  </xdr:twoCellAnchor>
  <xdr:twoCellAnchor editAs="oneCell">
    <xdr:from>
      <xdr:col>3</xdr:col>
      <xdr:colOff>133350</xdr:colOff>
      <xdr:row>22</xdr:row>
      <xdr:rowOff>265600</xdr:rowOff>
    </xdr:from>
    <xdr:to>
      <xdr:col>4</xdr:col>
      <xdr:colOff>15240</xdr:colOff>
      <xdr:row>23</xdr:row>
      <xdr:rowOff>247527</xdr:rowOff>
    </xdr:to>
    <xdr:pic>
      <xdr:nvPicPr>
        <xdr:cNvPr id="26638" name="図 26637">
          <a:extLst>
            <a:ext uri="{FF2B5EF4-FFF2-40B4-BE49-F238E27FC236}">
              <a16:creationId xmlns:a16="http://schemas.microsoft.com/office/drawing/2014/main" id="{00000000-0008-0000-0700-00000E680000}"/>
            </a:ext>
          </a:extLst>
        </xdr:cNvPr>
        <xdr:cNvPicPr>
          <a:picLocks noChangeAspect="1"/>
        </xdr:cNvPicPr>
      </xdr:nvPicPr>
      <xdr:blipFill rotWithShape="1">
        <a:blip xmlns:r="http://schemas.openxmlformats.org/officeDocument/2006/relationships" r:embed="rId1"/>
        <a:srcRect l="1648" t="49414" r="97791" b="48331"/>
        <a:stretch/>
      </xdr:blipFill>
      <xdr:spPr>
        <a:xfrm>
          <a:off x="1266825" y="5361475"/>
          <a:ext cx="266700" cy="299427"/>
        </a:xfrm>
        <a:prstGeom prst="rect">
          <a:avLst/>
        </a:prstGeom>
      </xdr:spPr>
    </xdr:pic>
    <xdr:clientData/>
  </xdr:twoCellAnchor>
  <xdr:twoCellAnchor>
    <xdr:from>
      <xdr:col>1</xdr:col>
      <xdr:colOff>638175</xdr:colOff>
      <xdr:row>0</xdr:row>
      <xdr:rowOff>142875</xdr:rowOff>
    </xdr:from>
    <xdr:to>
      <xdr:col>10</xdr:col>
      <xdr:colOff>152400</xdr:colOff>
      <xdr:row>3</xdr:row>
      <xdr:rowOff>38100</xdr:rowOff>
    </xdr:to>
    <xdr:sp macro="" textlink="">
      <xdr:nvSpPr>
        <xdr:cNvPr id="9" name="スクロール: 横 8">
          <a:extLst>
            <a:ext uri="{FF2B5EF4-FFF2-40B4-BE49-F238E27FC236}">
              <a16:creationId xmlns:a16="http://schemas.microsoft.com/office/drawing/2014/main" id="{00000000-0008-0000-0700-000009000000}"/>
            </a:ext>
          </a:extLst>
        </xdr:cNvPr>
        <xdr:cNvSpPr/>
      </xdr:nvSpPr>
      <xdr:spPr>
        <a:xfrm>
          <a:off x="704850" y="142875"/>
          <a:ext cx="4143375" cy="657225"/>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前年度からの繰越額支払いの場合</a:t>
          </a:r>
        </a:p>
      </xdr:txBody>
    </xdr:sp>
    <xdr:clientData/>
  </xdr:twoCellAnchor>
  <xdr:twoCellAnchor>
    <xdr:from>
      <xdr:col>6</xdr:col>
      <xdr:colOff>819150</xdr:colOff>
      <xdr:row>40</xdr:row>
      <xdr:rowOff>600076</xdr:rowOff>
    </xdr:from>
    <xdr:to>
      <xdr:col>14</xdr:col>
      <xdr:colOff>666750</xdr:colOff>
      <xdr:row>41</xdr:row>
      <xdr:rowOff>180976</xdr:rowOff>
    </xdr:to>
    <xdr:sp macro="" textlink="">
      <xdr:nvSpPr>
        <xdr:cNvPr id="8" name="吹き出し: 角を丸めた四角形 7">
          <a:extLst>
            <a:ext uri="{FF2B5EF4-FFF2-40B4-BE49-F238E27FC236}">
              <a16:creationId xmlns:a16="http://schemas.microsoft.com/office/drawing/2014/main" id="{00000000-0008-0000-0700-000008000000}"/>
            </a:ext>
          </a:extLst>
        </xdr:cNvPr>
        <xdr:cNvSpPr/>
      </xdr:nvSpPr>
      <xdr:spPr>
        <a:xfrm>
          <a:off x="2857500" y="8820151"/>
          <a:ext cx="4733925" cy="247650"/>
        </a:xfrm>
        <a:prstGeom prst="wedgeRoundRectCallout">
          <a:avLst>
            <a:gd name="adj1" fmla="val -36288"/>
            <a:gd name="adj2" fmla="val 11649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記載例は繰越により契約期間が延長した場合</a:t>
          </a:r>
          <a:r>
            <a:rPr kumimoji="1" lang="en-US" altLang="ja-JP" sz="900" b="0">
              <a:solidFill>
                <a:sysClr val="windowText" lastClr="000000"/>
              </a:solidFill>
            </a:rPr>
            <a:t>(</a:t>
          </a:r>
          <a:r>
            <a:rPr kumimoji="1" lang="ja-JP" altLang="en-US" sz="900" b="0">
              <a:solidFill>
                <a:sysClr val="windowText" lastClr="000000"/>
              </a:solidFill>
            </a:rPr>
            <a:t>令和</a:t>
          </a:r>
          <a:r>
            <a:rPr kumimoji="1" lang="en-US" altLang="ja-JP" sz="900" b="0">
              <a:solidFill>
                <a:sysClr val="windowText" lastClr="000000"/>
              </a:solidFill>
            </a:rPr>
            <a:t>8</a:t>
          </a:r>
          <a:r>
            <a:rPr kumimoji="1" lang="ja-JP" altLang="en-US" sz="900" b="0">
              <a:solidFill>
                <a:sysClr val="windowText" lastClr="000000"/>
              </a:solidFill>
            </a:rPr>
            <a:t>年度の請求年度に該当する実施期間</a:t>
          </a:r>
          <a:r>
            <a:rPr kumimoji="1" lang="en-US" altLang="ja-JP" sz="900" b="0">
              <a:solidFill>
                <a:sysClr val="windowText" lastClr="000000"/>
              </a:solidFill>
            </a:rPr>
            <a:t>)</a:t>
          </a:r>
          <a:endParaRPr kumimoji="1" lang="ja-JP" altLang="en-US" sz="900" b="0">
            <a:solidFill>
              <a:sysClr val="windowText" lastClr="000000"/>
            </a:solidFill>
          </a:endParaRPr>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5" name="吹き出し: 角を丸めた四角形 24">
          <a:extLst>
            <a:ext uri="{FF2B5EF4-FFF2-40B4-BE49-F238E27FC236}">
              <a16:creationId xmlns:a16="http://schemas.microsoft.com/office/drawing/2014/main" id="{00000000-0008-0000-0700-000019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前年度からの繰越額を入力して下さい。繰越額に対する消費税額が自動表示されます。</a:t>
          </a:r>
        </a:p>
      </xdr:txBody>
    </xdr:sp>
    <xdr:clientData/>
  </xdr:twoCellAnchor>
  <xdr:twoCellAnchor>
    <xdr:from>
      <xdr:col>13</xdr:col>
      <xdr:colOff>547687</xdr:colOff>
      <xdr:row>9</xdr:row>
      <xdr:rowOff>71438</xdr:rowOff>
    </xdr:from>
    <xdr:to>
      <xdr:col>14</xdr:col>
      <xdr:colOff>754380</xdr:colOff>
      <xdr:row>10</xdr:row>
      <xdr:rowOff>234792</xdr:rowOff>
    </xdr:to>
    <xdr:sp macro="" textlink="">
      <xdr:nvSpPr>
        <xdr:cNvPr id="5" name="四角形: 角を丸くする 4">
          <a:extLst>
            <a:ext uri="{FF2B5EF4-FFF2-40B4-BE49-F238E27FC236}">
              <a16:creationId xmlns:a16="http://schemas.microsoft.com/office/drawing/2014/main" id="{A0472D6D-A45F-4D4B-AFBD-8CE0D393CA87}"/>
            </a:ext>
          </a:extLst>
        </xdr:cNvPr>
        <xdr:cNvSpPr/>
      </xdr:nvSpPr>
      <xdr:spPr>
        <a:xfrm>
          <a:off x="6774656" y="2190751"/>
          <a:ext cx="909162" cy="52054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メイリオ" panose="020B0604030504040204" pitchFamily="50" charset="-128"/>
              <a:ea typeface="メイリオ" panose="020B0604030504040204" pitchFamily="50" charset="-128"/>
            </a:rPr>
            <a:t> 押印</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12" Target="../ctrlProps/ctrlProp33.xml" Type="http://schemas.openxmlformats.org/officeDocument/2006/relationships/ctrlProp"/><Relationship Id="rId13" Target="../ctrlProps/ctrlProp34.xml" Type="http://schemas.openxmlformats.org/officeDocument/2006/relationships/ctrlProp"/><Relationship Id="rId14" Target="../ctrlProps/ctrlProp35.xml" Type="http://schemas.openxmlformats.org/officeDocument/2006/relationships/ctrlProp"/><Relationship Id="rId15" Target="../ctrlProps/ctrlProp36.xml" Type="http://schemas.openxmlformats.org/officeDocument/2006/relationships/ctrlProp"/><Relationship Id="rId16"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11" Target="../ctrlProps/ctrlProp44.xml" Type="http://schemas.openxmlformats.org/officeDocument/2006/relationships/ctrlProp"/><Relationship Id="rId12" Target="../ctrlProps/ctrlProp45.xml" Type="http://schemas.openxmlformats.org/officeDocument/2006/relationships/ctrlProp"/><Relationship Id="rId13" Target="../ctrlProps/ctrlProp46.xml" Type="http://schemas.openxmlformats.org/officeDocument/2006/relationships/ctrlProp"/><Relationship Id="rId14" Target="../ctrlProps/ctrlProp47.xml" Type="http://schemas.openxmlformats.org/officeDocument/2006/relationships/ctrlProp"/><Relationship Id="rId15" Target="../ctrlProps/ctrlProp48.xml" Type="http://schemas.openxmlformats.org/officeDocument/2006/relationships/ctrlProp"/><Relationship Id="rId16" Target="../comments3.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55.xml" Type="http://schemas.openxmlformats.org/officeDocument/2006/relationships/ctrlProp"/><Relationship Id="rId11" Target="../ctrlProps/ctrlProp56.xml" Type="http://schemas.openxmlformats.org/officeDocument/2006/relationships/ctrlProp"/><Relationship Id="rId12" Target="../ctrlProps/ctrlProp57.xml" Type="http://schemas.openxmlformats.org/officeDocument/2006/relationships/ctrlProp"/><Relationship Id="rId13" Target="../ctrlProps/ctrlProp58.xml" Type="http://schemas.openxmlformats.org/officeDocument/2006/relationships/ctrlProp"/><Relationship Id="rId14" Target="../ctrlProps/ctrlProp59.xml" Type="http://schemas.openxmlformats.org/officeDocument/2006/relationships/ctrlProp"/><Relationship Id="rId15" Target="../ctrlProps/ctrlProp60.xml" Type="http://schemas.openxmlformats.org/officeDocument/2006/relationships/ctrlProp"/><Relationship Id="rId16" Target="../comments4.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9.xml" Type="http://schemas.openxmlformats.org/officeDocument/2006/relationships/ctrlProp"/><Relationship Id="rId5" Target="../ctrlProps/ctrlProp50.xml" Type="http://schemas.openxmlformats.org/officeDocument/2006/relationships/ctrlProp"/><Relationship Id="rId6" Target="../ctrlProps/ctrlProp51.xml" Type="http://schemas.openxmlformats.org/officeDocument/2006/relationships/ctrlProp"/><Relationship Id="rId7" Target="../ctrlProps/ctrlProp52.xml" Type="http://schemas.openxmlformats.org/officeDocument/2006/relationships/ctrlProp"/><Relationship Id="rId8" Target="../ctrlProps/ctrlProp53.xml" Type="http://schemas.openxmlformats.org/officeDocument/2006/relationships/ctrlProp"/><Relationship Id="rId9" Target="../ctrlProps/ctrlProp5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67.xml" Type="http://schemas.openxmlformats.org/officeDocument/2006/relationships/ctrlProp"/><Relationship Id="rId11" Target="../ctrlProps/ctrlProp68.xml" Type="http://schemas.openxmlformats.org/officeDocument/2006/relationships/ctrlProp"/><Relationship Id="rId12" Target="../ctrlProps/ctrlProp69.xml" Type="http://schemas.openxmlformats.org/officeDocument/2006/relationships/ctrlProp"/><Relationship Id="rId13" Target="../ctrlProps/ctrlProp70.xml" Type="http://schemas.openxmlformats.org/officeDocument/2006/relationships/ctrlProp"/><Relationship Id="rId14" Target="../ctrlProps/ctrlProp71.xml" Type="http://schemas.openxmlformats.org/officeDocument/2006/relationships/ctrlProp"/><Relationship Id="rId15" Target="../ctrlProps/ctrlProp72.xml" Type="http://schemas.openxmlformats.org/officeDocument/2006/relationships/ctrlProp"/><Relationship Id="rId16" Target="../comments5.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 Id="rId6" Target="../ctrlProps/ctrlProp63.xml" Type="http://schemas.openxmlformats.org/officeDocument/2006/relationships/ctrlProp"/><Relationship Id="rId7" Target="../ctrlProps/ctrlProp64.xml" Type="http://schemas.openxmlformats.org/officeDocument/2006/relationships/ctrlProp"/><Relationship Id="rId8" Target="../ctrlProps/ctrlProp65.xml" Type="http://schemas.openxmlformats.org/officeDocument/2006/relationships/ctrlProp"/><Relationship Id="rId9" Target="../ctrlProps/ctrlProp66.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9.xml" Type="http://schemas.openxmlformats.org/officeDocument/2006/relationships/ctrlProp"/><Relationship Id="rId11" Target="../ctrlProps/ctrlProp80.xml" Type="http://schemas.openxmlformats.org/officeDocument/2006/relationships/ctrlProp"/><Relationship Id="rId12" Target="../ctrlProps/ctrlProp81.xml" Type="http://schemas.openxmlformats.org/officeDocument/2006/relationships/ctrlProp"/><Relationship Id="rId13" Target="../ctrlProps/ctrlProp82.xml" Type="http://schemas.openxmlformats.org/officeDocument/2006/relationships/ctrlProp"/><Relationship Id="rId14" Target="../ctrlProps/ctrlProp83.xml" Type="http://schemas.openxmlformats.org/officeDocument/2006/relationships/ctrlProp"/><Relationship Id="rId15" Target="../ctrlProps/ctrlProp84.xml" Type="http://schemas.openxmlformats.org/officeDocument/2006/relationships/ctrlProp"/><Relationship Id="rId16" Target="../comments6.xml" Type="http://schemas.openxmlformats.org/officeDocument/2006/relationships/comment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73.xml" Type="http://schemas.openxmlformats.org/officeDocument/2006/relationships/ctrlProp"/><Relationship Id="rId5" Target="../ctrlProps/ctrlProp74.xml" Type="http://schemas.openxmlformats.org/officeDocument/2006/relationships/ctrlProp"/><Relationship Id="rId6" Target="../ctrlProps/ctrlProp75.xml" Type="http://schemas.openxmlformats.org/officeDocument/2006/relationships/ctrlProp"/><Relationship Id="rId7" Target="../ctrlProps/ctrlProp76.xml" Type="http://schemas.openxmlformats.org/officeDocument/2006/relationships/ctrlProp"/><Relationship Id="rId8" Target="../ctrlProps/ctrlProp77.xml" Type="http://schemas.openxmlformats.org/officeDocument/2006/relationships/ctrlProp"/><Relationship Id="rId9" Target="../ctrlProps/ctrlProp7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91.xml" Type="http://schemas.openxmlformats.org/officeDocument/2006/relationships/ctrlProp"/><Relationship Id="rId11" Target="../ctrlProps/ctrlProp92.xml" Type="http://schemas.openxmlformats.org/officeDocument/2006/relationships/ctrlProp"/><Relationship Id="rId12" Target="../ctrlProps/ctrlProp93.xml" Type="http://schemas.openxmlformats.org/officeDocument/2006/relationships/ctrlProp"/><Relationship Id="rId13" Target="../ctrlProps/ctrlProp94.xml" Type="http://schemas.openxmlformats.org/officeDocument/2006/relationships/ctrlProp"/><Relationship Id="rId14" Target="../ctrlProps/ctrlProp95.xml" Type="http://schemas.openxmlformats.org/officeDocument/2006/relationships/ctrlProp"/><Relationship Id="rId15" Target="../ctrlProps/ctrlProp96.xml" Type="http://schemas.openxmlformats.org/officeDocument/2006/relationships/ctrlProp"/><Relationship Id="rId16" Target="../comments7.xml" Type="http://schemas.openxmlformats.org/officeDocument/2006/relationships/comments"/><Relationship Id="rId2" Target="../drawings/drawing8.xml" Type="http://schemas.openxmlformats.org/officeDocument/2006/relationships/drawing"/><Relationship Id="rId3" Target="../drawings/vmlDrawing8.vml" Type="http://schemas.openxmlformats.org/officeDocument/2006/relationships/vmlDrawing"/><Relationship Id="rId4" Target="../ctrlProps/ctrlProp85.xml" Type="http://schemas.openxmlformats.org/officeDocument/2006/relationships/ctrlProp"/><Relationship Id="rId5" Target="../ctrlProps/ctrlProp86.xml" Type="http://schemas.openxmlformats.org/officeDocument/2006/relationships/ctrlProp"/><Relationship Id="rId6" Target="../ctrlProps/ctrlProp87.xml" Type="http://schemas.openxmlformats.org/officeDocument/2006/relationships/ctrlProp"/><Relationship Id="rId7" Target="../ctrlProps/ctrlProp88.xml" Type="http://schemas.openxmlformats.org/officeDocument/2006/relationships/ctrlProp"/><Relationship Id="rId8" Target="../ctrlProps/ctrlProp89.xml" Type="http://schemas.openxmlformats.org/officeDocument/2006/relationships/ctrlProp"/><Relationship Id="rId9" Target="../ctrlProps/ctrlProp9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FB01-AA80-4456-A3BD-99C4C805654D}">
  <sheetPr codeName="Sheet4">
    <tabColor rgb="FF00B050"/>
    <pageSetUpPr fitToPage="1"/>
  </sheetPr>
  <dimension ref="B1:AL54"/>
  <sheetViews>
    <sheetView showGridLines="0" tabSelected="1"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M1" s="265"/>
      <c r="N1" s="265"/>
      <c r="O1" s="265"/>
      <c r="Q1" s="111"/>
      <c r="R1" s="88" t="s">
        <v>100</v>
      </c>
    </row>
    <row r="2" spans="2:26" ht="19.8" customHeight="1" thickTop="1">
      <c r="B2" s="4"/>
      <c r="C2" s="4"/>
      <c r="D2" s="4"/>
      <c r="E2" s="4"/>
      <c r="F2" s="4"/>
      <c r="G2" s="4"/>
      <c r="H2" s="4"/>
      <c r="M2" s="12" t="s">
        <v>85</v>
      </c>
      <c r="N2" s="269"/>
      <c r="O2" s="270"/>
      <c r="P2" s="62"/>
      <c r="Q2" s="28" t="s">
        <v>81</v>
      </c>
      <c r="R2" s="6"/>
      <c r="S2" s="6"/>
      <c r="T2" s="6"/>
      <c r="U2" s="6"/>
      <c r="V2" s="6"/>
      <c r="W2" s="6"/>
      <c r="X2" s="6"/>
    </row>
    <row r="3" spans="2:26" ht="19.2" customHeight="1">
      <c r="M3" s="12" t="s">
        <v>57</v>
      </c>
      <c r="N3" s="271"/>
      <c r="O3" s="271"/>
      <c r="P3" s="64"/>
      <c r="Q3" s="7" t="s">
        <v>56</v>
      </c>
      <c r="R3" s="7"/>
      <c r="S3" s="7"/>
      <c r="T3" s="7"/>
      <c r="U3" s="7"/>
      <c r="V3" s="7"/>
      <c r="W3" s="7"/>
      <c r="X3" s="7"/>
      <c r="Y3" s="7"/>
      <c r="Z3" s="7"/>
    </row>
    <row r="4" spans="2:26" ht="15" customHeight="1">
      <c r="B4" s="180" t="s">
        <v>0</v>
      </c>
      <c r="C4" s="180"/>
      <c r="D4" s="180"/>
      <c r="E4" s="180"/>
      <c r="F4" s="180"/>
      <c r="G4" s="180"/>
      <c r="H4" s="180"/>
      <c r="I4" s="2"/>
      <c r="M4" s="265"/>
      <c r="N4" s="265"/>
      <c r="O4" s="265"/>
      <c r="Q4" s="7"/>
      <c r="R4" s="7"/>
      <c r="S4" s="7"/>
      <c r="T4" s="7"/>
      <c r="U4" s="7"/>
      <c r="V4" s="7"/>
      <c r="W4" s="7"/>
      <c r="X4" s="7"/>
      <c r="Y4" s="7"/>
      <c r="Z4" s="7"/>
    </row>
    <row r="5" spans="2:26" ht="15" customHeight="1">
      <c r="B5" s="180" t="s">
        <v>86</v>
      </c>
      <c r="C5" s="180"/>
      <c r="D5" s="180"/>
      <c r="E5" s="180"/>
      <c r="F5" s="180"/>
      <c r="G5" s="180"/>
      <c r="H5" s="180"/>
      <c r="I5" s="2"/>
      <c r="M5" s="265"/>
      <c r="N5" s="265"/>
      <c r="O5" s="265"/>
    </row>
    <row r="6" spans="2:26" ht="27" customHeight="1">
      <c r="G6" s="2"/>
      <c r="I6" s="5" t="s">
        <v>2</v>
      </c>
      <c r="J6" s="5"/>
      <c r="K6" s="9"/>
      <c r="L6" s="9"/>
      <c r="M6" s="1"/>
    </row>
    <row r="7" spans="2:26" ht="19.2" customHeight="1">
      <c r="I7" s="184" t="s">
        <v>87</v>
      </c>
      <c r="J7" s="184"/>
      <c r="K7" s="184"/>
      <c r="L7" s="184"/>
      <c r="M7" s="184"/>
      <c r="N7" s="160"/>
      <c r="O7" s="160"/>
      <c r="P7" s="63"/>
      <c r="Q7" s="6" t="s">
        <v>66</v>
      </c>
      <c r="R7" s="6"/>
      <c r="S7" s="6"/>
      <c r="T7" s="6"/>
      <c r="U7" s="6"/>
      <c r="V7" s="6"/>
      <c r="W7" s="6"/>
      <c r="X7" s="6"/>
    </row>
    <row r="8" spans="2:26" ht="15" customHeight="1">
      <c r="I8" s="182" t="s">
        <v>3</v>
      </c>
      <c r="J8" s="183" t="s">
        <v>4</v>
      </c>
      <c r="K8" s="181"/>
      <c r="L8" s="181"/>
      <c r="M8" s="181"/>
      <c r="N8" s="181"/>
      <c r="O8" s="181"/>
      <c r="P8" s="65"/>
    </row>
    <row r="9" spans="2:26" ht="15" customHeight="1">
      <c r="I9" s="182"/>
      <c r="J9" s="183"/>
      <c r="K9" s="181"/>
      <c r="L9" s="181"/>
      <c r="M9" s="181"/>
      <c r="N9" s="181"/>
      <c r="O9" s="181"/>
      <c r="P9" s="65"/>
      <c r="R9" s="7" t="s">
        <v>74</v>
      </c>
    </row>
    <row r="10" spans="2:26" ht="28.8" customHeight="1">
      <c r="I10" s="112" t="s">
        <v>5</v>
      </c>
      <c r="J10" s="10" t="s">
        <v>4</v>
      </c>
      <c r="K10" s="181"/>
      <c r="L10" s="181"/>
      <c r="M10" s="181"/>
      <c r="N10" s="181"/>
      <c r="O10" s="181"/>
      <c r="P10" s="65"/>
      <c r="R10" s="109" t="s">
        <v>75</v>
      </c>
    </row>
    <row r="11" spans="2:26" ht="20.399999999999999" customHeight="1">
      <c r="I11" s="113" t="s">
        <v>6</v>
      </c>
      <c r="J11" s="10" t="s">
        <v>4</v>
      </c>
      <c r="K11" s="181"/>
      <c r="L11" s="181"/>
      <c r="M11" s="181"/>
      <c r="N11" s="181"/>
      <c r="O11" s="96" t="s">
        <v>7</v>
      </c>
      <c r="P11" s="66"/>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68"/>
      <c r="Q14" s="19"/>
    </row>
    <row r="15" spans="2:26" ht="4.8" customHeight="1">
      <c r="B15" s="13"/>
      <c r="C15" s="13"/>
      <c r="D15" s="13"/>
      <c r="E15" s="13"/>
      <c r="F15" s="13"/>
      <c r="G15" s="13"/>
      <c r="H15" s="13"/>
      <c r="I15" s="13"/>
      <c r="J15" s="13"/>
      <c r="K15" s="13"/>
      <c r="L15" s="13"/>
      <c r="M15" s="13"/>
      <c r="N15" s="13"/>
      <c r="O15" s="13"/>
      <c r="P15" s="69"/>
    </row>
    <row r="16" spans="2:26" ht="15.6" customHeight="1">
      <c r="B16" s="274" t="s">
        <v>10</v>
      </c>
      <c r="C16" s="274"/>
      <c r="D16" s="274"/>
      <c r="E16" s="274"/>
      <c r="F16" s="274"/>
      <c r="G16" s="274"/>
      <c r="H16" s="274"/>
      <c r="I16" s="274"/>
      <c r="J16" s="274"/>
      <c r="K16" s="274"/>
      <c r="L16" s="274"/>
      <c r="M16" s="274"/>
      <c r="N16" s="274"/>
      <c r="O16" s="274"/>
      <c r="P16" s="69"/>
      <c r="Q16" s="148"/>
    </row>
    <row r="17" spans="2:38" s="15" customFormat="1" ht="27" customHeight="1">
      <c r="G17" s="16" t="s">
        <v>11</v>
      </c>
      <c r="H17" s="162">
        <f>SUMIF($N$21:$N$36,"○",$G$21:$I$36)</f>
        <v>0</v>
      </c>
      <c r="I17" s="162">
        <f t="shared" ref="I17:L18" si="0">SUMIF($N$21:$N$35,"○",$G$21:$I$36)</f>
        <v>0</v>
      </c>
      <c r="J17" s="162">
        <f t="shared" si="0"/>
        <v>0</v>
      </c>
      <c r="K17" s="162">
        <f t="shared" si="0"/>
        <v>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0</v>
      </c>
      <c r="J18" s="163">
        <f t="shared" si="0"/>
        <v>0</v>
      </c>
      <c r="K18" s="163">
        <f t="shared" si="0"/>
        <v>0</v>
      </c>
      <c r="L18" s="82">
        <f t="shared" si="0"/>
        <v>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97</v>
      </c>
      <c r="R20" s="268"/>
      <c r="S20" s="268"/>
      <c r="T20" s="268"/>
      <c r="U20" s="268"/>
      <c r="V20" s="268"/>
      <c r="W20" s="268"/>
      <c r="X20" s="268"/>
      <c r="Y20" s="268"/>
      <c r="AL20" s="57"/>
    </row>
    <row r="21" spans="2:38" ht="24" customHeight="1" thickBot="1">
      <c r="B21" s="164" t="s">
        <v>53</v>
      </c>
      <c r="C21" s="165"/>
      <c r="D21" s="165"/>
      <c r="E21" s="166"/>
      <c r="F21" s="118"/>
      <c r="G21" s="167"/>
      <c r="H21" s="167"/>
      <c r="I21" s="168"/>
      <c r="J21" s="169">
        <f>ROUNDDOWN($G21*10/110,0)</f>
        <v>0</v>
      </c>
      <c r="K21" s="169"/>
      <c r="L21" s="169"/>
      <c r="M21" s="169"/>
      <c r="N21" s="89" t="s">
        <v>55</v>
      </c>
      <c r="O21" s="25" t="s">
        <v>16</v>
      </c>
      <c r="P21" s="72"/>
      <c r="Q21" s="268"/>
      <c r="R21" s="268"/>
      <c r="S21" s="268"/>
      <c r="T21" s="268"/>
      <c r="U21" s="268"/>
      <c r="V21" s="268"/>
      <c r="W21" s="268"/>
      <c r="X21" s="268"/>
      <c r="Y21" s="268"/>
    </row>
    <row r="22" spans="2:38" ht="24" customHeight="1">
      <c r="B22" s="170" t="s">
        <v>17</v>
      </c>
      <c r="C22" s="171"/>
      <c r="D22" s="171"/>
      <c r="E22" s="172"/>
      <c r="F22" s="87"/>
      <c r="G22" s="173">
        <f>IF($N$21="○","",IF($O$24=4,ROUNDDOWN(($G$21/4),-3),0))</f>
        <v>0</v>
      </c>
      <c r="H22" s="173">
        <f t="shared" ref="H22:I22" si="1">IF($O$24=4,ROUNDDOWN(($G$21/4),-3),0)</f>
        <v>0</v>
      </c>
      <c r="I22" s="174">
        <f t="shared" si="1"/>
        <v>0</v>
      </c>
      <c r="J22" s="175">
        <f>IF(N21="○","",ROUNDDOWN(G22*10/110,0))</f>
        <v>0</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26"/>
      <c r="G23" s="176">
        <f>IF($N$21="○","",IF($O$24=4,ROUNDDOWN(($G$21/4),-3),IF($O$24=3,ROUNDDOWN(($G$21/3),-3),IF($O$24&lt;3,0))))</f>
        <v>0</v>
      </c>
      <c r="H23" s="176"/>
      <c r="I23" s="177"/>
      <c r="J23" s="175">
        <f>IF(N21="○","",ROUNDDOWN(G23*10/110,0))</f>
        <v>0</v>
      </c>
      <c r="K23" s="176"/>
      <c r="L23" s="176"/>
      <c r="M23" s="177"/>
      <c r="N23" s="90"/>
      <c r="O23" s="29" t="s">
        <v>19</v>
      </c>
      <c r="P23" s="72"/>
      <c r="Q23" s="119"/>
      <c r="R23" s="14"/>
    </row>
    <row r="24" spans="2:38" ht="24" customHeight="1">
      <c r="B24" s="178" t="s">
        <v>20</v>
      </c>
      <c r="C24" s="179"/>
      <c r="D24" s="179"/>
      <c r="E24" s="155"/>
      <c r="F24" s="26"/>
      <c r="G24" s="176">
        <f>IF($N$21="○","",IF($O$24=4,ROUNDDOWN(($G$21/4),-3),IF($O$24=3,ROUNDDOWN(($G$21/3),-3),IF($O$24=2,ROUNDDOWN(($G$21/2),-3),IF($O$24&lt;2,0)))))</f>
        <v>0</v>
      </c>
      <c r="H24" s="176"/>
      <c r="I24" s="177"/>
      <c r="J24" s="175">
        <f>IF(N21="○","",ROUNDDOWN(G24*10/110,0))</f>
        <v>0</v>
      </c>
      <c r="K24" s="176"/>
      <c r="L24" s="176"/>
      <c r="M24" s="177"/>
      <c r="N24" s="90"/>
      <c r="O24" s="91"/>
      <c r="P24" s="74"/>
      <c r="Q24" s="264"/>
      <c r="R24" s="264"/>
      <c r="S24" s="264"/>
      <c r="T24" s="264"/>
      <c r="U24" s="264"/>
      <c r="V24" s="264"/>
      <c r="W24" s="264"/>
      <c r="X24" s="264"/>
      <c r="Y24" s="264"/>
    </row>
    <row r="25" spans="2:38" ht="24" customHeight="1">
      <c r="B25" s="178" t="s">
        <v>21</v>
      </c>
      <c r="C25" s="179"/>
      <c r="D25" s="179"/>
      <c r="E25" s="155"/>
      <c r="F25" s="26"/>
      <c r="G25" s="176">
        <f>IF($N$21="○","",IF($O$24&gt;1,$G$21-SUM($G$22:$G$24),0))</f>
        <v>0</v>
      </c>
      <c r="H25" s="176"/>
      <c r="I25" s="177"/>
      <c r="J25" s="175">
        <f>IF(N21="○","",IF($O$24&gt;1,$J$21-SUM($J22:$M24),0))</f>
        <v>0</v>
      </c>
      <c r="K25" s="176"/>
      <c r="L25" s="176"/>
      <c r="M25" s="177"/>
      <c r="N25" s="90"/>
      <c r="O25" s="30"/>
      <c r="P25" s="73"/>
      <c r="Q25" s="85" t="s">
        <v>84</v>
      </c>
      <c r="R25" s="61"/>
      <c r="S25" s="61"/>
      <c r="T25" s="61"/>
      <c r="U25" s="61"/>
      <c r="V25" s="61"/>
      <c r="W25" s="61"/>
      <c r="X25" s="61"/>
      <c r="Y25" s="61"/>
    </row>
    <row r="26" spans="2:38" ht="19.05" customHeight="1">
      <c r="B26" s="84" t="s">
        <v>22</v>
      </c>
      <c r="C26" s="53"/>
      <c r="D26" s="31"/>
      <c r="E26" s="32"/>
      <c r="F26" s="32"/>
      <c r="G26" s="33"/>
      <c r="H26" s="33"/>
      <c r="I26" s="33"/>
      <c r="J26" s="34"/>
      <c r="K26" s="34"/>
      <c r="L26" s="34"/>
      <c r="M26" s="34"/>
      <c r="N26" s="32"/>
      <c r="O26" s="35"/>
      <c r="P26" s="75"/>
      <c r="Q26" s="150"/>
      <c r="R26" s="61"/>
      <c r="S26" s="61"/>
      <c r="T26" s="61"/>
      <c r="U26" s="61"/>
      <c r="V26" s="61"/>
      <c r="W26" s="61"/>
      <c r="X26" s="61"/>
      <c r="Y26" s="61"/>
    </row>
    <row r="27" spans="2:38" ht="23.4" customHeight="1">
      <c r="B27" s="190" t="s">
        <v>44</v>
      </c>
      <c r="C27" s="191"/>
      <c r="D27" s="191"/>
      <c r="E27" s="192"/>
      <c r="F27" s="37"/>
      <c r="G27" s="185"/>
      <c r="H27" s="185"/>
      <c r="I27" s="186"/>
      <c r="J27" s="187" t="str">
        <f>IF(COUNT($G27)&gt;0,ROUNDDOWN(SUM($G$21,$G$27)*10/110,0)-$J$21,"")</f>
        <v/>
      </c>
      <c r="K27" s="188"/>
      <c r="L27" s="188"/>
      <c r="M27" s="189"/>
      <c r="N27" s="90"/>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21.6"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21.6"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21.6"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21.6"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21.6"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21.6"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81"/>
      <c r="G37" s="227">
        <f>SUM($G$21,$G$27:$G$36)</f>
        <v>0</v>
      </c>
      <c r="H37" s="227"/>
      <c r="I37" s="228"/>
      <c r="J37" s="229">
        <f>ROUNDDOWN(G37*10/110,0)</f>
        <v>0</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33" t="s">
        <v>26</v>
      </c>
      <c r="C39" s="234"/>
      <c r="D39" s="234"/>
      <c r="E39" s="235"/>
      <c r="F39" s="39"/>
      <c r="G39" s="240"/>
      <c r="H39" s="240"/>
      <c r="I39" s="240"/>
      <c r="J39" s="240"/>
      <c r="K39" s="240"/>
      <c r="L39" s="240"/>
      <c r="M39" s="240"/>
      <c r="N39" s="240"/>
      <c r="O39" s="241"/>
      <c r="P39" s="78"/>
      <c r="Q39" s="7" t="s">
        <v>76</v>
      </c>
      <c r="R39" s="58"/>
      <c r="S39" s="58"/>
      <c r="T39" s="58"/>
      <c r="U39" s="58"/>
      <c r="V39" s="58"/>
      <c r="W39" s="58"/>
      <c r="X39" s="58"/>
      <c r="Y39" s="58"/>
      <c r="Z39" s="58"/>
    </row>
    <row r="40" spans="2:26" ht="24" customHeight="1">
      <c r="B40" s="213" t="s">
        <v>27</v>
      </c>
      <c r="C40" s="214"/>
      <c r="D40" s="214"/>
      <c r="E40" s="215"/>
      <c r="F40" s="40"/>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08" t="s">
        <v>28</v>
      </c>
      <c r="C41" s="209"/>
      <c r="D41" s="209"/>
      <c r="E41" s="210"/>
      <c r="F41" s="41"/>
      <c r="G41" s="211"/>
      <c r="H41" s="211"/>
      <c r="I41" s="211"/>
      <c r="J41" s="211"/>
      <c r="K41" s="211"/>
      <c r="L41" s="211"/>
      <c r="M41" s="211"/>
      <c r="N41" s="211"/>
      <c r="O41" s="212"/>
      <c r="P41" s="78"/>
      <c r="Q41" s="59" t="s">
        <v>29</v>
      </c>
      <c r="R41" s="59"/>
      <c r="S41" s="59"/>
      <c r="T41" s="59"/>
      <c r="U41" s="59"/>
      <c r="V41" s="59"/>
      <c r="W41" s="59"/>
      <c r="X41" s="59"/>
      <c r="Y41" s="59"/>
      <c r="Z41" s="59"/>
    </row>
    <row r="42" spans="2:26" ht="25.95" customHeight="1">
      <c r="B42" s="208" t="s">
        <v>30</v>
      </c>
      <c r="C42" s="209"/>
      <c r="D42" s="209"/>
      <c r="E42" s="210"/>
      <c r="F42" s="41"/>
      <c r="G42" s="252"/>
      <c r="H42" s="252"/>
      <c r="I42" s="252"/>
      <c r="J42" s="252"/>
      <c r="K42" s="252"/>
      <c r="L42" s="252"/>
      <c r="M42" s="252"/>
      <c r="N42" s="252"/>
      <c r="O42" s="253"/>
      <c r="P42" s="60"/>
      <c r="Q42" s="7" t="s">
        <v>31</v>
      </c>
    </row>
    <row r="43" spans="2:26" ht="19.8" customHeight="1">
      <c r="B43" s="236" t="s">
        <v>65</v>
      </c>
      <c r="C43" s="237"/>
      <c r="D43" s="237"/>
      <c r="E43" s="238"/>
      <c r="F43" s="41"/>
      <c r="G43" s="51" t="s">
        <v>41</v>
      </c>
      <c r="H43" s="239"/>
      <c r="I43" s="239"/>
      <c r="J43" s="50" t="s">
        <v>42</v>
      </c>
      <c r="K43" s="51" t="s">
        <v>43</v>
      </c>
      <c r="L43" s="86"/>
      <c r="M43" s="207"/>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c r="N49" s="252"/>
      <c r="O49" s="253"/>
      <c r="P49" s="60"/>
      <c r="Q49" s="7" t="s">
        <v>94</v>
      </c>
    </row>
    <row r="50" spans="2:18" ht="18" customHeight="1">
      <c r="B50" s="46" t="s">
        <v>37</v>
      </c>
      <c r="C50" s="54"/>
      <c r="D50" s="245"/>
      <c r="E50" s="245"/>
      <c r="F50" s="245"/>
      <c r="G50" s="245"/>
      <c r="H50" s="245"/>
      <c r="I50" s="245"/>
      <c r="J50" s="245"/>
      <c r="K50" s="245"/>
      <c r="L50" s="245"/>
      <c r="M50" s="245"/>
      <c r="N50" s="245"/>
      <c r="O50" s="248"/>
      <c r="P50" s="60"/>
      <c r="R50" s="105" t="s">
        <v>73</v>
      </c>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46" t="s">
        <v>37</v>
      </c>
      <c r="C52" s="54"/>
      <c r="D52" s="245"/>
      <c r="E52" s="245"/>
      <c r="F52" s="245"/>
      <c r="G52" s="245"/>
      <c r="H52" s="245"/>
      <c r="I52" s="245"/>
      <c r="J52" s="245"/>
      <c r="K52" s="245"/>
      <c r="L52" s="245"/>
      <c r="M52" s="245"/>
      <c r="N52" s="245"/>
      <c r="O52" s="248"/>
      <c r="P52" s="60"/>
    </row>
    <row r="53" spans="2:18" ht="16.2" customHeight="1">
      <c r="B53" s="47"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80"/>
    </row>
  </sheetData>
  <sheetProtection algorithmName="SHA-512" hashValue="aMGteDOXTii9IVnWUijVb6FD0Z+TJ/GynVPk0m4LrzhAPDaWYkbXQ+55L56I7KzwvobYtSeoPREiTDV+BsofCQ==" saltValue="5Uqqf+ENGyAGXZ5snbI0wg==" spinCount="100000" sheet="1" formatRows="0" selectLockedCells="1" autoFilter="0"/>
  <mergeCells count="97">
    <mergeCell ref="J38:O38"/>
    <mergeCell ref="B5:H5"/>
    <mergeCell ref="B16:O16"/>
    <mergeCell ref="B42:E42"/>
    <mergeCell ref="G42:O42"/>
    <mergeCell ref="B35:E35"/>
    <mergeCell ref="G35:I35"/>
    <mergeCell ref="J35:M35"/>
    <mergeCell ref="B33:E33"/>
    <mergeCell ref="G33:I33"/>
    <mergeCell ref="J33:M33"/>
    <mergeCell ref="B34:E34"/>
    <mergeCell ref="G34:I34"/>
    <mergeCell ref="J34:M34"/>
    <mergeCell ref="B31:E31"/>
    <mergeCell ref="G31:I31"/>
    <mergeCell ref="Q24:Y24"/>
    <mergeCell ref="M1:O1"/>
    <mergeCell ref="M4:O4"/>
    <mergeCell ref="M5:O5"/>
    <mergeCell ref="Q22:AD22"/>
    <mergeCell ref="Q18:AD18"/>
    <mergeCell ref="Q20:Y21"/>
    <mergeCell ref="J23:M23"/>
    <mergeCell ref="N2:O2"/>
    <mergeCell ref="N3:O3"/>
    <mergeCell ref="B54:O54"/>
    <mergeCell ref="D46:H48"/>
    <mergeCell ref="D50:O51"/>
    <mergeCell ref="D52:O53"/>
    <mergeCell ref="J49:K49"/>
    <mergeCell ref="M49:O49"/>
    <mergeCell ref="D49:H49"/>
    <mergeCell ref="B46:B48"/>
    <mergeCell ref="J46:K48"/>
    <mergeCell ref="M46:N48"/>
    <mergeCell ref="M43:N43"/>
    <mergeCell ref="B41:E41"/>
    <mergeCell ref="G41:O41"/>
    <mergeCell ref="B40:E40"/>
    <mergeCell ref="B36:E36"/>
    <mergeCell ref="G36:I36"/>
    <mergeCell ref="J36:M36"/>
    <mergeCell ref="B37:E37"/>
    <mergeCell ref="G37:I37"/>
    <mergeCell ref="J37:M37"/>
    <mergeCell ref="N37:O37"/>
    <mergeCell ref="G38:I38"/>
    <mergeCell ref="B39:E39"/>
    <mergeCell ref="B43:E43"/>
    <mergeCell ref="H43:I43"/>
    <mergeCell ref="G39:O40"/>
    <mergeCell ref="J31:M31"/>
    <mergeCell ref="B32:E32"/>
    <mergeCell ref="G32:I32"/>
    <mergeCell ref="J32:M32"/>
    <mergeCell ref="B29:E29"/>
    <mergeCell ref="G29:I29"/>
    <mergeCell ref="J29:M29"/>
    <mergeCell ref="B30:E30"/>
    <mergeCell ref="G30:I30"/>
    <mergeCell ref="J30:M30"/>
    <mergeCell ref="G27:I27"/>
    <mergeCell ref="J27:M27"/>
    <mergeCell ref="B27:E27"/>
    <mergeCell ref="B28:E28"/>
    <mergeCell ref="G28:I28"/>
    <mergeCell ref="J28:M28"/>
    <mergeCell ref="B24:E24"/>
    <mergeCell ref="G24:I24"/>
    <mergeCell ref="J24:M24"/>
    <mergeCell ref="B25:E25"/>
    <mergeCell ref="G25:I25"/>
    <mergeCell ref="J25:M25"/>
    <mergeCell ref="B4:H4"/>
    <mergeCell ref="K10:O10"/>
    <mergeCell ref="K11:N11"/>
    <mergeCell ref="K8:O9"/>
    <mergeCell ref="I8:I9"/>
    <mergeCell ref="J8:J9"/>
    <mergeCell ref="I7:M7"/>
    <mergeCell ref="Q28:Y28"/>
    <mergeCell ref="B20:E20"/>
    <mergeCell ref="G20:I20"/>
    <mergeCell ref="J20:M20"/>
    <mergeCell ref="N7:O7"/>
    <mergeCell ref="B14:O14"/>
    <mergeCell ref="H17:K17"/>
    <mergeCell ref="I18:K18"/>
    <mergeCell ref="B21:E21"/>
    <mergeCell ref="G21:I21"/>
    <mergeCell ref="J21:M21"/>
    <mergeCell ref="B22:E22"/>
    <mergeCell ref="G22:I22"/>
    <mergeCell ref="J22:M22"/>
    <mergeCell ref="B23:E23"/>
    <mergeCell ref="G23:I23"/>
  </mergeCells>
  <phoneticPr fontId="3"/>
  <dataValidations count="4">
    <dataValidation type="list" allowBlank="1" showInputMessage="1" showErrorMessage="1" sqref="N21:N36" xr:uid="{9C72199A-A2BA-49E4-B0C9-94C1D41C9561}">
      <formula1>"　,○"</formula1>
    </dataValidation>
    <dataValidation type="list" allowBlank="1" showInputMessage="1" showErrorMessage="1" sqref="B21:E21" xr:uid="{316559CE-1769-47DC-9F26-FDA2B0348196}">
      <formula1>"当初契約額, 前年度からの繰越金額"</formula1>
    </dataValidation>
    <dataValidation allowBlank="1" showErrorMessage="1" promptTitle="適格番号" prompt="適格請求書対象外の場合は「対象外」と入力してください。" sqref="N7:O7" xr:uid="{696B75A6-9DB5-49E0-87AF-4B49F23CD1F7}"/>
    <dataValidation type="list" showInputMessage="1" showErrorMessage="1" sqref="O24" xr:uid="{0BA75047-06E3-4393-A2F4-EE118A88136C}">
      <formula1>"- ,4, 3, 2"</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headerFooter>
    <oddFooter>&amp;R&amp;10&amp;K00-018Ver.20260401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1029" r:id="rId7" name="Group Box 5">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14</xdr:col>
                    <xdr:colOff>15240</xdr:colOff>
                    <xdr:row>46</xdr:row>
                    <xdr:rowOff>22860</xdr:rowOff>
                  </from>
                  <to>
                    <xdr:col>14</xdr:col>
                    <xdr:colOff>815340</xdr:colOff>
                    <xdr:row>47</xdr:row>
                    <xdr:rowOff>7620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1039" r:id="rId14" name="Group Box 15">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1040" r:id="rId15" name="Group Box 16">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DD20-022D-4FDA-9350-CC027C7CE106}">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100</v>
      </c>
    </row>
    <row r="2" spans="2:26" ht="19.8" customHeight="1" thickTop="1">
      <c r="B2" s="4"/>
      <c r="C2" s="4"/>
      <c r="D2" s="4"/>
      <c r="E2" s="4"/>
      <c r="F2" s="4"/>
      <c r="G2" s="4"/>
      <c r="H2" s="4"/>
      <c r="M2" s="12" t="s">
        <v>88</v>
      </c>
      <c r="N2" s="269">
        <v>46143</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36"/>
      <c r="L6" s="136"/>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38" t="s">
        <v>4</v>
      </c>
      <c r="K10" s="181" t="s">
        <v>72</v>
      </c>
      <c r="L10" s="181"/>
      <c r="M10" s="181"/>
      <c r="N10" s="181"/>
      <c r="O10" s="181"/>
      <c r="P10" s="133"/>
      <c r="R10" s="109" t="s">
        <v>75</v>
      </c>
    </row>
    <row r="11" spans="2:26" ht="20.399999999999999" customHeight="1">
      <c r="I11" s="137" t="s">
        <v>6</v>
      </c>
      <c r="J11" s="138"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c r="Q14" s="19"/>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c r="Q16" s="6"/>
    </row>
    <row r="17" spans="2:38" s="15" customFormat="1" ht="27" customHeight="1">
      <c r="G17" s="16" t="s">
        <v>11</v>
      </c>
      <c r="H17" s="162">
        <f>SUMIF($N$21:$N$36,"○",$G$21:$I$36)</f>
        <v>30000000</v>
      </c>
      <c r="I17" s="162">
        <f t="shared" ref="I17:L18" si="0">SUMIF($N$21:$N$35,"○",$G$21:$I$36)</f>
        <v>30000000</v>
      </c>
      <c r="J17" s="162">
        <f t="shared" si="0"/>
        <v>30000000</v>
      </c>
      <c r="K17" s="162">
        <f t="shared" si="0"/>
        <v>30000000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2727272</v>
      </c>
      <c r="J18" s="163">
        <f t="shared" si="0"/>
        <v>30000000</v>
      </c>
      <c r="K18" s="163">
        <f t="shared" si="0"/>
        <v>30000000</v>
      </c>
      <c r="L18" s="82">
        <f t="shared" si="0"/>
        <v>30000000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30000000</v>
      </c>
      <c r="H21" s="167"/>
      <c r="I21" s="168"/>
      <c r="J21" s="169">
        <f>ROUNDDOWN($G21*10/110,0)</f>
        <v>2727272</v>
      </c>
      <c r="K21" s="169"/>
      <c r="L21" s="169"/>
      <c r="M21" s="169"/>
      <c r="N21" s="89" t="s">
        <v>59</v>
      </c>
      <c r="O21" s="25" t="s">
        <v>16</v>
      </c>
      <c r="P21" s="72"/>
      <c r="Q21" s="268"/>
      <c r="R21" s="268"/>
      <c r="S21" s="268"/>
      <c r="T21" s="268"/>
      <c r="U21" s="268"/>
      <c r="V21" s="268"/>
      <c r="W21" s="268"/>
      <c r="X21" s="268"/>
    </row>
    <row r="22" spans="2:38" ht="24" customHeight="1">
      <c r="B22" s="170" t="s">
        <v>17</v>
      </c>
      <c r="C22" s="171"/>
      <c r="D22" s="171"/>
      <c r="E22" s="172"/>
      <c r="F22" s="140"/>
      <c r="G22" s="173" t="str">
        <f>IF(N21="○","",IF($O$24=4,ROUNDDOWN(($G$21/4),-3),0))</f>
        <v/>
      </c>
      <c r="H22" s="173">
        <f t="shared" ref="H22:I22" si="1">IF($O$24=4,ROUNDDOWN(($G$21/4),-3),0)</f>
        <v>0</v>
      </c>
      <c r="I22" s="174">
        <f t="shared" si="1"/>
        <v>0</v>
      </c>
      <c r="J22" s="175" t="str">
        <f>IF(N21="○","",ROUNDDOWN(G22*10/110,0))</f>
        <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40"/>
      <c r="G23" s="176" t="str">
        <f>IF($N$21="○","",IF($O$24=4,ROUNDDOWN(($G$21/4),-3),IF($O$24=3,ROUNDDOWN(($G$21/3),-3),IF($O$24&lt;3,0))))</f>
        <v/>
      </c>
      <c r="H23" s="176"/>
      <c r="I23" s="177"/>
      <c r="J23" s="175" t="str">
        <f>IF(N21="○","",ROUNDDOWN(G23*10/110,0))</f>
        <v/>
      </c>
      <c r="K23" s="176"/>
      <c r="L23" s="176"/>
      <c r="M23" s="177"/>
      <c r="N23" s="90"/>
      <c r="O23" s="29" t="s">
        <v>19</v>
      </c>
      <c r="P23" s="72"/>
      <c r="Q23" s="119"/>
      <c r="R23" s="14"/>
    </row>
    <row r="24" spans="2:38" ht="24" customHeight="1">
      <c r="B24" s="178" t="s">
        <v>20</v>
      </c>
      <c r="C24" s="179"/>
      <c r="D24" s="179"/>
      <c r="E24" s="155"/>
      <c r="F24" s="140"/>
      <c r="G24" s="176" t="str">
        <f>IF($N$21="○","",IF($O$24=4,ROUNDDOWN(($G$21/4),-3),IF($O$24=3,ROUNDDOWN(($G$21/3),-3),IF($O$24=2,ROUNDDOWN(($G$21/2),-3),IF($O$24&lt;2,0)))))</f>
        <v/>
      </c>
      <c r="H24" s="176"/>
      <c r="I24" s="177"/>
      <c r="J24" s="175" t="str">
        <f>IF(N21="○","",ROUNDDOWN(G24*10/110,0))</f>
        <v/>
      </c>
      <c r="K24" s="176"/>
      <c r="L24" s="176"/>
      <c r="M24" s="177"/>
      <c r="N24" s="90"/>
      <c r="O24" s="91"/>
      <c r="P24" s="74"/>
      <c r="Q24" s="287"/>
      <c r="R24" s="287"/>
      <c r="S24" s="287"/>
      <c r="T24" s="287"/>
      <c r="U24" s="287"/>
      <c r="V24" s="287"/>
      <c r="W24" s="287"/>
      <c r="X24" s="287"/>
      <c r="Y24" s="287"/>
    </row>
    <row r="25" spans="2:38" ht="24" customHeight="1">
      <c r="B25" s="178" t="s">
        <v>21</v>
      </c>
      <c r="C25" s="179"/>
      <c r="D25" s="179"/>
      <c r="E25" s="155"/>
      <c r="F25" s="140"/>
      <c r="G25" s="176" t="str">
        <f>IF(N21="○","",IF($O$24&gt;1,$G$21-SUM($G22:$G24),0))</f>
        <v/>
      </c>
      <c r="H25" s="176"/>
      <c r="I25" s="177"/>
      <c r="J25" s="175" t="str">
        <f>IF(N21="○","",IF($O$24&gt;1,$J$21-SUM($J22:$J24),0))</f>
        <v/>
      </c>
      <c r="K25" s="176"/>
      <c r="L25" s="176"/>
      <c r="M25" s="177"/>
      <c r="N25" s="90"/>
      <c r="O25" s="30"/>
      <c r="P25" s="73"/>
      <c r="Q25" s="85" t="s">
        <v>84</v>
      </c>
      <c r="R25" s="61"/>
      <c r="S25" s="61"/>
      <c r="T25" s="61"/>
      <c r="U25" s="61"/>
      <c r="V25" s="61"/>
      <c r="W25" s="61"/>
      <c r="X25" s="61"/>
      <c r="Y25" s="61"/>
    </row>
    <row r="26" spans="2:38" ht="19.05" customHeight="1">
      <c r="B26" s="84" t="s">
        <v>22</v>
      </c>
      <c r="C26" s="53"/>
      <c r="D26" s="31"/>
      <c r="E26" s="141"/>
      <c r="F26" s="141"/>
      <c r="G26" s="33"/>
      <c r="H26" s="33"/>
      <c r="I26" s="33"/>
      <c r="J26" s="139"/>
      <c r="K26" s="139"/>
      <c r="L26" s="139"/>
      <c r="M26" s="139"/>
      <c r="N26" s="141"/>
      <c r="O26" s="35"/>
      <c r="P26" s="75"/>
      <c r="Q26" s="77"/>
      <c r="R26" s="61"/>
      <c r="S26" s="61"/>
      <c r="T26" s="61"/>
      <c r="U26" s="61"/>
      <c r="V26" s="61"/>
      <c r="W26" s="61"/>
      <c r="X26" s="61"/>
      <c r="Y26" s="61"/>
    </row>
    <row r="27" spans="2:38" ht="23.4" customHeight="1">
      <c r="B27" s="190" t="s">
        <v>44</v>
      </c>
      <c r="C27" s="191"/>
      <c r="D27" s="191"/>
      <c r="E27" s="192"/>
      <c r="F27" s="37"/>
      <c r="G27" s="185"/>
      <c r="H27" s="185"/>
      <c r="I27" s="186"/>
      <c r="J27" s="187" t="str">
        <f>IF(COUNT($G27)&gt;0,ROUNDDOWN(SUM($G$21,$G$27)*10/110,0)-$J$21,"")</f>
        <v/>
      </c>
      <c r="K27" s="188"/>
      <c r="L27" s="188"/>
      <c r="M27" s="189"/>
      <c r="N27" s="90"/>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44"/>
      <c r="G37" s="227">
        <f>SUM($G$21,$G$27:$G$36)</f>
        <v>30000000</v>
      </c>
      <c r="H37" s="227"/>
      <c r="I37" s="228"/>
      <c r="J37" s="229">
        <f>ROUNDDOWN(G37*10/110,0)</f>
        <v>2727272</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45"/>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43"/>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42"/>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42"/>
      <c r="G42" s="252" t="s">
        <v>62</v>
      </c>
      <c r="H42" s="252"/>
      <c r="I42" s="252"/>
      <c r="J42" s="252"/>
      <c r="K42" s="252"/>
      <c r="L42" s="252"/>
      <c r="M42" s="252"/>
      <c r="N42" s="252"/>
      <c r="O42" s="253"/>
      <c r="P42" s="60"/>
      <c r="Q42" s="7" t="s">
        <v>31</v>
      </c>
    </row>
    <row r="43" spans="2:26" ht="19.8" customHeight="1">
      <c r="B43" s="278" t="s">
        <v>65</v>
      </c>
      <c r="C43" s="279"/>
      <c r="D43" s="279"/>
      <c r="E43" s="280"/>
      <c r="F43" s="142"/>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t="s">
        <v>95</v>
      </c>
      <c r="E46" s="245"/>
      <c r="F46" s="245"/>
      <c r="G46" s="245"/>
      <c r="H46" s="245"/>
      <c r="I46" s="106"/>
      <c r="J46" s="258" t="s">
        <v>34</v>
      </c>
      <c r="K46" s="259"/>
      <c r="L46" s="92"/>
      <c r="M46" s="245" t="s">
        <v>96</v>
      </c>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v>
      </c>
      <c r="N49" s="252"/>
      <c r="O49" s="253"/>
      <c r="P49" s="60"/>
      <c r="R49" s="105" t="s">
        <v>73</v>
      </c>
    </row>
    <row r="50" spans="2:18" ht="18" customHeight="1">
      <c r="B50" s="146"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46" t="s">
        <v>37</v>
      </c>
      <c r="C52" s="54"/>
      <c r="D52" s="245" t="s">
        <v>64</v>
      </c>
      <c r="E52" s="245"/>
      <c r="F52" s="245"/>
      <c r="G52" s="245"/>
      <c r="H52" s="245"/>
      <c r="I52" s="245"/>
      <c r="J52" s="245"/>
      <c r="K52" s="245"/>
      <c r="L52" s="245"/>
      <c r="M52" s="245"/>
      <c r="N52" s="245"/>
      <c r="O52" s="248"/>
      <c r="P52" s="60"/>
    </row>
    <row r="53" spans="2:18" ht="16.2" customHeight="1">
      <c r="B53" s="147"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wfUnomMb19huM4FSHOltAAF6WcSpb3s0zR8U0OWu3/hQlzklOZb+OeiBCwiiMKLQ4BKoF625eLNv812o2Bu9dw==" saltValue="sVDH7ag0toHOML14UVJPsQ=="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allowBlank="1" showErrorMessage="1" promptTitle="適格番号" prompt="適格請求書対象外の場合は「対象外」と入力してください。" sqref="N7:O7" xr:uid="{00000AC4-C6BE-4DB4-9113-6BD5FC7A6C67}"/>
    <dataValidation type="list" allowBlank="1" showInputMessage="1" showErrorMessage="1" sqref="B21:E21" xr:uid="{556C2A35-E561-4C25-BEA6-FAB5B8E691A4}">
      <formula1>"当初契約額, 前年度からの繰越金額"</formula1>
    </dataValidation>
    <dataValidation type="list" allowBlank="1" showInputMessage="1" showErrorMessage="1" sqref="N21:N36" xr:uid="{F45123E1-D37C-4ED5-AF73-E9D14686B708}">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765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765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765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765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765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765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765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765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765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765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766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E46E-00AA-4F73-99F1-88AF600489AB}">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100</v>
      </c>
    </row>
    <row r="2" spans="2:26" ht="19.8" customHeight="1" thickTop="1">
      <c r="B2" s="4"/>
      <c r="C2" s="4"/>
      <c r="D2" s="4"/>
      <c r="E2" s="4"/>
      <c r="F2" s="4"/>
      <c r="G2" s="4"/>
      <c r="H2" s="4"/>
      <c r="M2" s="12" t="s">
        <v>89</v>
      </c>
      <c r="N2" s="269">
        <v>46143</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20000000</v>
      </c>
      <c r="I17" s="162">
        <f t="shared" ref="I17:L18" si="0">SUMIF($N$21:$N$35,"○",$G$21:$I$36)</f>
        <v>20000000</v>
      </c>
      <c r="J17" s="162">
        <f t="shared" si="0"/>
        <v>20000000</v>
      </c>
      <c r="K17" s="162">
        <f t="shared" si="0"/>
        <v>20000000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1818181</v>
      </c>
      <c r="J18" s="163">
        <f t="shared" si="0"/>
        <v>20000000</v>
      </c>
      <c r="K18" s="163">
        <f t="shared" si="0"/>
        <v>20000000</v>
      </c>
      <c r="L18" s="82">
        <f t="shared" si="0"/>
        <v>20000000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20000000</v>
      </c>
      <c r="H21" s="167"/>
      <c r="I21" s="168"/>
      <c r="J21" s="169">
        <f>ROUNDDOWN($G21*10/110,0)</f>
        <v>1818181</v>
      </c>
      <c r="K21" s="169"/>
      <c r="L21" s="169"/>
      <c r="M21" s="169"/>
      <c r="N21" s="89" t="s">
        <v>59</v>
      </c>
      <c r="O21" s="25" t="s">
        <v>16</v>
      </c>
      <c r="P21" s="72"/>
      <c r="Q21" s="268"/>
      <c r="R21" s="268"/>
      <c r="S21" s="268"/>
      <c r="T21" s="268"/>
      <c r="U21" s="268"/>
      <c r="V21" s="268"/>
      <c r="W21" s="268"/>
      <c r="X21" s="268"/>
    </row>
    <row r="22" spans="2:38" ht="24" customHeight="1">
      <c r="B22" s="170" t="s">
        <v>17</v>
      </c>
      <c r="C22" s="171"/>
      <c r="D22" s="171"/>
      <c r="E22" s="172"/>
      <c r="F22" s="124"/>
      <c r="G22" s="173" t="str">
        <f>IF(N21="○","",IF($O$24=4,ROUNDDOWN(($G$21/4),-3),0))</f>
        <v/>
      </c>
      <c r="H22" s="173">
        <f t="shared" ref="H22:I22" si="1">IF($O$24=4,ROUNDDOWN(($G$21/4),-3),0)</f>
        <v>0</v>
      </c>
      <c r="I22" s="174">
        <f t="shared" si="1"/>
        <v>0</v>
      </c>
      <c r="J22" s="175" t="str">
        <f>IF(N21="○","",ROUNDDOWN(G22*10/110,0))</f>
        <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6" t="str">
        <f>IF($N$21="○","",IF($O$24=4,ROUNDDOWN(($G$21/4),-3),IF($O$24=3,ROUNDDOWN(($G$21/3),-3),IF($O$24&lt;3,0))))</f>
        <v/>
      </c>
      <c r="H23" s="176"/>
      <c r="I23" s="177"/>
      <c r="J23" s="175" t="str">
        <f>IF(N21="○","",ROUNDDOWN(G23*10/110,0))</f>
        <v/>
      </c>
      <c r="K23" s="176"/>
      <c r="L23" s="176"/>
      <c r="M23" s="177"/>
      <c r="N23" s="90"/>
      <c r="O23" s="29" t="s">
        <v>19</v>
      </c>
      <c r="P23" s="72"/>
      <c r="Q23" s="119"/>
      <c r="R23" s="14"/>
    </row>
    <row r="24" spans="2:38" ht="24" customHeight="1">
      <c r="B24" s="178" t="s">
        <v>20</v>
      </c>
      <c r="C24" s="179"/>
      <c r="D24" s="179"/>
      <c r="E24" s="155"/>
      <c r="F24" s="124"/>
      <c r="G24" s="176" t="str">
        <f>IF($N$21="○","",IF($O$24=4,ROUNDDOWN(($G$21/4),-3),IF($O$24=3,ROUNDDOWN(($G$21/3),-3),IF($O$24=2,ROUNDDOWN(($G$21/2),-3),IF($O$24&lt;2,0)))))</f>
        <v/>
      </c>
      <c r="H24" s="176"/>
      <c r="I24" s="177"/>
      <c r="J24" s="175" t="str">
        <f>IF(N21="○","",ROUNDDOWN(G24*10/110,0))</f>
        <v/>
      </c>
      <c r="K24" s="176"/>
      <c r="L24" s="176"/>
      <c r="M24" s="177"/>
      <c r="N24" s="90"/>
      <c r="O24" s="91"/>
      <c r="P24" s="74"/>
      <c r="Q24" s="287"/>
      <c r="R24" s="287"/>
      <c r="S24" s="287"/>
      <c r="T24" s="287"/>
      <c r="U24" s="287"/>
      <c r="V24" s="287"/>
      <c r="W24" s="287"/>
      <c r="X24" s="287"/>
      <c r="Y24" s="287"/>
    </row>
    <row r="25" spans="2:38" ht="24" customHeight="1">
      <c r="B25" s="178" t="s">
        <v>21</v>
      </c>
      <c r="C25" s="179"/>
      <c r="D25" s="179"/>
      <c r="E25" s="155"/>
      <c r="F25" s="124"/>
      <c r="G25" s="176" t="str">
        <f>IF(N21="○","",IF($O$24&gt;1,$G$21-SUM($G22:$G24),0))</f>
        <v/>
      </c>
      <c r="H25" s="176"/>
      <c r="I25" s="177"/>
      <c r="J25" s="175" t="str">
        <f>IF(N21="○","",IF($O$24&gt;1,$J$21-SUM($J22:$J24),0))</f>
        <v/>
      </c>
      <c r="K25" s="176"/>
      <c r="L25" s="176"/>
      <c r="M25" s="177"/>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v>10000000</v>
      </c>
      <c r="H27" s="185"/>
      <c r="I27" s="186"/>
      <c r="J27" s="187">
        <f>IF(COUNT($G27)&gt;0,ROUNDDOWN(SUM($G$21,$G$27)*10/110,0)-$J$21,"")</f>
        <v>909091</v>
      </c>
      <c r="K27" s="188"/>
      <c r="L27" s="188"/>
      <c r="M27" s="189"/>
      <c r="N27" s="90"/>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30000000</v>
      </c>
      <c r="H37" s="227"/>
      <c r="I37" s="228"/>
      <c r="J37" s="229">
        <f>ROUNDDOWN(G37*10/110,0)</f>
        <v>2727272</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6H+Wx/sGKX0VJYktOZhPoUDtnpY/3Ld0UjaCa7DfNQfXwRanIjoKf2AabMgb+qbyURZGzpYq3DwmnSCTZEP5GQ==" saltValue="9imAFNNVIAw88JUbMN79eg=="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allowBlank="1" showErrorMessage="1" promptTitle="適格番号" prompt="適格請求書対象外の場合は「対象外」と入力してください。" sqref="N7:O7" xr:uid="{1F51EBF9-5558-47A3-8745-D5A7579A6C3D}"/>
    <dataValidation type="list" allowBlank="1" showInputMessage="1" showErrorMessage="1" sqref="B21:E21" xr:uid="{DF350C66-CC77-46B2-9787-BC4DD2BD871B}">
      <formula1>"当初契約額, 前年度からの繰越金額"</formula1>
    </dataValidation>
    <dataValidation type="list" allowBlank="1" showInputMessage="1" showErrorMessage="1" sqref="N21:N36" xr:uid="{A00731BC-6865-462C-87C0-93489A3A36FB}">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150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150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151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151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151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151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151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151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151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B976-3DA0-4853-BB52-21F85CD9732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100</v>
      </c>
    </row>
    <row r="2" spans="2:26" ht="19.8" customHeight="1" thickTop="1">
      <c r="B2" s="4"/>
      <c r="C2" s="4"/>
      <c r="D2" s="4"/>
      <c r="E2" s="4"/>
      <c r="F2" s="4"/>
      <c r="G2" s="4"/>
      <c r="H2" s="4"/>
      <c r="M2" s="12" t="s">
        <v>90</v>
      </c>
      <c r="N2" s="269">
        <v>46143</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16250000</v>
      </c>
      <c r="I17" s="162">
        <f t="shared" ref="I17:L18" si="0">SUMIF($N$21:$N$35,"○",$G$21:$I$36)</f>
        <v>16250000</v>
      </c>
      <c r="J17" s="162">
        <f t="shared" si="0"/>
        <v>16250000</v>
      </c>
      <c r="K17" s="162">
        <f t="shared" si="0"/>
        <v>16250000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1477272</v>
      </c>
      <c r="J18" s="163">
        <f t="shared" si="0"/>
        <v>16250000</v>
      </c>
      <c r="K18" s="163">
        <f t="shared" si="0"/>
        <v>16250000</v>
      </c>
      <c r="L18" s="82">
        <f t="shared" si="0"/>
        <v>16250000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65000000</v>
      </c>
      <c r="H21" s="167"/>
      <c r="I21" s="168"/>
      <c r="J21" s="169">
        <f>ROUNDDOWN($G21*10/110,0)</f>
        <v>5909090</v>
      </c>
      <c r="K21" s="169"/>
      <c r="L21" s="169"/>
      <c r="M21" s="169"/>
      <c r="N21" s="89" t="s">
        <v>55</v>
      </c>
      <c r="O21" s="25" t="s">
        <v>16</v>
      </c>
      <c r="P21" s="72"/>
      <c r="Q21" s="268"/>
      <c r="R21" s="268"/>
      <c r="S21" s="268"/>
      <c r="T21" s="268"/>
      <c r="U21" s="268"/>
      <c r="V21" s="268"/>
      <c r="W21" s="268"/>
      <c r="X21" s="268"/>
    </row>
    <row r="22" spans="2:38" ht="24" customHeight="1">
      <c r="B22" s="170" t="s">
        <v>17</v>
      </c>
      <c r="C22" s="171"/>
      <c r="D22" s="171"/>
      <c r="E22" s="172"/>
      <c r="F22" s="124"/>
      <c r="G22" s="173">
        <f>IF(N21="○","",IF($O$24=4,ROUNDDOWN(($G$21/4),-3),0))</f>
        <v>16250000</v>
      </c>
      <c r="H22" s="173">
        <f t="shared" ref="H22:I22" si="1">IF($O$24=4,ROUNDDOWN(($G$21/4),-3),0)</f>
        <v>16250000</v>
      </c>
      <c r="I22" s="174">
        <f t="shared" si="1"/>
        <v>16250000</v>
      </c>
      <c r="J22" s="175">
        <f>IF(N21="○","",ROUNDDOWN(G22*10/110,0))</f>
        <v>1477272</v>
      </c>
      <c r="K22" s="176"/>
      <c r="L22" s="176"/>
      <c r="M22" s="177"/>
      <c r="N22" s="90" t="s">
        <v>59</v>
      </c>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3">
        <f>IF($N$21="○","",IF($O$24=4,ROUNDDOWN(($G$21/4),-3),IF($O$24=3,ROUNDDOWN(($G$21/3),-3),IF($O$24&lt;3,0))))</f>
        <v>16250000</v>
      </c>
      <c r="H23" s="173"/>
      <c r="I23" s="174"/>
      <c r="J23" s="175">
        <f>IF(N21="○","",ROUNDDOWN(G23*10/110,0))</f>
        <v>1477272</v>
      </c>
      <c r="K23" s="176"/>
      <c r="L23" s="176"/>
      <c r="M23" s="177"/>
      <c r="N23" s="90" t="s">
        <v>55</v>
      </c>
      <c r="O23" s="29" t="s">
        <v>19</v>
      </c>
      <c r="P23" s="72"/>
      <c r="Q23" s="119"/>
      <c r="R23" s="14"/>
    </row>
    <row r="24" spans="2:38" ht="24" customHeight="1">
      <c r="B24" s="178" t="s">
        <v>20</v>
      </c>
      <c r="C24" s="179"/>
      <c r="D24" s="179"/>
      <c r="E24" s="155"/>
      <c r="F24" s="124"/>
      <c r="G24" s="173">
        <f>IF($N$21="○","",IF($O$24=4,ROUNDDOWN(($G$21/4),-3),IF($O$24=3,ROUNDDOWN(($G$21/3),-3),IF($O$24=2,ROUNDDOWN(($G$21/2),-3),IF($O$24&lt;2,0)))))</f>
        <v>16250000</v>
      </c>
      <c r="H24" s="173"/>
      <c r="I24" s="174"/>
      <c r="J24" s="175">
        <f>IF(N21="○","",ROUNDDOWN(G24*10/110,0))</f>
        <v>1477272</v>
      </c>
      <c r="K24" s="176"/>
      <c r="L24" s="176"/>
      <c r="M24" s="177"/>
      <c r="N24" s="90"/>
      <c r="O24" s="91">
        <v>4</v>
      </c>
      <c r="P24" s="74"/>
      <c r="Q24" s="287"/>
      <c r="R24" s="287"/>
      <c r="S24" s="287"/>
      <c r="T24" s="287"/>
      <c r="U24" s="287"/>
      <c r="V24" s="287"/>
      <c r="W24" s="287"/>
      <c r="X24" s="287"/>
      <c r="Y24" s="287"/>
    </row>
    <row r="25" spans="2:38" ht="24" customHeight="1">
      <c r="B25" s="178" t="s">
        <v>21</v>
      </c>
      <c r="C25" s="179"/>
      <c r="D25" s="179"/>
      <c r="E25" s="155"/>
      <c r="F25" s="124"/>
      <c r="G25" s="176">
        <f>IF(N21="○","",IF($O$24&gt;1,$G$21-SUM($G22:$G24),0))</f>
        <v>16250000</v>
      </c>
      <c r="H25" s="176"/>
      <c r="I25" s="177"/>
      <c r="J25" s="175">
        <f>IF(N21="○","",IF($O$24&gt;1,$J$21-SUM($J22:$J24),0))</f>
        <v>1477274</v>
      </c>
      <c r="K25" s="176"/>
      <c r="L25" s="176"/>
      <c r="M25" s="177"/>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v>20000000</v>
      </c>
      <c r="H27" s="185"/>
      <c r="I27" s="186"/>
      <c r="J27" s="187">
        <f>IF(COUNT($G27)&gt;0,ROUNDDOWN(SUM($G$21,$G$27)*10/110,0)-$J$21,"")</f>
        <v>1818182</v>
      </c>
      <c r="K27" s="188"/>
      <c r="L27" s="188"/>
      <c r="M27" s="189"/>
      <c r="N27" s="90"/>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85000000</v>
      </c>
      <c r="H37" s="227"/>
      <c r="I37" s="228"/>
      <c r="J37" s="229">
        <f>ROUNDDOWN(G37*10/110,0)</f>
        <v>7727272</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A0s0urPm/SHkGQ8WyM9hl2vmBKGtS8mGEzQW7pu9D5WdQFOL2ZwdIHe6/ItuYRIWl9bupAoeTseUfR3VOCaEHw==" saltValue="wgFs+o3XBl2KWEo0s2RcpQ=="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type="list" allowBlank="1" showInputMessage="1" showErrorMessage="1" sqref="N21:N36" xr:uid="{D1A578F7-A2C5-4601-BD32-0FE3727BED85}">
      <formula1>"　,○"</formula1>
    </dataValidation>
    <dataValidation type="list" allowBlank="1" showInputMessage="1" showErrorMessage="1" sqref="B21:E21" xr:uid="{8F28F860-D67C-4EE1-BB15-58A7D75ABFB7}">
      <formula1>"当初契約額, 前年度からの繰越金額"</formula1>
    </dataValidation>
    <dataValidation allowBlank="1" showErrorMessage="1" promptTitle="適格番号" prompt="適格請求書対象外の場合は「対象外」と入力してください。" sqref="N7:O7" xr:uid="{4C9C1613-555B-48F2-9318-575546FE17E1}"/>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253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253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253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253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CB1F-4858-4E9C-98BD-F9FB52EFE39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101</v>
      </c>
    </row>
    <row r="2" spans="2:26" ht="19.8" customHeight="1" thickTop="1">
      <c r="B2" s="4"/>
      <c r="C2" s="4"/>
      <c r="D2" s="4"/>
      <c r="E2" s="4"/>
      <c r="F2" s="4"/>
      <c r="G2" s="4"/>
      <c r="H2" s="4"/>
      <c r="M2" s="12" t="s">
        <v>90</v>
      </c>
      <c r="N2" s="269">
        <v>46296</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20000000</v>
      </c>
      <c r="I17" s="162">
        <f t="shared" ref="I17:L18" si="0">SUMIF($N$21:$N$35,"○",$G$21:$I$36)</f>
        <v>20000000</v>
      </c>
      <c r="J17" s="162">
        <f t="shared" si="0"/>
        <v>20000000</v>
      </c>
      <c r="K17" s="162">
        <f t="shared" si="0"/>
        <v>20000000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1818182</v>
      </c>
      <c r="J18" s="163">
        <f t="shared" si="0"/>
        <v>20000000</v>
      </c>
      <c r="K18" s="163">
        <f t="shared" si="0"/>
        <v>20000000</v>
      </c>
      <c r="L18" s="82">
        <f t="shared" si="0"/>
        <v>20000000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40000000</v>
      </c>
      <c r="H21" s="167"/>
      <c r="I21" s="168"/>
      <c r="J21" s="169">
        <f>ROUNDDOWN($G21*10/110,0)</f>
        <v>3636363</v>
      </c>
      <c r="K21" s="169"/>
      <c r="L21" s="169"/>
      <c r="M21" s="169"/>
      <c r="N21" s="89" t="s">
        <v>55</v>
      </c>
      <c r="O21" s="25" t="s">
        <v>16</v>
      </c>
      <c r="P21" s="72"/>
      <c r="Q21" s="268"/>
      <c r="R21" s="268"/>
      <c r="S21" s="268"/>
      <c r="T21" s="268"/>
      <c r="U21" s="268"/>
      <c r="V21" s="268"/>
      <c r="W21" s="268"/>
      <c r="X21" s="268"/>
    </row>
    <row r="22" spans="2:38" ht="24" customHeight="1">
      <c r="B22" s="170" t="s">
        <v>17</v>
      </c>
      <c r="C22" s="171"/>
      <c r="D22" s="171"/>
      <c r="E22" s="172"/>
      <c r="F22" s="124"/>
      <c r="G22" s="173">
        <f>IF(N21="○","",IF($O$24=4,ROUNDDOWN(($G$21/4),-3),0))</f>
        <v>10000000</v>
      </c>
      <c r="H22" s="173">
        <f t="shared" ref="H22:I22" si="1">IF($O$24=4,ROUNDDOWN(($G$21/4),-3),0)</f>
        <v>10000000</v>
      </c>
      <c r="I22" s="174">
        <f t="shared" si="1"/>
        <v>10000000</v>
      </c>
      <c r="J22" s="175">
        <f>IF(N21="○","",ROUNDDOWN(G22*10/110,0))</f>
        <v>909090</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3">
        <f>IF($N$21="○","",IF($O$24=4,ROUNDDOWN(($G$21/4),-3),IF($O$24=3,ROUNDDOWN(($G$21/3),-3),IF($O$24&lt;3,0))))</f>
        <v>10000000</v>
      </c>
      <c r="H23" s="173"/>
      <c r="I23" s="174"/>
      <c r="J23" s="175">
        <f>IF(N21="○","",ROUNDDOWN(G23*10/110,0))</f>
        <v>909090</v>
      </c>
      <c r="K23" s="176"/>
      <c r="L23" s="176"/>
      <c r="M23" s="177"/>
      <c r="N23" s="90"/>
      <c r="O23" s="29" t="s">
        <v>19</v>
      </c>
      <c r="P23" s="72"/>
      <c r="Q23" s="119"/>
      <c r="R23" s="14"/>
    </row>
    <row r="24" spans="2:38" ht="24" customHeight="1">
      <c r="B24" s="178" t="s">
        <v>20</v>
      </c>
      <c r="C24" s="179"/>
      <c r="D24" s="179"/>
      <c r="E24" s="155"/>
      <c r="F24" s="124"/>
      <c r="G24" s="173">
        <f>IF($N$21="○","",IF($O$24=4,ROUNDDOWN(($G$21/4),-3),IF($O$24=3,ROUNDDOWN(($G$21/3),-3),IF($O$24=2,ROUNDDOWN(($G$21/2),-3),IF($O$24&lt;2,0)))))</f>
        <v>10000000</v>
      </c>
      <c r="H24" s="173"/>
      <c r="I24" s="174"/>
      <c r="J24" s="175">
        <f>IF(N21="○","",ROUNDDOWN(G24*10/110,0))</f>
        <v>909090</v>
      </c>
      <c r="K24" s="176"/>
      <c r="L24" s="176"/>
      <c r="M24" s="177"/>
      <c r="N24" s="90"/>
      <c r="O24" s="91">
        <v>4</v>
      </c>
      <c r="P24" s="74"/>
      <c r="Q24" s="287"/>
      <c r="R24" s="287"/>
      <c r="S24" s="287"/>
      <c r="T24" s="287"/>
      <c r="U24" s="287"/>
      <c r="V24" s="287"/>
      <c r="W24" s="287"/>
      <c r="X24" s="287"/>
      <c r="Y24" s="287"/>
    </row>
    <row r="25" spans="2:38" ht="24" customHeight="1">
      <c r="B25" s="178" t="s">
        <v>21</v>
      </c>
      <c r="C25" s="179"/>
      <c r="D25" s="179"/>
      <c r="E25" s="155"/>
      <c r="F25" s="124"/>
      <c r="G25" s="176">
        <f>IF(N21="○","",IF($O$24&gt;1,$G$21-SUM($G22:$G24),0))</f>
        <v>10000000</v>
      </c>
      <c r="H25" s="176"/>
      <c r="I25" s="177"/>
      <c r="J25" s="175">
        <f>IF(N21="○","",IF($O$24&gt;1,$J$21-SUM($J22:$J24),0))</f>
        <v>909093</v>
      </c>
      <c r="K25" s="176"/>
      <c r="L25" s="176"/>
      <c r="M25" s="177"/>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v>20000000</v>
      </c>
      <c r="H27" s="185"/>
      <c r="I27" s="186"/>
      <c r="J27" s="187">
        <f>IF(COUNT($G27)&gt;0,ROUNDDOWN(SUM($G$21,$G$27)*10/110,0)-$J$21,"")</f>
        <v>1818182</v>
      </c>
      <c r="K27" s="188"/>
      <c r="L27" s="188"/>
      <c r="M27" s="189"/>
      <c r="N27" s="90" t="s">
        <v>59</v>
      </c>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60000000</v>
      </c>
      <c r="H37" s="227"/>
      <c r="I37" s="228"/>
      <c r="J37" s="229">
        <f>ROUNDDOWN(G37*10/110,0)</f>
        <v>5454545</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B4ox8XU2z5aF5AZl7wXAkFB4Zbb4qN7Ng8MdlEBpWmX3XHKrH2RN/I32JTWo2m2dihhgKSQuOYzaFYtgqgjo+g==" saltValue="5KQaK7UBycCwzW1afZTgew=="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type="list" allowBlank="1" showInputMessage="1" showErrorMessage="1" sqref="N21:N36" xr:uid="{077C4C14-050A-4CEB-B77F-297F7EE1C003}">
      <formula1>"　,○"</formula1>
    </dataValidation>
    <dataValidation type="list" allowBlank="1" showInputMessage="1" showErrorMessage="1" sqref="B21:E21" xr:uid="{7BE6C23A-FDE1-4DD6-9642-2F4D6BEE67FF}">
      <formula1>"当初契約額, 前年度からの繰越金額"</formula1>
    </dataValidation>
    <dataValidation allowBlank="1" showErrorMessage="1" promptTitle="適格番号" prompt="適格請求書対象外の場合は「対象外」と入力してください。" sqref="N7:O7" xr:uid="{D83D6BB9-902D-4E35-B34F-3EC894637A95}"/>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3556"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3557"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3558"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3559"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3560"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3561"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3562"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3563"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3564"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A4B5-8AD3-4565-90AB-820342D293DA}">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101</v>
      </c>
    </row>
    <row r="2" spans="2:26" ht="19.8" customHeight="1" thickTop="1">
      <c r="B2" s="4"/>
      <c r="C2" s="4"/>
      <c r="D2" s="4"/>
      <c r="E2" s="4"/>
      <c r="F2" s="4"/>
      <c r="G2" s="4"/>
      <c r="H2" s="4"/>
      <c r="M2" s="12" t="s">
        <v>90</v>
      </c>
      <c r="N2" s="269">
        <v>46296</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26250000</v>
      </c>
      <c r="I17" s="162">
        <f t="shared" ref="I17:L18" si="0">SUMIF($N$21:$N$35,"○",$G$21:$I$36)</f>
        <v>26250000</v>
      </c>
      <c r="J17" s="162">
        <f t="shared" si="0"/>
        <v>26250000</v>
      </c>
      <c r="K17" s="162">
        <f t="shared" si="0"/>
        <v>26250000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2386363</v>
      </c>
      <c r="J18" s="163">
        <f t="shared" si="0"/>
        <v>26250000</v>
      </c>
      <c r="K18" s="163">
        <f t="shared" si="0"/>
        <v>26250000</v>
      </c>
      <c r="L18" s="82">
        <f t="shared" si="0"/>
        <v>26250000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65000000</v>
      </c>
      <c r="H21" s="167"/>
      <c r="I21" s="168"/>
      <c r="J21" s="169">
        <f>ROUNDDOWN($G21*10/110,0)</f>
        <v>5909090</v>
      </c>
      <c r="K21" s="169"/>
      <c r="L21" s="169"/>
      <c r="M21" s="169"/>
      <c r="N21" s="89" t="s">
        <v>55</v>
      </c>
      <c r="O21" s="25" t="s">
        <v>16</v>
      </c>
      <c r="P21" s="72"/>
      <c r="Q21" s="268"/>
      <c r="R21" s="268"/>
      <c r="S21" s="268"/>
      <c r="T21" s="268"/>
      <c r="U21" s="268"/>
      <c r="V21" s="268"/>
      <c r="W21" s="268"/>
      <c r="X21" s="268"/>
    </row>
    <row r="22" spans="2:38" ht="24" customHeight="1">
      <c r="B22" s="170" t="s">
        <v>17</v>
      </c>
      <c r="C22" s="171"/>
      <c r="D22" s="171"/>
      <c r="E22" s="172"/>
      <c r="F22" s="124"/>
      <c r="G22" s="173">
        <f>IF(N21="○","",IF($O$24=4,ROUNDDOWN(($G$21/4),-3),0))</f>
        <v>16250000</v>
      </c>
      <c r="H22" s="173">
        <f t="shared" ref="H22:I22" si="1">IF($O$24=4,ROUNDDOWN(($G$21/4),-3),0)</f>
        <v>16250000</v>
      </c>
      <c r="I22" s="174">
        <f t="shared" si="1"/>
        <v>16250000</v>
      </c>
      <c r="J22" s="175">
        <f>IF(N21="○","",ROUNDDOWN(G22*10/110,0))</f>
        <v>1477272</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3">
        <f>IF($N$21="○","",IF($O$24=4,ROUNDDOWN(($G$21/4),-3),IF($O$24=3,ROUNDDOWN(($G$21/3),-3),IF($O$24&lt;3,0))))</f>
        <v>16250000</v>
      </c>
      <c r="H23" s="173"/>
      <c r="I23" s="174"/>
      <c r="J23" s="175">
        <f>IF(N21="○","",ROUNDDOWN(G23*10/110,0))</f>
        <v>1477272</v>
      </c>
      <c r="K23" s="176"/>
      <c r="L23" s="176"/>
      <c r="M23" s="177"/>
      <c r="N23" s="90"/>
      <c r="O23" s="29" t="s">
        <v>19</v>
      </c>
      <c r="P23" s="72"/>
      <c r="Q23" s="119"/>
      <c r="R23" s="14"/>
    </row>
    <row r="24" spans="2:38" ht="24" customHeight="1">
      <c r="B24" s="178" t="s">
        <v>20</v>
      </c>
      <c r="C24" s="179"/>
      <c r="D24" s="179"/>
      <c r="E24" s="155"/>
      <c r="F24" s="124"/>
      <c r="G24" s="173">
        <f>IF($N$21="○","",IF($O$24=4,ROUNDDOWN(($G$21/4),-3),IF($O$24=3,ROUNDDOWN(($G$21/3),-3),IF($O$24=2,ROUNDDOWN(($G$21/2),-3),IF($O$24&lt;2,0)))))</f>
        <v>16250000</v>
      </c>
      <c r="H24" s="173"/>
      <c r="I24" s="174"/>
      <c r="J24" s="175">
        <f>IF(N21="○","",ROUNDDOWN(G24*10/110,0))</f>
        <v>1477272</v>
      </c>
      <c r="K24" s="176"/>
      <c r="L24" s="176"/>
      <c r="M24" s="177"/>
      <c r="N24" s="90" t="s">
        <v>59</v>
      </c>
      <c r="O24" s="91">
        <v>4</v>
      </c>
      <c r="P24" s="74"/>
      <c r="Q24" s="287"/>
      <c r="R24" s="287"/>
      <c r="S24" s="287"/>
      <c r="T24" s="287"/>
      <c r="U24" s="287"/>
      <c r="V24" s="287"/>
      <c r="W24" s="287"/>
      <c r="X24" s="287"/>
      <c r="Y24" s="287"/>
    </row>
    <row r="25" spans="2:38" ht="24" customHeight="1">
      <c r="B25" s="178" t="s">
        <v>21</v>
      </c>
      <c r="C25" s="179"/>
      <c r="D25" s="179"/>
      <c r="E25" s="155"/>
      <c r="F25" s="124"/>
      <c r="G25" s="176">
        <f>IF(N21="○","",IF($O$24&gt;1,$G$21-SUM($G22:$G24),0))</f>
        <v>16250000</v>
      </c>
      <c r="H25" s="176"/>
      <c r="I25" s="177"/>
      <c r="J25" s="175">
        <f>IF(N21="○","",IF($O$24&gt;1,$J$21-SUM($J22:$J24),0))</f>
        <v>1477274</v>
      </c>
      <c r="K25" s="176"/>
      <c r="L25" s="176"/>
      <c r="M25" s="177"/>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v>20000000</v>
      </c>
      <c r="H27" s="185"/>
      <c r="I27" s="186"/>
      <c r="J27" s="187">
        <f>IF(COUNT($G27)&gt;0,ROUNDDOWN(SUM($G$21,$G$27)*10/110,0)-$J$21,"")</f>
        <v>1818182</v>
      </c>
      <c r="K27" s="188"/>
      <c r="L27" s="188"/>
      <c r="M27" s="189"/>
      <c r="N27" s="90" t="s">
        <v>55</v>
      </c>
      <c r="O27" s="38"/>
      <c r="P27" s="73"/>
      <c r="Q27" s="149" t="s">
        <v>23</v>
      </c>
      <c r="R27" s="61"/>
      <c r="S27" s="61"/>
      <c r="T27" s="61"/>
      <c r="U27" s="61"/>
      <c r="V27" s="61"/>
      <c r="W27" s="61"/>
      <c r="X27" s="61"/>
      <c r="Y27" s="61"/>
    </row>
    <row r="28" spans="2:38" ht="23.4" customHeight="1">
      <c r="B28" s="190" t="s">
        <v>45</v>
      </c>
      <c r="C28" s="191"/>
      <c r="D28" s="191"/>
      <c r="E28" s="192"/>
      <c r="F28" s="37"/>
      <c r="G28" s="185">
        <v>10000000</v>
      </c>
      <c r="H28" s="185"/>
      <c r="I28" s="186"/>
      <c r="J28" s="187">
        <f>IF(COUNT($G28)&gt;0,ROUNDDOWN(SUM($G$21,$G$27:$G28)*10/110,0)-SUM($J$21,$J$27),"")</f>
        <v>909091</v>
      </c>
      <c r="K28" s="188"/>
      <c r="L28" s="188"/>
      <c r="M28" s="189"/>
      <c r="N28" s="90" t="s">
        <v>59</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95000000</v>
      </c>
      <c r="H37" s="227"/>
      <c r="I37" s="228"/>
      <c r="J37" s="229">
        <f>ROUNDDOWN(G37*10/110,0)</f>
        <v>8636363</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9gNhr7re+ohGv3JbBF+2WaW+0oGkq6561kJLCfd2xojy98T32Mi1l7oNoCvNjObFpZOfQAj3Bwg5kIPbIHBCUA==" saltValue="jWaY9TbjEkokAZCcyd/CAQ=="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allowBlank="1" showErrorMessage="1" promptTitle="適格番号" prompt="適格請求書対象外の場合は「対象外」と入力してください。" sqref="N7:O7" xr:uid="{85906689-2042-4A54-8D5F-3FBAB531F003}"/>
    <dataValidation type="list" allowBlank="1" showInputMessage="1" showErrorMessage="1" sqref="B21:E21" xr:uid="{7F8FC031-D333-4F8F-9B88-BD74DB30B42E}">
      <formula1>"当初契約額, 前年度からの繰越金額"</formula1>
    </dataValidation>
    <dataValidation type="list" allowBlank="1" showInputMessage="1" showErrorMessage="1" sqref="N21:N36" xr:uid="{0A447BDB-A093-4238-9952-7AF2C7537E94}">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4579"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4580"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4581"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4582"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4583"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4584"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4585"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4586"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4587"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4588"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BEBD-A13C-4F04-959B-404E7FC351D5}">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101</v>
      </c>
    </row>
    <row r="2" spans="2:26" ht="19.8" customHeight="1" thickTop="1">
      <c r="B2" s="4"/>
      <c r="C2" s="4"/>
      <c r="D2" s="4"/>
      <c r="E2" s="4"/>
      <c r="F2" s="4"/>
      <c r="G2" s="4"/>
      <c r="H2" s="4"/>
      <c r="M2" s="12" t="s">
        <v>90</v>
      </c>
      <c r="N2" s="269">
        <v>46419</v>
      </c>
      <c r="O2" s="270"/>
      <c r="P2" s="62"/>
      <c r="Q2" s="28" t="s">
        <v>81</v>
      </c>
      <c r="R2" s="6"/>
      <c r="S2" s="6"/>
      <c r="T2" s="6"/>
      <c r="U2" s="6"/>
      <c r="V2" s="6"/>
      <c r="W2" s="6"/>
      <c r="X2" s="6"/>
    </row>
    <row r="3" spans="2:26" ht="19.2" customHeight="1">
      <c r="M3" s="12" t="s">
        <v>57</v>
      </c>
      <c r="N3" s="271" t="s">
        <v>103</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6250000</v>
      </c>
      <c r="I17" s="162">
        <f t="shared" ref="I17:L18" si="0">SUMIF($N$21:$N$35,"○",$G$21:$I$36)</f>
        <v>6250000</v>
      </c>
      <c r="J17" s="162">
        <f t="shared" si="0"/>
        <v>6250000</v>
      </c>
      <c r="K17" s="162">
        <f t="shared" si="0"/>
        <v>6250000</v>
      </c>
      <c r="L17" s="17"/>
      <c r="M17" s="18" t="s">
        <v>12</v>
      </c>
      <c r="P17" s="70"/>
      <c r="Q17" s="148" t="s">
        <v>92</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568182</v>
      </c>
      <c r="J18" s="163">
        <f t="shared" si="0"/>
        <v>6250000</v>
      </c>
      <c r="K18" s="163">
        <f t="shared" si="0"/>
        <v>6250000</v>
      </c>
      <c r="L18" s="82">
        <f t="shared" si="0"/>
        <v>6250000</v>
      </c>
      <c r="M18" s="83" t="s">
        <v>69</v>
      </c>
      <c r="P18" s="71"/>
      <c r="Q18" s="267" t="s">
        <v>105</v>
      </c>
      <c r="R18" s="267"/>
      <c r="S18" s="267"/>
      <c r="T18" s="267"/>
      <c r="U18" s="267"/>
      <c r="V18" s="267"/>
      <c r="W18" s="267"/>
      <c r="X18" s="267"/>
      <c r="Y18" s="267"/>
      <c r="Z18" s="267"/>
      <c r="AA18" s="267"/>
      <c r="AB18" s="267"/>
      <c r="AC18" s="267"/>
      <c r="AD18" s="267"/>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93</v>
      </c>
      <c r="R20" s="268"/>
      <c r="S20" s="268"/>
      <c r="T20" s="268"/>
      <c r="U20" s="268"/>
      <c r="V20" s="268"/>
      <c r="W20" s="268"/>
      <c r="X20" s="268"/>
      <c r="AL20" s="57"/>
    </row>
    <row r="21" spans="2:38" ht="24" customHeight="1" thickBot="1">
      <c r="B21" s="164" t="s">
        <v>53</v>
      </c>
      <c r="C21" s="165"/>
      <c r="D21" s="165"/>
      <c r="E21" s="166"/>
      <c r="F21" s="118"/>
      <c r="G21" s="167">
        <v>85000000</v>
      </c>
      <c r="H21" s="167"/>
      <c r="I21" s="168"/>
      <c r="J21" s="169">
        <f>ROUNDDOWN($G21*10/110,0)</f>
        <v>7727272</v>
      </c>
      <c r="K21" s="169"/>
      <c r="L21" s="169"/>
      <c r="M21" s="169"/>
      <c r="N21" s="89" t="s">
        <v>55</v>
      </c>
      <c r="O21" s="25" t="s">
        <v>16</v>
      </c>
      <c r="P21" s="72"/>
      <c r="Q21" s="268"/>
      <c r="R21" s="268"/>
      <c r="S21" s="268"/>
      <c r="T21" s="268"/>
      <c r="U21" s="268"/>
      <c r="V21" s="268"/>
      <c r="W21" s="268"/>
      <c r="X21" s="268"/>
    </row>
    <row r="22" spans="2:38" ht="24" customHeight="1">
      <c r="B22" s="170" t="s">
        <v>17</v>
      </c>
      <c r="C22" s="171"/>
      <c r="D22" s="171"/>
      <c r="E22" s="172"/>
      <c r="F22" s="124"/>
      <c r="G22" s="173">
        <f>IF(N21="○","",IF($O$24=4,ROUNDDOWN(($G$21/4),-3),0))</f>
        <v>21250000</v>
      </c>
      <c r="H22" s="173">
        <f t="shared" ref="H22:I22" si="1">IF($O$24=4,ROUNDDOWN(($G$21/4),-3),0)</f>
        <v>21250000</v>
      </c>
      <c r="I22" s="174">
        <f t="shared" si="1"/>
        <v>21250000</v>
      </c>
      <c r="J22" s="175">
        <f>IF(N21="○","",ROUNDDOWN(G22*10/110,0))</f>
        <v>1931818</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3">
        <f>IF($N$21="○","",IF($O$24=4,ROUNDDOWN(($G$21/4),-3),IF($O$24=3,ROUNDDOWN(($G$21/3),-3),IF($O$24&lt;3,0))))</f>
        <v>21250000</v>
      </c>
      <c r="H23" s="173"/>
      <c r="I23" s="174"/>
      <c r="J23" s="175">
        <f>IF(N21="○","",ROUNDDOWN(G23*10/110,0))</f>
        <v>1931818</v>
      </c>
      <c r="K23" s="176"/>
      <c r="L23" s="176"/>
      <c r="M23" s="177"/>
      <c r="N23" s="90"/>
      <c r="O23" s="29" t="s">
        <v>19</v>
      </c>
      <c r="P23" s="72"/>
      <c r="Q23" s="119"/>
      <c r="R23" s="14"/>
    </row>
    <row r="24" spans="2:38" ht="24" customHeight="1">
      <c r="B24" s="178" t="s">
        <v>20</v>
      </c>
      <c r="C24" s="179"/>
      <c r="D24" s="179"/>
      <c r="E24" s="155"/>
      <c r="F24" s="124"/>
      <c r="G24" s="173">
        <f>IF($N$21="○","",IF($O$24=4,ROUNDDOWN(($G$21/4),-3),IF($O$24=3,ROUNDDOWN(($G$21/3),-3),IF($O$24=2,ROUNDDOWN(($G$21/2),-3),IF($O$24&lt;2,0)))))</f>
        <v>21250000</v>
      </c>
      <c r="H24" s="173"/>
      <c r="I24" s="174"/>
      <c r="J24" s="175">
        <f>IF(N21="○","",ROUNDDOWN(G24*10/110,0))</f>
        <v>1931818</v>
      </c>
      <c r="K24" s="176"/>
      <c r="L24" s="176"/>
      <c r="M24" s="177"/>
      <c r="N24" s="90" t="s">
        <v>55</v>
      </c>
      <c r="O24" s="91">
        <v>4</v>
      </c>
      <c r="P24" s="74"/>
      <c r="Q24" s="287"/>
      <c r="R24" s="287"/>
      <c r="S24" s="287"/>
      <c r="T24" s="287"/>
      <c r="U24" s="287"/>
      <c r="V24" s="287"/>
      <c r="W24" s="287"/>
      <c r="X24" s="287"/>
      <c r="Y24" s="287"/>
    </row>
    <row r="25" spans="2:38" ht="24" customHeight="1">
      <c r="B25" s="178" t="s">
        <v>21</v>
      </c>
      <c r="C25" s="179"/>
      <c r="D25" s="179"/>
      <c r="E25" s="155"/>
      <c r="F25" s="124"/>
      <c r="G25" s="176">
        <f>IF(N21="○","",IF($O$24&gt;1,$G$21-SUM($G22:$G24),0))</f>
        <v>21250000</v>
      </c>
      <c r="H25" s="176"/>
      <c r="I25" s="177"/>
      <c r="J25" s="175">
        <f>IF(N21="○","",IF($O$24&gt;1,$J$21-SUM($J22:$J24),0))</f>
        <v>1931818</v>
      </c>
      <c r="K25" s="176"/>
      <c r="L25" s="176"/>
      <c r="M25" s="177"/>
      <c r="N25" s="90" t="s">
        <v>59</v>
      </c>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v>-15000000</v>
      </c>
      <c r="H27" s="185"/>
      <c r="I27" s="186"/>
      <c r="J27" s="187">
        <f>IF(COUNT($G27)&gt;0,ROUNDDOWN(SUM($G$21,$G$27)*10/110,0)-$J$21,"")</f>
        <v>-1363636</v>
      </c>
      <c r="K27" s="188"/>
      <c r="L27" s="188"/>
      <c r="M27" s="189"/>
      <c r="N27" s="90" t="s">
        <v>59</v>
      </c>
      <c r="O27" s="38"/>
      <c r="P27" s="73"/>
      <c r="Q27" s="149" t="s">
        <v>23</v>
      </c>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t="s">
        <v>98</v>
      </c>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t="s">
        <v>24</v>
      </c>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70000000</v>
      </c>
      <c r="H37" s="227"/>
      <c r="I37" s="228"/>
      <c r="J37" s="229">
        <f>ROUNDDOWN(G37*10/110,0)</f>
        <v>6363636</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255" t="s">
        <v>33</v>
      </c>
      <c r="C46" s="54"/>
      <c r="D46" s="245"/>
      <c r="E46" s="245"/>
      <c r="F46" s="245"/>
      <c r="G46" s="245"/>
      <c r="H46" s="245"/>
      <c r="I46" s="106"/>
      <c r="J46" s="258" t="s">
        <v>34</v>
      </c>
      <c r="K46" s="259"/>
      <c r="L46" s="92"/>
      <c r="M46" s="245"/>
      <c r="N46" s="245"/>
      <c r="O46" s="106"/>
      <c r="P46" s="79"/>
      <c r="R46" s="117" t="s">
        <v>80</v>
      </c>
    </row>
    <row r="47" spans="2:26" ht="16.05" customHeight="1">
      <c r="B47" s="256"/>
      <c r="C47" s="55"/>
      <c r="D47" s="246"/>
      <c r="E47" s="246"/>
      <c r="F47" s="246"/>
      <c r="G47" s="246"/>
      <c r="H47" s="246"/>
      <c r="I47" s="104"/>
      <c r="J47" s="260"/>
      <c r="K47" s="261"/>
      <c r="L47" s="93"/>
      <c r="M47" s="181"/>
      <c r="N47" s="246"/>
      <c r="O47" s="104"/>
      <c r="P47" s="79"/>
      <c r="R47" s="115" t="s">
        <v>102</v>
      </c>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RxiZidIHpYtNKsdKNT/0o/9VtVPWswfJm0kuTGjjgxFrhJy/gtbU22DOMyM2tWnW7Kqb7CtHAtHSuMfc0e+KsA==" saltValue="uIM0efncMBK6nOvtIredWg=="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type="list" allowBlank="1" showInputMessage="1" showErrorMessage="1" sqref="N21:N36" xr:uid="{37798AAA-CFFA-44B2-B61C-18E538271112}">
      <formula1>"　,○"</formula1>
    </dataValidation>
    <dataValidation type="list" allowBlank="1" showInputMessage="1" showErrorMessage="1" sqref="B21:E21" xr:uid="{148D132D-A461-4C46-BB1D-07C171B40E7D}">
      <formula1>"当初契約額, 前年度からの繰越金額"</formula1>
    </dataValidation>
    <dataValidation allowBlank="1" showErrorMessage="1" promptTitle="適格番号" prompt="適格請求書対象外の場合は「対象外」と入力してください。" sqref="N7:O7" xr:uid="{A207CF5D-DB25-4AE9-9858-A7700DE9D653}"/>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5604"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5607"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5608"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5609"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5610"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5611"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5612"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49F0-0282-4752-8330-3088F4A011B2}">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101</v>
      </c>
    </row>
    <row r="2" spans="2:26" ht="19.8" customHeight="1" thickTop="1">
      <c r="B2" s="4"/>
      <c r="C2" s="4"/>
      <c r="D2" s="4"/>
      <c r="E2" s="4"/>
      <c r="F2" s="4"/>
      <c r="G2" s="4"/>
      <c r="H2" s="4"/>
      <c r="M2" s="12" t="s">
        <v>91</v>
      </c>
      <c r="N2" s="269">
        <v>46142</v>
      </c>
      <c r="O2" s="270"/>
      <c r="P2" s="62"/>
      <c r="Q2" s="28" t="s">
        <v>81</v>
      </c>
      <c r="R2" s="6"/>
      <c r="S2" s="6"/>
      <c r="T2" s="6"/>
      <c r="U2" s="6"/>
      <c r="V2" s="6"/>
      <c r="W2" s="6"/>
      <c r="X2" s="6"/>
    </row>
    <row r="3" spans="2:26" ht="19.2" customHeight="1">
      <c r="M3" s="12" t="s">
        <v>57</v>
      </c>
      <c r="N3" s="271" t="s">
        <v>99</v>
      </c>
      <c r="O3" s="271"/>
      <c r="P3" s="64"/>
      <c r="Q3" s="7" t="s">
        <v>56</v>
      </c>
      <c r="R3" s="7"/>
      <c r="S3" s="7"/>
      <c r="T3" s="7"/>
      <c r="U3" s="7"/>
      <c r="V3" s="7"/>
      <c r="W3" s="7"/>
      <c r="X3" s="7"/>
      <c r="Y3" s="7"/>
      <c r="Z3" s="7"/>
    </row>
    <row r="4" spans="2:26" ht="15" customHeight="1">
      <c r="B4" s="184" t="s">
        <v>0</v>
      </c>
      <c r="C4" s="184"/>
      <c r="D4" s="184"/>
      <c r="E4" s="184"/>
      <c r="F4" s="184"/>
      <c r="G4" s="184"/>
      <c r="H4" s="184"/>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184" t="s">
        <v>87</v>
      </c>
      <c r="J7" s="184"/>
      <c r="K7" s="184"/>
      <c r="L7" s="184"/>
      <c r="M7" s="184"/>
      <c r="N7" s="160" t="s">
        <v>83</v>
      </c>
      <c r="O7" s="160"/>
      <c r="P7" s="63"/>
      <c r="Q7" s="6" t="s">
        <v>66</v>
      </c>
      <c r="R7" s="6"/>
      <c r="S7" s="6"/>
      <c r="T7" s="6"/>
      <c r="U7" s="6"/>
      <c r="V7" s="6"/>
      <c r="W7" s="6"/>
      <c r="X7" s="6"/>
    </row>
    <row r="8" spans="2:26" ht="15" customHeight="1">
      <c r="I8" s="182" t="s">
        <v>3</v>
      </c>
      <c r="J8" s="183" t="s">
        <v>4</v>
      </c>
      <c r="K8" s="181" t="s">
        <v>71</v>
      </c>
      <c r="L8" s="181"/>
      <c r="M8" s="181"/>
      <c r="N8" s="181"/>
      <c r="O8" s="181"/>
      <c r="P8" s="133"/>
    </row>
    <row r="9" spans="2:26" ht="15" customHeight="1">
      <c r="I9" s="182"/>
      <c r="J9" s="183"/>
      <c r="K9" s="181"/>
      <c r="L9" s="181"/>
      <c r="M9" s="181"/>
      <c r="N9" s="181"/>
      <c r="O9" s="181"/>
      <c r="P9" s="133"/>
      <c r="R9" s="7" t="s">
        <v>74</v>
      </c>
    </row>
    <row r="10" spans="2:26" ht="28.8" customHeight="1">
      <c r="I10" s="112" t="s">
        <v>5</v>
      </c>
      <c r="J10" s="122" t="s">
        <v>4</v>
      </c>
      <c r="K10" s="181" t="s">
        <v>72</v>
      </c>
      <c r="L10" s="181"/>
      <c r="M10" s="181"/>
      <c r="N10" s="181"/>
      <c r="O10" s="181"/>
      <c r="P10" s="133"/>
      <c r="R10" s="109" t="s">
        <v>75</v>
      </c>
    </row>
    <row r="11" spans="2:26" ht="20.399999999999999" customHeight="1">
      <c r="I11" s="121" t="s">
        <v>6</v>
      </c>
      <c r="J11" s="122" t="s">
        <v>4</v>
      </c>
      <c r="K11" s="181" t="s">
        <v>58</v>
      </c>
      <c r="L11" s="181"/>
      <c r="M11" s="181"/>
      <c r="N11" s="181"/>
      <c r="O11" s="96" t="s">
        <v>7</v>
      </c>
      <c r="P11" s="134"/>
      <c r="R11" s="48"/>
    </row>
    <row r="12" spans="2:26" ht="13.2" customHeight="1">
      <c r="O12" s="11" t="s">
        <v>8</v>
      </c>
      <c r="P12" s="63"/>
      <c r="Q12" s="7"/>
    </row>
    <row r="13" spans="2:26" ht="4.8" customHeight="1">
      <c r="O13" s="12"/>
      <c r="P13" s="67"/>
    </row>
    <row r="14" spans="2:26" ht="25.2" customHeight="1">
      <c r="B14" s="161" t="s">
        <v>9</v>
      </c>
      <c r="C14" s="161"/>
      <c r="D14" s="161"/>
      <c r="E14" s="161"/>
      <c r="F14" s="161"/>
      <c r="G14" s="161"/>
      <c r="H14" s="161"/>
      <c r="I14" s="161"/>
      <c r="J14" s="161"/>
      <c r="K14" s="161"/>
      <c r="L14" s="161"/>
      <c r="M14" s="161"/>
      <c r="N14" s="161"/>
      <c r="O14" s="161"/>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162">
        <f>SUMIF($N$21:$N$36,"○",$G$21:$I$36)</f>
        <v>20000000</v>
      </c>
      <c r="I17" s="162">
        <f t="shared" ref="I17:L18" si="0">SUMIF($N$21:$N$35,"○",$G$21:$I$36)</f>
        <v>20000000</v>
      </c>
      <c r="J17" s="162">
        <f t="shared" si="0"/>
        <v>20000000</v>
      </c>
      <c r="K17" s="162">
        <f t="shared" si="0"/>
        <v>20000000</v>
      </c>
      <c r="L17" s="17"/>
      <c r="M17" s="18" t="s">
        <v>12</v>
      </c>
      <c r="P17" s="70"/>
      <c r="Q17" s="148"/>
      <c r="R17" s="3"/>
      <c r="S17" s="3"/>
      <c r="T17" s="3"/>
      <c r="U17" s="3"/>
      <c r="V17" s="3"/>
      <c r="W17" s="3"/>
      <c r="X17" s="3"/>
      <c r="Y17" s="3"/>
      <c r="Z17" s="3"/>
      <c r="AA17" s="3"/>
      <c r="AB17" s="3"/>
      <c r="AC17" s="3"/>
      <c r="AD17" s="3"/>
      <c r="AE17" s="3"/>
      <c r="AF17" s="3"/>
      <c r="AG17" s="3"/>
      <c r="AH17" s="3"/>
      <c r="AI17" s="3"/>
    </row>
    <row r="18" spans="2:38" s="49" customFormat="1" ht="23.4" customHeight="1">
      <c r="H18" s="67" t="s">
        <v>67</v>
      </c>
      <c r="I18" s="163">
        <f>SUMIF($N$21:$N$36,"○",$J$21:$M$36)</f>
        <v>1818181</v>
      </c>
      <c r="J18" s="163">
        <f t="shared" si="0"/>
        <v>20000000</v>
      </c>
      <c r="K18" s="163">
        <f t="shared" si="0"/>
        <v>20000000</v>
      </c>
      <c r="L18" s="82">
        <f t="shared" si="0"/>
        <v>20000000</v>
      </c>
      <c r="M18" s="83" t="s">
        <v>69</v>
      </c>
      <c r="P18" s="71"/>
      <c r="Q18" s="266"/>
      <c r="R18" s="266"/>
      <c r="S18" s="266"/>
      <c r="T18" s="266"/>
      <c r="U18" s="266"/>
      <c r="V18" s="266"/>
      <c r="W18" s="266"/>
      <c r="X18" s="266"/>
      <c r="Y18" s="266"/>
      <c r="Z18" s="266"/>
      <c r="AA18" s="266"/>
      <c r="AB18" s="266"/>
      <c r="AC18" s="266"/>
      <c r="AD18" s="266"/>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152"/>
      <c r="C20" s="153"/>
      <c r="D20" s="153"/>
      <c r="E20" s="154"/>
      <c r="F20" s="23"/>
      <c r="G20" s="155" t="s">
        <v>13</v>
      </c>
      <c r="H20" s="156"/>
      <c r="I20" s="156"/>
      <c r="J20" s="157" t="s">
        <v>68</v>
      </c>
      <c r="K20" s="158"/>
      <c r="L20" s="158"/>
      <c r="M20" s="159"/>
      <c r="N20" s="24" t="s">
        <v>14</v>
      </c>
      <c r="O20" s="24" t="s">
        <v>15</v>
      </c>
      <c r="P20" s="72"/>
      <c r="Q20" s="268" t="s">
        <v>104</v>
      </c>
      <c r="R20" s="268"/>
      <c r="S20" s="268"/>
      <c r="T20" s="268"/>
      <c r="U20" s="268"/>
      <c r="V20" s="268"/>
      <c r="W20" s="268"/>
      <c r="X20" s="268"/>
      <c r="AL20" s="57"/>
    </row>
    <row r="21" spans="2:38" ht="24" customHeight="1" thickBot="1">
      <c r="B21" s="164" t="s">
        <v>70</v>
      </c>
      <c r="C21" s="165"/>
      <c r="D21" s="165"/>
      <c r="E21" s="166"/>
      <c r="F21" s="118"/>
      <c r="G21" s="167">
        <v>20000000</v>
      </c>
      <c r="H21" s="167"/>
      <c r="I21" s="168"/>
      <c r="J21" s="169">
        <f>ROUNDDOWN($G21*10/110,0)</f>
        <v>1818181</v>
      </c>
      <c r="K21" s="169"/>
      <c r="L21" s="169"/>
      <c r="M21" s="169"/>
      <c r="N21" s="89" t="s">
        <v>59</v>
      </c>
      <c r="O21" s="25" t="s">
        <v>16</v>
      </c>
      <c r="P21" s="72"/>
      <c r="Q21" s="268"/>
      <c r="R21" s="268"/>
      <c r="S21" s="268"/>
      <c r="T21" s="268"/>
      <c r="U21" s="268"/>
      <c r="V21" s="268"/>
      <c r="W21" s="268"/>
      <c r="X21" s="268"/>
    </row>
    <row r="22" spans="2:38" ht="24" customHeight="1">
      <c r="B22" s="170" t="s">
        <v>17</v>
      </c>
      <c r="C22" s="171"/>
      <c r="D22" s="171"/>
      <c r="E22" s="172"/>
      <c r="F22" s="124"/>
      <c r="G22" s="173" t="str">
        <f>IF(N21="○","",IF($O$24=4,ROUNDDOWN(($G$21/4),-3),0))</f>
        <v/>
      </c>
      <c r="H22" s="173">
        <f t="shared" ref="H22:I22" si="1">IF($O$24=4,ROUNDDOWN(($G$21/4),-3),0)</f>
        <v>0</v>
      </c>
      <c r="I22" s="174">
        <f t="shared" si="1"/>
        <v>0</v>
      </c>
      <c r="J22" s="175" t="str">
        <f>IF(N21="○","",ROUNDDOWN(G22*10/110,0))</f>
        <v/>
      </c>
      <c r="K22" s="176"/>
      <c r="L22" s="176"/>
      <c r="M22" s="177"/>
      <c r="N22" s="90"/>
      <c r="O22" s="27"/>
      <c r="P22" s="73"/>
      <c r="Q22" s="266"/>
      <c r="R22" s="266"/>
      <c r="S22" s="266"/>
      <c r="T22" s="266"/>
      <c r="U22" s="266"/>
      <c r="V22" s="266"/>
      <c r="W22" s="266"/>
      <c r="X22" s="266"/>
      <c r="Y22" s="266"/>
      <c r="Z22" s="266"/>
      <c r="AA22" s="266"/>
      <c r="AB22" s="266"/>
      <c r="AC22" s="266"/>
      <c r="AD22" s="266"/>
    </row>
    <row r="23" spans="2:38" ht="24" customHeight="1">
      <c r="B23" s="178" t="s">
        <v>18</v>
      </c>
      <c r="C23" s="179"/>
      <c r="D23" s="179"/>
      <c r="E23" s="155"/>
      <c r="F23" s="124"/>
      <c r="G23" s="176" t="str">
        <f>IF($N$21="○","",IF($O$24=4,ROUNDDOWN(($G$21/4),-3),IF($O$24=3,ROUNDDOWN(($G$21/3),-3),IF($O$24&lt;3,0))))</f>
        <v/>
      </c>
      <c r="H23" s="176"/>
      <c r="I23" s="177"/>
      <c r="J23" s="175" t="str">
        <f>IF(N21="○","",ROUNDDOWN(G23*10/110,0))</f>
        <v/>
      </c>
      <c r="K23" s="176"/>
      <c r="L23" s="176"/>
      <c r="M23" s="177"/>
      <c r="N23" s="90"/>
      <c r="O23" s="29" t="s">
        <v>19</v>
      </c>
      <c r="P23" s="72"/>
      <c r="Q23" s="119"/>
      <c r="R23" s="14"/>
    </row>
    <row r="24" spans="2:38" ht="24" customHeight="1">
      <c r="B24" s="178" t="s">
        <v>20</v>
      </c>
      <c r="C24" s="179"/>
      <c r="D24" s="179"/>
      <c r="E24" s="155"/>
      <c r="F24" s="124"/>
      <c r="G24" s="176" t="str">
        <f>IF($N$21="○","",IF($O$24=4,ROUNDDOWN(($G$21/4),-3),IF($O$24=3,ROUNDDOWN(($G$21/3),-3),IF($O$24=2,ROUNDDOWN(($G$21/2),-3),IF($O$24&lt;2,0)))))</f>
        <v/>
      </c>
      <c r="H24" s="176"/>
      <c r="I24" s="177"/>
      <c r="J24" s="175" t="str">
        <f>IF(N21="○","",ROUNDDOWN(G24*10/110,0))</f>
        <v/>
      </c>
      <c r="K24" s="176"/>
      <c r="L24" s="176"/>
      <c r="M24" s="177"/>
      <c r="N24" s="90"/>
      <c r="O24" s="91"/>
      <c r="P24" s="74"/>
      <c r="Q24" s="287"/>
      <c r="R24" s="287"/>
      <c r="S24" s="287"/>
      <c r="T24" s="287"/>
      <c r="U24" s="287"/>
      <c r="V24" s="287"/>
      <c r="W24" s="287"/>
      <c r="X24" s="287"/>
      <c r="Y24" s="287"/>
    </row>
    <row r="25" spans="2:38" ht="24" customHeight="1">
      <c r="B25" s="178" t="s">
        <v>21</v>
      </c>
      <c r="C25" s="179"/>
      <c r="D25" s="179"/>
      <c r="E25" s="155"/>
      <c r="F25" s="124"/>
      <c r="G25" s="176" t="str">
        <f>IF(N21="○","",IF($O$24&gt;1,$G$21-SUM($G22:$G24),0))</f>
        <v/>
      </c>
      <c r="H25" s="176"/>
      <c r="I25" s="177"/>
      <c r="J25" s="175" t="str">
        <f>IF(N21="○","",IF($O$24&gt;1,$J$21-SUM($J22:$J24),0))</f>
        <v/>
      </c>
      <c r="K25" s="176"/>
      <c r="L25" s="176"/>
      <c r="M25" s="177"/>
      <c r="N25" s="90"/>
      <c r="O25" s="30"/>
      <c r="P25" s="73"/>
      <c r="Q25" s="85"/>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190" t="s">
        <v>44</v>
      </c>
      <c r="C27" s="191"/>
      <c r="D27" s="191"/>
      <c r="E27" s="192"/>
      <c r="F27" s="37"/>
      <c r="G27" s="185"/>
      <c r="H27" s="185"/>
      <c r="I27" s="186"/>
      <c r="J27" s="187" t="str">
        <f>IF(COUNT($G27)&gt;0,ROUNDDOWN(SUM($G$21,$G$27)*10/110,0)-$J$21,"")</f>
        <v/>
      </c>
      <c r="K27" s="188"/>
      <c r="L27" s="188"/>
      <c r="M27" s="189"/>
      <c r="N27" s="90"/>
      <c r="O27" s="38"/>
      <c r="P27" s="73"/>
      <c r="Q27" s="149"/>
      <c r="R27" s="61"/>
      <c r="S27" s="61"/>
      <c r="T27" s="61"/>
      <c r="U27" s="61"/>
      <c r="V27" s="61"/>
      <c r="W27" s="61"/>
      <c r="X27" s="61"/>
      <c r="Y27" s="61"/>
    </row>
    <row r="28" spans="2:38" ht="23.4" customHeight="1">
      <c r="B28" s="190" t="s">
        <v>45</v>
      </c>
      <c r="C28" s="191"/>
      <c r="D28" s="191"/>
      <c r="E28" s="192"/>
      <c r="F28" s="37"/>
      <c r="G28" s="185"/>
      <c r="H28" s="185"/>
      <c r="I28" s="186"/>
      <c r="J28" s="187" t="str">
        <f>IF(COUNT($G28)&gt;0,ROUNDDOWN(SUM($G$21,$G$27:$G28)*10/110,0)-SUM($J$21,$J$27),"")</f>
        <v/>
      </c>
      <c r="K28" s="188"/>
      <c r="L28" s="188"/>
      <c r="M28" s="189"/>
      <c r="N28" s="90" t="s">
        <v>55</v>
      </c>
      <c r="O28" s="38"/>
      <c r="P28" s="73"/>
      <c r="Q28" s="151"/>
      <c r="R28" s="151"/>
      <c r="S28" s="151"/>
      <c r="T28" s="151"/>
      <c r="U28" s="151"/>
      <c r="V28" s="151"/>
      <c r="W28" s="151"/>
      <c r="X28" s="151"/>
      <c r="Y28" s="151"/>
    </row>
    <row r="29" spans="2:38" s="101" customFormat="1" ht="23.4" customHeight="1">
      <c r="B29" s="201" t="s">
        <v>46</v>
      </c>
      <c r="C29" s="202"/>
      <c r="D29" s="202"/>
      <c r="E29" s="203"/>
      <c r="F29" s="97"/>
      <c r="G29" s="185"/>
      <c r="H29" s="185"/>
      <c r="I29" s="186"/>
      <c r="J29" s="204" t="str">
        <f>IF(COUNT($G29)&gt;0,ROUNDDOWN(SUM($G$21,$G$27:$G29)*10/110,0)-SUM($J$21,$J$27:$J28),"")</f>
        <v/>
      </c>
      <c r="K29" s="205"/>
      <c r="L29" s="205"/>
      <c r="M29" s="206"/>
      <c r="N29" s="89" t="s">
        <v>55</v>
      </c>
      <c r="O29" s="98"/>
      <c r="P29" s="99"/>
      <c r="Q29" s="100"/>
    </row>
    <row r="30" spans="2:38" s="101" customFormat="1" ht="19.05" hidden="1" customHeight="1" outlineLevel="1">
      <c r="B30" s="196" t="s">
        <v>47</v>
      </c>
      <c r="C30" s="197"/>
      <c r="D30" s="197"/>
      <c r="E30" s="198"/>
      <c r="F30" s="102"/>
      <c r="G30" s="199"/>
      <c r="H30" s="199"/>
      <c r="I30" s="200"/>
      <c r="J30" s="204" t="str">
        <f>IF(COUNT($G30)&gt;0,ROUNDDOWN(SUM($G$21,$G$27:$G30)*10/110,0)-SUM($J$21,$J$27:$J29),"")</f>
        <v/>
      </c>
      <c r="K30" s="205"/>
      <c r="L30" s="205"/>
      <c r="M30" s="206"/>
      <c r="N30" s="89"/>
      <c r="O30" s="98"/>
      <c r="P30" s="99"/>
    </row>
    <row r="31" spans="2:38" s="101" customFormat="1" ht="19.05" hidden="1" customHeight="1" outlineLevel="1">
      <c r="B31" s="196" t="s">
        <v>48</v>
      </c>
      <c r="C31" s="197"/>
      <c r="D31" s="197"/>
      <c r="E31" s="198"/>
      <c r="F31" s="102"/>
      <c r="G31" s="199"/>
      <c r="H31" s="199"/>
      <c r="I31" s="200"/>
      <c r="J31" s="193" t="str">
        <f>IF(COUNT($G31)&gt;0,ROUNDDOWN(SUM($G$21,$G$27:$G31)*10/110,0)-SUM($J$21,$J$27:$J30),"")</f>
        <v/>
      </c>
      <c r="K31" s="194"/>
      <c r="L31" s="194"/>
      <c r="M31" s="195"/>
      <c r="N31" s="89"/>
      <c r="O31" s="98"/>
      <c r="P31" s="99"/>
    </row>
    <row r="32" spans="2:38" s="101" customFormat="1" ht="19.05" hidden="1" customHeight="1" outlineLevel="1">
      <c r="B32" s="196" t="s">
        <v>49</v>
      </c>
      <c r="C32" s="197"/>
      <c r="D32" s="197"/>
      <c r="E32" s="198"/>
      <c r="F32" s="102"/>
      <c r="G32" s="199"/>
      <c r="H32" s="199"/>
      <c r="I32" s="200"/>
      <c r="J32" s="193" t="str">
        <f>IF(COUNT($G32)&gt;0,ROUNDDOWN(SUM($G$21,$G$27:$G32)*10/110,0)-SUM($J$21,$J$27:$J31),"")</f>
        <v/>
      </c>
      <c r="K32" s="194"/>
      <c r="L32" s="194"/>
      <c r="M32" s="195"/>
      <c r="N32" s="89"/>
      <c r="O32" s="98"/>
      <c r="P32" s="99"/>
    </row>
    <row r="33" spans="2:26" s="101" customFormat="1" ht="19.05" hidden="1" customHeight="1" outlineLevel="1">
      <c r="B33" s="196" t="s">
        <v>50</v>
      </c>
      <c r="C33" s="197"/>
      <c r="D33" s="197"/>
      <c r="E33" s="198"/>
      <c r="F33" s="102"/>
      <c r="G33" s="199"/>
      <c r="H33" s="199"/>
      <c r="I33" s="200"/>
      <c r="J33" s="193" t="str">
        <f>IF(COUNT($G33)&gt;0,ROUNDDOWN(SUM($G$21,$G$27:$G33)*10/110,0)-SUM($J$21,$J$27:$J32),"")</f>
        <v/>
      </c>
      <c r="K33" s="194"/>
      <c r="L33" s="194"/>
      <c r="M33" s="195"/>
      <c r="N33" s="89"/>
      <c r="O33" s="98"/>
      <c r="P33" s="99"/>
    </row>
    <row r="34" spans="2:26" s="101" customFormat="1" ht="19.05" hidden="1" customHeight="1" outlineLevel="1">
      <c r="B34" s="196" t="s">
        <v>51</v>
      </c>
      <c r="C34" s="197"/>
      <c r="D34" s="197"/>
      <c r="E34" s="198"/>
      <c r="F34" s="102"/>
      <c r="G34" s="199"/>
      <c r="H34" s="199"/>
      <c r="I34" s="200"/>
      <c r="J34" s="193" t="str">
        <f>IF(COUNT($G34)&gt;0,ROUNDDOWN(SUM($G$21,$G$27:$G34)*10/110,0)-SUM($J$21,$J$27:$J33),"")</f>
        <v/>
      </c>
      <c r="K34" s="194"/>
      <c r="L34" s="194"/>
      <c r="M34" s="195"/>
      <c r="N34" s="89"/>
      <c r="O34" s="98"/>
      <c r="P34" s="99"/>
    </row>
    <row r="35" spans="2:26" s="101" customFormat="1" ht="19.05" hidden="1" customHeight="1" outlineLevel="1">
      <c r="B35" s="196" t="s">
        <v>52</v>
      </c>
      <c r="C35" s="197"/>
      <c r="D35" s="197"/>
      <c r="E35" s="198"/>
      <c r="F35" s="102"/>
      <c r="G35" s="199"/>
      <c r="H35" s="199"/>
      <c r="I35" s="200"/>
      <c r="J35" s="193" t="str">
        <f>IF(COUNT($G35)&gt;0,ROUNDDOWN(SUM($G$21,$G$27:$G35)*10/110,0)-SUM($J$21,$J$27:$J34),"")</f>
        <v/>
      </c>
      <c r="K35" s="194"/>
      <c r="L35" s="194"/>
      <c r="M35" s="195"/>
      <c r="N35" s="89"/>
      <c r="O35" s="98"/>
      <c r="P35" s="99"/>
    </row>
    <row r="36" spans="2:26" s="101" customFormat="1" ht="19.05" customHeight="1" collapsed="1" thickBot="1">
      <c r="B36" s="216"/>
      <c r="C36" s="217"/>
      <c r="D36" s="217"/>
      <c r="E36" s="218"/>
      <c r="F36" s="103"/>
      <c r="G36" s="219"/>
      <c r="H36" s="219"/>
      <c r="I36" s="220"/>
      <c r="J36" s="221"/>
      <c r="K36" s="222"/>
      <c r="L36" s="222"/>
      <c r="M36" s="223"/>
      <c r="N36" s="89"/>
      <c r="O36" s="98"/>
      <c r="P36" s="99"/>
    </row>
    <row r="37" spans="2:26" ht="25.2" customHeight="1" thickTop="1">
      <c r="B37" s="224" t="s">
        <v>54</v>
      </c>
      <c r="C37" s="225"/>
      <c r="D37" s="225"/>
      <c r="E37" s="226"/>
      <c r="F37" s="128"/>
      <c r="G37" s="227">
        <f>SUM($G$21,$G$27:$G$36)</f>
        <v>20000000</v>
      </c>
      <c r="H37" s="227"/>
      <c r="I37" s="228"/>
      <c r="J37" s="229">
        <f>ROUNDDOWN(G37*10/110,0)</f>
        <v>1818181</v>
      </c>
      <c r="K37" s="230"/>
      <c r="L37" s="230"/>
      <c r="M37" s="231"/>
      <c r="N37" s="224" t="s">
        <v>25</v>
      </c>
      <c r="O37" s="226"/>
      <c r="P37" s="76"/>
      <c r="Q37" s="100"/>
    </row>
    <row r="38" spans="2:26" s="36" customFormat="1" ht="6.6" customHeight="1">
      <c r="G38" s="232"/>
      <c r="H38" s="232"/>
      <c r="I38" s="232"/>
      <c r="J38" s="272"/>
      <c r="K38" s="272"/>
      <c r="L38" s="272"/>
      <c r="M38" s="272"/>
      <c r="N38" s="273"/>
      <c r="O38" s="273"/>
      <c r="P38" s="77"/>
    </row>
    <row r="39" spans="2:26" ht="24" customHeight="1">
      <c r="B39" s="281" t="s">
        <v>26</v>
      </c>
      <c r="C39" s="282"/>
      <c r="D39" s="282"/>
      <c r="E39" s="283"/>
      <c r="F39" s="129"/>
      <c r="G39" s="240" t="s">
        <v>60</v>
      </c>
      <c r="H39" s="240"/>
      <c r="I39" s="240"/>
      <c r="J39" s="240"/>
      <c r="K39" s="240"/>
      <c r="L39" s="240"/>
      <c r="M39" s="240"/>
      <c r="N39" s="240"/>
      <c r="O39" s="241"/>
      <c r="P39" s="78"/>
      <c r="Q39" s="7" t="s">
        <v>76</v>
      </c>
      <c r="R39" s="58"/>
      <c r="S39" s="58"/>
      <c r="T39" s="58"/>
      <c r="U39" s="58"/>
      <c r="V39" s="58"/>
      <c r="W39" s="58"/>
      <c r="X39" s="58"/>
      <c r="Y39" s="58"/>
      <c r="Z39" s="58"/>
    </row>
    <row r="40" spans="2:26" ht="24" customHeight="1">
      <c r="B40" s="284" t="s">
        <v>27</v>
      </c>
      <c r="C40" s="285"/>
      <c r="D40" s="285"/>
      <c r="E40" s="286"/>
      <c r="F40" s="127"/>
      <c r="G40" s="242"/>
      <c r="H40" s="242"/>
      <c r="I40" s="242"/>
      <c r="J40" s="242"/>
      <c r="K40" s="242"/>
      <c r="L40" s="242"/>
      <c r="M40" s="242"/>
      <c r="N40" s="242"/>
      <c r="O40" s="243"/>
      <c r="P40" s="78"/>
      <c r="Q40" s="59" t="s">
        <v>77</v>
      </c>
      <c r="R40" s="58"/>
      <c r="S40" s="58"/>
      <c r="T40" s="58"/>
      <c r="U40" s="58"/>
      <c r="V40" s="58"/>
      <c r="W40" s="58"/>
      <c r="X40" s="58"/>
      <c r="Y40" s="58"/>
      <c r="Z40" s="58"/>
    </row>
    <row r="41" spans="2:26" ht="52.8" customHeight="1">
      <c r="B41" s="275" t="s">
        <v>28</v>
      </c>
      <c r="C41" s="276"/>
      <c r="D41" s="276"/>
      <c r="E41" s="277"/>
      <c r="F41" s="126"/>
      <c r="G41" s="211" t="s">
        <v>61</v>
      </c>
      <c r="H41" s="211"/>
      <c r="I41" s="211"/>
      <c r="J41" s="211"/>
      <c r="K41" s="211"/>
      <c r="L41" s="211"/>
      <c r="M41" s="211"/>
      <c r="N41" s="211"/>
      <c r="O41" s="212"/>
      <c r="P41" s="78"/>
      <c r="Q41" s="59" t="s">
        <v>29</v>
      </c>
      <c r="R41" s="59"/>
      <c r="S41" s="59"/>
      <c r="T41" s="59"/>
      <c r="U41" s="59"/>
      <c r="V41" s="59"/>
      <c r="W41" s="59"/>
      <c r="X41" s="59"/>
      <c r="Y41" s="59"/>
      <c r="Z41" s="59"/>
    </row>
    <row r="42" spans="2:26" ht="25.95" customHeight="1">
      <c r="B42" s="275" t="s">
        <v>30</v>
      </c>
      <c r="C42" s="276"/>
      <c r="D42" s="276"/>
      <c r="E42" s="277"/>
      <c r="F42" s="126"/>
      <c r="G42" s="252" t="s">
        <v>62</v>
      </c>
      <c r="H42" s="252"/>
      <c r="I42" s="252"/>
      <c r="J42" s="252"/>
      <c r="K42" s="252"/>
      <c r="L42" s="252"/>
      <c r="M42" s="252"/>
      <c r="N42" s="252"/>
      <c r="O42" s="253"/>
      <c r="P42" s="60"/>
      <c r="Q42" s="7" t="s">
        <v>31</v>
      </c>
    </row>
    <row r="43" spans="2:26" ht="19.8" customHeight="1">
      <c r="B43" s="278" t="s">
        <v>65</v>
      </c>
      <c r="C43" s="279"/>
      <c r="D43" s="279"/>
      <c r="E43" s="280"/>
      <c r="F43" s="126"/>
      <c r="G43" s="51" t="s">
        <v>41</v>
      </c>
      <c r="H43" s="239">
        <v>46113</v>
      </c>
      <c r="I43" s="239"/>
      <c r="J43" s="50" t="s">
        <v>42</v>
      </c>
      <c r="K43" s="51" t="s">
        <v>43</v>
      </c>
      <c r="L43" s="86"/>
      <c r="M43" s="207">
        <v>46477</v>
      </c>
      <c r="N43" s="20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row>
    <row r="46" spans="2:26" ht="16.05" customHeight="1">
      <c r="B46" s="255" t="s">
        <v>33</v>
      </c>
      <c r="C46" s="54"/>
      <c r="D46" s="245"/>
      <c r="E46" s="245"/>
      <c r="F46" s="245"/>
      <c r="G46" s="245"/>
      <c r="H46" s="245"/>
      <c r="I46" s="106"/>
      <c r="J46" s="258" t="s">
        <v>34</v>
      </c>
      <c r="K46" s="259"/>
      <c r="L46" s="92"/>
      <c r="M46" s="245"/>
      <c r="N46" s="245"/>
      <c r="O46" s="106"/>
      <c r="P46" s="79"/>
      <c r="R46" s="117"/>
    </row>
    <row r="47" spans="2:26" ht="16.05" customHeight="1">
      <c r="B47" s="256"/>
      <c r="C47" s="55"/>
      <c r="D47" s="246"/>
      <c r="E47" s="246"/>
      <c r="F47" s="246"/>
      <c r="G47" s="246"/>
      <c r="H47" s="246"/>
      <c r="I47" s="104"/>
      <c r="J47" s="260"/>
      <c r="K47" s="261"/>
      <c r="L47" s="93"/>
      <c r="M47" s="181"/>
      <c r="N47" s="246"/>
      <c r="O47" s="104"/>
      <c r="P47" s="79"/>
      <c r="R47" s="115"/>
    </row>
    <row r="48" spans="2:26" ht="15.6" customHeight="1">
      <c r="B48" s="257"/>
      <c r="C48" s="56"/>
      <c r="D48" s="247"/>
      <c r="E48" s="247"/>
      <c r="F48" s="247"/>
      <c r="G48" s="247"/>
      <c r="H48" s="247"/>
      <c r="I48" s="107"/>
      <c r="J48" s="262"/>
      <c r="K48" s="263"/>
      <c r="L48" s="94"/>
      <c r="M48" s="247"/>
      <c r="N48" s="247"/>
      <c r="O48" s="107"/>
      <c r="P48" s="79"/>
      <c r="R48" s="114" t="s">
        <v>79</v>
      </c>
    </row>
    <row r="49" spans="2:18" ht="30" customHeight="1">
      <c r="B49" s="44" t="s">
        <v>35</v>
      </c>
      <c r="C49" s="45"/>
      <c r="D49" s="254"/>
      <c r="E49" s="254"/>
      <c r="F49" s="254"/>
      <c r="G49" s="254"/>
      <c r="H49" s="254"/>
      <c r="I49" s="108"/>
      <c r="J49" s="250" t="s">
        <v>36</v>
      </c>
      <c r="K49" s="251"/>
      <c r="L49" s="95"/>
      <c r="M49" s="252">
        <v>1234567</v>
      </c>
      <c r="N49" s="252"/>
      <c r="O49" s="253"/>
      <c r="P49" s="60"/>
      <c r="R49" s="105" t="s">
        <v>73</v>
      </c>
    </row>
    <row r="50" spans="2:18" ht="18" customHeight="1">
      <c r="B50" s="130" t="s">
        <v>37</v>
      </c>
      <c r="C50" s="54"/>
      <c r="D50" s="245" t="s">
        <v>63</v>
      </c>
      <c r="E50" s="245"/>
      <c r="F50" s="245"/>
      <c r="G50" s="245"/>
      <c r="H50" s="245"/>
      <c r="I50" s="245"/>
      <c r="J50" s="245"/>
      <c r="K50" s="245"/>
      <c r="L50" s="245"/>
      <c r="M50" s="245"/>
      <c r="N50" s="245"/>
      <c r="O50" s="248"/>
      <c r="P50" s="60"/>
      <c r="R50" s="105"/>
    </row>
    <row r="51" spans="2:18" ht="17.399999999999999" customHeight="1">
      <c r="B51" s="110" t="s">
        <v>38</v>
      </c>
      <c r="C51" s="56"/>
      <c r="D51" s="247"/>
      <c r="E51" s="247"/>
      <c r="F51" s="247"/>
      <c r="G51" s="247"/>
      <c r="H51" s="247"/>
      <c r="I51" s="247"/>
      <c r="J51" s="247"/>
      <c r="K51" s="247"/>
      <c r="L51" s="247"/>
      <c r="M51" s="247"/>
      <c r="N51" s="247"/>
      <c r="O51" s="249"/>
      <c r="P51" s="60"/>
    </row>
    <row r="52" spans="2:18" ht="16.8" customHeight="1">
      <c r="B52" s="130" t="s">
        <v>37</v>
      </c>
      <c r="C52" s="54"/>
      <c r="D52" s="245" t="s">
        <v>64</v>
      </c>
      <c r="E52" s="245"/>
      <c r="F52" s="245"/>
      <c r="G52" s="245"/>
      <c r="H52" s="245"/>
      <c r="I52" s="245"/>
      <c r="J52" s="245"/>
      <c r="K52" s="245"/>
      <c r="L52" s="245"/>
      <c r="M52" s="245"/>
      <c r="N52" s="245"/>
      <c r="O52" s="248"/>
      <c r="P52" s="60"/>
    </row>
    <row r="53" spans="2:18" ht="16.2" customHeight="1">
      <c r="B53" s="131" t="s">
        <v>39</v>
      </c>
      <c r="C53" s="56"/>
      <c r="D53" s="247"/>
      <c r="E53" s="247"/>
      <c r="F53" s="247"/>
      <c r="G53" s="247"/>
      <c r="H53" s="247"/>
      <c r="I53" s="247"/>
      <c r="J53" s="247"/>
      <c r="K53" s="247"/>
      <c r="L53" s="247"/>
      <c r="M53" s="247"/>
      <c r="N53" s="247"/>
      <c r="O53" s="249"/>
      <c r="P53" s="60"/>
    </row>
    <row r="54" spans="2:18" ht="15.6" customHeight="1">
      <c r="B54" s="244" t="s">
        <v>40</v>
      </c>
      <c r="C54" s="244"/>
      <c r="D54" s="244"/>
      <c r="E54" s="244"/>
      <c r="F54" s="244"/>
      <c r="G54" s="244"/>
      <c r="H54" s="244"/>
      <c r="I54" s="244"/>
      <c r="J54" s="244"/>
      <c r="K54" s="244"/>
      <c r="L54" s="244"/>
      <c r="M54" s="244"/>
      <c r="N54" s="244"/>
      <c r="O54" s="244"/>
      <c r="P54" s="132"/>
    </row>
  </sheetData>
  <sheetProtection algorithmName="SHA-512" hashValue="y+cSwkBaDDHxo752drIBwTMHyh401GYimVF3U/ALvML1UvnnqdLEAcxTCmoaucKTe4eyAaxX2X/f8w2uaM/n9A==" saltValue="mBlD60UcbXRhIz8LE0+Gyw==" spinCount="100000" sheet="1" formatRows="0" selectLockedCells="1" autoFilter="0"/>
  <mergeCells count="92">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 ref="B4:H4"/>
    <mergeCell ref="I7:M7"/>
    <mergeCell ref="N7:O7"/>
    <mergeCell ref="K10:O10"/>
    <mergeCell ref="K11:N11"/>
    <mergeCell ref="I8:I9"/>
    <mergeCell ref="J8:J9"/>
    <mergeCell ref="K8:O9"/>
    <mergeCell ref="G21:I21"/>
    <mergeCell ref="J21:M21"/>
    <mergeCell ref="B22:E22"/>
    <mergeCell ref="G22:I22"/>
    <mergeCell ref="J22:M22"/>
    <mergeCell ref="B24:E24"/>
    <mergeCell ref="G24:I24"/>
    <mergeCell ref="J24:M24"/>
    <mergeCell ref="B25:E25"/>
    <mergeCell ref="G25:I25"/>
    <mergeCell ref="J25:M25"/>
    <mergeCell ref="B27:E27"/>
    <mergeCell ref="G27:I27"/>
    <mergeCell ref="J27:M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B36:E36"/>
    <mergeCell ref="G36:I36"/>
    <mergeCell ref="J36:M36"/>
    <mergeCell ref="B37:E37"/>
    <mergeCell ref="G37:I37"/>
    <mergeCell ref="J37:M37"/>
    <mergeCell ref="N37:O37"/>
    <mergeCell ref="G38:I38"/>
    <mergeCell ref="J38:O38"/>
    <mergeCell ref="B39:E39"/>
    <mergeCell ref="G39:O40"/>
    <mergeCell ref="B40:E40"/>
    <mergeCell ref="B41:E41"/>
    <mergeCell ref="G41:O41"/>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s>
  <phoneticPr fontId="3"/>
  <dataValidations count="3">
    <dataValidation type="list" allowBlank="1" showInputMessage="1" showErrorMessage="1" sqref="N21:N36" xr:uid="{A0E07277-973E-46F5-93FB-BB32BD444DF3}">
      <formula1>"　,○"</formula1>
    </dataValidation>
    <dataValidation type="list" allowBlank="1" showInputMessage="1" showErrorMessage="1" sqref="B21:E21" xr:uid="{4170AEF7-B640-4A1E-8506-906919CAF198}">
      <formula1>"当初契約額, 前年度からの繰越金額"</formula1>
    </dataValidation>
    <dataValidation allowBlank="1" showErrorMessage="1" promptTitle="適格番号" prompt="適格請求書対象外の場合は「対象外」と入力してください。" sqref="N7:O7" xr:uid="{7FCF99A6-C059-41B0-92A9-F5B24B1631B0}"/>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&amp;R&amp;K00-023Ver.20260401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662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662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662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662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663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663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663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663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663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663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663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新様式</vt:lpstr>
      <vt:lpstr>新様式(記入例)</vt:lpstr>
      <vt:lpstr>記入例①(一括払)</vt:lpstr>
      <vt:lpstr>記入例②(分割払)</vt:lpstr>
      <vt:lpstr>記入例③(増額払)</vt:lpstr>
      <vt:lpstr>記入例④(合算払)</vt:lpstr>
      <vt:lpstr>記入例⑤(減額・翌期へ繰越)</vt:lpstr>
      <vt:lpstr>記入例⑥(繰越額の支払)</vt:lpstr>
      <vt:lpstr>'記入例①(一括払)'!Print_Area</vt:lpstr>
      <vt:lpstr>'記入例②(分割払)'!Print_Area</vt:lpstr>
      <vt:lpstr>'記入例③(増額払)'!Print_Area</vt:lpstr>
      <vt:lpstr>'記入例④(合算払)'!Print_Area</vt:lpstr>
      <vt:lpstr>'記入例⑤(減額・翌期へ繰越)'!Print_Area</vt:lpstr>
      <vt:lpstr>'記入例⑥(繰越額の支払)'!Print_Area</vt:lpstr>
      <vt:lpstr>新様式!Print_Area</vt:lpstr>
      <vt:lpstr>'新様式(記入例)'!Print_Area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