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https://amed2nd-my.sharepoint.com/personal/sayaka-tanno_amed_go_jp/Documents/デスクトップ/新しいフォルダー (2)/済/委託/"/>
    </mc:Choice>
  </mc:AlternateContent>
  <xr:revisionPtr revIDLastSave="0" documentId="8_{C9A94A2C-6A43-4E9A-B297-C373D04EBB49}" xr6:coauthVersionLast="47" xr6:coauthVersionMax="47" xr10:uidLastSave="{00000000-0000-0000-0000-000000000000}"/>
  <bookViews>
    <workbookView xWindow="-120" yWindow="-120" windowWidth="29040" windowHeight="15720" tabRatio="814" activeTab="2" xr2:uid="{B2CCAE57-538A-4BF4-A1F5-0647E9EA27FB}"/>
  </bookViews>
  <sheets>
    <sheet name="経費欄(計画書貼り付け用)" sheetId="41" r:id="rId1"/>
    <sheet name="契約項目シート" sheetId="38" r:id="rId2"/>
    <sheet name="【鑑】経費等内訳書" sheetId="15" r:id="rId3"/>
    <sheet name="設備備品費" sheetId="35" r:id="rId4"/>
    <sheet name="消耗品費" sheetId="13" r:id="rId5"/>
    <sheet name="旅費" sheetId="4" r:id="rId6"/>
    <sheet name="人件費（健保等級）" sheetId="46" r:id="rId7"/>
    <sheet name="人件費 (実績単価)" sheetId="50" r:id="rId8"/>
    <sheet name="謝金" sheetId="14" r:id="rId9"/>
    <sheet name="外注費" sheetId="30" r:id="rId10"/>
    <sheet name="その他" sheetId="37" r:id="rId11"/>
    <sheet name="その他（消費税相当額）" sheetId="29" r:id="rId12"/>
  </sheets>
  <definedNames>
    <definedName name="_xlnm._FilterDatabase" localSheetId="1" hidden="1">契約項目シート!$N$1:$N$2</definedName>
    <definedName name="_xlnm.Print_Area" localSheetId="2">【鑑】経費等内訳書!$A$1:$F$64</definedName>
    <definedName name="_xlnm.Print_Area" localSheetId="10">その他!$A$1:$H$27</definedName>
    <definedName name="_xlnm.Print_Area" localSheetId="11">'その他（消費税相当額）'!$A$1:$F$11</definedName>
    <definedName name="_xlnm.Print_Area" localSheetId="9">外注費!$A$1:$H$26</definedName>
    <definedName name="_xlnm.Print_Area" localSheetId="1">契約項目シート!$E$1:$BT$2</definedName>
    <definedName name="_xlnm.Print_Area" localSheetId="0">'経費欄(計画書貼り付け用)'!$A$1:$F$14</definedName>
    <definedName name="_xlnm.Print_Area" localSheetId="8">謝金!$A$1:$G$29</definedName>
    <definedName name="_xlnm.Print_Area" localSheetId="4">消耗品費!$A$1:$H$41</definedName>
    <definedName name="_xlnm.Print_Area" localSheetId="7">'人件費 (実績単価)'!$A$1:$L$29</definedName>
    <definedName name="_xlnm.Print_Area" localSheetId="6">'人件費（健保等級）'!$A$1:$K$27</definedName>
    <definedName name="_xlnm.Print_Area" localSheetId="3">設備備品費!$A$1:$I$31</definedName>
    <definedName name="_xlnm.Print_Area" localSheetId="5">旅費!$A$1:$O$23</definedName>
    <definedName name="タグ">#REF!</definedName>
    <definedName name="開発フェーズ">#REF!</definedName>
    <definedName name="研究の性格">#REF!</definedName>
    <definedName name="疾患領域１">#REF!</definedName>
    <definedName name="疾患領域２">#REF!</definedName>
    <definedName name="疾患領域タグ">#REF!</definedName>
    <definedName name="承認上の分類">#REF!</definedName>
    <definedName name="消費税区分">設備備品費!$K$29:$K$29</definedName>
    <definedName name="消費税相当額の有無">設備備品費!$L$29:$L$29</definedName>
    <definedName name="税込">設備備品費!$I$33:$I$33</definedName>
    <definedName name="選択してください">設備備品費!$G$33:$G$33</definedName>
    <definedName name="対象疾患">#REF!</definedName>
    <definedName name="統合プロジェク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8" l="1"/>
  <c r="J25" i="46"/>
  <c r="J24" i="46"/>
  <c r="J23" i="46"/>
  <c r="J22" i="46"/>
  <c r="J21" i="46"/>
  <c r="J20" i="46"/>
  <c r="J19" i="46"/>
  <c r="J18" i="46"/>
  <c r="J17" i="46"/>
  <c r="J16" i="46"/>
  <c r="J15" i="46"/>
  <c r="J14" i="46"/>
  <c r="J13" i="46"/>
  <c r="J12" i="46"/>
  <c r="J11" i="46"/>
  <c r="J10" i="46"/>
  <c r="J9" i="46"/>
  <c r="J8" i="46"/>
  <c r="J7" i="46"/>
  <c r="J6" i="46"/>
  <c r="J5" i="46"/>
  <c r="J5" i="50"/>
  <c r="AD2" i="38"/>
  <c r="M2" i="38"/>
  <c r="L2" i="38"/>
  <c r="H10" i="37"/>
  <c r="H5" i="37"/>
  <c r="H13" i="30" l="1"/>
  <c r="H9" i="30"/>
  <c r="J28" i="50"/>
  <c r="I31" i="35" l="1"/>
  <c r="Q2" i="38" l="1"/>
  <c r="R2" i="38" l="1"/>
  <c r="E5" i="29" l="1"/>
  <c r="E6" i="29"/>
  <c r="E7" i="29"/>
  <c r="E8" i="29"/>
  <c r="E9" i="29"/>
  <c r="E10" i="29"/>
  <c r="E4" i="29"/>
  <c r="D8" i="29"/>
  <c r="D6" i="29"/>
  <c r="D4" i="29"/>
  <c r="N6" i="4" l="1"/>
  <c r="N7" i="4"/>
  <c r="Y2" i="38"/>
  <c r="H27" i="37"/>
  <c r="H25" i="37"/>
  <c r="G25" i="37"/>
  <c r="H24" i="37"/>
  <c r="G24" i="37"/>
  <c r="H23" i="37"/>
  <c r="G23" i="37"/>
  <c r="H22" i="37"/>
  <c r="G22" i="37"/>
  <c r="H21" i="37"/>
  <c r="G21" i="37"/>
  <c r="H20" i="37"/>
  <c r="G20" i="37"/>
  <c r="H19" i="37"/>
  <c r="G19" i="37"/>
  <c r="H18" i="37"/>
  <c r="G18" i="37"/>
  <c r="H17" i="37"/>
  <c r="G17" i="37"/>
  <c r="H16" i="37"/>
  <c r="G16" i="37"/>
  <c r="H15" i="37"/>
  <c r="G15" i="37"/>
  <c r="H14" i="37"/>
  <c r="G14" i="37"/>
  <c r="H13" i="37"/>
  <c r="G13" i="37"/>
  <c r="H12" i="37"/>
  <c r="G12" i="37"/>
  <c r="H11" i="37"/>
  <c r="G11" i="37"/>
  <c r="G10" i="37"/>
  <c r="H9" i="37"/>
  <c r="G9" i="37"/>
  <c r="H8" i="37"/>
  <c r="G8" i="37"/>
  <c r="H7" i="37"/>
  <c r="G7" i="37"/>
  <c r="H6" i="37"/>
  <c r="G6" i="37"/>
  <c r="H26" i="37"/>
  <c r="E28" i="15" s="1"/>
  <c r="D10" i="41" s="1"/>
  <c r="G5" i="37"/>
  <c r="H26" i="30"/>
  <c r="H24" i="30"/>
  <c r="G24" i="30"/>
  <c r="H23" i="30"/>
  <c r="G23" i="30"/>
  <c r="H22" i="30"/>
  <c r="G22" i="30"/>
  <c r="H21" i="30"/>
  <c r="G21" i="30"/>
  <c r="H20" i="30"/>
  <c r="G20" i="30"/>
  <c r="H19" i="30"/>
  <c r="G19" i="30"/>
  <c r="H18" i="30"/>
  <c r="G18" i="30"/>
  <c r="H17" i="30"/>
  <c r="G17" i="30"/>
  <c r="H16" i="30"/>
  <c r="G16" i="30"/>
  <c r="H15" i="30"/>
  <c r="G15" i="30"/>
  <c r="H14" i="30"/>
  <c r="G14" i="30"/>
  <c r="G13" i="30"/>
  <c r="H12" i="30"/>
  <c r="G12" i="30"/>
  <c r="H11" i="30"/>
  <c r="G11" i="30"/>
  <c r="H10" i="30"/>
  <c r="G10" i="30"/>
  <c r="G9" i="30"/>
  <c r="H8" i="30"/>
  <c r="G8" i="30"/>
  <c r="H7" i="30"/>
  <c r="G7" i="30"/>
  <c r="H6" i="30"/>
  <c r="G6" i="30"/>
  <c r="H5" i="30"/>
  <c r="H25" i="30" s="1"/>
  <c r="E27" i="15" s="1"/>
  <c r="G5" i="30"/>
  <c r="G27" i="14"/>
  <c r="F27" i="14"/>
  <c r="G26" i="14"/>
  <c r="F26" i="14"/>
  <c r="G25" i="14"/>
  <c r="F25" i="14"/>
  <c r="G24" i="14"/>
  <c r="F24" i="14"/>
  <c r="G23" i="14"/>
  <c r="F23" i="14"/>
  <c r="G22" i="14"/>
  <c r="F22" i="14"/>
  <c r="G21" i="14"/>
  <c r="F21" i="14"/>
  <c r="G20" i="14"/>
  <c r="F20" i="14"/>
  <c r="G19" i="14"/>
  <c r="F19" i="14"/>
  <c r="G18" i="14"/>
  <c r="F18" i="14"/>
  <c r="G17" i="14"/>
  <c r="F17" i="14"/>
  <c r="G16" i="14"/>
  <c r="F16" i="14"/>
  <c r="G15" i="14"/>
  <c r="F15" i="14"/>
  <c r="G14" i="14"/>
  <c r="F14" i="14"/>
  <c r="G13" i="14"/>
  <c r="F13" i="14"/>
  <c r="G12" i="14"/>
  <c r="F12" i="14"/>
  <c r="G11" i="14"/>
  <c r="F11" i="14"/>
  <c r="G10" i="14"/>
  <c r="F10" i="14"/>
  <c r="G9" i="14"/>
  <c r="F9" i="14"/>
  <c r="G8" i="14"/>
  <c r="F8" i="14"/>
  <c r="G7" i="14"/>
  <c r="F7" i="14"/>
  <c r="G6" i="14"/>
  <c r="F6" i="14"/>
  <c r="G5" i="14"/>
  <c r="G29" i="14" s="1"/>
  <c r="F8" i="29" s="1"/>
  <c r="F5" i="14"/>
  <c r="K25" i="50"/>
  <c r="J25" i="50"/>
  <c r="I25" i="50"/>
  <c r="K24" i="50"/>
  <c r="J24" i="50"/>
  <c r="I24" i="50"/>
  <c r="K23" i="50"/>
  <c r="J23" i="50"/>
  <c r="I23" i="50"/>
  <c r="K22" i="50"/>
  <c r="J22" i="50"/>
  <c r="I22" i="50"/>
  <c r="J21" i="50"/>
  <c r="I21" i="50"/>
  <c r="K21" i="50" s="1"/>
  <c r="K20" i="50"/>
  <c r="J20" i="50"/>
  <c r="I20" i="50"/>
  <c r="K19" i="50"/>
  <c r="J19" i="50"/>
  <c r="I19" i="50"/>
  <c r="J18" i="50"/>
  <c r="I18" i="50"/>
  <c r="K18" i="50" s="1"/>
  <c r="K17" i="50"/>
  <c r="J17" i="50"/>
  <c r="I17" i="50"/>
  <c r="K16" i="50"/>
  <c r="J16" i="50"/>
  <c r="I16" i="50"/>
  <c r="K15" i="50"/>
  <c r="J15" i="50"/>
  <c r="I15" i="50"/>
  <c r="K14" i="50"/>
  <c r="J14" i="50"/>
  <c r="I14" i="50"/>
  <c r="J13" i="50"/>
  <c r="I13" i="50"/>
  <c r="K13" i="50" s="1"/>
  <c r="K12" i="50"/>
  <c r="J12" i="50"/>
  <c r="I12" i="50"/>
  <c r="K11" i="50"/>
  <c r="J11" i="50"/>
  <c r="I11" i="50"/>
  <c r="J10" i="50"/>
  <c r="I10" i="50"/>
  <c r="K10" i="50" s="1"/>
  <c r="K9" i="50"/>
  <c r="J9" i="50"/>
  <c r="I9" i="50"/>
  <c r="K8" i="50"/>
  <c r="J8" i="50"/>
  <c r="I8" i="50"/>
  <c r="K7" i="50"/>
  <c r="J7" i="50"/>
  <c r="I7" i="50"/>
  <c r="K6" i="50"/>
  <c r="J6" i="50"/>
  <c r="I6" i="50"/>
  <c r="I5" i="50"/>
  <c r="K5" i="50" s="1"/>
  <c r="K26" i="50" s="1"/>
  <c r="J27" i="46"/>
  <c r="I25" i="46"/>
  <c r="I24" i="46"/>
  <c r="I23" i="46"/>
  <c r="I22" i="46"/>
  <c r="I21" i="46"/>
  <c r="I20" i="46"/>
  <c r="I19" i="46"/>
  <c r="I18" i="46"/>
  <c r="I17" i="46"/>
  <c r="I16" i="46"/>
  <c r="I15" i="46"/>
  <c r="I14" i="46"/>
  <c r="I13" i="46"/>
  <c r="I12" i="46"/>
  <c r="I11" i="46"/>
  <c r="I10" i="46"/>
  <c r="I9" i="46"/>
  <c r="I8" i="46"/>
  <c r="I7" i="46"/>
  <c r="I6" i="46"/>
  <c r="I5" i="46"/>
  <c r="O21" i="4"/>
  <c r="N21" i="4"/>
  <c r="O20" i="4"/>
  <c r="N20" i="4"/>
  <c r="O19" i="4"/>
  <c r="N19" i="4"/>
  <c r="O18" i="4"/>
  <c r="N18" i="4"/>
  <c r="O17" i="4"/>
  <c r="N17" i="4"/>
  <c r="O16" i="4"/>
  <c r="N16" i="4"/>
  <c r="O15" i="4"/>
  <c r="N15" i="4"/>
  <c r="O14" i="4"/>
  <c r="N14" i="4"/>
  <c r="O13" i="4"/>
  <c r="N13" i="4"/>
  <c r="O12" i="4"/>
  <c r="N12" i="4"/>
  <c r="O11" i="4"/>
  <c r="N11" i="4"/>
  <c r="O10" i="4"/>
  <c r="N10" i="4"/>
  <c r="O9" i="4"/>
  <c r="N9" i="4"/>
  <c r="O8" i="4"/>
  <c r="N8" i="4"/>
  <c r="O7" i="4"/>
  <c r="O6" i="4"/>
  <c r="O5" i="4"/>
  <c r="N5" i="4"/>
  <c r="O4" i="4"/>
  <c r="O22" i="4" s="1"/>
  <c r="E24" i="15" s="1"/>
  <c r="F24" i="15" s="1"/>
  <c r="N4" i="4"/>
  <c r="H39" i="13"/>
  <c r="G39" i="13"/>
  <c r="H38" i="13"/>
  <c r="G38" i="13"/>
  <c r="H37" i="13"/>
  <c r="G37" i="13"/>
  <c r="H36" i="13"/>
  <c r="G36" i="13"/>
  <c r="H35" i="13"/>
  <c r="G35" i="13"/>
  <c r="H34" i="13"/>
  <c r="G34" i="13"/>
  <c r="H33" i="13"/>
  <c r="G33" i="13"/>
  <c r="H32" i="13"/>
  <c r="G32" i="13"/>
  <c r="H31" i="13"/>
  <c r="G31" i="13"/>
  <c r="H30" i="13"/>
  <c r="G30" i="13"/>
  <c r="H29" i="13"/>
  <c r="G29" i="13"/>
  <c r="H28" i="13"/>
  <c r="G28" i="13"/>
  <c r="H27" i="13"/>
  <c r="G27" i="13"/>
  <c r="H26" i="13"/>
  <c r="G26" i="13"/>
  <c r="H25" i="13"/>
  <c r="G25" i="13"/>
  <c r="H24" i="13"/>
  <c r="G24" i="13"/>
  <c r="H23" i="13"/>
  <c r="G23" i="13"/>
  <c r="H22" i="13"/>
  <c r="G22" i="13"/>
  <c r="H21" i="13"/>
  <c r="G21" i="13"/>
  <c r="H20" i="13"/>
  <c r="G20" i="13"/>
  <c r="H19" i="13"/>
  <c r="G19" i="13"/>
  <c r="H18" i="13"/>
  <c r="G18" i="13"/>
  <c r="H17" i="13"/>
  <c r="G17" i="13"/>
  <c r="H16" i="13"/>
  <c r="G16" i="13"/>
  <c r="H15" i="13"/>
  <c r="G15" i="13"/>
  <c r="H14" i="13"/>
  <c r="H41" i="13" s="1"/>
  <c r="G14" i="13"/>
  <c r="H13" i="13"/>
  <c r="G13" i="13"/>
  <c r="H12" i="13"/>
  <c r="G12" i="13"/>
  <c r="H11" i="13"/>
  <c r="G11" i="13"/>
  <c r="H10" i="13"/>
  <c r="G10" i="13"/>
  <c r="H9" i="13"/>
  <c r="G9" i="13"/>
  <c r="H8" i="13"/>
  <c r="G8" i="13"/>
  <c r="H7" i="13"/>
  <c r="G7" i="13"/>
  <c r="H6" i="13"/>
  <c r="G6" i="13"/>
  <c r="H5" i="13"/>
  <c r="H40" i="13" s="1"/>
  <c r="G5" i="13"/>
  <c r="F4" i="29"/>
  <c r="I29" i="35"/>
  <c r="H29" i="35"/>
  <c r="I28" i="35"/>
  <c r="H28" i="35"/>
  <c r="I27" i="35"/>
  <c r="H27" i="35"/>
  <c r="I26" i="35"/>
  <c r="H26" i="35"/>
  <c r="I25" i="35"/>
  <c r="H25" i="35"/>
  <c r="I24" i="35"/>
  <c r="H24" i="35"/>
  <c r="I23" i="35"/>
  <c r="H23" i="35"/>
  <c r="I22" i="35"/>
  <c r="H22" i="35"/>
  <c r="I21" i="35"/>
  <c r="H21" i="35"/>
  <c r="I20" i="35"/>
  <c r="H20" i="35"/>
  <c r="I19" i="35"/>
  <c r="H19" i="35"/>
  <c r="I18" i="35"/>
  <c r="H18" i="35"/>
  <c r="I17" i="35"/>
  <c r="H17" i="35"/>
  <c r="I16" i="35"/>
  <c r="H16" i="35"/>
  <c r="I15" i="35"/>
  <c r="H15" i="35"/>
  <c r="I14" i="35"/>
  <c r="H14" i="35"/>
  <c r="I13" i="35"/>
  <c r="H13" i="35"/>
  <c r="I12" i="35"/>
  <c r="H12" i="35"/>
  <c r="I11" i="35"/>
  <c r="H11" i="35"/>
  <c r="I10" i="35"/>
  <c r="H10" i="35"/>
  <c r="I9" i="35"/>
  <c r="H9" i="35"/>
  <c r="I8" i="35"/>
  <c r="H8" i="35"/>
  <c r="I7" i="35"/>
  <c r="H7" i="35"/>
  <c r="I6" i="35"/>
  <c r="H6" i="35"/>
  <c r="I5" i="35"/>
  <c r="I30" i="35" s="1"/>
  <c r="E22" i="15" s="1"/>
  <c r="H5" i="35"/>
  <c r="BS2" i="38"/>
  <c r="BR2" i="38"/>
  <c r="BQ2" i="38"/>
  <c r="BP2" i="38"/>
  <c r="BO2" i="38"/>
  <c r="BN2" i="38"/>
  <c r="BM2" i="38"/>
  <c r="BL2" i="38"/>
  <c r="BK2" i="38"/>
  <c r="BJ2" i="38"/>
  <c r="BI2" i="38"/>
  <c r="BH2" i="38"/>
  <c r="BG2" i="38"/>
  <c r="BF2" i="38"/>
  <c r="BE2" i="38"/>
  <c r="BD2" i="38"/>
  <c r="BC2" i="38"/>
  <c r="BB2" i="38"/>
  <c r="BA2" i="38"/>
  <c r="AZ2" i="38"/>
  <c r="AY2" i="38"/>
  <c r="AX2" i="38"/>
  <c r="AW2" i="38"/>
  <c r="AV2" i="38"/>
  <c r="AU2" i="38"/>
  <c r="AT2" i="38"/>
  <c r="AS2" i="38"/>
  <c r="AR2" i="38"/>
  <c r="AQ2" i="38"/>
  <c r="AP2" i="38"/>
  <c r="AO2" i="38"/>
  <c r="AL2" i="38"/>
  <c r="AC2" i="38"/>
  <c r="AB2" i="38"/>
  <c r="AA2" i="38"/>
  <c r="Z2" i="38"/>
  <c r="X2" i="38"/>
  <c r="W2" i="38"/>
  <c r="V2" i="38"/>
  <c r="U2" i="38"/>
  <c r="T2" i="38"/>
  <c r="S2" i="38"/>
  <c r="P2" i="38"/>
  <c r="O2" i="38"/>
  <c r="N2" i="38"/>
  <c r="K2" i="38"/>
  <c r="D10" i="29" l="1"/>
  <c r="F10" i="29" s="1"/>
  <c r="J26" i="46"/>
  <c r="J26" i="50"/>
  <c r="D9" i="29"/>
  <c r="F9" i="29" s="1"/>
  <c r="D5" i="29"/>
  <c r="F5" i="29" s="1"/>
  <c r="E23" i="15"/>
  <c r="D5" i="41" s="1"/>
  <c r="O23" i="4"/>
  <c r="F6" i="29" s="1"/>
  <c r="F22" i="15"/>
  <c r="AG2" i="38" s="1"/>
  <c r="D4" i="41"/>
  <c r="D9" i="41"/>
  <c r="AH2" i="38"/>
  <c r="D6" i="41"/>
  <c r="F6" i="41" s="1"/>
  <c r="J27" i="50"/>
  <c r="J29" i="50" s="1"/>
  <c r="G28" i="14"/>
  <c r="E26" i="15" s="1"/>
  <c r="D8" i="41" s="1"/>
  <c r="E25" i="15" l="1"/>
  <c r="F25" i="15" s="1"/>
  <c r="AI2" i="38" s="1"/>
  <c r="D7" i="29"/>
  <c r="F7" i="29" s="1"/>
  <c r="F11" i="29" s="1"/>
  <c r="E29" i="15" s="1"/>
  <c r="F27" i="15" s="1"/>
  <c r="AJ2" i="38" s="1"/>
  <c r="F4" i="41"/>
  <c r="D7" i="41" l="1"/>
  <c r="F7" i="41" s="1"/>
  <c r="E30" i="15"/>
  <c r="F30" i="15" s="1"/>
  <c r="D11" i="41"/>
  <c r="F9" i="41" s="1"/>
  <c r="F12" i="41" l="1"/>
  <c r="AK2" i="38"/>
  <c r="D12" i="41"/>
  <c r="F31" i="15"/>
  <c r="F32" i="15" s="1"/>
  <c r="F33" i="15" l="1"/>
  <c r="AM2" i="38"/>
  <c r="AE2" i="38" s="1"/>
  <c r="AF2" i="38" s="1"/>
  <c r="D13" i="41"/>
  <c r="F13" i="41" s="1"/>
  <c r="F14" i="41" s="1"/>
  <c r="D14" i="4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齋藤智史</author>
  </authors>
  <commentList>
    <comment ref="B38" authorId="0" shapeId="0" xr:uid="{064AE775-34D9-49AB-8D7F-8FEA228A2E43}">
      <text>
        <r>
          <rPr>
            <sz val="9"/>
            <color indexed="81"/>
            <rFont val="ＭＳ Ｐゴシック"/>
            <family val="3"/>
            <charset val="128"/>
          </rPr>
          <t>FAXについては、記入を省略いただいてもかまいません。</t>
        </r>
      </text>
    </comment>
    <comment ref="B44" authorId="0" shapeId="0" xr:uid="{740AE65B-9325-4E58-B591-FD8D110DE27C}">
      <text>
        <r>
          <rPr>
            <sz val="9"/>
            <color indexed="81"/>
            <rFont val="ＭＳ Ｐゴシック"/>
            <family val="3"/>
            <charset val="128"/>
          </rPr>
          <t>FAXについては、記入を省略いただいてもかまいません。</t>
        </r>
      </text>
    </comment>
    <comment ref="B50" authorId="0" shapeId="0" xr:uid="{8659DA82-095C-4CC8-8F46-076B9ADF3760}">
      <text>
        <r>
          <rPr>
            <sz val="9"/>
            <color indexed="81"/>
            <rFont val="ＭＳ Ｐゴシック"/>
            <family val="3"/>
            <charset val="128"/>
          </rPr>
          <t>FAXについては、記入を省略いただいてもかまいません。</t>
        </r>
      </text>
    </comment>
    <comment ref="B56" authorId="0" shapeId="0" xr:uid="{7A227CC3-C742-4EED-B694-B87CEA26C893}">
      <text>
        <r>
          <rPr>
            <sz val="9"/>
            <color indexed="81"/>
            <rFont val="ＭＳ Ｐゴシック"/>
            <family val="3"/>
            <charset val="128"/>
          </rPr>
          <t>FAXについては、記入を省略いただいてもかまいません。</t>
        </r>
      </text>
    </comment>
    <comment ref="B62" authorId="0" shapeId="0" xr:uid="{2B95337F-1A7B-4D08-AE2E-57F9C9F721E1}">
      <text>
        <r>
          <rPr>
            <sz val="9"/>
            <color indexed="81"/>
            <rFont val="ＭＳ Ｐゴシック"/>
            <family val="3"/>
            <charset val="128"/>
          </rPr>
          <t>FAXについては、記入を省略いただいてもかまいません。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日本医療研究開発機構</author>
  </authors>
  <commentList>
    <comment ref="E3" authorId="0" shapeId="0" xr:uid="{00000000-0006-0000-0800-000001000000}">
      <text>
        <r>
          <rPr>
            <sz val="9"/>
            <color indexed="81"/>
            <rFont val="ＭＳ Ｐゴシック"/>
            <family val="3"/>
            <charset val="128"/>
          </rPr>
          <t xml:space="preserve">消費税が含んでいるものは「課税」を選択、消費税が含んでいないものには「課税対象外」を選択
</t>
        </r>
      </text>
    </comment>
  </commentList>
</comments>
</file>

<file path=xl/sharedStrings.xml><?xml version="1.0" encoding="utf-8"?>
<sst xmlns="http://schemas.openxmlformats.org/spreadsheetml/2006/main" count="525" uniqueCount="300">
  <si>
    <t>（単位：円）</t>
  </si>
  <si>
    <t>大項目</t>
  </si>
  <si>
    <t>中項目</t>
  </si>
  <si>
    <t>中項目計
（直接契約分）</t>
    <rPh sb="6" eb="8">
      <t>チョクセツ</t>
    </rPh>
    <rPh sb="8" eb="11">
      <t>ケイヤクブン</t>
    </rPh>
    <phoneticPr fontId="16"/>
  </si>
  <si>
    <t>中項目計
（再委託分）</t>
    <rPh sb="6" eb="9">
      <t>サイイタク</t>
    </rPh>
    <rPh sb="9" eb="10">
      <t>ブン</t>
    </rPh>
    <phoneticPr fontId="16"/>
  </si>
  <si>
    <t>大項目計</t>
  </si>
  <si>
    <t>直接経費</t>
  </si>
  <si>
    <t>物品費</t>
  </si>
  <si>
    <t>設備備品費</t>
  </si>
  <si>
    <t>消耗品費</t>
  </si>
  <si>
    <t>旅費</t>
  </si>
  <si>
    <t>人件費・謝金</t>
  </si>
  <si>
    <t>人件費</t>
  </si>
  <si>
    <t>謝金</t>
  </si>
  <si>
    <t>その他</t>
  </si>
  <si>
    <t>外注費</t>
  </si>
  <si>
    <t>その他
（消費税相当額）</t>
    <phoneticPr fontId="16"/>
  </si>
  <si>
    <t>直接経費小計</t>
  </si>
  <si>
    <t>間接経費</t>
    <phoneticPr fontId="16"/>
  </si>
  <si>
    <t>合計</t>
  </si>
  <si>
    <t>No.</t>
    <phoneticPr fontId="27"/>
  </si>
  <si>
    <t>まとまり番号</t>
    <rPh sb="4" eb="6">
      <t>バンゴウ</t>
    </rPh>
    <phoneticPr fontId="27"/>
  </si>
  <si>
    <t>代表</t>
    <rPh sb="0" eb="2">
      <t>ダイヒョウ</t>
    </rPh>
    <phoneticPr fontId="27"/>
  </si>
  <si>
    <t>ダミー</t>
    <phoneticPr fontId="27"/>
  </si>
  <si>
    <t>課題管理番号</t>
    <rPh sb="0" eb="2">
      <t>カダイ</t>
    </rPh>
    <rPh sb="2" eb="4">
      <t>カンリ</t>
    </rPh>
    <rPh sb="4" eb="6">
      <t>バンゴウ</t>
    </rPh>
    <phoneticPr fontId="27"/>
  </si>
  <si>
    <t>契約番号</t>
    <rPh sb="0" eb="2">
      <t>ケイヤク</t>
    </rPh>
    <rPh sb="2" eb="4">
      <t>バンゴウ</t>
    </rPh>
    <phoneticPr fontId="27"/>
  </si>
  <si>
    <t>文書番号種別</t>
    <rPh sb="0" eb="2">
      <t>ブンショ</t>
    </rPh>
    <rPh sb="2" eb="4">
      <t>バンゴウ</t>
    </rPh>
    <rPh sb="4" eb="6">
      <t>シュベツ</t>
    </rPh>
    <phoneticPr fontId="27"/>
  </si>
  <si>
    <t>文書番号</t>
    <rPh sb="0" eb="2">
      <t>ブンショ</t>
    </rPh>
    <rPh sb="2" eb="4">
      <t>バンゴウ</t>
    </rPh>
    <phoneticPr fontId="27"/>
  </si>
  <si>
    <t>特記条項有無</t>
    <rPh sb="4" eb="6">
      <t>ウム</t>
    </rPh>
    <phoneticPr fontId="27"/>
  </si>
  <si>
    <t>事業名</t>
    <rPh sb="0" eb="2">
      <t>ジギョウ</t>
    </rPh>
    <rPh sb="2" eb="3">
      <t>メイ</t>
    </rPh>
    <phoneticPr fontId="27"/>
  </si>
  <si>
    <t>プログラム名</t>
    <rPh sb="5" eb="6">
      <t>メイ</t>
    </rPh>
    <phoneticPr fontId="27"/>
  </si>
  <si>
    <t>大学等又は企業等</t>
    <rPh sb="0" eb="3">
      <t>ダイガクトウ</t>
    </rPh>
    <rPh sb="3" eb="4">
      <t>マタ</t>
    </rPh>
    <rPh sb="5" eb="7">
      <t>キギョウ</t>
    </rPh>
    <rPh sb="7" eb="8">
      <t>トウ</t>
    </rPh>
    <phoneticPr fontId="27"/>
  </si>
  <si>
    <t>研究開発課題名</t>
    <rPh sb="0" eb="2">
      <t>ケンキュウ</t>
    </rPh>
    <rPh sb="2" eb="4">
      <t>カイハツ</t>
    </rPh>
    <rPh sb="4" eb="6">
      <t>カダイ</t>
    </rPh>
    <rPh sb="6" eb="7">
      <t>メイ</t>
    </rPh>
    <phoneticPr fontId="27"/>
  </si>
  <si>
    <t>e-Rad課題ID番号</t>
    <phoneticPr fontId="27"/>
  </si>
  <si>
    <t>研究開発担当者氏名</t>
    <rPh sb="0" eb="2">
      <t>ケンキュウ</t>
    </rPh>
    <rPh sb="2" eb="4">
      <t>カイハツ</t>
    </rPh>
    <rPh sb="4" eb="7">
      <t>タントウシャ</t>
    </rPh>
    <rPh sb="7" eb="9">
      <t>シメイ</t>
    </rPh>
    <phoneticPr fontId="27"/>
  </si>
  <si>
    <t>研究開発担当者 e-Rad研究者番号</t>
    <rPh sb="0" eb="2">
      <t>ケンキュウ</t>
    </rPh>
    <rPh sb="2" eb="4">
      <t>カイハツ</t>
    </rPh>
    <rPh sb="4" eb="7">
      <t>タントウシャ</t>
    </rPh>
    <rPh sb="13" eb="16">
      <t>ケンキュウシャ</t>
    </rPh>
    <phoneticPr fontId="16"/>
  </si>
  <si>
    <t>研究開発担当者E-mail</t>
    <rPh sb="0" eb="2">
      <t>ケンキュウ</t>
    </rPh>
    <rPh sb="2" eb="4">
      <t>カイハツ</t>
    </rPh>
    <phoneticPr fontId="27"/>
  </si>
  <si>
    <t>研究開発担当事務連絡
担当者氏名</t>
    <rPh sb="0" eb="2">
      <t>ケンキュウ</t>
    </rPh>
    <rPh sb="2" eb="4">
      <t>カイハツ</t>
    </rPh>
    <rPh sb="4" eb="6">
      <t>タントウ</t>
    </rPh>
    <rPh sb="6" eb="8">
      <t>ジム</t>
    </rPh>
    <rPh sb="8" eb="10">
      <t>レンラク</t>
    </rPh>
    <rPh sb="11" eb="14">
      <t>タントウシャ</t>
    </rPh>
    <rPh sb="14" eb="16">
      <t>シメイ</t>
    </rPh>
    <phoneticPr fontId="27"/>
  </si>
  <si>
    <t>研究開発担当
事務連絡担当者E-mail</t>
    <rPh sb="0" eb="2">
      <t>ケンキュウ</t>
    </rPh>
    <rPh sb="2" eb="4">
      <t>カイハツ</t>
    </rPh>
    <rPh sb="4" eb="6">
      <t>タントウ</t>
    </rPh>
    <rPh sb="7" eb="9">
      <t>ジム</t>
    </rPh>
    <rPh sb="9" eb="11">
      <t>レンラク</t>
    </rPh>
    <rPh sb="11" eb="14">
      <t>タントウシャ</t>
    </rPh>
    <phoneticPr fontId="27"/>
  </si>
  <si>
    <t>契約締結日</t>
    <rPh sb="0" eb="2">
      <t>ケイヤク</t>
    </rPh>
    <rPh sb="2" eb="4">
      <t>テイケツ</t>
    </rPh>
    <rPh sb="4" eb="5">
      <t>ビ</t>
    </rPh>
    <phoneticPr fontId="16"/>
  </si>
  <si>
    <t>委託費(税込額)</t>
    <rPh sb="0" eb="2">
      <t>イタク</t>
    </rPh>
    <rPh sb="2" eb="3">
      <t>ヒ</t>
    </rPh>
    <rPh sb="4" eb="6">
      <t>ゼイコ</t>
    </rPh>
    <rPh sb="6" eb="7">
      <t>ガク</t>
    </rPh>
    <phoneticPr fontId="27"/>
  </si>
  <si>
    <t>消費税額</t>
    <rPh sb="0" eb="3">
      <t>ショウヒゼイ</t>
    </rPh>
    <rPh sb="3" eb="4">
      <t>ガク</t>
    </rPh>
    <phoneticPr fontId="27"/>
  </si>
  <si>
    <t>物品費</t>
    <rPh sb="0" eb="2">
      <t>ブッピン</t>
    </rPh>
    <rPh sb="2" eb="3">
      <t>ヒ</t>
    </rPh>
    <phoneticPr fontId="27"/>
  </si>
  <si>
    <t>旅費</t>
    <rPh sb="0" eb="2">
      <t>リョヒ</t>
    </rPh>
    <phoneticPr fontId="27"/>
  </si>
  <si>
    <t>人件費・謝金</t>
    <rPh sb="0" eb="3">
      <t>ジンケンヒ</t>
    </rPh>
    <rPh sb="4" eb="6">
      <t>シャキン</t>
    </rPh>
    <phoneticPr fontId="27"/>
  </si>
  <si>
    <t>その他</t>
    <rPh sb="2" eb="3">
      <t>タ</t>
    </rPh>
    <phoneticPr fontId="27"/>
  </si>
  <si>
    <t>直接経費計</t>
    <rPh sb="0" eb="2">
      <t>チョクセツ</t>
    </rPh>
    <rPh sb="2" eb="4">
      <t>ケイヒ</t>
    </rPh>
    <rPh sb="4" eb="5">
      <t>ケイ</t>
    </rPh>
    <phoneticPr fontId="16"/>
  </si>
  <si>
    <t>間接経費
割合（%）</t>
    <rPh sb="0" eb="2">
      <t>カンセツ</t>
    </rPh>
    <rPh sb="2" eb="4">
      <t>ケイヒ</t>
    </rPh>
    <rPh sb="5" eb="7">
      <t>ワリアイ</t>
    </rPh>
    <phoneticPr fontId="27"/>
  </si>
  <si>
    <t>間接経費</t>
    <rPh sb="0" eb="2">
      <t>カンセツ</t>
    </rPh>
    <rPh sb="2" eb="4">
      <t>ケイヒ</t>
    </rPh>
    <phoneticPr fontId="27"/>
  </si>
  <si>
    <t>ブランク</t>
    <phoneticPr fontId="16"/>
  </si>
  <si>
    <t>研究概要</t>
    <rPh sb="0" eb="2">
      <t>ケンキュウ</t>
    </rPh>
    <rPh sb="2" eb="4">
      <t>ガイヨウ</t>
    </rPh>
    <phoneticPr fontId="27"/>
  </si>
  <si>
    <t>消費税免税対象</t>
    <rPh sb="0" eb="3">
      <t>ショウヒゼイ</t>
    </rPh>
    <rPh sb="3" eb="5">
      <t>メンゼイ</t>
    </rPh>
    <rPh sb="5" eb="7">
      <t>タイショウ</t>
    </rPh>
    <phoneticPr fontId="27"/>
  </si>
  <si>
    <t>契約担当窓口
郵便番号</t>
    <rPh sb="0" eb="2">
      <t>ケイヤク</t>
    </rPh>
    <rPh sb="2" eb="4">
      <t>タントウ</t>
    </rPh>
    <rPh sb="4" eb="6">
      <t>マドグチ</t>
    </rPh>
    <rPh sb="7" eb="9">
      <t>ユウビン</t>
    </rPh>
    <rPh sb="9" eb="11">
      <t>バンゴウ</t>
    </rPh>
    <phoneticPr fontId="27"/>
  </si>
  <si>
    <t>契約担当窓口
住　所</t>
    <rPh sb="0" eb="2">
      <t>ケイヤク</t>
    </rPh>
    <rPh sb="2" eb="4">
      <t>タントウ</t>
    </rPh>
    <rPh sb="4" eb="6">
      <t>マドグチ</t>
    </rPh>
    <rPh sb="7" eb="8">
      <t>ジュウ</t>
    </rPh>
    <rPh sb="9" eb="10">
      <t>ショ</t>
    </rPh>
    <phoneticPr fontId="27"/>
  </si>
  <si>
    <t>契約担当者
所属・役職</t>
    <rPh sb="0" eb="2">
      <t>ケイヤク</t>
    </rPh>
    <rPh sb="2" eb="4">
      <t>タントウ</t>
    </rPh>
    <rPh sb="4" eb="5">
      <t>シャ</t>
    </rPh>
    <rPh sb="6" eb="8">
      <t>ショゾク</t>
    </rPh>
    <rPh sb="9" eb="11">
      <t>ヤクショク</t>
    </rPh>
    <phoneticPr fontId="27"/>
  </si>
  <si>
    <t>契約担当者氏名</t>
    <rPh sb="0" eb="2">
      <t>ケイヤク</t>
    </rPh>
    <rPh sb="2" eb="5">
      <t>タントウシャ</t>
    </rPh>
    <rPh sb="5" eb="7">
      <t>シメイ</t>
    </rPh>
    <phoneticPr fontId="27"/>
  </si>
  <si>
    <t>電話</t>
    <rPh sb="0" eb="2">
      <t>デンワ</t>
    </rPh>
    <phoneticPr fontId="27"/>
  </si>
  <si>
    <t>FAX</t>
    <phoneticPr fontId="27"/>
  </si>
  <si>
    <t>契約担当者E-mail</t>
    <rPh sb="0" eb="2">
      <t>ケイヤク</t>
    </rPh>
    <rPh sb="2" eb="5">
      <t>タントウシャ</t>
    </rPh>
    <phoneticPr fontId="27"/>
  </si>
  <si>
    <t>経理担当窓口
郵便番号</t>
    <rPh sb="0" eb="2">
      <t>ケイリ</t>
    </rPh>
    <rPh sb="2" eb="4">
      <t>タントウ</t>
    </rPh>
    <rPh sb="4" eb="6">
      <t>マドグチ</t>
    </rPh>
    <rPh sb="7" eb="9">
      <t>ユウビン</t>
    </rPh>
    <rPh sb="9" eb="11">
      <t>バンゴウ</t>
    </rPh>
    <phoneticPr fontId="27"/>
  </si>
  <si>
    <t>経理担当窓口
住　所</t>
    <rPh sb="0" eb="2">
      <t>ケイリ</t>
    </rPh>
    <rPh sb="2" eb="4">
      <t>タントウ</t>
    </rPh>
    <rPh sb="4" eb="6">
      <t>マドグチ</t>
    </rPh>
    <rPh sb="7" eb="8">
      <t>ジュウ</t>
    </rPh>
    <rPh sb="9" eb="10">
      <t>ショ</t>
    </rPh>
    <phoneticPr fontId="27"/>
  </si>
  <si>
    <t>経理担当者
所属・役職</t>
    <rPh sb="0" eb="2">
      <t>ケイリ</t>
    </rPh>
    <rPh sb="2" eb="4">
      <t>タントウ</t>
    </rPh>
    <rPh sb="4" eb="5">
      <t>シャ</t>
    </rPh>
    <rPh sb="6" eb="8">
      <t>ショゾク</t>
    </rPh>
    <rPh sb="9" eb="11">
      <t>ヤクショク</t>
    </rPh>
    <phoneticPr fontId="27"/>
  </si>
  <si>
    <t>経理担当者氏名</t>
    <rPh sb="0" eb="2">
      <t>ケイリ</t>
    </rPh>
    <rPh sb="2" eb="5">
      <t>タントウシャ</t>
    </rPh>
    <rPh sb="5" eb="7">
      <t>シメイ</t>
    </rPh>
    <phoneticPr fontId="27"/>
  </si>
  <si>
    <t>経理担当者E-mail</t>
    <rPh sb="0" eb="2">
      <t>ケイリ</t>
    </rPh>
    <rPh sb="2" eb="5">
      <t>タントウシャ</t>
    </rPh>
    <phoneticPr fontId="27"/>
  </si>
  <si>
    <t>知財担当者
所属・役職</t>
    <rPh sb="0" eb="2">
      <t>チザイ</t>
    </rPh>
    <rPh sb="2" eb="5">
      <t>タントウシャ</t>
    </rPh>
    <rPh sb="6" eb="8">
      <t>ショゾク</t>
    </rPh>
    <rPh sb="9" eb="11">
      <t>ヤクショク</t>
    </rPh>
    <phoneticPr fontId="27"/>
  </si>
  <si>
    <t>知財担当者氏名</t>
    <rPh sb="0" eb="2">
      <t>チザイ</t>
    </rPh>
    <rPh sb="2" eb="5">
      <t>タントウシャ</t>
    </rPh>
    <rPh sb="5" eb="7">
      <t>シメイ</t>
    </rPh>
    <phoneticPr fontId="27"/>
  </si>
  <si>
    <t>知財担当者E-mail</t>
    <rPh sb="0" eb="2">
      <t>チザイ</t>
    </rPh>
    <rPh sb="2" eb="5">
      <t>タントウシャ</t>
    </rPh>
    <phoneticPr fontId="27"/>
  </si>
  <si>
    <t>研究倫理教育責任者
所属・役職</t>
    <rPh sb="0" eb="2">
      <t>ケンキュウ</t>
    </rPh>
    <rPh sb="2" eb="4">
      <t>リンリ</t>
    </rPh>
    <rPh sb="4" eb="6">
      <t>キョウイク</t>
    </rPh>
    <rPh sb="6" eb="9">
      <t>セキニンシャ</t>
    </rPh>
    <rPh sb="10" eb="12">
      <t>ショゾク</t>
    </rPh>
    <rPh sb="13" eb="15">
      <t>ヤクショク</t>
    </rPh>
    <phoneticPr fontId="27"/>
  </si>
  <si>
    <t>研究倫理教育責任者
氏名</t>
    <rPh sb="0" eb="2">
      <t>ケンキュウ</t>
    </rPh>
    <rPh sb="2" eb="4">
      <t>リンリ</t>
    </rPh>
    <rPh sb="4" eb="6">
      <t>キョウイク</t>
    </rPh>
    <rPh sb="6" eb="9">
      <t>セキニンシャ</t>
    </rPh>
    <rPh sb="10" eb="12">
      <t>シメイ</t>
    </rPh>
    <phoneticPr fontId="27"/>
  </si>
  <si>
    <t>研究倫理教育責任者E-mail</t>
    <phoneticPr fontId="27"/>
  </si>
  <si>
    <t>コンプライアンス推進責任者
所属・役職</t>
    <rPh sb="8" eb="10">
      <t>スイシン</t>
    </rPh>
    <rPh sb="10" eb="13">
      <t>セキニンシャ</t>
    </rPh>
    <rPh sb="14" eb="16">
      <t>ショゾク</t>
    </rPh>
    <rPh sb="17" eb="19">
      <t>ヤクショク</t>
    </rPh>
    <phoneticPr fontId="27"/>
  </si>
  <si>
    <t>コンプライアンス推進責任者氏名</t>
    <rPh sb="8" eb="10">
      <t>スイシン</t>
    </rPh>
    <rPh sb="10" eb="13">
      <t>セキニンシャ</t>
    </rPh>
    <rPh sb="13" eb="15">
      <t>シメイ</t>
    </rPh>
    <phoneticPr fontId="27"/>
  </si>
  <si>
    <t>コンプライアンス推進責任者E-mail</t>
    <rPh sb="8" eb="10">
      <t>スイシン</t>
    </rPh>
    <rPh sb="10" eb="13">
      <t>セキニンシャ</t>
    </rPh>
    <phoneticPr fontId="27"/>
  </si>
  <si>
    <t>備考</t>
    <rPh sb="0" eb="2">
      <t>ビコウ</t>
    </rPh>
    <phoneticPr fontId="27"/>
  </si>
  <si>
    <t>AMED記入</t>
    <rPh sb="4" eb="6">
      <t>キニュウ</t>
    </rPh>
    <phoneticPr fontId="27"/>
  </si>
  <si>
    <t>AMED入力</t>
    <rPh sb="4" eb="6">
      <t>ニュウリョク</t>
    </rPh>
    <phoneticPr fontId="27"/>
  </si>
  <si>
    <t>AMED選択</t>
    <phoneticPr fontId="16"/>
  </si>
  <si>
    <r>
      <rPr>
        <sz val="12"/>
        <color rgb="FFFF0000"/>
        <rFont val="ＭＳ 明朝"/>
        <family val="1"/>
        <charset val="128"/>
      </rPr>
      <t>　</t>
    </r>
    <r>
      <rPr>
        <sz val="12"/>
        <rFont val="ＭＳ 明朝"/>
        <family val="1"/>
        <charset val="128"/>
      </rPr>
      <t>　　　　　作成日：</t>
    </r>
    <rPh sb="6" eb="9">
      <t>サクセイビ</t>
    </rPh>
    <phoneticPr fontId="16"/>
  </si>
  <si>
    <t>課題管理番号：</t>
    <rPh sb="0" eb="2">
      <t>カダイ</t>
    </rPh>
    <rPh sb="2" eb="4">
      <t>カンリ</t>
    </rPh>
    <rPh sb="4" eb="6">
      <t>バンゴウ</t>
    </rPh>
    <phoneticPr fontId="16"/>
  </si>
  <si>
    <t xml:space="preserve">AMED記入  </t>
    <rPh sb="4" eb="6">
      <t>キニュウ</t>
    </rPh>
    <phoneticPr fontId="16"/>
  </si>
  <si>
    <r>
      <t xml:space="preserve">           </t>
    </r>
    <r>
      <rPr>
        <b/>
        <sz val="12"/>
        <rFont val="ＭＳ 明朝"/>
        <family val="1"/>
        <charset val="128"/>
      </rPr>
      <t xml:space="preserve">＜経費等内訳書&gt; </t>
    </r>
    <r>
      <rPr>
        <sz val="12"/>
        <rFont val="ＭＳ 明朝"/>
        <family val="1"/>
        <charset val="128"/>
      </rPr>
      <t>令和</t>
    </r>
    <r>
      <rPr>
        <sz val="12"/>
        <color rgb="FFFF0000"/>
        <rFont val="ＭＳ 明朝"/>
        <family val="1"/>
        <charset val="128"/>
      </rPr>
      <t xml:space="preserve"> ｎ</t>
    </r>
    <r>
      <rPr>
        <sz val="12"/>
        <rFont val="ＭＳ 明朝"/>
        <family val="1"/>
        <charset val="128"/>
      </rPr>
      <t xml:space="preserve">年度   </t>
    </r>
    <rPh sb="12" eb="14">
      <t>ケイヒ</t>
    </rPh>
    <rPh sb="14" eb="15">
      <t>ナド</t>
    </rPh>
    <rPh sb="15" eb="18">
      <t>ウチワケショ</t>
    </rPh>
    <rPh sb="20" eb="22">
      <t>レイワ</t>
    </rPh>
    <rPh sb="24" eb="26">
      <t>ネンド</t>
    </rPh>
    <phoneticPr fontId="16"/>
  </si>
  <si>
    <t>財源：</t>
    <rPh sb="0" eb="2">
      <t>ザイゲン</t>
    </rPh>
    <phoneticPr fontId="16"/>
  </si>
  <si>
    <t>AMED記入</t>
  </si>
  <si>
    <t>大学等／企業等の区分：</t>
    <rPh sb="0" eb="3">
      <t>ダイガクトウ</t>
    </rPh>
    <rPh sb="4" eb="6">
      <t>キギョウ</t>
    </rPh>
    <rPh sb="6" eb="7">
      <t>トウ</t>
    </rPh>
    <rPh sb="8" eb="10">
      <t>クブン</t>
    </rPh>
    <phoneticPr fontId="16"/>
  </si>
  <si>
    <t>選択してください</t>
  </si>
  <si>
    <t>事業名：</t>
    <rPh sb="0" eb="2">
      <t>ジギョウ</t>
    </rPh>
    <rPh sb="2" eb="3">
      <t>メイ</t>
    </rPh>
    <phoneticPr fontId="16"/>
  </si>
  <si>
    <t>プログラム名：</t>
    <rPh sb="5" eb="6">
      <t>メイ</t>
    </rPh>
    <phoneticPr fontId="16"/>
  </si>
  <si>
    <t>～</t>
    <phoneticPr fontId="16"/>
  </si>
  <si>
    <t>研究開発担当者名：</t>
    <rPh sb="0" eb="2">
      <t>ケンキュウ</t>
    </rPh>
    <rPh sb="2" eb="4">
      <t>カイハツ</t>
    </rPh>
    <rPh sb="4" eb="7">
      <t>タントウシャ</t>
    </rPh>
    <rPh sb="7" eb="8">
      <t>メイ</t>
    </rPh>
    <phoneticPr fontId="16"/>
  </si>
  <si>
    <t>研究開発担当者 e-Rad研究者番号：</t>
    <rPh sb="0" eb="2">
      <t>ケンキュウ</t>
    </rPh>
    <rPh sb="2" eb="4">
      <t>カイハツ</t>
    </rPh>
    <rPh sb="4" eb="7">
      <t>タントウシャ</t>
    </rPh>
    <rPh sb="13" eb="16">
      <t>ケンキュウシャ</t>
    </rPh>
    <phoneticPr fontId="16"/>
  </si>
  <si>
    <t>研究開発担当者E-mailアドレス：</t>
    <rPh sb="0" eb="2">
      <t>ケンキュウ</t>
    </rPh>
    <rPh sb="2" eb="4">
      <t>カイハツ</t>
    </rPh>
    <rPh sb="4" eb="7">
      <t>タントウシャ</t>
    </rPh>
    <phoneticPr fontId="16"/>
  </si>
  <si>
    <t>研究開発担当事務連絡担当者E-mailアドレス：</t>
    <rPh sb="0" eb="2">
      <t>ケンキュウ</t>
    </rPh>
    <rPh sb="2" eb="4">
      <t>カイハツ</t>
    </rPh>
    <rPh sb="4" eb="6">
      <t>タントウ</t>
    </rPh>
    <rPh sb="6" eb="8">
      <t>ジム</t>
    </rPh>
    <rPh sb="8" eb="10">
      <t>レンラク</t>
    </rPh>
    <rPh sb="10" eb="13">
      <t>タントウシャ</t>
    </rPh>
    <phoneticPr fontId="16"/>
  </si>
  <si>
    <t>e-Rad課題ID番号：</t>
    <rPh sb="5" eb="7">
      <t>カダイ</t>
    </rPh>
    <rPh sb="9" eb="11">
      <t>バンゴウ</t>
    </rPh>
    <phoneticPr fontId="16"/>
  </si>
  <si>
    <t>研究開発担当事務連絡担当者氏名：</t>
    <rPh sb="0" eb="2">
      <t>ケンキュウ</t>
    </rPh>
    <rPh sb="2" eb="4">
      <t>カイハツ</t>
    </rPh>
    <rPh sb="4" eb="6">
      <t>タントウ</t>
    </rPh>
    <rPh sb="6" eb="8">
      <t>ジム</t>
    </rPh>
    <rPh sb="8" eb="10">
      <t>レンラク</t>
    </rPh>
    <rPh sb="10" eb="13">
      <t>タントウシャ</t>
    </rPh>
    <rPh sb="13" eb="15">
      <t>シメイ</t>
    </rPh>
    <phoneticPr fontId="16"/>
  </si>
  <si>
    <r>
      <t xml:space="preserve">研究概要：
</t>
    </r>
    <r>
      <rPr>
        <sz val="11"/>
        <color theme="1"/>
        <rFont val="ＭＳ 明朝"/>
        <family val="1"/>
        <charset val="128"/>
      </rPr>
      <t>（300～500字程度で、公開可能なもの）</t>
    </r>
    <rPh sb="0" eb="2">
      <t>ケンキュウ</t>
    </rPh>
    <rPh sb="2" eb="4">
      <t>ガイヨウ</t>
    </rPh>
    <rPh sb="19" eb="21">
      <t>コウカイ</t>
    </rPh>
    <rPh sb="21" eb="23">
      <t>カノウ</t>
    </rPh>
    <phoneticPr fontId="16"/>
  </si>
  <si>
    <t>＜経費内訳＞</t>
    <rPh sb="1" eb="3">
      <t>ケイヒ</t>
    </rPh>
    <rPh sb="3" eb="5">
      <t>ウチワケ</t>
    </rPh>
    <phoneticPr fontId="16"/>
  </si>
  <si>
    <t>（単位：円）</t>
    <phoneticPr fontId="16"/>
  </si>
  <si>
    <t>大項目</t>
    <rPh sb="0" eb="1">
      <t>ダイ</t>
    </rPh>
    <rPh sb="1" eb="2">
      <t>コウ</t>
    </rPh>
    <rPh sb="2" eb="3">
      <t>メ</t>
    </rPh>
    <phoneticPr fontId="16"/>
  </si>
  <si>
    <t>中項目</t>
    <rPh sb="0" eb="1">
      <t>ナカ</t>
    </rPh>
    <rPh sb="1" eb="2">
      <t>コウ</t>
    </rPh>
    <rPh sb="2" eb="3">
      <t>メ</t>
    </rPh>
    <phoneticPr fontId="16"/>
  </si>
  <si>
    <t>中項目計</t>
    <rPh sb="0" eb="1">
      <t>チュウ</t>
    </rPh>
    <rPh sb="1" eb="3">
      <t>コウモク</t>
    </rPh>
    <rPh sb="3" eb="4">
      <t>ケイ</t>
    </rPh>
    <phoneticPr fontId="16"/>
  </si>
  <si>
    <t>大項目計</t>
    <rPh sb="0" eb="3">
      <t>ダイコウモク</t>
    </rPh>
    <rPh sb="3" eb="4">
      <t>ケイ</t>
    </rPh>
    <phoneticPr fontId="16"/>
  </si>
  <si>
    <t>物品費</t>
    <rPh sb="0" eb="1">
      <t>モノ</t>
    </rPh>
    <rPh sb="1" eb="2">
      <t>シナ</t>
    </rPh>
    <rPh sb="2" eb="3">
      <t>ヒ</t>
    </rPh>
    <phoneticPr fontId="16"/>
  </si>
  <si>
    <t>設備備品費</t>
    <rPh sb="0" eb="2">
      <t>セツビ</t>
    </rPh>
    <rPh sb="2" eb="5">
      <t>ビヒンヒ</t>
    </rPh>
    <phoneticPr fontId="16"/>
  </si>
  <si>
    <t>消耗品費</t>
    <rPh sb="0" eb="3">
      <t>ショウモウヒン</t>
    </rPh>
    <rPh sb="3" eb="4">
      <t>ヒ</t>
    </rPh>
    <phoneticPr fontId="16"/>
  </si>
  <si>
    <t>旅費</t>
    <rPh sb="0" eb="1">
      <t>タビ</t>
    </rPh>
    <rPh sb="1" eb="2">
      <t>ヒ</t>
    </rPh>
    <phoneticPr fontId="16"/>
  </si>
  <si>
    <t>旅費</t>
    <phoneticPr fontId="16"/>
  </si>
  <si>
    <t>人件費・謝金</t>
    <rPh sb="0" eb="1">
      <t>ヒト</t>
    </rPh>
    <rPh sb="1" eb="2">
      <t>ケン</t>
    </rPh>
    <rPh sb="2" eb="3">
      <t>ヒ</t>
    </rPh>
    <rPh sb="4" eb="5">
      <t>シャ</t>
    </rPh>
    <rPh sb="5" eb="6">
      <t>カネ</t>
    </rPh>
    <phoneticPr fontId="16"/>
  </si>
  <si>
    <t>人件費</t>
    <phoneticPr fontId="16"/>
  </si>
  <si>
    <t>謝金</t>
    <phoneticPr fontId="16"/>
  </si>
  <si>
    <t>その他</t>
    <rPh sb="2" eb="3">
      <t>タ</t>
    </rPh>
    <phoneticPr fontId="16"/>
  </si>
  <si>
    <t>外注費</t>
    <rPh sb="0" eb="3">
      <t>ガイチュウヒ</t>
    </rPh>
    <phoneticPr fontId="16"/>
  </si>
  <si>
    <t>その他（消費税相当額）</t>
    <rPh sb="2" eb="3">
      <t>タ</t>
    </rPh>
    <rPh sb="4" eb="7">
      <t>ショウヒゼイ</t>
    </rPh>
    <rPh sb="7" eb="10">
      <t>ソウトウガク</t>
    </rPh>
    <phoneticPr fontId="16"/>
  </si>
  <si>
    <t>直接経費小計</t>
    <rPh sb="0" eb="2">
      <t>チョクセツ</t>
    </rPh>
    <rPh sb="2" eb="4">
      <t>ケイヒ</t>
    </rPh>
    <rPh sb="4" eb="6">
      <t>ショウケイ</t>
    </rPh>
    <phoneticPr fontId="16"/>
  </si>
  <si>
    <t>間接経費</t>
    <rPh sb="0" eb="2">
      <t>カンセツ</t>
    </rPh>
    <rPh sb="2" eb="4">
      <t>ケイヒ</t>
    </rPh>
    <phoneticPr fontId="16"/>
  </si>
  <si>
    <t>直接経費の</t>
    <phoneticPr fontId="16"/>
  </si>
  <si>
    <t>％</t>
    <phoneticPr fontId="16"/>
  </si>
  <si>
    <t>合　　　計</t>
    <rPh sb="0" eb="1">
      <t>ゴウ</t>
    </rPh>
    <rPh sb="4" eb="5">
      <t>ケイ</t>
    </rPh>
    <phoneticPr fontId="16"/>
  </si>
  <si>
    <t>間接経費率(確認用)</t>
    <rPh sb="0" eb="2">
      <t>カンセツ</t>
    </rPh>
    <rPh sb="2" eb="4">
      <t>ケイヒ</t>
    </rPh>
    <rPh sb="4" eb="5">
      <t>リツ</t>
    </rPh>
    <rPh sb="6" eb="8">
      <t>カクニン</t>
    </rPh>
    <rPh sb="8" eb="9">
      <t>ヨウ</t>
    </rPh>
    <phoneticPr fontId="16"/>
  </si>
  <si>
    <t>契約担当者　　お問い合わせする際のご担当者様を記入してください。</t>
    <rPh sb="0" eb="2">
      <t>ケイヤク</t>
    </rPh>
    <rPh sb="2" eb="5">
      <t>タントウシャ</t>
    </rPh>
    <rPh sb="8" eb="9">
      <t>ト</t>
    </rPh>
    <rPh sb="10" eb="11">
      <t>ア</t>
    </rPh>
    <rPh sb="15" eb="16">
      <t>サイ</t>
    </rPh>
    <rPh sb="18" eb="21">
      <t>タントウシャ</t>
    </rPh>
    <rPh sb="21" eb="22">
      <t>サマ</t>
    </rPh>
    <rPh sb="23" eb="25">
      <t>キニュウ</t>
    </rPh>
    <phoneticPr fontId="16"/>
  </si>
  <si>
    <t>氏名</t>
    <rPh sb="0" eb="1">
      <t>シ</t>
    </rPh>
    <rPh sb="1" eb="2">
      <t>メイ</t>
    </rPh>
    <phoneticPr fontId="16"/>
  </si>
  <si>
    <t>所属・役職</t>
    <rPh sb="0" eb="2">
      <t>ショゾク</t>
    </rPh>
    <rPh sb="3" eb="5">
      <t>ヤクショク</t>
    </rPh>
    <phoneticPr fontId="16"/>
  </si>
  <si>
    <t>郵便番号</t>
    <rPh sb="0" eb="2">
      <t>ユウビン</t>
    </rPh>
    <rPh sb="2" eb="4">
      <t>バンゴウ</t>
    </rPh>
    <phoneticPr fontId="16"/>
  </si>
  <si>
    <t>住所</t>
    <rPh sb="0" eb="2">
      <t>ジュウショ</t>
    </rPh>
    <phoneticPr fontId="16"/>
  </si>
  <si>
    <t>電話番号</t>
    <rPh sb="0" eb="2">
      <t>デンワ</t>
    </rPh>
    <rPh sb="2" eb="4">
      <t>バンゴウ</t>
    </rPh>
    <phoneticPr fontId="16"/>
  </si>
  <si>
    <t>FAX番号</t>
    <rPh sb="3" eb="5">
      <t>バンゴウ</t>
    </rPh>
    <phoneticPr fontId="16"/>
  </si>
  <si>
    <t>E-mailアドレス</t>
    <phoneticPr fontId="16"/>
  </si>
  <si>
    <t>経理担当者　　お問い合わせする際のご担当者様を記入してください。</t>
    <rPh sb="0" eb="2">
      <t>ケイリ</t>
    </rPh>
    <rPh sb="2" eb="5">
      <t>タントウシャ</t>
    </rPh>
    <rPh sb="8" eb="9">
      <t>ト</t>
    </rPh>
    <rPh sb="10" eb="11">
      <t>ア</t>
    </rPh>
    <rPh sb="15" eb="16">
      <t>サイ</t>
    </rPh>
    <rPh sb="18" eb="21">
      <t>タントウシャ</t>
    </rPh>
    <rPh sb="21" eb="22">
      <t>サマ</t>
    </rPh>
    <rPh sb="23" eb="25">
      <t>キニュウ</t>
    </rPh>
    <phoneticPr fontId="16"/>
  </si>
  <si>
    <r>
      <t>知財担当者　　</t>
    </r>
    <r>
      <rPr>
        <b/>
        <sz val="12"/>
        <color rgb="FFFF0000"/>
        <rFont val="ＭＳ 明朝"/>
        <family val="1"/>
        <charset val="128"/>
      </rPr>
      <t>【変更の場合はバイ・ドール報告受付システムによりご変更ください。】</t>
    </r>
    <rPh sb="0" eb="2">
      <t>チザイ</t>
    </rPh>
    <rPh sb="2" eb="5">
      <t>タントウシャ</t>
    </rPh>
    <rPh sb="8" eb="10">
      <t>ヘンコウ</t>
    </rPh>
    <rPh sb="11" eb="13">
      <t>バアイ</t>
    </rPh>
    <rPh sb="20" eb="22">
      <t>ホウコク</t>
    </rPh>
    <rPh sb="22" eb="24">
      <t>ウケツケ</t>
    </rPh>
    <rPh sb="32" eb="34">
      <t>ヘンコウ</t>
    </rPh>
    <phoneticPr fontId="16"/>
  </si>
  <si>
    <t>消費税の事業者確認</t>
    <rPh sb="0" eb="3">
      <t>ショウヒゼイ</t>
    </rPh>
    <rPh sb="4" eb="7">
      <t>ジギョウシャ</t>
    </rPh>
    <rPh sb="7" eb="9">
      <t>カクニン</t>
    </rPh>
    <phoneticPr fontId="16"/>
  </si>
  <si>
    <t>必ず選択してください</t>
  </si>
  <si>
    <t>（物品費内訳）</t>
    <rPh sb="1" eb="3">
      <t>ブッピン</t>
    </rPh>
    <rPh sb="3" eb="4">
      <t>ヒ</t>
    </rPh>
    <rPh sb="4" eb="6">
      <t>ウチワケ</t>
    </rPh>
    <phoneticPr fontId="16"/>
  </si>
  <si>
    <t>＜設備備品費＞</t>
    <rPh sb="1" eb="3">
      <t>セツビ</t>
    </rPh>
    <rPh sb="3" eb="6">
      <t>ビヒンヒ</t>
    </rPh>
    <phoneticPr fontId="16"/>
  </si>
  <si>
    <t>単位：円</t>
    <rPh sb="0" eb="2">
      <t>タンイ</t>
    </rPh>
    <rPh sb="3" eb="4">
      <t>エン</t>
    </rPh>
    <phoneticPr fontId="16"/>
  </si>
  <si>
    <t>品名</t>
    <rPh sb="0" eb="2">
      <t>ヒンメイ</t>
    </rPh>
    <phoneticPr fontId="16"/>
  </si>
  <si>
    <t>使途</t>
    <rPh sb="0" eb="2">
      <t>シト</t>
    </rPh>
    <phoneticPr fontId="16"/>
  </si>
  <si>
    <t>購入予定時期
（四半期単位）</t>
    <rPh sb="0" eb="2">
      <t>コウニュウ</t>
    </rPh>
    <rPh sb="2" eb="4">
      <t>ヨテイ</t>
    </rPh>
    <rPh sb="4" eb="6">
      <t>ジキ</t>
    </rPh>
    <rPh sb="8" eb="9">
      <t>シ</t>
    </rPh>
    <rPh sb="9" eb="11">
      <t>ハンキ</t>
    </rPh>
    <rPh sb="11" eb="13">
      <t>タンイ</t>
    </rPh>
    <phoneticPr fontId="16"/>
  </si>
  <si>
    <t>積算根拠</t>
    <rPh sb="0" eb="2">
      <t>セキサン</t>
    </rPh>
    <rPh sb="2" eb="4">
      <t>コンキョ</t>
    </rPh>
    <phoneticPr fontId="16"/>
  </si>
  <si>
    <t>消費税区分</t>
    <rPh sb="0" eb="2">
      <t>ショウヒ</t>
    </rPh>
    <rPh sb="2" eb="3">
      <t>ゼイ</t>
    </rPh>
    <rPh sb="3" eb="5">
      <t>クブン</t>
    </rPh>
    <phoneticPr fontId="16"/>
  </si>
  <si>
    <t>消費税相当額の有無</t>
    <rPh sb="0" eb="3">
      <t>ショウヒゼイ</t>
    </rPh>
    <rPh sb="3" eb="6">
      <t>ソウトウガク</t>
    </rPh>
    <rPh sb="7" eb="9">
      <t>ウム</t>
    </rPh>
    <phoneticPr fontId="16"/>
  </si>
  <si>
    <t>金額</t>
    <rPh sb="0" eb="2">
      <t>キンガク</t>
    </rPh>
    <phoneticPr fontId="16"/>
  </si>
  <si>
    <t>単価</t>
    <rPh sb="0" eb="2">
      <t>タンカ</t>
    </rPh>
    <phoneticPr fontId="16"/>
  </si>
  <si>
    <t>数量</t>
    <rPh sb="0" eb="2">
      <t>スウリョウ</t>
    </rPh>
    <phoneticPr fontId="16"/>
  </si>
  <si>
    <t>●●分析装置</t>
    <rPh sb="2" eb="4">
      <t>ブンセキ</t>
    </rPh>
    <rPh sb="4" eb="6">
      <t>ソウチ</t>
    </rPh>
    <phoneticPr fontId="16"/>
  </si>
  <si>
    <t>●●分析のため</t>
    <rPh sb="2" eb="4">
      <t>ブンセキ</t>
    </rPh>
    <phoneticPr fontId="16"/>
  </si>
  <si>
    <t>第1四半期</t>
    <phoneticPr fontId="16"/>
  </si>
  <si>
    <t>件</t>
  </si>
  <si>
    <t>税込（課税）</t>
  </si>
  <si>
    <t>○○○（具体的な機器名)</t>
    <rPh sb="4" eb="7">
      <t>グタイテキ</t>
    </rPh>
    <rPh sb="8" eb="11">
      <t>キキメイ</t>
    </rPh>
    <phoneticPr fontId="16"/>
  </si>
  <si>
    <t>××の○○に使用する（海外業者）</t>
    <rPh sb="6" eb="8">
      <t>シヨウ</t>
    </rPh>
    <rPh sb="11" eb="13">
      <t>カイガイ</t>
    </rPh>
    <rPh sb="13" eb="15">
      <t>ギョウシャ</t>
    </rPh>
    <phoneticPr fontId="16"/>
  </si>
  <si>
    <t>第2四半期</t>
  </si>
  <si>
    <t>台</t>
  </si>
  <si>
    <t>課税対象外</t>
  </si>
  <si>
    <t>合計</t>
    <rPh sb="0" eb="2">
      <t>ゴウケイ</t>
    </rPh>
    <phoneticPr fontId="16"/>
  </si>
  <si>
    <t>消費税相当額計上対象額 →</t>
    <rPh sb="0" eb="3">
      <t>ショウヒゼイ</t>
    </rPh>
    <rPh sb="3" eb="6">
      <t>ソウトウガク</t>
    </rPh>
    <rPh sb="6" eb="8">
      <t>ケイジョウ</t>
    </rPh>
    <rPh sb="8" eb="11">
      <t>タイショウガク</t>
    </rPh>
    <phoneticPr fontId="16"/>
  </si>
  <si>
    <t>※提出の際は記載例を削除の上、黒字で記入してください。</t>
    <rPh sb="1" eb="3">
      <t>テイシュツ</t>
    </rPh>
    <rPh sb="4" eb="5">
      <t>サイ</t>
    </rPh>
    <rPh sb="6" eb="9">
      <t>キサイレイ</t>
    </rPh>
    <rPh sb="10" eb="12">
      <t>サクジョ</t>
    </rPh>
    <rPh sb="13" eb="14">
      <t>ウエ</t>
    </rPh>
    <rPh sb="15" eb="17">
      <t>クロジ</t>
    </rPh>
    <rPh sb="18" eb="20">
      <t>キニュウ</t>
    </rPh>
    <phoneticPr fontId="16"/>
  </si>
  <si>
    <t>（物品費内訳）</t>
    <phoneticPr fontId="16"/>
  </si>
  <si>
    <t>＜消耗品費＞</t>
    <rPh sb="1" eb="4">
      <t>ショウモウヒン</t>
    </rPh>
    <rPh sb="4" eb="5">
      <t>ヒ</t>
    </rPh>
    <phoneticPr fontId="16"/>
  </si>
  <si>
    <t>単位</t>
    <rPh sb="0" eb="2">
      <t>タンイ</t>
    </rPh>
    <phoneticPr fontId="16"/>
  </si>
  <si>
    <t>試薬（●●●●●、●●製）</t>
    <rPh sb="0" eb="2">
      <t>シヤク</t>
    </rPh>
    <rPh sb="11" eb="12">
      <t>セイ</t>
    </rPh>
    <phoneticPr fontId="16"/>
  </si>
  <si>
    <t>点</t>
    <rPh sb="0" eb="1">
      <t>テン</t>
    </rPh>
    <phoneticPr fontId="16"/>
  </si>
  <si>
    <t>試薬（▲▲▲▲、▲▲製）</t>
    <rPh sb="0" eb="2">
      <t>シヤク</t>
    </rPh>
    <rPh sb="10" eb="11">
      <t>セイ</t>
    </rPh>
    <phoneticPr fontId="16"/>
  </si>
  <si>
    <t>▲▲分析のため</t>
    <rPh sb="2" eb="4">
      <t>ブンセキ</t>
    </rPh>
    <phoneticPr fontId="16"/>
  </si>
  <si>
    <t>細胞培養器具(○○）</t>
    <rPh sb="0" eb="2">
      <t>サイボウ</t>
    </rPh>
    <rPh sb="2" eb="4">
      <t>バイヨウ</t>
    </rPh>
    <rPh sb="4" eb="6">
      <t>キグ</t>
    </rPh>
    <phoneticPr fontId="15"/>
  </si>
  <si>
    <t>培養細胞の維持のため</t>
    <rPh sb="0" eb="2">
      <t>バイヨウ</t>
    </rPh>
    <rPh sb="2" eb="4">
      <t>サイボウ</t>
    </rPh>
    <rPh sb="5" eb="7">
      <t>イジ</t>
    </rPh>
    <phoneticPr fontId="15"/>
  </si>
  <si>
    <t>式</t>
    <rPh sb="0" eb="1">
      <t>シキ</t>
    </rPh>
    <phoneticPr fontId="16"/>
  </si>
  <si>
    <t>細胞培養器具(△△）</t>
    <rPh sb="0" eb="2">
      <t>サイボウ</t>
    </rPh>
    <rPh sb="2" eb="4">
      <t>バイヨウ</t>
    </rPh>
    <rPh sb="4" eb="6">
      <t>キグ</t>
    </rPh>
    <phoneticPr fontId="15"/>
  </si>
  <si>
    <t>培養細胞の維持のため（海外業者）</t>
    <rPh sb="0" eb="2">
      <t>バイヨウ</t>
    </rPh>
    <rPh sb="2" eb="4">
      <t>サイボウ</t>
    </rPh>
    <rPh sb="5" eb="7">
      <t>イジ</t>
    </rPh>
    <rPh sb="11" eb="13">
      <t>カイガイ</t>
    </rPh>
    <rPh sb="13" eb="15">
      <t>ギョウシャ</t>
    </rPh>
    <phoneticPr fontId="15"/>
  </si>
  <si>
    <t>細胞培養器具(他）</t>
    <rPh sb="0" eb="2">
      <t>サイボウ</t>
    </rPh>
    <rPh sb="2" eb="4">
      <t>バイヨウ</t>
    </rPh>
    <rPh sb="4" eb="6">
      <t>キグ</t>
    </rPh>
    <rPh sb="7" eb="8">
      <t>ホカ</t>
    </rPh>
    <phoneticPr fontId="15"/>
  </si>
  <si>
    <t>●●(既製品ソフトウェア)</t>
    <rPh sb="3" eb="6">
      <t>キセイヒン</t>
    </rPh>
    <phoneticPr fontId="16"/>
  </si>
  <si>
    <t>●●解析のため</t>
    <rPh sb="2" eb="4">
      <t>カイセキ</t>
    </rPh>
    <phoneticPr fontId="16"/>
  </si>
  <si>
    <t>式</t>
  </si>
  <si>
    <t>ヌードマウス</t>
    <phoneticPr fontId="16"/>
  </si>
  <si>
    <t>○○の評価実験に使用</t>
    <rPh sb="5" eb="7">
      <t>ジッケン</t>
    </rPh>
    <rPh sb="8" eb="10">
      <t>シヨウ</t>
    </rPh>
    <phoneticPr fontId="16"/>
  </si>
  <si>
    <t>匹</t>
    <rPh sb="0" eb="1">
      <t>ヒキ</t>
    </rPh>
    <phoneticPr fontId="16"/>
  </si>
  <si>
    <t>検査用消耗品（ピペット類）</t>
    <rPh sb="0" eb="2">
      <t>ケンサ</t>
    </rPh>
    <rPh sb="2" eb="3">
      <t>ヨウ</t>
    </rPh>
    <rPh sb="3" eb="6">
      <t>ショウモウヒン</t>
    </rPh>
    <phoneticPr fontId="16"/>
  </si>
  <si>
    <t>●●検査に必要な消耗品</t>
    <rPh sb="2" eb="4">
      <t>ケンサ</t>
    </rPh>
    <rPh sb="5" eb="7">
      <t>ヒツヨウ</t>
    </rPh>
    <rPh sb="8" eb="11">
      <t>ショウモウヒン</t>
    </rPh>
    <phoneticPr fontId="16"/>
  </si>
  <si>
    <t>検査用消耗品（実験器具類）</t>
    <rPh sb="0" eb="2">
      <t>ケンサ</t>
    </rPh>
    <rPh sb="2" eb="3">
      <t>ヨウ</t>
    </rPh>
    <rPh sb="3" eb="6">
      <t>ショウモウヒン</t>
    </rPh>
    <phoneticPr fontId="16"/>
  </si>
  <si>
    <t>△△検査に必要な消耗品</t>
    <rPh sb="2" eb="4">
      <t>ケンサ</t>
    </rPh>
    <rPh sb="5" eb="7">
      <t>ヒツヨウ</t>
    </rPh>
    <rPh sb="8" eb="11">
      <t>ショウモウヒン</t>
    </rPh>
    <phoneticPr fontId="16"/>
  </si>
  <si>
    <t>○○検査に必要な消耗品（海外業者）</t>
    <rPh sb="2" eb="4">
      <t>ケンサ</t>
    </rPh>
    <rPh sb="5" eb="7">
      <t>ヒツヨウ</t>
    </rPh>
    <rPh sb="8" eb="11">
      <t>ショウモウヒン</t>
    </rPh>
    <phoneticPr fontId="16"/>
  </si>
  <si>
    <t>合　　計</t>
    <rPh sb="0" eb="1">
      <t>ゴウ</t>
    </rPh>
    <rPh sb="3" eb="4">
      <t>ケイ</t>
    </rPh>
    <phoneticPr fontId="16"/>
  </si>
  <si>
    <t>＜旅費＞</t>
    <rPh sb="1" eb="3">
      <t>リョヒ</t>
    </rPh>
    <phoneticPr fontId="16"/>
  </si>
  <si>
    <t>種別</t>
    <rPh sb="0" eb="2">
      <t>シュベツ</t>
    </rPh>
    <phoneticPr fontId="16"/>
  </si>
  <si>
    <t>区分</t>
    <rPh sb="0" eb="2">
      <t>クブン</t>
    </rPh>
    <phoneticPr fontId="16"/>
  </si>
  <si>
    <t>出張者</t>
    <rPh sb="0" eb="3">
      <t>シュッチョウシャ</t>
    </rPh>
    <phoneticPr fontId="16"/>
  </si>
  <si>
    <t>出張先</t>
    <rPh sb="0" eb="2">
      <t>シュッチョウ</t>
    </rPh>
    <rPh sb="2" eb="3">
      <t>サキ</t>
    </rPh>
    <phoneticPr fontId="16"/>
  </si>
  <si>
    <t>日程</t>
    <rPh sb="0" eb="2">
      <t>ニッテイ</t>
    </rPh>
    <phoneticPr fontId="16"/>
  </si>
  <si>
    <t>用務・目的</t>
    <rPh sb="0" eb="2">
      <t>ヨウム</t>
    </rPh>
    <rPh sb="3" eb="4">
      <t>メ</t>
    </rPh>
    <rPh sb="4" eb="5">
      <t>マト</t>
    </rPh>
    <phoneticPr fontId="16"/>
  </si>
  <si>
    <t>回数</t>
    <rPh sb="0" eb="2">
      <t>カイスウ</t>
    </rPh>
    <phoneticPr fontId="16"/>
  </si>
  <si>
    <t>人数</t>
    <rPh sb="0" eb="2">
      <t>ニンズウ</t>
    </rPh>
    <phoneticPr fontId="16"/>
  </si>
  <si>
    <t>国内</t>
    <phoneticPr fontId="16"/>
  </si>
  <si>
    <t>国内使用分</t>
  </si>
  <si>
    <t>栄目戸　太郎</t>
    <rPh sb="0" eb="1">
      <t>エイ</t>
    </rPh>
    <rPh sb="1" eb="3">
      <t>メド</t>
    </rPh>
    <rPh sb="4" eb="6">
      <t>タロウ</t>
    </rPh>
    <phoneticPr fontId="16"/>
  </si>
  <si>
    <t>泊</t>
    <rPh sb="0" eb="1">
      <t>ハク</t>
    </rPh>
    <phoneticPr fontId="16"/>
  </si>
  <si>
    <t>日</t>
    <rPh sb="0" eb="1">
      <t>ヒ</t>
    </rPh>
    <phoneticPr fontId="16"/>
  </si>
  <si>
    <t>四半期報告会のため</t>
    <rPh sb="0" eb="3">
      <t>シハンキ</t>
    </rPh>
    <rPh sb="3" eb="6">
      <t>ホウコクカイ</t>
    </rPh>
    <phoneticPr fontId="16"/>
  </si>
  <si>
    <t>国内</t>
  </si>
  <si>
    <t>丸野　内子</t>
    <rPh sb="0" eb="1">
      <t>マル</t>
    </rPh>
    <rPh sb="1" eb="2">
      <t>ノ</t>
    </rPh>
    <rPh sb="3" eb="5">
      <t>ウチコ</t>
    </rPh>
    <phoneticPr fontId="16"/>
  </si>
  <si>
    <t>東京都内　会議室</t>
    <rPh sb="0" eb="2">
      <t>トウキョウ</t>
    </rPh>
    <rPh sb="2" eb="4">
      <t>トナイ</t>
    </rPh>
    <rPh sb="5" eb="8">
      <t>カイギシツ</t>
    </rPh>
    <phoneticPr fontId="16"/>
  </si>
  <si>
    <t>○○班　班会議出席</t>
    <rPh sb="2" eb="3">
      <t>ハン</t>
    </rPh>
    <rPh sb="4" eb="5">
      <t>ハン</t>
    </rPh>
    <rPh sb="5" eb="7">
      <t>カイギ</t>
    </rPh>
    <rPh sb="7" eb="9">
      <t>シュッセキ</t>
    </rPh>
    <phoneticPr fontId="16"/>
  </si>
  <si>
    <t>海外</t>
  </si>
  <si>
    <t>海外使用分</t>
  </si>
  <si>
    <t>大手　町子</t>
    <rPh sb="0" eb="2">
      <t>オオテ</t>
    </rPh>
    <rPh sb="3" eb="4">
      <t>マチ</t>
    </rPh>
    <rPh sb="4" eb="5">
      <t>コ</t>
    </rPh>
    <phoneticPr fontId="16"/>
  </si>
  <si>
    <t>シカゴ・DF大学</t>
    <rPh sb="6" eb="8">
      <t>ダイガク</t>
    </rPh>
    <phoneticPr fontId="16"/>
  </si>
  <si>
    <t>ZZZZ学会　発表のため(9/30)</t>
    <rPh sb="4" eb="6">
      <t>ガッカイ</t>
    </rPh>
    <rPh sb="7" eb="9">
      <t>ハッピョウ</t>
    </rPh>
    <phoneticPr fontId="16"/>
  </si>
  <si>
    <t>ZZZZ学会　発表のため</t>
    <rPh sb="4" eb="6">
      <t>ガッカイ</t>
    </rPh>
    <rPh sb="7" eb="9">
      <t>ハッピョウ</t>
    </rPh>
    <phoneticPr fontId="16"/>
  </si>
  <si>
    <t>消費税相当額計上対象額  →</t>
    <rPh sb="0" eb="3">
      <t>ショウヒゼイ</t>
    </rPh>
    <rPh sb="3" eb="6">
      <t>ソウトウガク</t>
    </rPh>
    <rPh sb="6" eb="8">
      <t>ケイジョウ</t>
    </rPh>
    <rPh sb="8" eb="11">
      <t>タイショウガク</t>
    </rPh>
    <phoneticPr fontId="16"/>
  </si>
  <si>
    <t>（人件費内訳）</t>
    <rPh sb="1" eb="4">
      <t>ジンケンヒ</t>
    </rPh>
    <rPh sb="4" eb="6">
      <t>ウチワケ</t>
    </rPh>
    <phoneticPr fontId="16"/>
  </si>
  <si>
    <t>＜人件費＞</t>
    <rPh sb="1" eb="2">
      <t>ヒト</t>
    </rPh>
    <rPh sb="2" eb="3">
      <t>ケン</t>
    </rPh>
    <rPh sb="3" eb="4">
      <t>ヒ</t>
    </rPh>
    <phoneticPr fontId="16"/>
  </si>
  <si>
    <t>種別
（各機関の雇用の名称）</t>
    <rPh sb="0" eb="2">
      <t>シュベツ</t>
    </rPh>
    <rPh sb="4" eb="5">
      <t>カク</t>
    </rPh>
    <rPh sb="5" eb="7">
      <t>キカン</t>
    </rPh>
    <rPh sb="8" eb="10">
      <t>コヨウ</t>
    </rPh>
    <rPh sb="11" eb="13">
      <t>メイショウ</t>
    </rPh>
    <phoneticPr fontId="16"/>
  </si>
  <si>
    <t>氏名</t>
    <rPh sb="0" eb="2">
      <t>シメイ</t>
    </rPh>
    <phoneticPr fontId="16"/>
  </si>
  <si>
    <t>雇用区分</t>
    <rPh sb="0" eb="2">
      <t>コヨウ</t>
    </rPh>
    <rPh sb="2" eb="4">
      <t>クブン</t>
    </rPh>
    <phoneticPr fontId="16"/>
  </si>
  <si>
    <t>備考</t>
    <rPh sb="0" eb="2">
      <t>ビコウ</t>
    </rPh>
    <phoneticPr fontId="16"/>
  </si>
  <si>
    <t>時間単価</t>
    <rPh sb="0" eb="2">
      <t>ジカン</t>
    </rPh>
    <rPh sb="2" eb="4">
      <t>タンカ</t>
    </rPh>
    <phoneticPr fontId="16"/>
  </si>
  <si>
    <t>従事時間</t>
    <rPh sb="0" eb="2">
      <t>ジュウジ</t>
    </rPh>
    <rPh sb="2" eb="4">
      <t>ジカン</t>
    </rPh>
    <phoneticPr fontId="16"/>
  </si>
  <si>
    <t>月額単価</t>
    <rPh sb="0" eb="2">
      <t>ゲツガク</t>
    </rPh>
    <rPh sb="2" eb="4">
      <t>タンカ</t>
    </rPh>
    <phoneticPr fontId="16"/>
  </si>
  <si>
    <t>従事月数</t>
    <rPh sb="0" eb="2">
      <t>ジュウジ</t>
    </rPh>
    <rPh sb="2" eb="4">
      <t>ゲッスウ</t>
    </rPh>
    <phoneticPr fontId="16"/>
  </si>
  <si>
    <t>研究員</t>
    <rPh sb="0" eb="3">
      <t>ケンキュウイン</t>
    </rPh>
    <phoneticPr fontId="16"/>
  </si>
  <si>
    <t>直雇用</t>
  </si>
  <si>
    <t>研究補佐員</t>
    <rPh sb="0" eb="2">
      <t>ケンキュウ</t>
    </rPh>
    <rPh sb="2" eb="5">
      <t>ホサイン</t>
    </rPh>
    <phoneticPr fontId="16"/>
  </si>
  <si>
    <t>A</t>
    <phoneticPr fontId="16"/>
  </si>
  <si>
    <t>税込</t>
  </si>
  <si>
    <t>B</t>
    <phoneticPr fontId="16"/>
  </si>
  <si>
    <t>雇用
区分</t>
    <rPh sb="0" eb="2">
      <t>コヨウ</t>
    </rPh>
    <rPh sb="3" eb="5">
      <t>クブン</t>
    </rPh>
    <phoneticPr fontId="16"/>
  </si>
  <si>
    <t>うち
定期代</t>
    <rPh sb="3" eb="6">
      <t>テイキダイ</t>
    </rPh>
    <phoneticPr fontId="16"/>
  </si>
  <si>
    <t>年間定期代</t>
    <rPh sb="0" eb="2">
      <t>ネンカン</t>
    </rPh>
    <rPh sb="2" eb="5">
      <t>テイキダイ</t>
    </rPh>
    <phoneticPr fontId="16"/>
  </si>
  <si>
    <t>賞与</t>
    <rPh sb="0" eb="2">
      <t>ショウヨ</t>
    </rPh>
    <phoneticPr fontId="16"/>
  </si>
  <si>
    <t>従事率</t>
    <rPh sb="0" eb="2">
      <t>ジュウジ</t>
    </rPh>
    <rPh sb="2" eb="3">
      <t>リツ</t>
    </rPh>
    <phoneticPr fontId="16"/>
  </si>
  <si>
    <t>特任研究員</t>
    <rPh sb="0" eb="2">
      <t>トクニン</t>
    </rPh>
    <rPh sb="2" eb="5">
      <t>ケンキュウイン</t>
    </rPh>
    <phoneticPr fontId="16"/>
  </si>
  <si>
    <t>派遣</t>
  </si>
  <si>
    <t>消費税相当額計上対象額（定期代込）→</t>
    <rPh sb="0" eb="3">
      <t>ショウヒゼイ</t>
    </rPh>
    <rPh sb="3" eb="6">
      <t>ソウトウガク</t>
    </rPh>
    <rPh sb="6" eb="8">
      <t>ケイジョウ</t>
    </rPh>
    <rPh sb="8" eb="11">
      <t>タイショウガク</t>
    </rPh>
    <rPh sb="12" eb="15">
      <t>テイキダイ</t>
    </rPh>
    <rPh sb="15" eb="16">
      <t>コ</t>
    </rPh>
    <phoneticPr fontId="16"/>
  </si>
  <si>
    <t>上記のうち年間定期代→</t>
    <rPh sb="0" eb="2">
      <t>ジョウキ</t>
    </rPh>
    <rPh sb="5" eb="7">
      <t>ネンカン</t>
    </rPh>
    <rPh sb="7" eb="10">
      <t>テイキダイ</t>
    </rPh>
    <phoneticPr fontId="16"/>
  </si>
  <si>
    <t>定期代差し引き後の消費税相当額計上対象額→</t>
    <rPh sb="0" eb="3">
      <t>テイキダイ</t>
    </rPh>
    <rPh sb="3" eb="4">
      <t>サ</t>
    </rPh>
    <rPh sb="5" eb="6">
      <t>ヒ</t>
    </rPh>
    <rPh sb="7" eb="8">
      <t>ゴ</t>
    </rPh>
    <rPh sb="9" eb="12">
      <t>ショウヒゼイ</t>
    </rPh>
    <rPh sb="12" eb="15">
      <t>ソウトウガク</t>
    </rPh>
    <rPh sb="15" eb="17">
      <t>ケイジョウ</t>
    </rPh>
    <rPh sb="17" eb="20">
      <t>タイショウガク</t>
    </rPh>
    <phoneticPr fontId="16"/>
  </si>
  <si>
    <t>＜謝金＞</t>
    <rPh sb="1" eb="3">
      <t>シャキン</t>
    </rPh>
    <phoneticPr fontId="16"/>
  </si>
  <si>
    <t>用務・目的等</t>
    <rPh sb="0" eb="2">
      <t>ヨウム</t>
    </rPh>
    <rPh sb="3" eb="5">
      <t>モクテキ</t>
    </rPh>
    <rPh sb="5" eb="6">
      <t>ナド</t>
    </rPh>
    <phoneticPr fontId="16"/>
  </si>
  <si>
    <t>積算根拠</t>
    <rPh sb="2" eb="4">
      <t>コンキョ</t>
    </rPh>
    <phoneticPr fontId="16"/>
  </si>
  <si>
    <t>消費税区分</t>
    <rPh sb="0" eb="3">
      <t>ショウヒゼイ</t>
    </rPh>
    <rPh sb="3" eb="5">
      <t>クブン</t>
    </rPh>
    <phoneticPr fontId="16"/>
  </si>
  <si>
    <t>●●●●</t>
    <phoneticPr fontId="16"/>
  </si>
  <si>
    <t>○○○○についての専門家による指導（講師代）</t>
    <rPh sb="9" eb="12">
      <t>センモンカ</t>
    </rPh>
    <rPh sb="15" eb="17">
      <t>シドウ</t>
    </rPh>
    <rPh sb="18" eb="20">
      <t>コウシ</t>
    </rPh>
    <rPh sb="20" eb="21">
      <t>ダイ</t>
    </rPh>
    <phoneticPr fontId="16"/>
  </si>
  <si>
    <t>（その他内訳）</t>
    <rPh sb="3" eb="4">
      <t>タ</t>
    </rPh>
    <rPh sb="4" eb="6">
      <t>ウチワケ</t>
    </rPh>
    <phoneticPr fontId="16"/>
  </si>
  <si>
    <t>＜外注費＞</t>
    <rPh sb="1" eb="4">
      <t>ガイチュウヒ</t>
    </rPh>
    <phoneticPr fontId="16"/>
  </si>
  <si>
    <t>件名</t>
    <rPh sb="0" eb="2">
      <t>ケンメイ</t>
    </rPh>
    <phoneticPr fontId="16"/>
  </si>
  <si>
    <t>目的等</t>
    <rPh sb="0" eb="2">
      <t>モクテキ</t>
    </rPh>
    <rPh sb="2" eb="3">
      <t>ナド</t>
    </rPh>
    <phoneticPr fontId="16"/>
  </si>
  <si>
    <t>外注検査費</t>
    <rPh sb="0" eb="2">
      <t>ガイチュウ</t>
    </rPh>
    <rPh sb="2" eb="4">
      <t>ケンサ</t>
    </rPh>
    <rPh sb="4" eb="5">
      <t>ヒ</t>
    </rPh>
    <phoneticPr fontId="16"/>
  </si>
  <si>
    <t>○○の○○用サンプル検査の外注</t>
    <rPh sb="5" eb="6">
      <t>ヨウ</t>
    </rPh>
    <rPh sb="10" eb="12">
      <t>ケンサ</t>
    </rPh>
    <rPh sb="13" eb="15">
      <t>ガイチュウ</t>
    </rPh>
    <phoneticPr fontId="15"/>
  </si>
  <si>
    <t>標本作製費用</t>
    <rPh sb="0" eb="2">
      <t>ヒョウホン</t>
    </rPh>
    <rPh sb="2" eb="4">
      <t>サクセイ</t>
    </rPh>
    <rPh sb="4" eb="6">
      <t>ヒヨウ</t>
    </rPh>
    <phoneticPr fontId="16"/>
  </si>
  <si>
    <t>病理学的標本作製</t>
    <rPh sb="4" eb="6">
      <t>ヒョウホン</t>
    </rPh>
    <rPh sb="6" eb="8">
      <t>サクセイ</t>
    </rPh>
    <phoneticPr fontId="16"/>
  </si>
  <si>
    <t>件</t>
    <rPh sb="0" eb="1">
      <t>ケン</t>
    </rPh>
    <phoneticPr fontId="16"/>
  </si>
  <si>
    <t>●●解析費用</t>
    <rPh sb="2" eb="4">
      <t>カイセキ</t>
    </rPh>
    <phoneticPr fontId="16"/>
  </si>
  <si>
    <t>病理学的解析に使用するため（海外業者）</t>
    <phoneticPr fontId="16"/>
  </si>
  <si>
    <t>DNA合成</t>
    <rPh sb="3" eb="5">
      <t>ゴウセイ</t>
    </rPh>
    <phoneticPr fontId="16"/>
  </si>
  <si>
    <t>PARG阻害剤のバイオマーカー研究</t>
  </si>
  <si>
    <t>＜その他＞</t>
    <rPh sb="3" eb="4">
      <t>タ</t>
    </rPh>
    <phoneticPr fontId="16"/>
  </si>
  <si>
    <t>検査機器レンタル料</t>
    <rPh sb="0" eb="2">
      <t>ケンサ</t>
    </rPh>
    <rPh sb="2" eb="4">
      <t>キキ</t>
    </rPh>
    <rPh sb="8" eb="9">
      <t>リョウ</t>
    </rPh>
    <phoneticPr fontId="16"/>
  </si>
  <si>
    <t>限定された期間で検証データ取得のため。</t>
    <rPh sb="0" eb="2">
      <t>ゲンテイ</t>
    </rPh>
    <rPh sb="5" eb="7">
      <t>キカン</t>
    </rPh>
    <rPh sb="8" eb="10">
      <t>ケンショウ</t>
    </rPh>
    <rPh sb="13" eb="15">
      <t>シュトク</t>
    </rPh>
    <phoneticPr fontId="16"/>
  </si>
  <si>
    <t>ヶ月</t>
  </si>
  <si>
    <t>学会参加費（海外）</t>
    <rPh sb="0" eb="2">
      <t>ガッカイ</t>
    </rPh>
    <rPh sb="2" eb="5">
      <t>サンカヒ</t>
    </rPh>
    <rPh sb="6" eb="8">
      <t>カイガイ</t>
    </rPh>
    <phoneticPr fontId="16"/>
  </si>
  <si>
    <t>○○学会での発表のため</t>
    <rPh sb="2" eb="4">
      <t>ガッカイ</t>
    </rPh>
    <rPh sb="6" eb="8">
      <t>ハッピョウ</t>
    </rPh>
    <phoneticPr fontId="16"/>
  </si>
  <si>
    <t>論文投稿料（海外）</t>
    <rPh sb="0" eb="2">
      <t>ロンブン</t>
    </rPh>
    <rPh sb="2" eb="4">
      <t>トウコウ</t>
    </rPh>
    <rPh sb="4" eb="5">
      <t>リョウ</t>
    </rPh>
    <rPh sb="6" eb="8">
      <t>カイガイ</t>
    </rPh>
    <phoneticPr fontId="16"/>
  </si>
  <si>
    <t>○○についての投稿</t>
    <rPh sb="7" eb="9">
      <t>トウコウ</t>
    </rPh>
    <phoneticPr fontId="16"/>
  </si>
  <si>
    <t>学会参加費（会員）</t>
    <rPh sb="0" eb="2">
      <t>ガッカイ</t>
    </rPh>
    <rPh sb="2" eb="5">
      <t>サンカヒ</t>
    </rPh>
    <rPh sb="6" eb="8">
      <t>カイイン</t>
    </rPh>
    <phoneticPr fontId="16"/>
  </si>
  <si>
    <t>学会参加費（非会員）</t>
    <rPh sb="0" eb="2">
      <t>ガッカイ</t>
    </rPh>
    <rPh sb="2" eb="5">
      <t>サンカヒ</t>
    </rPh>
    <rPh sb="6" eb="9">
      <t>ヒカイイン</t>
    </rPh>
    <phoneticPr fontId="16"/>
  </si>
  <si>
    <t>●●ソフトウェアライセンス</t>
    <phoneticPr fontId="16"/>
  </si>
  <si>
    <t>令和  年  月～令和  年  月分</t>
    <rPh sb="0" eb="2">
      <t>レイワ</t>
    </rPh>
    <rPh sb="4" eb="5">
      <t>ネン</t>
    </rPh>
    <rPh sb="7" eb="8">
      <t>ガツ</t>
    </rPh>
    <rPh sb="9" eb="11">
      <t>レイワ</t>
    </rPh>
    <rPh sb="13" eb="14">
      <t>ネン</t>
    </rPh>
    <rPh sb="16" eb="17">
      <t>ガツ</t>
    </rPh>
    <rPh sb="17" eb="18">
      <t>フン</t>
    </rPh>
    <phoneticPr fontId="16"/>
  </si>
  <si>
    <t>＜その他（消費税相当額）＞</t>
    <rPh sb="3" eb="4">
      <t>タ</t>
    </rPh>
    <rPh sb="5" eb="8">
      <t>ショウヒゼイ</t>
    </rPh>
    <rPh sb="8" eb="10">
      <t>ソウトウ</t>
    </rPh>
    <rPh sb="10" eb="11">
      <t>ガク</t>
    </rPh>
    <phoneticPr fontId="16"/>
  </si>
  <si>
    <t>項目名</t>
    <rPh sb="0" eb="2">
      <t>コウモク</t>
    </rPh>
    <rPh sb="2" eb="3">
      <t>メイ</t>
    </rPh>
    <phoneticPr fontId="16"/>
  </si>
  <si>
    <t>対象額</t>
    <rPh sb="0" eb="2">
      <t>タイショウ</t>
    </rPh>
    <rPh sb="2" eb="3">
      <t>ガク</t>
    </rPh>
    <phoneticPr fontId="16"/>
  </si>
  <si>
    <t>消費税率</t>
    <rPh sb="0" eb="3">
      <t>ショウヒゼイ</t>
    </rPh>
    <rPh sb="3" eb="4">
      <t>リツ</t>
    </rPh>
    <phoneticPr fontId="16"/>
  </si>
  <si>
    <t>設備備品費</t>
    <rPh sb="0" eb="2">
      <t>セツビ</t>
    </rPh>
    <rPh sb="2" eb="4">
      <t>ビヒン</t>
    </rPh>
    <rPh sb="4" eb="5">
      <t>ヒ</t>
    </rPh>
    <phoneticPr fontId="16"/>
  </si>
  <si>
    <t>消費税相当額合計</t>
    <rPh sb="0" eb="3">
      <t>ショウヒゼイ</t>
    </rPh>
    <rPh sb="3" eb="6">
      <t>ソウトウガク</t>
    </rPh>
    <rPh sb="6" eb="8">
      <t>ゴウケイ</t>
    </rPh>
    <phoneticPr fontId="16"/>
  </si>
  <si>
    <t>消耗品費</t>
    <rPh sb="0" eb="2">
      <t>ショウモウ</t>
    </rPh>
    <rPh sb="2" eb="3">
      <t>ヒン</t>
    </rPh>
    <rPh sb="3" eb="4">
      <t>ヒ</t>
    </rPh>
    <phoneticPr fontId="16"/>
  </si>
  <si>
    <t>旅費</t>
    <rPh sb="0" eb="2">
      <t>リョヒ</t>
    </rPh>
    <phoneticPr fontId="16"/>
  </si>
  <si>
    <t>人件費</t>
    <rPh sb="0" eb="3">
      <t>ジンケンヒ</t>
    </rPh>
    <phoneticPr fontId="16"/>
  </si>
  <si>
    <t>謝金</t>
    <rPh sb="0" eb="2">
      <t>シャキン</t>
    </rPh>
    <phoneticPr fontId="16"/>
  </si>
  <si>
    <t>外注費</t>
    <rPh sb="0" eb="2">
      <t>ガイチュウ</t>
    </rPh>
    <rPh sb="2" eb="3">
      <t>ヒ</t>
    </rPh>
    <phoneticPr fontId="16"/>
  </si>
  <si>
    <t>契約締結日：</t>
    <rPh sb="0" eb="2">
      <t>ケイヤク</t>
    </rPh>
    <rPh sb="2" eb="4">
      <t>テイケツ</t>
    </rPh>
    <rPh sb="4" eb="5">
      <t>ビ</t>
    </rPh>
    <phoneticPr fontId="16"/>
  </si>
  <si>
    <t>１．研究開発費</t>
    <phoneticPr fontId="16"/>
  </si>
  <si>
    <t>研究開発担当者所属・役職：</t>
    <rPh sb="0" eb="2">
      <t>ケンキュウ</t>
    </rPh>
    <rPh sb="2" eb="4">
      <t>カイハツ</t>
    </rPh>
    <rPh sb="4" eb="7">
      <t>タントウシャ</t>
    </rPh>
    <rPh sb="7" eb="9">
      <t>ショゾク</t>
    </rPh>
    <rPh sb="10" eb="12">
      <t>ヤクショク</t>
    </rPh>
    <phoneticPr fontId="16"/>
  </si>
  <si>
    <t>研究機関名：</t>
    <rPh sb="0" eb="2">
      <t>ケ</t>
    </rPh>
    <rPh sb="2" eb="4">
      <t>キカン</t>
    </rPh>
    <rPh sb="4" eb="5">
      <t>メイ</t>
    </rPh>
    <phoneticPr fontId="16"/>
  </si>
  <si>
    <t>研究機関の代表者　住所：</t>
    <rPh sb="2" eb="4">
      <t>キカン</t>
    </rPh>
    <rPh sb="5" eb="8">
      <t>ダイヒョウシャ</t>
    </rPh>
    <rPh sb="9" eb="11">
      <t>ジュウショ</t>
    </rPh>
    <phoneticPr fontId="16"/>
  </si>
  <si>
    <t>研究機関の代表者　肩書：</t>
    <rPh sb="2" eb="4">
      <t>キカン</t>
    </rPh>
    <rPh sb="5" eb="8">
      <t>ダイヒョウシャ</t>
    </rPh>
    <rPh sb="9" eb="11">
      <t>カタガ</t>
    </rPh>
    <phoneticPr fontId="16"/>
  </si>
  <si>
    <t>研究機関の代表者　氏名：</t>
    <rPh sb="2" eb="4">
      <t>キカン</t>
    </rPh>
    <rPh sb="5" eb="8">
      <t>ダイヒョウシャ</t>
    </rPh>
    <rPh sb="9" eb="11">
      <t>シメイ</t>
    </rPh>
    <phoneticPr fontId="16"/>
  </si>
  <si>
    <t>研究開発課題名：</t>
    <rPh sb="0" eb="2">
      <t>ケンキュウ</t>
    </rPh>
    <rPh sb="2" eb="4">
      <t>カイハツ</t>
    </rPh>
    <rPh sb="4" eb="5">
      <t>カ</t>
    </rPh>
    <rPh sb="5" eb="6">
      <t>ダイ</t>
    </rPh>
    <rPh sb="6" eb="7">
      <t>ナ</t>
    </rPh>
    <phoneticPr fontId="16"/>
  </si>
  <si>
    <t>当年度研究開発期間：</t>
    <rPh sb="0" eb="3">
      <t>トウネンド</t>
    </rPh>
    <rPh sb="7" eb="9">
      <t>キカン</t>
    </rPh>
    <phoneticPr fontId="16"/>
  </si>
  <si>
    <t>研究機関名</t>
    <rPh sb="0" eb="2">
      <t>ケンキュウ</t>
    </rPh>
    <rPh sb="2" eb="5">
      <t>キカンメイ</t>
    </rPh>
    <phoneticPr fontId="27"/>
  </si>
  <si>
    <t>研究開発担当者
所属・役職</t>
    <rPh sb="0" eb="2">
      <t>ケンキュウ</t>
    </rPh>
    <rPh sb="2" eb="4">
      <t>カイハツ</t>
    </rPh>
    <rPh sb="4" eb="7">
      <t>タントウシャ</t>
    </rPh>
    <rPh sb="8" eb="10">
      <t>ショゾク</t>
    </rPh>
    <rPh sb="11" eb="13">
      <t>ヤクショク</t>
    </rPh>
    <phoneticPr fontId="27"/>
  </si>
  <si>
    <t>全研究開発期間
開始日</t>
    <rPh sb="0" eb="1">
      <t>ゼン</t>
    </rPh>
    <rPh sb="1" eb="3">
      <t>ケンキュウ</t>
    </rPh>
    <rPh sb="3" eb="5">
      <t>カイハツ</t>
    </rPh>
    <rPh sb="5" eb="7">
      <t>キカン</t>
    </rPh>
    <rPh sb="8" eb="11">
      <t>カイシビ</t>
    </rPh>
    <phoneticPr fontId="27"/>
  </si>
  <si>
    <t>当年度研究開発期間開始日</t>
    <rPh sb="0" eb="3">
      <t>トウネンド</t>
    </rPh>
    <rPh sb="3" eb="7">
      <t>ケンキュウカイハツ</t>
    </rPh>
    <rPh sb="7" eb="9">
      <t>キカン</t>
    </rPh>
    <rPh sb="9" eb="12">
      <t>カイシビ</t>
    </rPh>
    <phoneticPr fontId="27"/>
  </si>
  <si>
    <t>当年度研究開発期間終了日</t>
    <rPh sb="0" eb="3">
      <t>トウネンド</t>
    </rPh>
    <rPh sb="3" eb="7">
      <t>ケンキュウカイハツ</t>
    </rPh>
    <rPh sb="7" eb="9">
      <t>キカン</t>
    </rPh>
    <rPh sb="9" eb="11">
      <t>シュウリョウ</t>
    </rPh>
    <rPh sb="11" eb="12">
      <t>ヒ</t>
    </rPh>
    <phoneticPr fontId="27"/>
  </si>
  <si>
    <t>全研究開発期間
終了予定日</t>
    <rPh sb="0" eb="1">
      <t>ゼン</t>
    </rPh>
    <rPh sb="1" eb="3">
      <t>ケンキュウ</t>
    </rPh>
    <rPh sb="3" eb="5">
      <t>カイハツ</t>
    </rPh>
    <rPh sb="5" eb="7">
      <t>キカン</t>
    </rPh>
    <rPh sb="8" eb="10">
      <t>シュウリョウ</t>
    </rPh>
    <rPh sb="10" eb="13">
      <t>ヨテイビ</t>
    </rPh>
    <phoneticPr fontId="27"/>
  </si>
  <si>
    <t>研究機関の代表者
住　　所</t>
    <rPh sb="9" eb="10">
      <t>ジュウ</t>
    </rPh>
    <rPh sb="12" eb="13">
      <t>ショ</t>
    </rPh>
    <phoneticPr fontId="27"/>
  </si>
  <si>
    <t>研究機関の代表者　肩書</t>
    <rPh sb="0" eb="2">
      <t>ケンキュウ</t>
    </rPh>
    <rPh sb="2" eb="4">
      <t>キカン</t>
    </rPh>
    <rPh sb="5" eb="8">
      <t>ダイヒョウシャ</t>
    </rPh>
    <rPh sb="9" eb="11">
      <t>カタガ</t>
    </rPh>
    <phoneticPr fontId="27"/>
  </si>
  <si>
    <t>研究機関の代表者　氏名</t>
    <rPh sb="0" eb="2">
      <t>ケンキュウ</t>
    </rPh>
    <rPh sb="2" eb="4">
      <t>キカン</t>
    </rPh>
    <rPh sb="5" eb="8">
      <t>ダイヒョウシャ</t>
    </rPh>
    <rPh sb="9" eb="11">
      <t>シメイ</t>
    </rPh>
    <phoneticPr fontId="27"/>
  </si>
  <si>
    <t>全研究開発期間：</t>
    <rPh sb="0" eb="1">
      <t>ゼン</t>
    </rPh>
    <rPh sb="1" eb="3">
      <t>ケンキュウ</t>
    </rPh>
    <rPh sb="3" eb="5">
      <t>カイハツ</t>
    </rPh>
    <rPh sb="5" eb="7">
      <t>キカン</t>
    </rPh>
    <phoneticPr fontId="16"/>
  </si>
  <si>
    <t>分担研究開発課題名：</t>
  </si>
  <si>
    <r>
      <t>コンプライアンス推進責任者　</t>
    </r>
    <r>
      <rPr>
        <b/>
        <sz val="12"/>
        <color rgb="FFFF0000"/>
        <rFont val="ＭＳ 明朝"/>
        <family val="1"/>
        <charset val="128"/>
      </rPr>
      <t xml:space="preserve">【変更の場合はAMED研究開発課題管理支援ツール（A-POST）によりご変更ください。A-POSTを使用していない機関は、研究公正・業務推進部 </t>
    </r>
    <r>
      <rPr>
        <b/>
        <u/>
        <sz val="12"/>
        <color rgb="FFFF0000"/>
        <rFont val="ＭＳ 明朝"/>
        <family val="1"/>
        <charset val="128"/>
      </rPr>
      <t>研究公正課</t>
    </r>
    <r>
      <rPr>
        <b/>
        <sz val="12"/>
        <color rgb="FFFF0000"/>
        <rFont val="ＭＳ 明朝"/>
        <family val="1"/>
        <charset val="128"/>
      </rPr>
      <t>にメールでご連絡ください。⇒ kenkyuukousei@amed.go.jp】</t>
    </r>
    <rPh sb="8" eb="10">
      <t>スイシン</t>
    </rPh>
    <rPh sb="10" eb="13">
      <t>セキニンシャ</t>
    </rPh>
    <phoneticPr fontId="16"/>
  </si>
  <si>
    <r>
      <t>研究倫理教育責任者　</t>
    </r>
    <r>
      <rPr>
        <b/>
        <sz val="12"/>
        <color rgb="FFFF0000"/>
        <rFont val="ＭＳ 明朝"/>
        <family val="1"/>
        <charset val="128"/>
      </rPr>
      <t xml:space="preserve">【変更の場合はAMED研究開発課題管理支援ツール（A-POST）によりご変更ください。A-POSTを使用していない機関は、研究公正・業務推進部 </t>
    </r>
    <r>
      <rPr>
        <b/>
        <u/>
        <sz val="12"/>
        <color rgb="FFFF0000"/>
        <rFont val="ＭＳ 明朝"/>
        <family val="1"/>
        <charset val="128"/>
      </rPr>
      <t>研究公正課</t>
    </r>
    <r>
      <rPr>
        <b/>
        <sz val="12"/>
        <color rgb="FFFF0000"/>
        <rFont val="ＭＳ 明朝"/>
        <family val="1"/>
        <charset val="128"/>
      </rPr>
      <t>にメールでご連絡ください。⇒ kenkyuukousei@amed.go.jp】</t>
    </r>
    <rPh sb="0" eb="2">
      <t>ケンキュウ</t>
    </rPh>
    <rPh sb="2" eb="4">
      <t>リンリ</t>
    </rPh>
    <rPh sb="4" eb="6">
      <t>キョウイク</t>
    </rPh>
    <rPh sb="6" eb="9">
      <t>セキニンシャ</t>
    </rPh>
    <phoneticPr fontId="16"/>
  </si>
  <si>
    <t>月給
または
時給</t>
    <rPh sb="0" eb="2">
      <t>ゲッキュウ</t>
    </rPh>
    <rPh sb="7" eb="9">
      <t>ジキュウ</t>
    </rPh>
    <phoneticPr fontId="16"/>
  </si>
  <si>
    <t>支払月数
または
支払時間数</t>
    <rPh sb="0" eb="2">
      <t>シハライ</t>
    </rPh>
    <rPh sb="2" eb="4">
      <t>ツキスウ</t>
    </rPh>
    <rPh sb="9" eb="11">
      <t>シハラ</t>
    </rPh>
    <rPh sb="11" eb="14">
      <t>ジカンスウ</t>
    </rPh>
    <phoneticPr fontId="16"/>
  </si>
  <si>
    <t>ABC大学 ○○県○○市</t>
    <rPh sb="3" eb="5">
      <t>ダイガク</t>
    </rPh>
    <rPh sb="8" eb="9">
      <t>ケン</t>
    </rPh>
    <rPh sb="11" eb="12">
      <t>シ</t>
    </rPh>
    <phoneticPr fontId="16"/>
  </si>
  <si>
    <t>●●セミナー講師謝金</t>
    <rPh sb="6" eb="8">
      <t>コウシ</t>
    </rPh>
    <rPh sb="8" eb="10">
      <t>シャキン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</si>
</sst>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Red]\(#,##0\)"/>
    <numFmt numFmtId="177" formatCode="#,##0;&quot;▲ &quot;#,##0"/>
    <numFmt numFmtId="178" formatCode="#,##0;\-#,##0;&quot;-&quot;"/>
    <numFmt numFmtId="179" formatCode="#,##0\ &quot;千&quot;&quot;円&quot;"/>
    <numFmt numFmtId="180" formatCode="[$-411]ggge&quot;年&quot;m&quot;月&quot;d&quot;日&quot;;@"/>
    <numFmt numFmtId="181" formatCode="#,##0_ ;[Red]\-#,##0\ "/>
    <numFmt numFmtId="182" formatCode="#,##0_ "/>
    <numFmt numFmtId="183" formatCode="0.00000000%"/>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b/>
      <sz val="11"/>
      <name val="Helv"/>
      <family val="2"/>
    </font>
    <font>
      <sz val="12"/>
      <name val="ＭＳ Ｐゴシック"/>
      <family val="3"/>
      <charset val="128"/>
    </font>
    <font>
      <sz val="12"/>
      <name val="ＭＳ 明朝"/>
      <family val="1"/>
      <charset val="128"/>
    </font>
    <font>
      <sz val="11"/>
      <name val="ＭＳ 明朝"/>
      <family val="1"/>
      <charset val="128"/>
    </font>
    <font>
      <sz val="12"/>
      <color indexed="10"/>
      <name val="ＭＳ 明朝"/>
      <family val="1"/>
      <charset val="128"/>
    </font>
    <font>
      <b/>
      <sz val="12"/>
      <name val="ＭＳ 明朝"/>
      <family val="1"/>
      <charset val="128"/>
    </font>
    <font>
      <sz val="12"/>
      <color rgb="FFFF0000"/>
      <name val="ＭＳ 明朝"/>
      <family val="1"/>
      <charset val="128"/>
    </font>
    <font>
      <sz val="6"/>
      <name val="ＭＳ Ｐゴシック"/>
      <family val="2"/>
      <charset val="128"/>
      <scheme val="minor"/>
    </font>
    <font>
      <sz val="9"/>
      <color indexed="81"/>
      <name val="ＭＳ Ｐゴシック"/>
      <family val="3"/>
      <charset val="128"/>
    </font>
    <font>
      <sz val="10"/>
      <name val="ＭＳ 明朝"/>
      <family val="1"/>
      <charset val="128"/>
    </font>
    <font>
      <sz val="6"/>
      <name val="ＭＳ 明朝"/>
      <family val="1"/>
      <charset val="128"/>
    </font>
    <font>
      <sz val="12"/>
      <name val="HGSｺﾞｼｯｸE"/>
      <family val="3"/>
      <charset val="128"/>
    </font>
    <font>
      <sz val="10"/>
      <color rgb="FFFF0000"/>
      <name val="ＭＳ 明朝"/>
      <family val="1"/>
      <charset val="128"/>
    </font>
    <font>
      <sz val="12"/>
      <color theme="1"/>
      <name val="ＭＳ 明朝"/>
      <family val="1"/>
      <charset val="128"/>
    </font>
    <font>
      <b/>
      <sz val="12"/>
      <color theme="1"/>
      <name val="ＭＳ 明朝"/>
      <family val="1"/>
      <charset val="128"/>
    </font>
    <font>
      <sz val="11"/>
      <color rgb="FFFF0000"/>
      <name val="ＭＳ 明朝"/>
      <family val="1"/>
      <charset val="128"/>
    </font>
    <font>
      <sz val="9"/>
      <name val="ＭＳ 明朝"/>
      <family val="1"/>
      <charset val="128"/>
    </font>
    <font>
      <sz val="11"/>
      <color theme="1"/>
      <name val="ＭＳ Ｐゴシック"/>
      <family val="2"/>
      <scheme val="minor"/>
    </font>
    <font>
      <sz val="14"/>
      <name val="ＭＳ 明朝"/>
      <family val="1"/>
      <charset val="128"/>
    </font>
    <font>
      <sz val="11"/>
      <name val="Century"/>
      <family val="1"/>
    </font>
    <font>
      <sz val="11"/>
      <color theme="1"/>
      <name val="ＭＳ Ｐゴシック"/>
      <family val="3"/>
      <charset val="128"/>
      <scheme val="minor"/>
    </font>
    <font>
      <sz val="8"/>
      <name val="ＭＳ 明朝"/>
      <family val="1"/>
      <charset val="128"/>
    </font>
    <font>
      <sz val="10"/>
      <color theme="1"/>
      <name val="ＭＳ Ｐゴシック"/>
      <family val="3"/>
      <charset val="128"/>
      <scheme val="minor"/>
    </font>
    <font>
      <b/>
      <sz val="10"/>
      <color rgb="FFFF0000"/>
      <name val="ＭＳ 明朝"/>
      <family val="1"/>
      <charset val="128"/>
    </font>
    <font>
      <b/>
      <sz val="10"/>
      <name val="ＭＳ 明朝"/>
      <family val="1"/>
      <charset val="128"/>
    </font>
    <font>
      <sz val="9"/>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b/>
      <sz val="12"/>
      <color rgb="FFFF0000"/>
      <name val="ＭＳ 明朝"/>
      <family val="1"/>
      <charset val="128"/>
    </font>
    <font>
      <sz val="11"/>
      <color theme="1"/>
      <name val="ＭＳ 明朝"/>
      <family val="1"/>
      <charset val="128"/>
    </font>
    <font>
      <b/>
      <u/>
      <sz val="12"/>
      <color rgb="FFFF0000"/>
      <name val="ＭＳ 明朝"/>
      <family val="1"/>
      <charset val="128"/>
    </font>
  </fonts>
  <fills count="13">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00B0F0"/>
        <bgColor indexed="64"/>
      </patternFill>
    </fill>
    <fill>
      <patternFill patternType="solid">
        <fgColor rgb="FFFFFF00"/>
        <bgColor indexed="64"/>
      </patternFill>
    </fill>
    <fill>
      <patternFill patternType="solid">
        <fgColor rgb="FF99FF33"/>
        <bgColor indexed="64"/>
      </patternFill>
    </fill>
    <fill>
      <patternFill patternType="solid">
        <fgColor rgb="FFFFC000"/>
        <bgColor indexed="64"/>
      </patternFill>
    </fill>
    <fill>
      <patternFill patternType="solid">
        <fgColor rgb="FFFF66FF"/>
        <bgColor indexed="64"/>
      </patternFill>
    </fill>
    <fill>
      <patternFill patternType="solid">
        <fgColor rgb="FF00FF00"/>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39997558519241921"/>
        <bgColor indexed="64"/>
      </patternFill>
    </fill>
  </fills>
  <borders count="9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double">
        <color indexed="64"/>
      </bottom>
      <diagonal/>
    </border>
    <border>
      <left style="thick">
        <color rgb="FF0070C0"/>
      </left>
      <right style="thick">
        <color rgb="FF0070C0"/>
      </right>
      <top style="thick">
        <color rgb="FF0070C0"/>
      </top>
      <bottom style="thin">
        <color indexed="64"/>
      </bottom>
      <diagonal/>
    </border>
    <border>
      <left style="thick">
        <color rgb="FF0070C0"/>
      </left>
      <right style="thin">
        <color indexed="64"/>
      </right>
      <top style="thick">
        <color rgb="FF0070C0"/>
      </top>
      <bottom style="thin">
        <color indexed="64"/>
      </bottom>
      <diagonal/>
    </border>
    <border>
      <left style="thin">
        <color indexed="64"/>
      </left>
      <right style="thin">
        <color indexed="64"/>
      </right>
      <top style="thick">
        <color rgb="FF0070C0"/>
      </top>
      <bottom style="thin">
        <color indexed="64"/>
      </bottom>
      <diagonal/>
    </border>
    <border>
      <left/>
      <right style="thin">
        <color indexed="64"/>
      </right>
      <top style="thick">
        <color rgb="FF0070C0"/>
      </top>
      <bottom style="thin">
        <color indexed="64"/>
      </bottom>
      <diagonal/>
    </border>
    <border>
      <left style="thin">
        <color indexed="64"/>
      </left>
      <right style="thick">
        <color rgb="FF0070C0"/>
      </right>
      <top style="thick">
        <color rgb="FF0070C0"/>
      </top>
      <bottom style="thin">
        <color indexed="64"/>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ck">
        <color rgb="FF0070C0"/>
      </left>
      <right style="thin">
        <color indexed="64"/>
      </right>
      <top style="thin">
        <color indexed="64"/>
      </top>
      <bottom style="thin">
        <color indexed="64"/>
      </bottom>
      <diagonal/>
    </border>
    <border>
      <left style="thin">
        <color theme="1"/>
      </left>
      <right/>
      <top style="thin">
        <color theme="1"/>
      </top>
      <bottom style="thin">
        <color theme="1"/>
      </bottom>
      <diagonal/>
    </border>
    <border>
      <left style="thin">
        <color indexed="64"/>
      </left>
      <right style="thick">
        <color rgb="FF0070C0"/>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double">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style="thick">
        <color rgb="FF0070C0"/>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ck">
        <color rgb="FF0070C0"/>
      </top>
      <bottom style="thin">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double">
        <color indexed="64"/>
      </bottom>
      <diagonal/>
    </border>
  </borders>
  <cellStyleXfs count="25">
    <xf numFmtId="0" fontId="0" fillId="0" borderId="0"/>
    <xf numFmtId="178" fontId="17" fillId="0" borderId="0" applyFill="0" applyBorder="0" applyAlignment="0"/>
    <xf numFmtId="0" fontId="18" fillId="0" borderId="1" applyNumberFormat="0" applyAlignment="0" applyProtection="0">
      <alignment horizontal="left" vertical="center"/>
    </xf>
    <xf numFmtId="0" fontId="18" fillId="0" borderId="2">
      <alignment horizontal="left" vertical="center"/>
    </xf>
    <xf numFmtId="0" fontId="19" fillId="0" borderId="0"/>
    <xf numFmtId="0" fontId="20" fillId="0" borderId="0"/>
    <xf numFmtId="9" fontId="15" fillId="0" borderId="0" applyFont="0" applyFill="0" applyBorder="0" applyAlignment="0" applyProtection="0"/>
    <xf numFmtId="0" fontId="21" fillId="0" borderId="0"/>
    <xf numFmtId="0" fontId="14" fillId="0" borderId="0">
      <alignment vertical="center"/>
    </xf>
    <xf numFmtId="0" fontId="13" fillId="0" borderId="0">
      <alignment vertical="center"/>
    </xf>
    <xf numFmtId="38" fontId="13" fillId="0" borderId="0" applyFont="0" applyFill="0" applyBorder="0" applyAlignment="0" applyProtection="0">
      <alignment vertical="center"/>
    </xf>
    <xf numFmtId="38" fontId="15" fillId="0" borderId="0" applyFont="0" applyFill="0" applyBorder="0" applyAlignment="0" applyProtection="0">
      <alignment vertical="center"/>
    </xf>
    <xf numFmtId="0" fontId="37" fillId="0" borderId="0"/>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cellStyleXfs>
  <cellXfs count="480">
    <xf numFmtId="0" fontId="0" fillId="0" borderId="0" xfId="0"/>
    <xf numFmtId="0" fontId="22" fillId="0" borderId="0" xfId="0" applyFont="1" applyAlignment="1">
      <alignment vertical="center"/>
    </xf>
    <xf numFmtId="177" fontId="22" fillId="0" borderId="0" xfId="0" applyNumberFormat="1" applyFont="1" applyAlignment="1">
      <alignment vertical="center"/>
    </xf>
    <xf numFmtId="0" fontId="22" fillId="0" borderId="0" xfId="0" applyFont="1" applyAlignment="1">
      <alignment horizontal="right" vertical="center"/>
    </xf>
    <xf numFmtId="0" fontId="22" fillId="0" borderId="0" xfId="0" applyFont="1" applyAlignment="1">
      <alignment horizontal="center" vertical="center"/>
    </xf>
    <xf numFmtId="0" fontId="24" fillId="0" borderId="0" xfId="0" applyFont="1" applyAlignment="1">
      <alignment vertical="center"/>
    </xf>
    <xf numFmtId="0" fontId="22" fillId="2" borderId="0" xfId="0" applyFont="1" applyFill="1" applyAlignment="1">
      <alignment vertical="center"/>
    </xf>
    <xf numFmtId="0" fontId="26" fillId="0" borderId="0" xfId="0" applyFont="1" applyAlignment="1">
      <alignment vertical="center"/>
    </xf>
    <xf numFmtId="177" fontId="26" fillId="0" borderId="0" xfId="0" applyNumberFormat="1" applyFont="1" applyAlignment="1">
      <alignment vertical="center"/>
    </xf>
    <xf numFmtId="0" fontId="26" fillId="0" borderId="0" xfId="0" applyFont="1" applyAlignment="1">
      <alignment horizontal="center" vertical="center"/>
    </xf>
    <xf numFmtId="179" fontId="26" fillId="0" borderId="0" xfId="0" applyNumberFormat="1" applyFont="1" applyAlignment="1">
      <alignment vertical="center"/>
    </xf>
    <xf numFmtId="0" fontId="22" fillId="0" borderId="0" xfId="0" applyFont="1" applyAlignment="1">
      <alignment horizontal="left" vertical="center"/>
    </xf>
    <xf numFmtId="0" fontId="26" fillId="0" borderId="0" xfId="0" applyFont="1" applyAlignment="1">
      <alignment horizontal="left" vertical="center"/>
    </xf>
    <xf numFmtId="176" fontId="22" fillId="0" borderId="0" xfId="0" applyNumberFormat="1" applyFont="1" applyAlignment="1">
      <alignment horizontal="left" vertical="center"/>
    </xf>
    <xf numFmtId="177" fontId="25" fillId="0" borderId="8" xfId="0" applyNumberFormat="1" applyFont="1" applyBorder="1" applyAlignment="1">
      <alignment horizontal="right" vertical="center"/>
    </xf>
    <xf numFmtId="38" fontId="22" fillId="0" borderId="0" xfId="0" applyNumberFormat="1" applyFont="1" applyAlignment="1">
      <alignment horizontal="center" vertical="center"/>
    </xf>
    <xf numFmtId="177" fontId="25" fillId="0" borderId="0" xfId="0" applyNumberFormat="1" applyFont="1" applyAlignment="1">
      <alignment vertical="center"/>
    </xf>
    <xf numFmtId="38" fontId="22" fillId="0" borderId="65" xfId="0" applyNumberFormat="1" applyFont="1" applyBorder="1" applyAlignment="1">
      <alignment horizontal="center" vertical="center"/>
    </xf>
    <xf numFmtId="38" fontId="22" fillId="0" borderId="65" xfId="0" applyNumberFormat="1" applyFont="1" applyBorder="1" applyAlignment="1">
      <alignment horizontal="center" vertical="center" wrapText="1"/>
    </xf>
    <xf numFmtId="38" fontId="22" fillId="0" borderId="0" xfId="0" applyNumberFormat="1" applyFont="1" applyAlignment="1">
      <alignment horizontal="left" vertical="center"/>
    </xf>
    <xf numFmtId="38" fontId="26" fillId="3" borderId="0" xfId="0" applyNumberFormat="1" applyFont="1" applyFill="1" applyAlignment="1">
      <alignment horizontal="center" vertical="center"/>
    </xf>
    <xf numFmtId="38" fontId="29" fillId="0" borderId="65" xfId="0" applyNumberFormat="1" applyFont="1" applyBorder="1" applyAlignment="1">
      <alignment horizontal="center" vertical="center"/>
    </xf>
    <xf numFmtId="38" fontId="22" fillId="0" borderId="67" xfId="0" applyNumberFormat="1" applyFont="1" applyBorder="1" applyAlignment="1">
      <alignment horizontal="center" vertical="center"/>
    </xf>
    <xf numFmtId="177" fontId="22" fillId="0" borderId="38" xfId="0" applyNumberFormat="1" applyFont="1" applyBorder="1" applyAlignment="1">
      <alignment horizontal="center" vertical="center"/>
    </xf>
    <xf numFmtId="9" fontId="22" fillId="0" borderId="3" xfId="6" applyFont="1" applyFill="1" applyBorder="1" applyAlignment="1">
      <alignment horizontal="right" vertical="center"/>
    </xf>
    <xf numFmtId="38" fontId="22" fillId="0" borderId="13" xfId="0" applyNumberFormat="1" applyFont="1" applyBorder="1" applyAlignment="1">
      <alignment vertical="center"/>
    </xf>
    <xf numFmtId="38" fontId="31" fillId="0" borderId="0" xfId="0" applyNumberFormat="1" applyFont="1" applyAlignment="1">
      <alignment horizontal="right" vertical="center"/>
    </xf>
    <xf numFmtId="0" fontId="29" fillId="0" borderId="0" xfId="0" applyFont="1" applyAlignment="1">
      <alignment horizontal="center" vertical="center"/>
    </xf>
    <xf numFmtId="38" fontId="29" fillId="0" borderId="0" xfId="0" applyNumberFormat="1" applyFont="1" applyAlignment="1">
      <alignment horizontal="center" vertical="center"/>
    </xf>
    <xf numFmtId="0" fontId="32" fillId="0" borderId="0" xfId="0" applyFont="1" applyAlignment="1">
      <alignment horizontal="center" vertical="center"/>
    </xf>
    <xf numFmtId="0" fontId="33" fillId="0" borderId="0" xfId="0" applyFont="1" applyAlignment="1">
      <alignment horizontal="left" vertical="center"/>
    </xf>
    <xf numFmtId="177" fontId="22" fillId="0" borderId="0" xfId="0" applyNumberFormat="1" applyFont="1" applyAlignment="1">
      <alignment horizontal="center" vertical="center"/>
    </xf>
    <xf numFmtId="38" fontId="22" fillId="0" borderId="0" xfId="0" applyNumberFormat="1" applyFont="1" applyAlignment="1">
      <alignment horizontal="right" vertical="center"/>
    </xf>
    <xf numFmtId="177" fontId="34" fillId="0" borderId="0" xfId="0" applyNumberFormat="1" applyFont="1" applyAlignment="1">
      <alignment vertical="center" wrapText="1"/>
    </xf>
    <xf numFmtId="38" fontId="22" fillId="0" borderId="3" xfId="0" applyNumberFormat="1" applyFont="1" applyBorder="1" applyAlignment="1">
      <alignment horizontal="right" vertical="center"/>
    </xf>
    <xf numFmtId="38" fontId="26" fillId="0" borderId="10" xfId="0" applyNumberFormat="1" applyFont="1" applyBorder="1" applyAlignment="1">
      <alignment horizontal="center" vertical="center"/>
    </xf>
    <xf numFmtId="177" fontId="26" fillId="0" borderId="20" xfId="0" applyNumberFormat="1" applyFont="1" applyBorder="1" applyAlignment="1">
      <alignment horizontal="right" vertical="center"/>
    </xf>
    <xf numFmtId="38" fontId="26" fillId="0" borderId="3" xfId="0" applyNumberFormat="1" applyFont="1" applyBorder="1" applyAlignment="1">
      <alignment horizontal="center" vertical="center"/>
    </xf>
    <xf numFmtId="38" fontId="22" fillId="0" borderId="3" xfId="0" applyNumberFormat="1" applyFont="1" applyBorder="1" applyAlignment="1">
      <alignment horizontal="center" vertical="center"/>
    </xf>
    <xf numFmtId="38" fontId="26" fillId="0" borderId="16" xfId="0" applyNumberFormat="1" applyFont="1" applyBorder="1" applyAlignment="1">
      <alignment horizontal="center" vertical="center"/>
    </xf>
    <xf numFmtId="38" fontId="26" fillId="0" borderId="14" xfId="0" applyNumberFormat="1" applyFont="1" applyBorder="1" applyAlignment="1">
      <alignment horizontal="center" vertical="center"/>
    </xf>
    <xf numFmtId="38" fontId="33" fillId="0" borderId="3" xfId="0" applyNumberFormat="1" applyFont="1" applyBorder="1" applyAlignment="1">
      <alignment horizontal="center" vertical="center"/>
    </xf>
    <xf numFmtId="177" fontId="26" fillId="0" borderId="20" xfId="0" applyNumberFormat="1" applyFont="1" applyBorder="1" applyAlignment="1">
      <alignment vertical="center"/>
    </xf>
    <xf numFmtId="0" fontId="22" fillId="0" borderId="0" xfId="0" applyFont="1" applyAlignment="1">
      <alignment vertical="center" shrinkToFit="1"/>
    </xf>
    <xf numFmtId="38" fontId="22" fillId="0" borderId="0" xfId="0" applyNumberFormat="1" applyFont="1" applyAlignment="1">
      <alignment horizontal="center" vertical="center" shrinkToFit="1"/>
    </xf>
    <xf numFmtId="0" fontId="26" fillId="0" borderId="0" xfId="0" applyFont="1" applyAlignment="1">
      <alignment vertical="center" shrinkToFit="1"/>
    </xf>
    <xf numFmtId="38" fontId="26" fillId="3" borderId="11" xfId="0" applyNumberFormat="1" applyFont="1" applyFill="1" applyBorder="1" applyAlignment="1" applyProtection="1">
      <alignment vertical="center"/>
      <protection locked="0"/>
    </xf>
    <xf numFmtId="38" fontId="26" fillId="3" borderId="12" xfId="0" applyNumberFormat="1" applyFont="1" applyFill="1" applyBorder="1" applyAlignment="1" applyProtection="1">
      <alignment vertical="center"/>
      <protection locked="0"/>
    </xf>
    <xf numFmtId="38" fontId="26" fillId="3" borderId="16" xfId="0" applyNumberFormat="1" applyFont="1" applyFill="1" applyBorder="1" applyAlignment="1" applyProtection="1">
      <alignment horizontal="center" vertical="center"/>
      <protection locked="0"/>
    </xf>
    <xf numFmtId="38" fontId="26" fillId="3" borderId="16" xfId="11" applyFont="1" applyFill="1" applyBorder="1" applyAlignment="1" applyProtection="1">
      <alignment vertical="center"/>
      <protection locked="0"/>
    </xf>
    <xf numFmtId="176" fontId="26" fillId="3" borderId="3" xfId="0" applyNumberFormat="1" applyFont="1" applyFill="1" applyBorder="1" applyAlignment="1" applyProtection="1">
      <alignment vertical="center"/>
      <protection locked="0"/>
    </xf>
    <xf numFmtId="176" fontId="26" fillId="3" borderId="3" xfId="0" applyNumberFormat="1" applyFont="1" applyFill="1" applyBorder="1" applyAlignment="1" applyProtection="1">
      <alignment horizontal="center" vertical="center"/>
      <protection locked="0"/>
    </xf>
    <xf numFmtId="38" fontId="26" fillId="3" borderId="3" xfId="0" applyNumberFormat="1" applyFont="1" applyFill="1" applyBorder="1" applyAlignment="1" applyProtection="1">
      <alignment horizontal="left" vertical="center"/>
      <protection locked="0"/>
    </xf>
    <xf numFmtId="38" fontId="26" fillId="3" borderId="14" xfId="11" applyFont="1" applyFill="1" applyBorder="1" applyAlignment="1" applyProtection="1">
      <alignment vertical="center"/>
      <protection locked="0"/>
    </xf>
    <xf numFmtId="38" fontId="22" fillId="3" borderId="13" xfId="0" applyNumberFormat="1" applyFont="1" applyFill="1" applyBorder="1" applyAlignment="1" applyProtection="1">
      <alignment vertical="center"/>
      <protection locked="0"/>
    </xf>
    <xf numFmtId="38" fontId="22" fillId="3" borderId="12" xfId="0" applyNumberFormat="1" applyFont="1" applyFill="1" applyBorder="1" applyAlignment="1" applyProtection="1">
      <alignment vertical="center"/>
      <protection locked="0"/>
    </xf>
    <xf numFmtId="38" fontId="22" fillId="3" borderId="14" xfId="11" applyFont="1" applyFill="1" applyBorder="1" applyAlignment="1" applyProtection="1">
      <alignment vertical="center"/>
      <protection locked="0"/>
    </xf>
    <xf numFmtId="176" fontId="22" fillId="3" borderId="3" xfId="0" applyNumberFormat="1" applyFont="1" applyFill="1" applyBorder="1" applyAlignment="1" applyProtection="1">
      <alignment vertical="center"/>
      <protection locked="0"/>
    </xf>
    <xf numFmtId="176" fontId="22" fillId="3" borderId="3" xfId="0" applyNumberFormat="1" applyFont="1" applyFill="1" applyBorder="1" applyAlignment="1" applyProtection="1">
      <alignment horizontal="center" vertical="center"/>
      <protection locked="0"/>
    </xf>
    <xf numFmtId="38" fontId="22" fillId="3" borderId="3" xfId="0" applyNumberFormat="1" applyFont="1" applyFill="1" applyBorder="1" applyAlignment="1" applyProtection="1">
      <alignment horizontal="left" vertical="center"/>
      <protection locked="0"/>
    </xf>
    <xf numFmtId="38" fontId="22" fillId="3" borderId="2" xfId="0" applyNumberFormat="1" applyFont="1" applyFill="1" applyBorder="1" applyAlignment="1" applyProtection="1">
      <alignment vertical="center"/>
      <protection locked="0"/>
    </xf>
    <xf numFmtId="38" fontId="22" fillId="3" borderId="18" xfId="0" applyNumberFormat="1" applyFont="1" applyFill="1" applyBorder="1" applyAlignment="1" applyProtection="1">
      <alignment vertical="center"/>
      <protection locked="0"/>
    </xf>
    <xf numFmtId="38" fontId="22" fillId="3" borderId="29" xfId="0" applyNumberFormat="1" applyFont="1" applyFill="1" applyBorder="1" applyAlignment="1" applyProtection="1">
      <alignment vertical="center"/>
      <protection locked="0"/>
    </xf>
    <xf numFmtId="38" fontId="22" fillId="3" borderId="5" xfId="0" applyNumberFormat="1" applyFont="1" applyFill="1" applyBorder="1" applyAlignment="1" applyProtection="1">
      <alignment horizontal="left" vertical="center"/>
      <protection locked="0"/>
    </xf>
    <xf numFmtId="38" fontId="26" fillId="3" borderId="11" xfId="0" applyNumberFormat="1" applyFont="1" applyFill="1" applyBorder="1" applyAlignment="1" applyProtection="1">
      <alignment horizontal="left" vertical="center" shrinkToFit="1"/>
      <protection locked="0"/>
    </xf>
    <xf numFmtId="38" fontId="26" fillId="3" borderId="10" xfId="0" applyNumberFormat="1" applyFont="1" applyFill="1" applyBorder="1" applyAlignment="1" applyProtection="1">
      <alignment horizontal="left" vertical="center" shrinkToFit="1"/>
      <protection locked="0"/>
    </xf>
    <xf numFmtId="38" fontId="26" fillId="3" borderId="10" xfId="0" applyNumberFormat="1" applyFont="1" applyFill="1" applyBorder="1" applyAlignment="1" applyProtection="1">
      <alignment horizontal="right" vertical="center"/>
      <protection locked="0"/>
    </xf>
    <xf numFmtId="38" fontId="26" fillId="3" borderId="10" xfId="0" applyNumberFormat="1" applyFont="1" applyFill="1" applyBorder="1" applyAlignment="1" applyProtection="1">
      <alignment vertical="center"/>
      <protection locked="0"/>
    </xf>
    <xf numFmtId="38" fontId="26" fillId="3" borderId="10" xfId="0" applyNumberFormat="1" applyFont="1" applyFill="1" applyBorder="1" applyAlignment="1" applyProtection="1">
      <alignment horizontal="center" vertical="center"/>
      <protection locked="0"/>
    </xf>
    <xf numFmtId="38" fontId="26" fillId="3" borderId="13" xfId="0" applyNumberFormat="1" applyFont="1" applyFill="1" applyBorder="1" applyAlignment="1" applyProtection="1">
      <alignment horizontal="left" vertical="center" shrinkToFit="1"/>
      <protection locked="0"/>
    </xf>
    <xf numFmtId="38" fontId="26" fillId="3" borderId="3" xfId="0" applyNumberFormat="1" applyFont="1" applyFill="1" applyBorder="1" applyAlignment="1" applyProtection="1">
      <alignment horizontal="left" vertical="center" shrinkToFit="1"/>
      <protection locked="0"/>
    </xf>
    <xf numFmtId="38" fontId="33" fillId="3" borderId="11" xfId="0" applyNumberFormat="1" applyFont="1" applyFill="1" applyBorder="1" applyAlignment="1" applyProtection="1">
      <alignment horizontal="left" vertical="center" shrinkToFit="1"/>
      <protection locked="0"/>
    </xf>
    <xf numFmtId="38" fontId="33" fillId="3" borderId="10" xfId="0" applyNumberFormat="1" applyFont="1" applyFill="1" applyBorder="1" applyAlignment="1" applyProtection="1">
      <alignment horizontal="left" vertical="center" shrinkToFit="1"/>
      <protection locked="0"/>
    </xf>
    <xf numFmtId="38" fontId="33" fillId="3" borderId="10" xfId="0" applyNumberFormat="1" applyFont="1" applyFill="1" applyBorder="1" applyAlignment="1" applyProtection="1">
      <alignment horizontal="right" vertical="center"/>
      <protection locked="0"/>
    </xf>
    <xf numFmtId="38" fontId="33" fillId="3" borderId="10" xfId="0" applyNumberFormat="1" applyFont="1" applyFill="1" applyBorder="1" applyAlignment="1" applyProtection="1">
      <alignment vertical="center"/>
      <protection locked="0"/>
    </xf>
    <xf numFmtId="38" fontId="33" fillId="3" borderId="3" xfId="0" applyNumberFormat="1" applyFont="1" applyFill="1" applyBorder="1" applyAlignment="1" applyProtection="1">
      <alignment horizontal="left" vertical="center"/>
      <protection locked="0"/>
    </xf>
    <xf numFmtId="0" fontId="33" fillId="3" borderId="13" xfId="0" applyFont="1" applyFill="1" applyBorder="1" applyAlignment="1" applyProtection="1">
      <alignment horizontal="left" vertical="center" shrinkToFit="1"/>
      <protection locked="0"/>
    </xf>
    <xf numFmtId="38" fontId="33" fillId="3" borderId="3" xfId="0" applyNumberFormat="1" applyFont="1" applyFill="1" applyBorder="1" applyAlignment="1" applyProtection="1">
      <alignment horizontal="left" vertical="center" shrinkToFit="1"/>
      <protection locked="0"/>
    </xf>
    <xf numFmtId="38" fontId="33" fillId="3" borderId="3" xfId="0" applyNumberFormat="1" applyFont="1" applyFill="1" applyBorder="1" applyAlignment="1" applyProtection="1">
      <alignment horizontal="right" vertical="center"/>
      <protection locked="0"/>
    </xf>
    <xf numFmtId="38" fontId="33" fillId="3" borderId="3" xfId="0" applyNumberFormat="1" applyFont="1" applyFill="1" applyBorder="1" applyAlignment="1" applyProtection="1">
      <alignment vertical="center"/>
      <protection locked="0"/>
    </xf>
    <xf numFmtId="38" fontId="33" fillId="3" borderId="13" xfId="0" applyNumberFormat="1" applyFont="1" applyFill="1" applyBorder="1" applyAlignment="1" applyProtection="1">
      <alignment horizontal="left" vertical="center" shrinkToFit="1"/>
      <protection locked="0"/>
    </xf>
    <xf numFmtId="38" fontId="26" fillId="3" borderId="11" xfId="0" applyNumberFormat="1" applyFont="1" applyFill="1" applyBorder="1" applyAlignment="1" applyProtection="1">
      <alignment horizontal="left" vertical="center"/>
      <protection locked="0"/>
    </xf>
    <xf numFmtId="38" fontId="26" fillId="3" borderId="41" xfId="0" applyNumberFormat="1" applyFont="1" applyFill="1" applyBorder="1" applyAlignment="1" applyProtection="1">
      <alignment horizontal="left" vertical="center"/>
      <protection locked="0"/>
    </xf>
    <xf numFmtId="38" fontId="26" fillId="3" borderId="10" xfId="0" applyNumberFormat="1" applyFont="1" applyFill="1" applyBorder="1" applyAlignment="1" applyProtection="1">
      <alignment horizontal="left" vertical="center"/>
      <protection locked="0"/>
    </xf>
    <xf numFmtId="38" fontId="26" fillId="3" borderId="13" xfId="0" applyNumberFormat="1" applyFont="1" applyFill="1" applyBorder="1" applyAlignment="1" applyProtection="1">
      <alignment horizontal="left" vertical="center"/>
      <protection locked="0"/>
    </xf>
    <xf numFmtId="38" fontId="26" fillId="3" borderId="21" xfId="0" applyNumberFormat="1" applyFont="1" applyFill="1" applyBorder="1" applyAlignment="1" applyProtection="1">
      <alignment horizontal="left" vertical="center"/>
      <protection locked="0"/>
    </xf>
    <xf numFmtId="38" fontId="26" fillId="3" borderId="14" xfId="0" applyNumberFormat="1" applyFont="1" applyFill="1" applyBorder="1" applyAlignment="1" applyProtection="1">
      <alignment horizontal="center" vertical="center"/>
      <protection locked="0"/>
    </xf>
    <xf numFmtId="38" fontId="32" fillId="3" borderId="2" xfId="0" applyNumberFormat="1" applyFont="1" applyFill="1" applyBorder="1" applyAlignment="1" applyProtection="1">
      <alignment horizontal="center" vertical="center"/>
      <protection locked="0"/>
    </xf>
    <xf numFmtId="38" fontId="26" fillId="3" borderId="2" xfId="0" applyNumberFormat="1" applyFont="1" applyFill="1" applyBorder="1" applyAlignment="1" applyProtection="1">
      <alignment horizontal="center" vertical="center"/>
      <protection locked="0"/>
    </xf>
    <xf numFmtId="38" fontId="32" fillId="3" borderId="21" xfId="0" applyNumberFormat="1" applyFont="1" applyFill="1" applyBorder="1" applyAlignment="1" applyProtection="1">
      <alignment horizontal="center" vertical="center"/>
      <protection locked="0"/>
    </xf>
    <xf numFmtId="38" fontId="26" fillId="3" borderId="14" xfId="0" applyNumberFormat="1" applyFont="1" applyFill="1" applyBorder="1" applyAlignment="1" applyProtection="1">
      <alignment horizontal="left" vertical="center" wrapText="1"/>
      <protection locked="0"/>
    </xf>
    <xf numFmtId="38" fontId="26" fillId="3" borderId="14" xfId="0" applyNumberFormat="1" applyFont="1" applyFill="1" applyBorder="1" applyAlignment="1" applyProtection="1">
      <alignment horizontal="right" vertical="center"/>
      <protection locked="0"/>
    </xf>
    <xf numFmtId="38" fontId="33" fillId="3" borderId="13" xfId="0" applyNumberFormat="1" applyFont="1" applyFill="1" applyBorder="1" applyAlignment="1" applyProtection="1">
      <alignment horizontal="left" vertical="center"/>
      <protection locked="0"/>
    </xf>
    <xf numFmtId="38" fontId="33" fillId="3" borderId="21" xfId="0" applyNumberFormat="1" applyFont="1" applyFill="1" applyBorder="1" applyAlignment="1" applyProtection="1">
      <alignment horizontal="left" vertical="center"/>
      <protection locked="0"/>
    </xf>
    <xf numFmtId="38" fontId="33" fillId="3" borderId="14" xfId="0" applyNumberFormat="1" applyFont="1" applyFill="1" applyBorder="1" applyAlignment="1" applyProtection="1">
      <alignment horizontal="center" vertical="center"/>
      <protection locked="0"/>
    </xf>
    <xf numFmtId="38" fontId="33" fillId="3" borderId="14" xfId="0" applyNumberFormat="1" applyFont="1" applyFill="1" applyBorder="1" applyAlignment="1" applyProtection="1">
      <alignment horizontal="left" vertical="center" wrapText="1"/>
      <protection locked="0"/>
    </xf>
    <xf numFmtId="38" fontId="33" fillId="3" borderId="14" xfId="0" applyNumberFormat="1" applyFont="1" applyFill="1" applyBorder="1" applyAlignment="1" applyProtection="1">
      <alignment horizontal="right" vertical="center"/>
      <protection locked="0"/>
    </xf>
    <xf numFmtId="38" fontId="35" fillId="3" borderId="10" xfId="0" applyNumberFormat="1" applyFont="1" applyFill="1" applyBorder="1" applyAlignment="1" applyProtection="1">
      <alignment horizontal="center" vertical="center"/>
      <protection locked="0"/>
    </xf>
    <xf numFmtId="38" fontId="26" fillId="3" borderId="13" xfId="0" applyNumberFormat="1" applyFont="1" applyFill="1" applyBorder="1" applyAlignment="1" applyProtection="1">
      <alignment horizontal="left" vertical="center" wrapText="1"/>
      <protection locked="0"/>
    </xf>
    <xf numFmtId="38" fontId="26" fillId="3" borderId="3" xfId="0" applyNumberFormat="1" applyFont="1" applyFill="1" applyBorder="1" applyAlignment="1" applyProtection="1">
      <alignment horizontal="right" vertical="center"/>
      <protection locked="0"/>
    </xf>
    <xf numFmtId="38" fontId="35" fillId="3" borderId="3" xfId="0" applyNumberFormat="1" applyFont="1" applyFill="1" applyBorder="1" applyAlignment="1" applyProtection="1">
      <alignment horizontal="center" vertical="center"/>
      <protection locked="0"/>
    </xf>
    <xf numFmtId="38" fontId="22" fillId="3" borderId="13" xfId="0" applyNumberFormat="1" applyFont="1" applyFill="1" applyBorder="1" applyAlignment="1" applyProtection="1">
      <alignment horizontal="left" vertical="center"/>
      <protection locked="0"/>
    </xf>
    <xf numFmtId="38" fontId="22" fillId="3" borderId="18" xfId="0" applyNumberFormat="1" applyFont="1" applyFill="1" applyBorder="1" applyAlignment="1" applyProtection="1">
      <alignment horizontal="left" vertical="center"/>
      <protection locked="0"/>
    </xf>
    <xf numFmtId="38" fontId="26" fillId="3" borderId="13" xfId="0" applyNumberFormat="1" applyFont="1" applyFill="1" applyBorder="1" applyAlignment="1" applyProtection="1">
      <alignment vertical="center"/>
      <protection locked="0"/>
    </xf>
    <xf numFmtId="38" fontId="22" fillId="3" borderId="3" xfId="0" applyNumberFormat="1" applyFont="1" applyFill="1" applyBorder="1" applyAlignment="1" applyProtection="1">
      <alignment vertical="center"/>
      <protection locked="0"/>
    </xf>
    <xf numFmtId="38" fontId="26" fillId="3" borderId="14" xfId="0" applyNumberFormat="1" applyFont="1" applyFill="1" applyBorder="1" applyAlignment="1" applyProtection="1">
      <alignment horizontal="left" vertical="center"/>
      <protection locked="0"/>
    </xf>
    <xf numFmtId="38" fontId="26" fillId="3" borderId="12" xfId="0" applyNumberFormat="1" applyFont="1" applyFill="1" applyBorder="1" applyAlignment="1" applyProtection="1">
      <alignment horizontal="right" vertical="center"/>
      <protection locked="0"/>
    </xf>
    <xf numFmtId="176" fontId="22" fillId="3" borderId="3" xfId="0" applyNumberFormat="1" applyFont="1" applyFill="1" applyBorder="1" applyAlignment="1" applyProtection="1">
      <alignment horizontal="left" vertical="center"/>
      <protection locked="0"/>
    </xf>
    <xf numFmtId="38" fontId="22" fillId="3" borderId="14" xfId="0" applyNumberFormat="1" applyFont="1" applyFill="1" applyBorder="1" applyAlignment="1" applyProtection="1">
      <alignment vertical="center"/>
      <protection locked="0"/>
    </xf>
    <xf numFmtId="38" fontId="26" fillId="3" borderId="12" xfId="0" applyNumberFormat="1" applyFont="1" applyFill="1" applyBorder="1" applyAlignment="1" applyProtection="1">
      <alignment horizontal="left" vertical="center"/>
      <protection locked="0"/>
    </xf>
    <xf numFmtId="176" fontId="26" fillId="3" borderId="10" xfId="0" applyNumberFormat="1" applyFont="1" applyFill="1" applyBorder="1" applyAlignment="1" applyProtection="1">
      <alignment horizontal="center" vertical="center"/>
      <protection locked="0"/>
    </xf>
    <xf numFmtId="38" fontId="26" fillId="3" borderId="14" xfId="0" applyNumberFormat="1" applyFont="1" applyFill="1" applyBorder="1" applyAlignment="1" applyProtection="1">
      <alignment vertical="center"/>
      <protection locked="0"/>
    </xf>
    <xf numFmtId="38" fontId="22" fillId="3" borderId="14" xfId="0" applyNumberFormat="1" applyFont="1" applyFill="1" applyBorder="1" applyAlignment="1" applyProtection="1">
      <alignment horizontal="left" vertical="center"/>
      <protection locked="0"/>
    </xf>
    <xf numFmtId="38" fontId="36" fillId="0" borderId="65" xfId="0" applyNumberFormat="1" applyFont="1" applyBorder="1" applyAlignment="1">
      <alignment horizontal="center" vertical="center"/>
    </xf>
    <xf numFmtId="38" fontId="22" fillId="0" borderId="14" xfId="0" applyNumberFormat="1" applyFont="1" applyBorder="1" applyAlignment="1">
      <alignment horizontal="center" vertical="center"/>
    </xf>
    <xf numFmtId="38" fontId="26" fillId="3" borderId="16" xfId="0" applyNumberFormat="1" applyFont="1" applyFill="1" applyBorder="1" applyAlignment="1" applyProtection="1">
      <alignment horizontal="left" vertical="center"/>
      <protection locked="0"/>
    </xf>
    <xf numFmtId="0" fontId="37" fillId="0" borderId="0" xfId="12"/>
    <xf numFmtId="182" fontId="38" fillId="0" borderId="0" xfId="12" applyNumberFormat="1" applyFont="1" applyAlignment="1">
      <alignment vertical="center"/>
    </xf>
    <xf numFmtId="38" fontId="29" fillId="3" borderId="2" xfId="0" applyNumberFormat="1" applyFont="1" applyFill="1" applyBorder="1" applyAlignment="1" applyProtection="1">
      <alignment horizontal="center" vertical="center"/>
      <protection locked="0"/>
    </xf>
    <xf numFmtId="38" fontId="22" fillId="3" borderId="2" xfId="0" applyNumberFormat="1" applyFont="1" applyFill="1" applyBorder="1" applyAlignment="1" applyProtection="1">
      <alignment horizontal="center" vertical="center"/>
      <protection locked="0"/>
    </xf>
    <xf numFmtId="38" fontId="29" fillId="3" borderId="21" xfId="0" applyNumberFormat="1" applyFont="1" applyFill="1" applyBorder="1" applyAlignment="1" applyProtection="1">
      <alignment horizontal="center" vertical="center"/>
      <protection locked="0"/>
    </xf>
    <xf numFmtId="38" fontId="26" fillId="3" borderId="3" xfId="0" applyNumberFormat="1" applyFont="1" applyFill="1" applyBorder="1" applyAlignment="1" applyProtection="1">
      <alignment vertical="center"/>
      <protection locked="0"/>
    </xf>
    <xf numFmtId="0" fontId="13" fillId="0" borderId="3" xfId="9" applyBorder="1" applyAlignment="1" applyProtection="1">
      <alignment horizontal="left" vertical="center" wrapText="1"/>
      <protection locked="0"/>
    </xf>
    <xf numFmtId="0" fontId="23" fillId="0" borderId="0" xfId="12" applyFont="1" applyAlignment="1">
      <alignment horizontal="right" vertical="center"/>
    </xf>
    <xf numFmtId="0" fontId="23" fillId="0" borderId="3" xfId="12" applyFont="1" applyBorder="1" applyAlignment="1">
      <alignment horizontal="center" vertical="center"/>
    </xf>
    <xf numFmtId="0" fontId="23" fillId="0" borderId="3" xfId="12" applyFont="1" applyBorder="1" applyAlignment="1">
      <alignment horizontal="center" vertical="center" wrapText="1"/>
    </xf>
    <xf numFmtId="0" fontId="23" fillId="0" borderId="3" xfId="12" applyFont="1" applyBorder="1" applyAlignment="1">
      <alignment horizontal="justify" vertical="center"/>
    </xf>
    <xf numFmtId="176" fontId="23" fillId="0" borderId="3" xfId="12" applyNumberFormat="1" applyFont="1" applyBorder="1" applyAlignment="1">
      <alignment horizontal="right" vertical="center"/>
    </xf>
    <xf numFmtId="0" fontId="23" fillId="0" borderId="3" xfId="12" applyFont="1" applyBorder="1" applyAlignment="1">
      <alignment horizontal="justify" vertical="center" wrapText="1"/>
    </xf>
    <xf numFmtId="0" fontId="23" fillId="0" borderId="14" xfId="12" applyFont="1" applyBorder="1" applyAlignment="1">
      <alignment horizontal="center" vertical="center" wrapText="1"/>
    </xf>
    <xf numFmtId="176" fontId="23" fillId="0" borderId="14" xfId="12" applyNumberFormat="1" applyFont="1" applyBorder="1" applyAlignment="1">
      <alignment horizontal="right" vertical="center"/>
    </xf>
    <xf numFmtId="176" fontId="23" fillId="0" borderId="5" xfId="12" applyNumberFormat="1" applyFont="1" applyBorder="1" applyAlignment="1">
      <alignment horizontal="right" vertical="top"/>
    </xf>
    <xf numFmtId="176" fontId="15" fillId="0" borderId="10" xfId="0" applyNumberFormat="1" applyFont="1" applyBorder="1" applyAlignment="1">
      <alignment horizontal="right" vertical="top"/>
    </xf>
    <xf numFmtId="176" fontId="15" fillId="0" borderId="17" xfId="0" applyNumberFormat="1" applyFont="1" applyBorder="1" applyAlignment="1">
      <alignment horizontal="right" vertical="top"/>
    </xf>
    <xf numFmtId="38" fontId="41" fillId="0" borderId="65" xfId="0" applyNumberFormat="1" applyFont="1" applyBorder="1" applyAlignment="1">
      <alignment horizontal="center" vertical="center"/>
    </xf>
    <xf numFmtId="38" fontId="25" fillId="0" borderId="0" xfId="0" applyNumberFormat="1" applyFont="1" applyAlignment="1">
      <alignment horizontal="center" vertical="center"/>
    </xf>
    <xf numFmtId="38" fontId="29" fillId="0" borderId="72" xfId="0" applyNumberFormat="1" applyFont="1" applyBorder="1" applyAlignment="1">
      <alignment horizontal="center" vertical="center"/>
    </xf>
    <xf numFmtId="38" fontId="29" fillId="0" borderId="75" xfId="0" applyNumberFormat="1" applyFont="1" applyBorder="1" applyAlignment="1">
      <alignment horizontal="center" vertical="center"/>
    </xf>
    <xf numFmtId="38" fontId="26" fillId="3" borderId="77" xfId="0" applyNumberFormat="1" applyFont="1" applyFill="1" applyBorder="1" applyAlignment="1" applyProtection="1">
      <alignment horizontal="right" vertical="center"/>
      <protection locked="0"/>
    </xf>
    <xf numFmtId="38" fontId="26" fillId="3" borderId="76" xfId="0" applyNumberFormat="1" applyFont="1" applyFill="1" applyBorder="1" applyAlignment="1" applyProtection="1">
      <alignment horizontal="right" vertical="center"/>
      <protection locked="0"/>
    </xf>
    <xf numFmtId="38" fontId="26" fillId="0" borderId="3" xfId="0" applyNumberFormat="1" applyFont="1" applyBorder="1" applyAlignment="1" applyProtection="1">
      <alignment horizontal="right" vertical="center"/>
      <protection locked="0"/>
    </xf>
    <xf numFmtId="177" fontId="26" fillId="0" borderId="26" xfId="0" applyNumberFormat="1" applyFont="1" applyBorder="1" applyAlignment="1">
      <alignment horizontal="right" vertical="center"/>
    </xf>
    <xf numFmtId="177" fontId="25" fillId="0" borderId="80" xfId="0" applyNumberFormat="1" applyFont="1" applyBorder="1" applyAlignment="1">
      <alignment vertical="center"/>
    </xf>
    <xf numFmtId="38" fontId="33" fillId="3" borderId="18" xfId="0" applyNumberFormat="1" applyFont="1" applyFill="1" applyBorder="1" applyAlignment="1" applyProtection="1">
      <alignment horizontal="left" vertical="center"/>
      <protection locked="0"/>
    </xf>
    <xf numFmtId="38" fontId="33" fillId="3" borderId="23" xfId="0" applyNumberFormat="1" applyFont="1" applyFill="1" applyBorder="1" applyAlignment="1" applyProtection="1">
      <alignment horizontal="left" vertical="center"/>
      <protection locked="0"/>
    </xf>
    <xf numFmtId="38" fontId="22" fillId="0" borderId="36" xfId="0" applyNumberFormat="1" applyFont="1" applyBorder="1" applyAlignment="1">
      <alignment horizontal="center" vertical="center"/>
    </xf>
    <xf numFmtId="38" fontId="26" fillId="0" borderId="10" xfId="0" applyNumberFormat="1" applyFont="1" applyBorder="1" applyAlignment="1" applyProtection="1">
      <alignment horizontal="right" vertical="center"/>
      <protection locked="0"/>
    </xf>
    <xf numFmtId="177" fontId="25" fillId="0" borderId="80" xfId="0" applyNumberFormat="1" applyFont="1" applyBorder="1" applyAlignment="1">
      <alignment horizontal="right" vertical="center"/>
    </xf>
    <xf numFmtId="38" fontId="22" fillId="3" borderId="5" xfId="0" applyNumberFormat="1" applyFont="1" applyFill="1" applyBorder="1" applyAlignment="1" applyProtection="1">
      <alignment vertical="center"/>
      <protection locked="0"/>
    </xf>
    <xf numFmtId="38" fontId="26" fillId="3" borderId="22" xfId="0" applyNumberFormat="1" applyFont="1" applyFill="1" applyBorder="1" applyAlignment="1" applyProtection="1">
      <alignment horizontal="left" vertical="center"/>
      <protection locked="0"/>
    </xf>
    <xf numFmtId="38" fontId="22" fillId="0" borderId="22" xfId="0" applyNumberFormat="1" applyFont="1" applyBorder="1" applyAlignment="1">
      <alignment horizontal="center" vertical="center"/>
    </xf>
    <xf numFmtId="38" fontId="26" fillId="3" borderId="43" xfId="0" applyNumberFormat="1" applyFont="1" applyFill="1" applyBorder="1" applyAlignment="1" applyProtection="1">
      <alignment horizontal="left" vertical="center" shrinkToFit="1"/>
      <protection locked="0"/>
    </xf>
    <xf numFmtId="38" fontId="26" fillId="3" borderId="43" xfId="0" applyNumberFormat="1" applyFont="1" applyFill="1" applyBorder="1" applyAlignment="1" applyProtection="1">
      <alignment horizontal="center" vertical="center"/>
      <protection locked="0"/>
    </xf>
    <xf numFmtId="38" fontId="32" fillId="3" borderId="46" xfId="0" applyNumberFormat="1" applyFont="1" applyFill="1" applyBorder="1" applyAlignment="1" applyProtection="1">
      <alignment horizontal="center" vertical="center"/>
      <protection locked="0"/>
    </xf>
    <xf numFmtId="38" fontId="26" fillId="3" borderId="46" xfId="0" applyNumberFormat="1" applyFont="1" applyFill="1" applyBorder="1" applyAlignment="1" applyProtection="1">
      <alignment horizontal="center" vertical="center"/>
      <protection locked="0"/>
    </xf>
    <xf numFmtId="38" fontId="32" fillId="3" borderId="44" xfId="0" applyNumberFormat="1" applyFont="1" applyFill="1" applyBorder="1" applyAlignment="1" applyProtection="1">
      <alignment horizontal="center" vertical="center"/>
      <protection locked="0"/>
    </xf>
    <xf numFmtId="38" fontId="26" fillId="3" borderId="43" xfId="0" applyNumberFormat="1" applyFont="1" applyFill="1" applyBorder="1" applyAlignment="1" applyProtection="1">
      <alignment horizontal="left" vertical="center" wrapText="1"/>
      <protection locked="0"/>
    </xf>
    <xf numFmtId="38" fontId="26" fillId="3" borderId="43" xfId="0" applyNumberFormat="1" applyFont="1" applyFill="1" applyBorder="1" applyAlignment="1" applyProtection="1">
      <alignment vertical="center"/>
      <protection locked="0"/>
    </xf>
    <xf numFmtId="38" fontId="26" fillId="3" borderId="43" xfId="0" applyNumberFormat="1" applyFont="1" applyFill="1" applyBorder="1" applyAlignment="1" applyProtection="1">
      <alignment horizontal="right" vertical="center"/>
      <protection locked="0"/>
    </xf>
    <xf numFmtId="38" fontId="26" fillId="0" borderId="7" xfId="0" applyNumberFormat="1" applyFont="1" applyBorder="1" applyAlignment="1">
      <alignment horizontal="center" vertical="center"/>
    </xf>
    <xf numFmtId="38" fontId="26" fillId="0" borderId="81" xfId="0" applyNumberFormat="1" applyFont="1" applyBorder="1" applyAlignment="1">
      <alignment horizontal="right" vertical="center"/>
    </xf>
    <xf numFmtId="38" fontId="26" fillId="0" borderId="66" xfId="0" applyNumberFormat="1" applyFont="1" applyBorder="1" applyAlignment="1">
      <alignment horizontal="right" vertical="center"/>
    </xf>
    <xf numFmtId="177" fontId="26" fillId="0" borderId="8" xfId="0" applyNumberFormat="1" applyFont="1" applyBorder="1" applyAlignment="1">
      <alignment horizontal="right" vertical="center"/>
    </xf>
    <xf numFmtId="38" fontId="22" fillId="3" borderId="70" xfId="0" applyNumberFormat="1" applyFont="1" applyFill="1" applyBorder="1" applyAlignment="1" applyProtection="1">
      <alignment horizontal="left" vertical="center"/>
      <protection locked="0"/>
    </xf>
    <xf numFmtId="38" fontId="22" fillId="3" borderId="34" xfId="0" applyNumberFormat="1" applyFont="1" applyFill="1" applyBorder="1" applyAlignment="1" applyProtection="1">
      <alignment horizontal="left" vertical="center"/>
      <protection locked="0"/>
    </xf>
    <xf numFmtId="38" fontId="22" fillId="3" borderId="34" xfId="0" applyNumberFormat="1" applyFont="1" applyFill="1" applyBorder="1" applyAlignment="1" applyProtection="1">
      <alignment vertical="center"/>
      <protection locked="0"/>
    </xf>
    <xf numFmtId="176" fontId="22" fillId="3" borderId="85" xfId="0" applyNumberFormat="1" applyFont="1" applyFill="1" applyBorder="1" applyAlignment="1" applyProtection="1">
      <alignment horizontal="center" vertical="center"/>
      <protection locked="0"/>
    </xf>
    <xf numFmtId="38" fontId="22" fillId="3" borderId="85" xfId="0" applyNumberFormat="1" applyFont="1" applyFill="1" applyBorder="1" applyAlignment="1" applyProtection="1">
      <alignment horizontal="left" vertical="center"/>
      <protection locked="0"/>
    </xf>
    <xf numFmtId="38" fontId="33" fillId="0" borderId="85" xfId="0" applyNumberFormat="1" applyFont="1" applyBorder="1" applyAlignment="1">
      <alignment horizontal="center" vertical="center"/>
    </xf>
    <xf numFmtId="177" fontId="26" fillId="0" borderId="71" xfId="0" applyNumberFormat="1" applyFont="1" applyBorder="1" applyAlignment="1">
      <alignment horizontal="right" vertical="center"/>
    </xf>
    <xf numFmtId="38" fontId="41" fillId="0" borderId="65" xfId="0" applyNumberFormat="1" applyFont="1" applyBorder="1" applyAlignment="1">
      <alignment horizontal="center" vertical="center" wrapText="1"/>
    </xf>
    <xf numFmtId="38" fontId="35" fillId="3" borderId="10" xfId="0" applyNumberFormat="1" applyFont="1" applyFill="1" applyBorder="1" applyAlignment="1" applyProtection="1">
      <alignment horizontal="center" vertical="center" shrinkToFit="1"/>
      <protection locked="0"/>
    </xf>
    <xf numFmtId="38" fontId="35" fillId="3" borderId="3" xfId="0" applyNumberFormat="1" applyFont="1" applyFill="1" applyBorder="1" applyAlignment="1" applyProtection="1">
      <alignment horizontal="center" vertical="center" shrinkToFit="1"/>
      <protection locked="0"/>
    </xf>
    <xf numFmtId="38" fontId="23" fillId="3" borderId="3" xfId="0" applyNumberFormat="1" applyFont="1" applyFill="1" applyBorder="1" applyAlignment="1" applyProtection="1">
      <alignment horizontal="center" vertical="center" shrinkToFit="1"/>
      <protection locked="0"/>
    </xf>
    <xf numFmtId="38" fontId="23" fillId="3" borderId="5" xfId="0" applyNumberFormat="1" applyFont="1" applyFill="1" applyBorder="1" applyAlignment="1" applyProtection="1">
      <alignment horizontal="center" vertical="center" shrinkToFit="1"/>
      <protection locked="0"/>
    </xf>
    <xf numFmtId="38" fontId="26" fillId="3" borderId="10" xfId="0" applyNumberFormat="1" applyFont="1" applyFill="1" applyBorder="1" applyAlignment="1" applyProtection="1">
      <alignment horizontal="right" vertical="center" shrinkToFit="1"/>
      <protection locked="0"/>
    </xf>
    <xf numFmtId="38" fontId="26" fillId="3" borderId="3" xfId="0" applyNumberFormat="1" applyFont="1" applyFill="1" applyBorder="1" applyAlignment="1" applyProtection="1">
      <alignment horizontal="right" vertical="center" shrinkToFit="1"/>
      <protection locked="0"/>
    </xf>
    <xf numFmtId="38" fontId="22" fillId="3" borderId="3" xfId="0" applyNumberFormat="1" applyFont="1" applyFill="1" applyBorder="1" applyAlignment="1" applyProtection="1">
      <alignment horizontal="right" vertical="center" shrinkToFit="1"/>
      <protection locked="0"/>
    </xf>
    <xf numFmtId="38" fontId="22" fillId="3" borderId="5" xfId="0" applyNumberFormat="1" applyFont="1" applyFill="1" applyBorder="1" applyAlignment="1" applyProtection="1">
      <alignment horizontal="right" vertical="center" shrinkToFit="1"/>
      <protection locked="0"/>
    </xf>
    <xf numFmtId="0" fontId="13" fillId="0" borderId="86" xfId="9" applyBorder="1" applyAlignment="1" applyProtection="1">
      <alignment vertical="center" wrapText="1"/>
      <protection locked="0"/>
    </xf>
    <xf numFmtId="176" fontId="26" fillId="3" borderId="10" xfId="0" applyNumberFormat="1" applyFont="1" applyFill="1" applyBorder="1" applyAlignment="1" applyProtection="1">
      <alignment vertical="center"/>
      <protection locked="0"/>
    </xf>
    <xf numFmtId="177" fontId="25" fillId="0" borderId="32" xfId="0" applyNumberFormat="1" applyFont="1" applyBorder="1" applyAlignment="1">
      <alignment vertical="center"/>
    </xf>
    <xf numFmtId="38" fontId="33" fillId="3" borderId="70" xfId="0" applyNumberFormat="1" applyFont="1" applyFill="1" applyBorder="1" applyAlignment="1" applyProtection="1">
      <alignment horizontal="left" vertical="center" shrinkToFit="1"/>
      <protection locked="0"/>
    </xf>
    <xf numFmtId="38" fontId="33" fillId="3" borderId="85" xfId="0" applyNumberFormat="1" applyFont="1" applyFill="1" applyBorder="1" applyAlignment="1" applyProtection="1">
      <alignment horizontal="left" vertical="center" shrinkToFit="1"/>
      <protection locked="0"/>
    </xf>
    <xf numFmtId="38" fontId="33" fillId="3" borderId="85" xfId="0" applyNumberFormat="1" applyFont="1" applyFill="1" applyBorder="1" applyAlignment="1" applyProtection="1">
      <alignment horizontal="right" vertical="center"/>
      <protection locked="0"/>
    </xf>
    <xf numFmtId="38" fontId="33" fillId="3" borderId="85" xfId="0" applyNumberFormat="1" applyFont="1" applyFill="1" applyBorder="1" applyAlignment="1" applyProtection="1">
      <alignment vertical="center"/>
      <protection locked="0"/>
    </xf>
    <xf numFmtId="38" fontId="33" fillId="3" borderId="85" xfId="0" applyNumberFormat="1" applyFont="1" applyFill="1" applyBorder="1" applyAlignment="1" applyProtection="1">
      <alignment horizontal="left" vertical="center"/>
      <protection locked="0"/>
    </xf>
    <xf numFmtId="38" fontId="26" fillId="0" borderId="85" xfId="0" applyNumberFormat="1" applyFont="1" applyBorder="1" applyAlignment="1">
      <alignment horizontal="center" vertical="center"/>
    </xf>
    <xf numFmtId="177" fontId="26" fillId="0" borderId="71" xfId="0" applyNumberFormat="1" applyFont="1" applyBorder="1" applyAlignment="1">
      <alignment vertical="center"/>
    </xf>
    <xf numFmtId="38" fontId="33" fillId="3" borderId="5" xfId="0" applyNumberFormat="1" applyFont="1" applyFill="1" applyBorder="1" applyAlignment="1" applyProtection="1">
      <alignment horizontal="left" vertical="center" shrinkToFit="1"/>
      <protection locked="0"/>
    </xf>
    <xf numFmtId="38" fontId="33" fillId="3" borderId="22" xfId="0" applyNumberFormat="1" applyFont="1" applyFill="1" applyBorder="1" applyAlignment="1" applyProtection="1">
      <alignment horizontal="center" vertical="center"/>
      <protection locked="0"/>
    </xf>
    <xf numFmtId="38" fontId="29" fillId="3" borderId="29" xfId="0" applyNumberFormat="1" applyFont="1" applyFill="1" applyBorder="1" applyAlignment="1" applyProtection="1">
      <alignment horizontal="center" vertical="center"/>
      <protection locked="0"/>
    </xf>
    <xf numFmtId="38" fontId="22" fillId="3" borderId="29" xfId="0" applyNumberFormat="1" applyFont="1" applyFill="1" applyBorder="1" applyAlignment="1" applyProtection="1">
      <alignment horizontal="center" vertical="center"/>
      <protection locked="0"/>
    </xf>
    <xf numFmtId="38" fontId="29" fillId="3" borderId="23" xfId="0" applyNumberFormat="1" applyFont="1" applyFill="1" applyBorder="1" applyAlignment="1" applyProtection="1">
      <alignment horizontal="center" vertical="center"/>
      <protection locked="0"/>
    </xf>
    <xf numFmtId="38" fontId="33" fillId="3" borderId="22" xfId="0" applyNumberFormat="1" applyFont="1" applyFill="1" applyBorder="1" applyAlignment="1" applyProtection="1">
      <alignment horizontal="left" vertical="center" wrapText="1"/>
      <protection locked="0"/>
    </xf>
    <xf numFmtId="38" fontId="33" fillId="3" borderId="22" xfId="0" applyNumberFormat="1" applyFont="1" applyFill="1" applyBorder="1" applyAlignment="1" applyProtection="1">
      <alignment horizontal="right" vertical="center"/>
      <protection locked="0"/>
    </xf>
    <xf numFmtId="38" fontId="33" fillId="0" borderId="5" xfId="0" applyNumberFormat="1" applyFont="1" applyBorder="1" applyAlignment="1">
      <alignment horizontal="center" vertical="center"/>
    </xf>
    <xf numFmtId="38" fontId="26" fillId="0" borderId="93" xfId="0" applyNumberFormat="1" applyFont="1" applyBorder="1" applyAlignment="1">
      <alignment horizontal="right" vertical="center"/>
    </xf>
    <xf numFmtId="38" fontId="25" fillId="0" borderId="80" xfId="0" applyNumberFormat="1" applyFont="1" applyBorder="1" applyAlignment="1">
      <alignment vertical="center"/>
    </xf>
    <xf numFmtId="177" fontId="25" fillId="0" borderId="1" xfId="0" applyNumberFormat="1" applyFont="1" applyBorder="1" applyAlignment="1">
      <alignment vertical="center"/>
    </xf>
    <xf numFmtId="177" fontId="25" fillId="0" borderId="79" xfId="0" applyNumberFormat="1" applyFont="1" applyBorder="1" applyAlignment="1">
      <alignment vertical="center"/>
    </xf>
    <xf numFmtId="177" fontId="26" fillId="0" borderId="94" xfId="0" applyNumberFormat="1" applyFont="1" applyBorder="1" applyAlignment="1">
      <alignment horizontal="right" vertical="center"/>
    </xf>
    <xf numFmtId="177" fontId="26" fillId="0" borderId="10" xfId="0" applyNumberFormat="1" applyFont="1" applyBorder="1" applyAlignment="1">
      <alignment horizontal="right" vertical="center"/>
    </xf>
    <xf numFmtId="177" fontId="26" fillId="0" borderId="17" xfId="0" applyNumberFormat="1" applyFont="1" applyBorder="1" applyAlignment="1">
      <alignment horizontal="right" vertical="center"/>
    </xf>
    <xf numFmtId="177" fontId="26" fillId="0" borderId="16" xfId="0" applyNumberFormat="1" applyFont="1" applyBorder="1" applyAlignment="1">
      <alignment horizontal="right" vertical="center"/>
    </xf>
    <xf numFmtId="177" fontId="25" fillId="0" borderId="32" xfId="0" applyNumberFormat="1" applyFont="1" applyBorder="1" applyAlignment="1">
      <alignment horizontal="right" vertical="center"/>
    </xf>
    <xf numFmtId="38" fontId="22" fillId="0" borderId="6" xfId="0" applyNumberFormat="1" applyFont="1" applyBorder="1" applyAlignment="1">
      <alignment vertical="center"/>
    </xf>
    <xf numFmtId="38" fontId="22" fillId="0" borderId="7" xfId="0" applyNumberFormat="1" applyFont="1" applyBorder="1" applyAlignment="1">
      <alignment horizontal="right" vertical="center"/>
    </xf>
    <xf numFmtId="9" fontId="22" fillId="0" borderId="7" xfId="6" applyFont="1" applyFill="1" applyBorder="1" applyAlignment="1">
      <alignment horizontal="right" vertical="center"/>
    </xf>
    <xf numFmtId="177" fontId="25" fillId="0" borderId="28" xfId="0" applyNumberFormat="1" applyFont="1" applyBorder="1" applyAlignment="1">
      <alignment horizontal="right" vertical="center"/>
    </xf>
    <xf numFmtId="38" fontId="22" fillId="0" borderId="70" xfId="0" applyNumberFormat="1" applyFont="1" applyBorder="1" applyAlignment="1">
      <alignment vertical="center"/>
    </xf>
    <xf numFmtId="38" fontId="22" fillId="0" borderId="85" xfId="0" applyNumberFormat="1" applyFont="1" applyBorder="1" applyAlignment="1">
      <alignment horizontal="right" vertical="center"/>
    </xf>
    <xf numFmtId="9" fontId="22" fillId="0" borderId="85" xfId="6" applyFont="1" applyFill="1" applyBorder="1" applyAlignment="1">
      <alignment horizontal="right" vertical="center"/>
    </xf>
    <xf numFmtId="177" fontId="25" fillId="0" borderId="71" xfId="0" applyNumberFormat="1" applyFont="1" applyBorder="1" applyAlignment="1">
      <alignment horizontal="right" vertical="center"/>
    </xf>
    <xf numFmtId="177" fontId="22" fillId="0" borderId="33" xfId="0" applyNumberFormat="1" applyFont="1" applyBorder="1" applyAlignment="1">
      <alignment horizontal="center" vertical="center"/>
    </xf>
    <xf numFmtId="38" fontId="22" fillId="0" borderId="63" xfId="0" applyNumberFormat="1" applyFont="1" applyBorder="1" applyAlignment="1">
      <alignment horizontal="center" vertical="center"/>
    </xf>
    <xf numFmtId="177" fontId="26" fillId="0" borderId="89" xfId="0" applyNumberFormat="1" applyFont="1" applyBorder="1" applyAlignment="1" applyProtection="1">
      <alignment horizontal="right" vertical="center"/>
      <protection locked="0"/>
    </xf>
    <xf numFmtId="177" fontId="26" fillId="0" borderId="90" xfId="0" applyNumberFormat="1" applyFont="1" applyBorder="1" applyAlignment="1" applyProtection="1">
      <alignment horizontal="right" vertical="center"/>
      <protection locked="0"/>
    </xf>
    <xf numFmtId="177" fontId="25" fillId="0" borderId="80" xfId="0" applyNumberFormat="1" applyFont="1" applyBorder="1" applyAlignment="1" applyProtection="1">
      <alignment vertical="center"/>
      <protection locked="0"/>
    </xf>
    <xf numFmtId="177" fontId="26" fillId="0" borderId="28" xfId="0" applyNumberFormat="1" applyFont="1" applyBorder="1" applyAlignment="1" applyProtection="1">
      <alignment horizontal="right" vertical="center"/>
      <protection locked="0"/>
    </xf>
    <xf numFmtId="177" fontId="26" fillId="0" borderId="8" xfId="0" applyNumberFormat="1" applyFont="1" applyBorder="1" applyAlignment="1" applyProtection="1">
      <alignment horizontal="right" vertical="center"/>
      <protection locked="0"/>
    </xf>
    <xf numFmtId="177" fontId="26" fillId="0" borderId="71" xfId="0" applyNumberFormat="1" applyFont="1" applyBorder="1" applyAlignment="1" applyProtection="1">
      <alignment horizontal="right" vertical="center"/>
      <protection locked="0"/>
    </xf>
    <xf numFmtId="177" fontId="25" fillId="0" borderId="32" xfId="0" applyNumberFormat="1" applyFont="1" applyBorder="1" applyAlignment="1" applyProtection="1">
      <alignment vertical="center"/>
      <protection locked="0"/>
    </xf>
    <xf numFmtId="180" fontId="25" fillId="3" borderId="12" xfId="0" applyNumberFormat="1" applyFont="1" applyFill="1" applyBorder="1" applyAlignment="1" applyProtection="1">
      <alignment horizontal="left" vertical="center" wrapText="1"/>
      <protection locked="0"/>
    </xf>
    <xf numFmtId="38" fontId="26" fillId="3" borderId="7" xfId="0" applyNumberFormat="1" applyFont="1" applyFill="1" applyBorder="1" applyAlignment="1" applyProtection="1">
      <alignment horizontal="left" vertical="center"/>
      <protection locked="0"/>
    </xf>
    <xf numFmtId="176" fontId="22" fillId="0" borderId="0" xfId="0" applyNumberFormat="1" applyFont="1" applyAlignment="1" applyProtection="1">
      <alignment horizontal="right" vertical="center"/>
      <protection locked="0"/>
    </xf>
    <xf numFmtId="176" fontId="22" fillId="0" borderId="0" xfId="0" applyNumberFormat="1" applyFont="1" applyAlignment="1" applyProtection="1">
      <alignment vertical="center"/>
      <protection locked="0"/>
    </xf>
    <xf numFmtId="176" fontId="26" fillId="0" borderId="0" xfId="0" applyNumberFormat="1" applyFont="1" applyAlignment="1" applyProtection="1">
      <alignment vertical="center"/>
      <protection locked="0"/>
    </xf>
    <xf numFmtId="180" fontId="25" fillId="0" borderId="12" xfId="0" applyNumberFormat="1" applyFont="1" applyBorder="1" applyAlignment="1" applyProtection="1">
      <alignment horizontal="left" vertical="center" wrapText="1"/>
      <protection locked="0"/>
    </xf>
    <xf numFmtId="49" fontId="25" fillId="10" borderId="0" xfId="0" applyNumberFormat="1" applyFont="1" applyFill="1" applyAlignment="1" applyProtection="1">
      <alignment horizontal="left" vertical="center" wrapText="1"/>
      <protection locked="0"/>
    </xf>
    <xf numFmtId="176" fontId="25" fillId="0" borderId="0" xfId="0" applyNumberFormat="1" applyFont="1" applyAlignment="1" applyProtection="1">
      <alignment horizontal="left" vertical="center"/>
      <protection locked="0"/>
    </xf>
    <xf numFmtId="176" fontId="22" fillId="0" borderId="0" xfId="0" applyNumberFormat="1" applyFont="1" applyAlignment="1" applyProtection="1">
      <alignment horizontal="left" vertical="center"/>
      <protection locked="0"/>
    </xf>
    <xf numFmtId="176" fontId="22" fillId="0" borderId="0" xfId="0" applyNumberFormat="1" applyFont="1" applyAlignment="1" applyProtection="1">
      <alignment horizontal="center" vertical="center"/>
      <protection locked="0"/>
    </xf>
    <xf numFmtId="176" fontId="25" fillId="0" borderId="0" xfId="0" applyNumberFormat="1" applyFont="1" applyAlignment="1" applyProtection="1">
      <alignment horizontal="center" vertical="center"/>
      <protection locked="0"/>
    </xf>
    <xf numFmtId="176" fontId="25" fillId="0" borderId="0" xfId="0" applyNumberFormat="1" applyFont="1" applyAlignment="1" applyProtection="1">
      <alignment vertical="center"/>
      <protection locked="0"/>
    </xf>
    <xf numFmtId="176" fontId="22" fillId="0" borderId="15" xfId="0" applyNumberFormat="1" applyFont="1" applyBorder="1" applyAlignment="1" applyProtection="1">
      <alignment horizontal="center" vertical="center"/>
      <protection locked="0"/>
    </xf>
    <xf numFmtId="176" fontId="25" fillId="0" borderId="16" xfId="0" applyNumberFormat="1" applyFont="1" applyBorder="1" applyAlignment="1" applyProtection="1">
      <alignment horizontal="left" vertical="center"/>
      <protection locked="0"/>
    </xf>
    <xf numFmtId="0" fontId="22" fillId="0" borderId="0" xfId="0" applyFont="1" applyAlignment="1" applyProtection="1">
      <alignment horizontal="center" vertical="center"/>
      <protection locked="0"/>
    </xf>
    <xf numFmtId="176" fontId="22" fillId="0" borderId="0" xfId="0" applyNumberFormat="1" applyFont="1" applyAlignment="1">
      <alignment vertical="center"/>
    </xf>
    <xf numFmtId="176" fontId="22" fillId="0" borderId="0" xfId="0" applyNumberFormat="1" applyFont="1" applyAlignment="1">
      <alignment horizontal="right" vertical="center"/>
    </xf>
    <xf numFmtId="176" fontId="22" fillId="0" borderId="4" xfId="0" applyNumberFormat="1" applyFont="1" applyBorder="1" applyAlignment="1">
      <alignment horizontal="center" vertical="center"/>
    </xf>
    <xf numFmtId="176" fontId="22" fillId="0" borderId="9" xfId="0" applyNumberFormat="1" applyFont="1" applyBorder="1" applyAlignment="1">
      <alignment horizontal="center" vertical="center"/>
    </xf>
    <xf numFmtId="176" fontId="25" fillId="0" borderId="30" xfId="0" applyNumberFormat="1" applyFont="1" applyBorder="1" applyAlignment="1">
      <alignment vertical="center"/>
    </xf>
    <xf numFmtId="176" fontId="25" fillId="0" borderId="16" xfId="0" applyNumberFormat="1" applyFont="1" applyBorder="1" applyAlignment="1">
      <alignment vertical="center"/>
    </xf>
    <xf numFmtId="176" fontId="25" fillId="0" borderId="33" xfId="0" applyNumberFormat="1" applyFont="1" applyBorder="1" applyAlignment="1">
      <alignment vertical="center"/>
    </xf>
    <xf numFmtId="176" fontId="25" fillId="0" borderId="11" xfId="0" applyNumberFormat="1" applyFont="1" applyBorder="1" applyAlignment="1">
      <alignment vertical="center"/>
    </xf>
    <xf numFmtId="176" fontId="25" fillId="0" borderId="14" xfId="0" applyNumberFormat="1" applyFont="1" applyBorder="1" applyAlignment="1">
      <alignment vertical="center"/>
    </xf>
    <xf numFmtId="176" fontId="25" fillId="0" borderId="20" xfId="0" applyNumberFormat="1" applyFont="1" applyBorder="1" applyAlignment="1">
      <alignment vertical="center"/>
    </xf>
    <xf numFmtId="176" fontId="25" fillId="0" borderId="13" xfId="0" applyNumberFormat="1" applyFont="1" applyBorder="1" applyAlignment="1">
      <alignment vertical="center"/>
    </xf>
    <xf numFmtId="176" fontId="25" fillId="0" borderId="8" xfId="0" applyNumberFormat="1" applyFont="1" applyBorder="1" applyAlignment="1">
      <alignment vertical="center"/>
    </xf>
    <xf numFmtId="176" fontId="25" fillId="0" borderId="18" xfId="0" applyNumberFormat="1" applyFont="1" applyBorder="1" applyAlignment="1">
      <alignment vertical="center"/>
    </xf>
    <xf numFmtId="176" fontId="25" fillId="0" borderId="14" xfId="0" applyNumberFormat="1" applyFont="1" applyBorder="1" applyAlignment="1">
      <alignment horizontal="right" vertical="center"/>
    </xf>
    <xf numFmtId="176" fontId="25" fillId="0" borderId="24" xfId="0" applyNumberFormat="1" applyFont="1" applyBorder="1" applyAlignment="1">
      <alignment vertical="center"/>
    </xf>
    <xf numFmtId="176" fontId="25" fillId="0" borderId="27" xfId="0" applyNumberFormat="1" applyFont="1" applyBorder="1" applyAlignment="1">
      <alignment vertical="center"/>
    </xf>
    <xf numFmtId="176" fontId="22" fillId="0" borderId="26" xfId="0" applyNumberFormat="1" applyFont="1" applyBorder="1" applyAlignment="1">
      <alignment vertical="center"/>
    </xf>
    <xf numFmtId="176" fontId="22" fillId="0" borderId="11" xfId="0" applyNumberFormat="1" applyFont="1" applyBorder="1" applyAlignment="1">
      <alignment vertical="center"/>
    </xf>
    <xf numFmtId="176" fontId="22" fillId="0" borderId="20" xfId="0" applyNumberFormat="1" applyFont="1" applyBorder="1" applyAlignment="1">
      <alignment vertical="center"/>
    </xf>
    <xf numFmtId="176" fontId="25" fillId="0" borderId="15" xfId="0" applyNumberFormat="1" applyFont="1" applyBorder="1" applyAlignment="1">
      <alignment vertical="center"/>
    </xf>
    <xf numFmtId="176" fontId="25" fillId="0" borderId="26" xfId="0" applyNumberFormat="1" applyFont="1" applyBorder="1" applyAlignment="1">
      <alignment vertical="center"/>
    </xf>
    <xf numFmtId="176" fontId="22" fillId="0" borderId="34" xfId="0" applyNumberFormat="1" applyFont="1" applyBorder="1" applyAlignment="1">
      <alignment horizontal="right" vertical="center"/>
    </xf>
    <xf numFmtId="9" fontId="22" fillId="0" borderId="47" xfId="0" applyNumberFormat="1" applyFont="1" applyBorder="1" applyAlignment="1">
      <alignment horizontal="left" vertical="center"/>
    </xf>
    <xf numFmtId="176" fontId="25" fillId="0" borderId="47" xfId="0" applyNumberFormat="1" applyFont="1" applyBorder="1" applyAlignment="1">
      <alignment horizontal="right" vertical="center"/>
    </xf>
    <xf numFmtId="176" fontId="25" fillId="0" borderId="69" xfId="0" applyNumberFormat="1" applyFont="1" applyBorder="1" applyAlignment="1">
      <alignment vertical="center"/>
    </xf>
    <xf numFmtId="176" fontId="25" fillId="0" borderId="42" xfId="0" applyNumberFormat="1" applyFont="1" applyBorder="1" applyAlignment="1">
      <alignment horizontal="center" vertical="center"/>
    </xf>
    <xf numFmtId="176" fontId="25" fillId="0" borderId="42" xfId="0" applyNumberFormat="1" applyFont="1" applyBorder="1" applyAlignment="1">
      <alignment horizontal="right" vertical="center"/>
    </xf>
    <xf numFmtId="176" fontId="25" fillId="0" borderId="68" xfId="0" applyNumberFormat="1" applyFont="1" applyBorder="1" applyAlignment="1">
      <alignment horizontal="right" vertical="center"/>
    </xf>
    <xf numFmtId="176" fontId="25" fillId="0" borderId="0" xfId="0" applyNumberFormat="1" applyFont="1" applyAlignment="1">
      <alignment horizontal="center" vertical="center"/>
    </xf>
    <xf numFmtId="176" fontId="44" fillId="0" borderId="0" xfId="21" applyNumberFormat="1" applyFont="1" applyAlignment="1">
      <alignment horizontal="right" vertical="center"/>
    </xf>
    <xf numFmtId="183" fontId="25" fillId="0" borderId="0" xfId="21" applyNumberFormat="1" applyFont="1" applyAlignment="1">
      <alignment horizontal="right" vertical="center"/>
    </xf>
    <xf numFmtId="0" fontId="26" fillId="3" borderId="47" xfId="0" applyFont="1" applyFill="1" applyBorder="1" applyAlignment="1" applyProtection="1">
      <alignment horizontal="center" vertical="center"/>
      <protection locked="0"/>
    </xf>
    <xf numFmtId="180" fontId="25" fillId="3" borderId="12" xfId="0" applyNumberFormat="1" applyFont="1" applyFill="1" applyBorder="1" applyAlignment="1" applyProtection="1">
      <alignment horizontal="left" vertical="center" shrinkToFit="1"/>
      <protection locked="0"/>
    </xf>
    <xf numFmtId="0" fontId="40" fillId="0" borderId="0" xfId="9" applyFont="1" applyProtection="1">
      <alignment vertical="center"/>
      <protection locked="0"/>
    </xf>
    <xf numFmtId="0" fontId="13" fillId="0" borderId="0" xfId="9" applyProtection="1">
      <alignment vertical="center"/>
      <protection locked="0"/>
    </xf>
    <xf numFmtId="0" fontId="1" fillId="0" borderId="0" xfId="9" applyFont="1" applyAlignment="1" applyProtection="1">
      <alignment vertical="center" shrinkToFit="1"/>
      <protection locked="0"/>
    </xf>
    <xf numFmtId="180" fontId="13" fillId="0" borderId="0" xfId="9" applyNumberFormat="1" applyProtection="1">
      <alignment vertical="center"/>
      <protection locked="0"/>
    </xf>
    <xf numFmtId="0" fontId="45" fillId="0" borderId="3" xfId="0" applyFont="1" applyBorder="1" applyAlignment="1">
      <alignment horizontal="center" vertical="center" wrapText="1"/>
    </xf>
    <xf numFmtId="0" fontId="46" fillId="0" borderId="3" xfId="0" applyFont="1" applyBorder="1" applyAlignment="1">
      <alignment horizontal="center" vertical="center" wrapText="1"/>
    </xf>
    <xf numFmtId="0" fontId="13" fillId="0" borderId="14" xfId="9" applyBorder="1" applyAlignment="1">
      <alignment horizontal="center" vertical="center"/>
    </xf>
    <xf numFmtId="0" fontId="47" fillId="10" borderId="3" xfId="0" applyFont="1" applyFill="1" applyBorder="1" applyAlignment="1">
      <alignment vertical="center" wrapText="1"/>
    </xf>
    <xf numFmtId="0" fontId="47" fillId="10" borderId="59" xfId="0" applyFont="1" applyFill="1" applyBorder="1" applyAlignment="1">
      <alignment vertical="center" wrapText="1"/>
    </xf>
    <xf numFmtId="0" fontId="40" fillId="4" borderId="48" xfId="9" applyFont="1" applyFill="1" applyBorder="1" applyAlignment="1">
      <alignment horizontal="center" vertical="center"/>
    </xf>
    <xf numFmtId="0" fontId="40" fillId="0" borderId="2" xfId="9" applyFont="1" applyBorder="1" applyAlignment="1">
      <alignment horizontal="center" vertical="center"/>
    </xf>
    <xf numFmtId="0" fontId="40" fillId="4" borderId="49" xfId="9" applyFont="1" applyFill="1" applyBorder="1" applyAlignment="1">
      <alignment horizontal="center" vertical="center"/>
    </xf>
    <xf numFmtId="0" fontId="40" fillId="4" borderId="50" xfId="9" applyFont="1" applyFill="1" applyBorder="1" applyAlignment="1">
      <alignment horizontal="center" vertical="center"/>
    </xf>
    <xf numFmtId="0" fontId="40" fillId="4" borderId="51" xfId="9" applyFont="1" applyFill="1" applyBorder="1" applyAlignment="1">
      <alignment horizontal="center" vertical="center"/>
    </xf>
    <xf numFmtId="0" fontId="40" fillId="5" borderId="51" xfId="9" applyFont="1" applyFill="1" applyBorder="1" applyAlignment="1">
      <alignment horizontal="center" vertical="center"/>
    </xf>
    <xf numFmtId="0" fontId="40" fillId="5" borderId="50" xfId="9" applyFont="1" applyFill="1" applyBorder="1" applyAlignment="1">
      <alignment horizontal="center" vertical="center" wrapText="1"/>
    </xf>
    <xf numFmtId="0" fontId="40" fillId="5" borderId="51" xfId="9" applyFont="1" applyFill="1" applyBorder="1" applyAlignment="1">
      <alignment horizontal="center" vertical="center" wrapText="1"/>
    </xf>
    <xf numFmtId="0" fontId="40" fillId="5" borderId="50" xfId="9" applyFont="1" applyFill="1" applyBorder="1" applyAlignment="1">
      <alignment horizontal="center" vertical="center"/>
    </xf>
    <xf numFmtId="180" fontId="42" fillId="5" borderId="50" xfId="9" applyNumberFormat="1" applyFont="1" applyFill="1" applyBorder="1" applyAlignment="1">
      <alignment horizontal="center" vertical="center" wrapText="1"/>
    </xf>
    <xf numFmtId="0" fontId="42" fillId="5" borderId="50" xfId="9" applyFont="1" applyFill="1" applyBorder="1" applyAlignment="1">
      <alignment horizontal="center" vertical="center" wrapText="1"/>
    </xf>
    <xf numFmtId="0" fontId="40" fillId="0" borderId="91" xfId="9" applyFont="1" applyBorder="1" applyAlignment="1">
      <alignment horizontal="center" vertical="center"/>
    </xf>
    <xf numFmtId="0" fontId="40" fillId="5" borderId="52" xfId="9" applyFont="1" applyFill="1" applyBorder="1" applyAlignment="1">
      <alignment horizontal="center" vertical="center"/>
    </xf>
    <xf numFmtId="0" fontId="40" fillId="6" borderId="53" xfId="9" applyFont="1" applyFill="1" applyBorder="1" applyAlignment="1">
      <alignment horizontal="center" vertical="center" wrapText="1"/>
    </xf>
    <xf numFmtId="0" fontId="40" fillId="6" borderId="54" xfId="9" applyFont="1" applyFill="1" applyBorder="1" applyAlignment="1">
      <alignment horizontal="center" vertical="center" wrapText="1"/>
    </xf>
    <xf numFmtId="0" fontId="40" fillId="6" borderId="54" xfId="9" applyFont="1" applyFill="1" applyBorder="1" applyAlignment="1">
      <alignment horizontal="center" vertical="center"/>
    </xf>
    <xf numFmtId="0" fontId="40" fillId="7" borderId="55" xfId="9" applyFont="1" applyFill="1" applyBorder="1" applyAlignment="1">
      <alignment horizontal="center" vertical="center" wrapText="1"/>
    </xf>
    <xf numFmtId="0" fontId="40" fillId="7" borderId="56" xfId="9" applyFont="1" applyFill="1" applyBorder="1" applyAlignment="1">
      <alignment horizontal="center" vertical="center" wrapText="1"/>
    </xf>
    <xf numFmtId="0" fontId="40" fillId="7" borderId="56" xfId="9" applyFont="1" applyFill="1" applyBorder="1" applyAlignment="1">
      <alignment horizontal="center" vertical="center"/>
    </xf>
    <xf numFmtId="0" fontId="40" fillId="8" borderId="3" xfId="9" applyFont="1" applyFill="1" applyBorder="1" applyAlignment="1">
      <alignment horizontal="center" vertical="center" wrapText="1"/>
    </xf>
    <xf numFmtId="0" fontId="40" fillId="8" borderId="3" xfId="9" applyFont="1" applyFill="1" applyBorder="1" applyAlignment="1">
      <alignment horizontal="center" vertical="center"/>
    </xf>
    <xf numFmtId="0" fontId="40" fillId="12" borderId="56" xfId="9" applyFont="1" applyFill="1" applyBorder="1" applyAlignment="1">
      <alignment horizontal="center" vertical="center" wrapText="1"/>
    </xf>
    <xf numFmtId="0" fontId="40" fillId="12" borderId="56" xfId="9" applyFont="1" applyFill="1" applyBorder="1" applyAlignment="1">
      <alignment horizontal="center" vertical="center"/>
    </xf>
    <xf numFmtId="0" fontId="40" fillId="11" borderId="3" xfId="9" applyFont="1" applyFill="1" applyBorder="1" applyAlignment="1">
      <alignment horizontal="center" vertical="center" wrapText="1"/>
    </xf>
    <xf numFmtId="0" fontId="40" fillId="11" borderId="3" xfId="9" applyFont="1" applyFill="1" applyBorder="1" applyAlignment="1">
      <alignment horizontal="center" vertical="center"/>
    </xf>
    <xf numFmtId="0" fontId="40" fillId="9" borderId="3" xfId="9" applyFont="1" applyFill="1" applyBorder="1" applyAlignment="1">
      <alignment horizontal="center" vertical="center"/>
    </xf>
    <xf numFmtId="0" fontId="13" fillId="0" borderId="59" xfId="9" applyBorder="1" applyAlignment="1">
      <alignment horizontal="left" vertical="center" wrapText="1"/>
    </xf>
    <xf numFmtId="0" fontId="13" fillId="0" borderId="21" xfId="9" applyBorder="1" applyAlignment="1">
      <alignment horizontal="left" vertical="center" wrapText="1"/>
    </xf>
    <xf numFmtId="0" fontId="13" fillId="0" borderId="3" xfId="9" applyBorder="1" applyAlignment="1">
      <alignment horizontal="left" vertical="center" wrapText="1"/>
    </xf>
    <xf numFmtId="0" fontId="13" fillId="0" borderId="58" xfId="9" applyBorder="1" applyAlignment="1">
      <alignment horizontal="left" vertical="center" wrapText="1"/>
    </xf>
    <xf numFmtId="180" fontId="13" fillId="0" borderId="3" xfId="9" applyNumberFormat="1" applyBorder="1" applyAlignment="1">
      <alignment vertical="center" wrapText="1"/>
    </xf>
    <xf numFmtId="38" fontId="0" fillId="0" borderId="3" xfId="10" applyFont="1" applyBorder="1" applyAlignment="1" applyProtection="1">
      <alignment vertical="center" wrapText="1"/>
    </xf>
    <xf numFmtId="38" fontId="0" fillId="0" borderId="3" xfId="10" applyFont="1" applyBorder="1" applyAlignment="1" applyProtection="1">
      <alignment horizontal="right" vertical="center" wrapText="1"/>
    </xf>
    <xf numFmtId="181" fontId="0" fillId="0" borderId="3" xfId="10" applyNumberFormat="1" applyFont="1" applyBorder="1" applyAlignment="1" applyProtection="1">
      <alignment vertical="center" wrapText="1"/>
    </xf>
    <xf numFmtId="38" fontId="0" fillId="0" borderId="14" xfId="10" applyFont="1" applyBorder="1" applyAlignment="1" applyProtection="1">
      <alignment vertical="center" wrapText="1"/>
    </xf>
    <xf numFmtId="0" fontId="13" fillId="0" borderId="53" xfId="9" applyBorder="1" applyAlignment="1">
      <alignment horizontal="left" vertical="center" wrapText="1"/>
    </xf>
    <xf numFmtId="0" fontId="13" fillId="0" borderId="54" xfId="9" applyBorder="1" applyAlignment="1">
      <alignment horizontal="left" vertical="center" wrapText="1"/>
    </xf>
    <xf numFmtId="0" fontId="1" fillId="0" borderId="2" xfId="9" applyFont="1" applyBorder="1" applyAlignment="1" applyProtection="1">
      <alignment vertical="center" wrapText="1"/>
      <protection locked="0"/>
    </xf>
    <xf numFmtId="0" fontId="1" fillId="0" borderId="21" xfId="9" applyFont="1" applyBorder="1" applyAlignment="1" applyProtection="1">
      <alignment vertical="center" wrapText="1"/>
      <protection locked="0"/>
    </xf>
    <xf numFmtId="176" fontId="25" fillId="3" borderId="15" xfId="0" applyNumberFormat="1" applyFont="1" applyFill="1" applyBorder="1" applyAlignment="1" applyProtection="1">
      <alignment horizontal="center" vertical="center" shrinkToFit="1"/>
      <protection locked="0"/>
    </xf>
    <xf numFmtId="176" fontId="25" fillId="3" borderId="17" xfId="0" applyNumberFormat="1" applyFont="1" applyFill="1" applyBorder="1" applyAlignment="1" applyProtection="1">
      <alignment horizontal="center" vertical="center" shrinkToFit="1"/>
      <protection locked="0"/>
    </xf>
    <xf numFmtId="49" fontId="25" fillId="3" borderId="16" xfId="0" applyNumberFormat="1" applyFont="1" applyFill="1" applyBorder="1" applyAlignment="1" applyProtection="1">
      <alignment horizontal="center" vertical="center" shrinkToFit="1"/>
      <protection locked="0"/>
    </xf>
    <xf numFmtId="176" fontId="25" fillId="3" borderId="10" xfId="0" applyNumberFormat="1" applyFont="1" applyFill="1" applyBorder="1" applyAlignment="1" applyProtection="1">
      <alignment horizontal="center" vertical="center" shrinkToFit="1"/>
      <protection locked="0"/>
    </xf>
    <xf numFmtId="176" fontId="22" fillId="0" borderId="19" xfId="0" applyNumberFormat="1" applyFont="1" applyBorder="1" applyAlignment="1">
      <alignment horizontal="center" vertical="center"/>
    </xf>
    <xf numFmtId="49" fontId="25" fillId="3" borderId="12" xfId="0" applyNumberFormat="1" applyFont="1" applyFill="1" applyBorder="1" applyAlignment="1" applyProtection="1">
      <alignment horizontal="left" vertical="center" shrinkToFit="1"/>
      <protection locked="0"/>
    </xf>
    <xf numFmtId="49" fontId="25" fillId="3" borderId="47" xfId="0" applyNumberFormat="1" applyFont="1" applyFill="1" applyBorder="1" applyAlignment="1" applyProtection="1">
      <alignment horizontal="left" vertical="center" shrinkToFit="1"/>
      <protection locked="0"/>
    </xf>
    <xf numFmtId="0" fontId="1" fillId="0" borderId="57" xfId="9" applyFont="1" applyBorder="1" applyAlignment="1" applyProtection="1">
      <alignment vertical="center" wrapText="1"/>
      <protection locked="0"/>
    </xf>
    <xf numFmtId="176" fontId="22" fillId="0" borderId="0" xfId="0" applyNumberFormat="1" applyFont="1" applyAlignment="1" applyProtection="1">
      <alignment horizontal="right" vertical="center" shrinkToFit="1"/>
      <protection locked="0"/>
    </xf>
    <xf numFmtId="180" fontId="25" fillId="0" borderId="12" xfId="0" applyNumberFormat="1" applyFont="1" applyBorder="1" applyAlignment="1" applyProtection="1">
      <alignment horizontal="left" vertical="center"/>
      <protection locked="0"/>
    </xf>
    <xf numFmtId="49" fontId="22" fillId="10" borderId="47" xfId="0" applyNumberFormat="1" applyFont="1" applyFill="1" applyBorder="1" applyAlignment="1" applyProtection="1">
      <alignment horizontal="right" vertical="center" shrinkToFit="1"/>
      <protection locked="0"/>
    </xf>
    <xf numFmtId="49" fontId="29" fillId="0" borderId="0" xfId="0" applyNumberFormat="1" applyFont="1" applyAlignment="1" applyProtection="1">
      <alignment horizontal="right" vertical="center" shrinkToFit="1"/>
      <protection locked="0"/>
    </xf>
    <xf numFmtId="176" fontId="22" fillId="10" borderId="0" xfId="0" applyNumberFormat="1" applyFont="1" applyFill="1" applyAlignment="1" applyProtection="1">
      <alignment horizontal="right" vertical="center" shrinkToFit="1"/>
      <protection locked="0"/>
    </xf>
    <xf numFmtId="49" fontId="22" fillId="0" borderId="0" xfId="0" applyNumberFormat="1" applyFont="1" applyAlignment="1" applyProtection="1">
      <alignment horizontal="right" vertical="center" shrinkToFit="1"/>
      <protection locked="0"/>
    </xf>
    <xf numFmtId="176" fontId="22" fillId="0" borderId="14" xfId="0" applyNumberFormat="1" applyFont="1" applyBorder="1" applyAlignment="1" applyProtection="1">
      <alignment horizontal="center" vertical="center"/>
      <protection locked="0"/>
    </xf>
    <xf numFmtId="176" fontId="22" fillId="0" borderId="3" xfId="0" applyNumberFormat="1" applyFont="1" applyBorder="1" applyAlignment="1" applyProtection="1">
      <alignment horizontal="center" vertical="center"/>
      <protection locked="0"/>
    </xf>
    <xf numFmtId="176" fontId="22" fillId="10" borderId="3" xfId="0" applyNumberFormat="1" applyFont="1" applyFill="1" applyBorder="1" applyAlignment="1" applyProtection="1">
      <alignment horizontal="center" vertical="center"/>
      <protection locked="0"/>
    </xf>
    <xf numFmtId="176" fontId="22" fillId="0" borderId="15" xfId="0" applyNumberFormat="1" applyFont="1" applyBorder="1" applyAlignment="1" applyProtection="1">
      <alignment vertical="center"/>
      <protection locked="0"/>
    </xf>
    <xf numFmtId="176" fontId="34" fillId="0" borderId="0" xfId="0" applyNumberFormat="1" applyFont="1" applyAlignment="1" applyProtection="1">
      <alignment horizontal="center" vertical="center" wrapText="1"/>
      <protection locked="0"/>
    </xf>
    <xf numFmtId="176" fontId="33" fillId="0" borderId="0" xfId="0" applyNumberFormat="1" applyFont="1" applyAlignment="1" applyProtection="1">
      <alignment horizontal="right" vertical="center" wrapText="1"/>
      <protection locked="0"/>
    </xf>
    <xf numFmtId="0" fontId="1" fillId="0" borderId="14" xfId="9" applyFont="1" applyBorder="1" applyAlignment="1">
      <alignment horizontal="center" vertical="center"/>
    </xf>
    <xf numFmtId="0" fontId="1" fillId="0" borderId="3" xfId="9" applyFont="1" applyBorder="1" applyAlignment="1" applyProtection="1">
      <alignment vertical="center" wrapText="1"/>
      <protection locked="0"/>
    </xf>
    <xf numFmtId="0" fontId="1" fillId="0" borderId="0" xfId="9" applyFont="1" applyProtection="1">
      <alignment vertical="center"/>
      <protection locked="0"/>
    </xf>
    <xf numFmtId="176" fontId="33" fillId="0" borderId="0" xfId="0" applyNumberFormat="1" applyFont="1" applyAlignment="1" applyProtection="1">
      <alignment horizontal="right" vertical="center" shrinkToFit="1"/>
      <protection locked="0"/>
    </xf>
    <xf numFmtId="176" fontId="25" fillId="0" borderId="15" xfId="0" applyNumberFormat="1" applyFont="1" applyBorder="1" applyAlignment="1" applyProtection="1">
      <alignment vertical="center" wrapText="1"/>
      <protection locked="0"/>
    </xf>
    <xf numFmtId="176" fontId="22" fillId="0" borderId="15" xfId="0" applyNumberFormat="1" applyFont="1" applyBorder="1" applyAlignment="1" applyProtection="1">
      <alignment vertical="center" wrapText="1"/>
      <protection locked="0"/>
    </xf>
    <xf numFmtId="176" fontId="22" fillId="0" borderId="0" xfId="0" applyNumberFormat="1" applyFont="1" applyAlignment="1" applyProtection="1">
      <alignment vertical="center" wrapText="1"/>
      <protection locked="0"/>
    </xf>
    <xf numFmtId="176" fontId="44" fillId="0" borderId="15" xfId="0" applyNumberFormat="1" applyFont="1" applyBorder="1" applyAlignment="1" applyProtection="1">
      <alignment vertical="center" wrapText="1"/>
      <protection locked="0"/>
    </xf>
    <xf numFmtId="176" fontId="44" fillId="0" borderId="0" xfId="0" applyNumberFormat="1" applyFont="1" applyAlignment="1" applyProtection="1">
      <alignment vertical="center" wrapText="1"/>
      <protection locked="0"/>
    </xf>
    <xf numFmtId="176" fontId="25" fillId="0" borderId="15" xfId="0" applyNumberFormat="1" applyFont="1" applyBorder="1" applyAlignment="1" applyProtection="1">
      <alignment vertical="center"/>
      <protection locked="0"/>
    </xf>
    <xf numFmtId="38" fontId="36" fillId="0" borderId="65" xfId="0" applyNumberFormat="1" applyFont="1" applyBorder="1" applyAlignment="1">
      <alignment horizontal="center" vertical="center" wrapText="1"/>
    </xf>
    <xf numFmtId="180" fontId="25" fillId="3" borderId="2" xfId="0" applyNumberFormat="1" applyFont="1" applyFill="1" applyBorder="1" applyAlignment="1" applyProtection="1">
      <alignment horizontal="left" vertical="center" shrinkToFit="1"/>
      <protection locked="0"/>
    </xf>
    <xf numFmtId="0" fontId="26" fillId="3" borderId="41" xfId="0" applyNumberFormat="1" applyFont="1" applyFill="1" applyBorder="1" applyAlignment="1" applyProtection="1">
      <alignment horizontal="right" vertical="center"/>
      <protection locked="0"/>
    </xf>
    <xf numFmtId="0" fontId="26" fillId="3" borderId="10" xfId="0" applyNumberFormat="1" applyFont="1" applyFill="1" applyBorder="1" applyAlignment="1" applyProtection="1">
      <alignment horizontal="right" vertical="center" shrinkToFit="1"/>
      <protection locked="0"/>
    </xf>
    <xf numFmtId="0" fontId="26" fillId="3" borderId="3" xfId="0" applyNumberFormat="1" applyFont="1" applyFill="1" applyBorder="1" applyAlignment="1" applyProtection="1">
      <alignment horizontal="right" vertical="center" shrinkToFit="1"/>
      <protection locked="0"/>
    </xf>
    <xf numFmtId="0" fontId="22" fillId="3" borderId="3" xfId="0" applyNumberFormat="1" applyFont="1" applyFill="1" applyBorder="1" applyAlignment="1" applyProtection="1">
      <alignment horizontal="right" vertical="center" shrinkToFit="1"/>
      <protection locked="0"/>
    </xf>
    <xf numFmtId="0" fontId="22" fillId="3" borderId="5" xfId="0" applyNumberFormat="1" applyFont="1" applyFill="1" applyBorder="1" applyAlignment="1" applyProtection="1">
      <alignment horizontal="right" vertical="center" shrinkToFit="1"/>
      <protection locked="0"/>
    </xf>
    <xf numFmtId="176" fontId="22" fillId="0" borderId="0" xfId="12" applyNumberFormat="1" applyFont="1" applyAlignment="1">
      <alignment vertical="center" wrapText="1"/>
    </xf>
    <xf numFmtId="0" fontId="23" fillId="0" borderId="0" xfId="12" applyFont="1" applyAlignment="1">
      <alignment horizontal="justify" vertical="center" wrapText="1"/>
    </xf>
    <xf numFmtId="0" fontId="39" fillId="0" borderId="0" xfId="12" applyFont="1" applyAlignment="1">
      <alignment vertical="top"/>
    </xf>
    <xf numFmtId="0" fontId="23" fillId="0" borderId="3" xfId="12" applyFont="1" applyBorder="1" applyAlignment="1">
      <alignment horizontal="center" vertical="center"/>
    </xf>
    <xf numFmtId="0" fontId="23" fillId="0" borderId="3" xfId="12" applyFont="1" applyBorder="1" applyAlignment="1">
      <alignment horizontal="justify" vertical="center"/>
    </xf>
    <xf numFmtId="0" fontId="23" fillId="0" borderId="3" xfId="12" applyFont="1" applyBorder="1" applyAlignment="1">
      <alignment vertical="center" wrapText="1"/>
    </xf>
    <xf numFmtId="0" fontId="15" fillId="0" borderId="3" xfId="0" applyFont="1" applyBorder="1" applyAlignment="1">
      <alignment vertical="center"/>
    </xf>
    <xf numFmtId="0" fontId="23" fillId="0" borderId="3" xfId="12" applyFont="1" applyBorder="1" applyAlignment="1">
      <alignment horizontal="center" vertical="center" textRotation="255"/>
    </xf>
    <xf numFmtId="0" fontId="23" fillId="0" borderId="3" xfId="12" applyFont="1" applyBorder="1" applyAlignment="1">
      <alignment horizontal="justify" vertical="center" wrapText="1"/>
    </xf>
    <xf numFmtId="176" fontId="43" fillId="0" borderId="0" xfId="0" applyNumberFormat="1" applyFont="1" applyAlignment="1" applyProtection="1">
      <alignment horizontal="left" vertical="center" wrapText="1"/>
      <protection locked="0"/>
    </xf>
    <xf numFmtId="176" fontId="43" fillId="0" borderId="0" xfId="0" applyNumberFormat="1" applyFont="1" applyAlignment="1" applyProtection="1">
      <alignment horizontal="left" vertical="center"/>
      <protection locked="0"/>
    </xf>
    <xf numFmtId="49" fontId="25" fillId="3" borderId="12" xfId="0" applyNumberFormat="1" applyFont="1" applyFill="1" applyBorder="1" applyAlignment="1" applyProtection="1">
      <alignment horizontal="left" vertical="center" shrinkToFit="1"/>
      <protection locked="0"/>
    </xf>
    <xf numFmtId="176" fontId="25" fillId="3" borderId="5" xfId="0" applyNumberFormat="1" applyFont="1" applyFill="1" applyBorder="1" applyAlignment="1" applyProtection="1">
      <alignment horizontal="center" vertical="center" wrapText="1"/>
      <protection locked="0"/>
    </xf>
    <xf numFmtId="176" fontId="25" fillId="3" borderId="17" xfId="0" applyNumberFormat="1" applyFont="1" applyFill="1" applyBorder="1" applyAlignment="1" applyProtection="1">
      <alignment horizontal="center" vertical="center" wrapText="1"/>
      <protection locked="0"/>
    </xf>
    <xf numFmtId="176" fontId="25" fillId="3" borderId="10" xfId="0" applyNumberFormat="1" applyFont="1" applyFill="1" applyBorder="1" applyAlignment="1" applyProtection="1">
      <alignment horizontal="center" vertical="center" wrapText="1"/>
      <protection locked="0"/>
    </xf>
    <xf numFmtId="176" fontId="25" fillId="0" borderId="35" xfId="0" applyNumberFormat="1" applyFont="1" applyBorder="1" applyAlignment="1">
      <alignment horizontal="center" vertical="center"/>
    </xf>
    <xf numFmtId="176" fontId="25" fillId="0" borderId="36" xfId="0" applyNumberFormat="1" applyFont="1" applyBorder="1" applyAlignment="1">
      <alignment horizontal="center" vertical="center"/>
    </xf>
    <xf numFmtId="176" fontId="22" fillId="10" borderId="3" xfId="0" applyNumberFormat="1" applyFont="1" applyFill="1" applyBorder="1" applyAlignment="1" applyProtection="1">
      <alignment horizontal="center" vertical="center"/>
      <protection locked="0"/>
    </xf>
    <xf numFmtId="49" fontId="25" fillId="3" borderId="14" xfId="0" applyNumberFormat="1" applyFont="1" applyFill="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176" fontId="25" fillId="3" borderId="14" xfId="0" applyNumberFormat="1" applyFont="1" applyFill="1" applyBorder="1" applyAlignment="1" applyProtection="1">
      <alignment horizontal="center" vertical="center" shrinkToFit="1"/>
      <protection locked="0"/>
    </xf>
    <xf numFmtId="176" fontId="25" fillId="0" borderId="0" xfId="0" applyNumberFormat="1" applyFont="1" applyAlignment="1" applyProtection="1">
      <alignment horizontal="left" vertical="center" wrapText="1"/>
      <protection locked="0"/>
    </xf>
    <xf numFmtId="176" fontId="25" fillId="0" borderId="15" xfId="0" applyNumberFormat="1" applyFont="1" applyBorder="1" applyAlignment="1" applyProtection="1">
      <alignment horizontal="left" vertical="center" wrapText="1"/>
      <protection locked="0"/>
    </xf>
    <xf numFmtId="49" fontId="25" fillId="3" borderId="2" xfId="0" applyNumberFormat="1" applyFont="1" applyFill="1" applyBorder="1" applyAlignment="1" applyProtection="1">
      <alignment horizontal="left" vertical="center" shrinkToFit="1"/>
      <protection locked="0"/>
    </xf>
    <xf numFmtId="176" fontId="22" fillId="0" borderId="14" xfId="0" applyNumberFormat="1" applyFont="1" applyBorder="1" applyAlignment="1" applyProtection="1">
      <alignment horizontal="center" vertical="center"/>
      <protection locked="0"/>
    </xf>
    <xf numFmtId="176" fontId="22" fillId="0" borderId="2" xfId="0" applyNumberFormat="1" applyFont="1" applyBorder="1" applyAlignment="1" applyProtection="1">
      <alignment horizontal="center" vertical="center"/>
      <protection locked="0"/>
    </xf>
    <xf numFmtId="176" fontId="22" fillId="0" borderId="21" xfId="0" applyNumberFormat="1" applyFont="1" applyBorder="1" applyAlignment="1" applyProtection="1">
      <alignment horizontal="center" vertical="center"/>
      <protection locked="0"/>
    </xf>
    <xf numFmtId="176" fontId="22" fillId="0" borderId="14" xfId="0" applyNumberFormat="1" applyFont="1" applyBorder="1" applyAlignment="1">
      <alignment horizontal="left" vertical="center"/>
    </xf>
    <xf numFmtId="176" fontId="22" fillId="0" borderId="2" xfId="0" applyNumberFormat="1" applyFont="1" applyBorder="1" applyAlignment="1">
      <alignment horizontal="left" vertical="center"/>
    </xf>
    <xf numFmtId="176" fontId="22" fillId="0" borderId="21" xfId="0" applyNumberFormat="1" applyFont="1" applyBorder="1" applyAlignment="1">
      <alignment horizontal="left" vertical="center"/>
    </xf>
    <xf numFmtId="176" fontId="44" fillId="3" borderId="12" xfId="0" applyNumberFormat="1" applyFont="1" applyFill="1" applyBorder="1" applyAlignment="1" applyProtection="1">
      <alignment horizontal="left" vertical="top" wrapText="1"/>
      <protection locked="0"/>
    </xf>
    <xf numFmtId="176" fontId="43" fillId="3" borderId="12" xfId="0" applyNumberFormat="1" applyFont="1" applyFill="1" applyBorder="1" applyAlignment="1" applyProtection="1">
      <alignment horizontal="left" vertical="top" wrapText="1"/>
      <protection locked="0"/>
    </xf>
    <xf numFmtId="176" fontId="24" fillId="0" borderId="0" xfId="0" applyNumberFormat="1" applyFont="1" applyAlignment="1" applyProtection="1">
      <alignment vertical="top" wrapText="1"/>
      <protection locked="0"/>
    </xf>
    <xf numFmtId="0" fontId="22" fillId="0" borderId="0" xfId="0" applyFont="1" applyAlignment="1" applyProtection="1">
      <alignment vertical="top"/>
      <protection locked="0"/>
    </xf>
    <xf numFmtId="176" fontId="22" fillId="0" borderId="19" xfId="0" applyNumberFormat="1" applyFont="1" applyBorder="1" applyAlignment="1">
      <alignment horizontal="center" vertical="center"/>
    </xf>
    <xf numFmtId="176" fontId="22" fillId="0" borderId="1" xfId="0" applyNumberFormat="1" applyFont="1" applyBorder="1" applyAlignment="1">
      <alignment horizontal="center" vertical="center"/>
    </xf>
    <xf numFmtId="176" fontId="22" fillId="0" borderId="25" xfId="0" applyNumberFormat="1" applyFont="1" applyBorder="1" applyAlignment="1">
      <alignment horizontal="center" vertical="center"/>
    </xf>
    <xf numFmtId="176" fontId="22" fillId="0" borderId="43" xfId="0" applyNumberFormat="1" applyFont="1" applyBorder="1" applyAlignment="1">
      <alignment horizontal="left" vertical="center"/>
    </xf>
    <xf numFmtId="176" fontId="22" fillId="0" borderId="46" xfId="0" applyNumberFormat="1" applyFont="1" applyBorder="1" applyAlignment="1">
      <alignment horizontal="left" vertical="center"/>
    </xf>
    <xf numFmtId="176" fontId="22" fillId="0" borderId="44" xfId="0" applyNumberFormat="1" applyFont="1" applyBorder="1" applyAlignment="1">
      <alignment horizontal="left" vertical="center"/>
    </xf>
    <xf numFmtId="176" fontId="25" fillId="0" borderId="45" xfId="0" applyNumberFormat="1" applyFont="1" applyBorder="1" applyAlignment="1">
      <alignment horizontal="left" vertical="center"/>
    </xf>
    <xf numFmtId="176" fontId="25" fillId="0" borderId="2" xfId="0" applyNumberFormat="1" applyFont="1" applyBorder="1" applyAlignment="1">
      <alignment horizontal="left" vertical="center"/>
    </xf>
    <xf numFmtId="176" fontId="25" fillId="0" borderId="21" xfId="0" applyNumberFormat="1" applyFont="1" applyBorder="1" applyAlignment="1">
      <alignment horizontal="left" vertical="center"/>
    </xf>
    <xf numFmtId="0" fontId="33" fillId="0" borderId="0" xfId="0" applyFont="1" applyAlignment="1" applyProtection="1">
      <alignment horizontal="right" vertical="top" wrapText="1"/>
      <protection locked="0"/>
    </xf>
    <xf numFmtId="0" fontId="25" fillId="3" borderId="14" xfId="0" applyFont="1" applyFill="1" applyBorder="1" applyAlignment="1" applyProtection="1">
      <alignment horizontal="center" vertical="center" shrinkToFit="1"/>
      <protection locked="0"/>
    </xf>
    <xf numFmtId="0" fontId="25" fillId="3" borderId="2" xfId="0" applyFont="1" applyFill="1" applyBorder="1" applyAlignment="1" applyProtection="1">
      <alignment horizontal="center" vertical="center" shrinkToFit="1"/>
      <protection locked="0"/>
    </xf>
    <xf numFmtId="0" fontId="25" fillId="3" borderId="21" xfId="0" applyFont="1" applyFill="1" applyBorder="1" applyAlignment="1" applyProtection="1">
      <alignment horizontal="center" vertical="center" shrinkToFit="1"/>
      <protection locked="0"/>
    </xf>
    <xf numFmtId="176" fontId="22" fillId="0" borderId="0" xfId="0" applyNumberFormat="1" applyFont="1" applyAlignment="1" applyProtection="1">
      <alignment horizontal="center" vertical="center" wrapText="1"/>
      <protection locked="0"/>
    </xf>
    <xf numFmtId="176" fontId="22" fillId="3" borderId="0" xfId="0" applyNumberFormat="1" applyFont="1" applyFill="1" applyAlignment="1" applyProtection="1">
      <alignment horizontal="left" vertical="center" shrinkToFit="1"/>
      <protection locked="0"/>
    </xf>
    <xf numFmtId="176" fontId="25" fillId="3" borderId="12" xfId="0" applyNumberFormat="1" applyFont="1" applyFill="1" applyBorder="1" applyAlignment="1" applyProtection="1">
      <alignment horizontal="left" vertical="center" wrapText="1"/>
      <protection locked="0"/>
    </xf>
    <xf numFmtId="0" fontId="0" fillId="0" borderId="12" xfId="0" applyBorder="1" applyAlignment="1" applyProtection="1">
      <alignment vertical="center" wrapText="1"/>
      <protection locked="0"/>
    </xf>
    <xf numFmtId="176" fontId="25" fillId="3" borderId="2" xfId="0" applyNumberFormat="1" applyFont="1" applyFill="1" applyBorder="1" applyAlignment="1" applyProtection="1">
      <alignment horizontal="left" vertical="center"/>
      <protection locked="0"/>
    </xf>
    <xf numFmtId="180" fontId="25" fillId="3" borderId="2" xfId="0" applyNumberFormat="1" applyFont="1" applyFill="1" applyBorder="1" applyAlignment="1" applyProtection="1">
      <alignment horizontal="left" vertical="center" shrinkToFit="1"/>
      <protection locked="0"/>
    </xf>
    <xf numFmtId="49" fontId="25" fillId="3" borderId="2" xfId="0" applyNumberFormat="1" applyFont="1" applyFill="1" applyBorder="1" applyAlignment="1" applyProtection="1">
      <alignment horizontal="left" vertical="center" wrapText="1"/>
      <protection locked="0"/>
    </xf>
    <xf numFmtId="49" fontId="25" fillId="3" borderId="2" xfId="0" applyNumberFormat="1" applyFont="1" applyFill="1" applyBorder="1" applyAlignment="1" applyProtection="1">
      <alignment horizontal="left" vertical="center" wrapText="1" shrinkToFit="1"/>
      <protection locked="0"/>
    </xf>
    <xf numFmtId="0" fontId="0" fillId="0" borderId="2" xfId="0" applyBorder="1" applyAlignment="1">
      <alignment horizontal="left" vertical="center" wrapText="1" shrinkToFit="1"/>
    </xf>
    <xf numFmtId="49" fontId="25" fillId="3" borderId="12" xfId="0" applyNumberFormat="1" applyFont="1" applyFill="1" applyBorder="1" applyAlignment="1" applyProtection="1">
      <alignment horizontal="left" vertical="center"/>
      <protection locked="0"/>
    </xf>
    <xf numFmtId="49" fontId="25" fillId="3" borderId="47" xfId="0" applyNumberFormat="1" applyFont="1" applyFill="1" applyBorder="1" applyAlignment="1" applyProtection="1">
      <alignment horizontal="left" vertical="center" shrinkToFit="1"/>
      <protection locked="0"/>
    </xf>
    <xf numFmtId="0" fontId="0" fillId="0" borderId="47" xfId="0" applyBorder="1" applyAlignment="1" applyProtection="1">
      <alignment horizontal="left" vertical="center" shrinkToFit="1"/>
      <protection locked="0"/>
    </xf>
    <xf numFmtId="38" fontId="22" fillId="0" borderId="78" xfId="0" applyNumberFormat="1" applyFont="1" applyBorder="1" applyAlignment="1">
      <alignment horizontal="center" vertical="center"/>
    </xf>
    <xf numFmtId="38" fontId="22" fillId="0" borderId="79" xfId="0" applyNumberFormat="1" applyFont="1" applyBorder="1" applyAlignment="1">
      <alignment horizontal="center" vertical="center"/>
    </xf>
    <xf numFmtId="177" fontId="22" fillId="0" borderId="33" xfId="0" applyNumberFormat="1" applyFont="1" applyBorder="1" applyAlignment="1">
      <alignment horizontal="center" vertical="center"/>
    </xf>
    <xf numFmtId="177" fontId="22" fillId="0" borderId="32" xfId="0" applyNumberFormat="1" applyFont="1" applyBorder="1" applyAlignment="1">
      <alignment horizontal="center" vertical="center"/>
    </xf>
    <xf numFmtId="38" fontId="22" fillId="0" borderId="30" xfId="0" applyNumberFormat="1" applyFont="1" applyBorder="1" applyAlignment="1">
      <alignment horizontal="center" vertical="center"/>
    </xf>
    <xf numFmtId="38" fontId="22" fillId="0" borderId="37" xfId="0" applyNumberFormat="1" applyFont="1" applyBorder="1" applyAlignment="1">
      <alignment horizontal="center" vertical="center"/>
    </xf>
    <xf numFmtId="38" fontId="22" fillId="0" borderId="38" xfId="0" applyNumberFormat="1" applyFont="1" applyBorder="1" applyAlignment="1">
      <alignment horizontal="center" vertical="center"/>
    </xf>
    <xf numFmtId="38" fontId="22" fillId="0" borderId="39" xfId="0" applyNumberFormat="1" applyFont="1" applyBorder="1" applyAlignment="1">
      <alignment horizontal="center" vertical="center"/>
    </xf>
    <xf numFmtId="38" fontId="29" fillId="0" borderId="38" xfId="0" applyNumberFormat="1" applyFont="1" applyBorder="1" applyAlignment="1">
      <alignment horizontal="center" vertical="center" wrapText="1"/>
    </xf>
    <xf numFmtId="38" fontId="29" fillId="0" borderId="39" xfId="0" applyNumberFormat="1" applyFont="1" applyBorder="1" applyAlignment="1">
      <alignment horizontal="center" vertical="center" wrapText="1"/>
    </xf>
    <xf numFmtId="38" fontId="22" fillId="0" borderId="65" xfId="0" applyNumberFormat="1" applyFont="1" applyBorder="1" applyAlignment="1">
      <alignment horizontal="center" vertical="center" wrapText="1"/>
    </xf>
    <xf numFmtId="38" fontId="22" fillId="0" borderId="7" xfId="0" applyNumberFormat="1" applyFont="1" applyBorder="1" applyAlignment="1">
      <alignment horizontal="center" vertical="center" wrapText="1"/>
    </xf>
    <xf numFmtId="38" fontId="22" fillId="0" borderId="38" xfId="0" applyNumberFormat="1" applyFont="1" applyBorder="1" applyAlignment="1">
      <alignment horizontal="center" vertical="center" wrapText="1"/>
    </xf>
    <xf numFmtId="38" fontId="22" fillId="0" borderId="39" xfId="0" applyNumberFormat="1" applyFont="1" applyBorder="1" applyAlignment="1">
      <alignment horizontal="center" vertical="center" wrapText="1"/>
    </xf>
    <xf numFmtId="38" fontId="30" fillId="0" borderId="38" xfId="0" applyNumberFormat="1" applyFont="1" applyBorder="1" applyAlignment="1">
      <alignment horizontal="center" vertical="center" wrapText="1"/>
    </xf>
    <xf numFmtId="38" fontId="30" fillId="0" borderId="39" xfId="0" applyNumberFormat="1" applyFont="1" applyBorder="1" applyAlignment="1">
      <alignment horizontal="center" vertical="center" wrapText="1"/>
    </xf>
    <xf numFmtId="38" fontId="22" fillId="0" borderId="92" xfId="0" applyNumberFormat="1" applyFont="1" applyBorder="1" applyAlignment="1">
      <alignment horizontal="center" vertical="center"/>
    </xf>
    <xf numFmtId="38" fontId="22" fillId="0" borderId="42" xfId="0" applyNumberFormat="1" applyFont="1" applyBorder="1" applyAlignment="1">
      <alignment horizontal="center" vertical="center"/>
    </xf>
    <xf numFmtId="38" fontId="22" fillId="0" borderId="40" xfId="0" applyNumberFormat="1" applyFont="1" applyBorder="1" applyAlignment="1">
      <alignment horizontal="center" vertical="center"/>
    </xf>
    <xf numFmtId="38" fontId="22" fillId="0" borderId="38" xfId="0" applyNumberFormat="1" applyFont="1" applyBorder="1" applyAlignment="1">
      <alignment horizontal="center" vertical="center" shrinkToFit="1"/>
    </xf>
    <xf numFmtId="38" fontId="22" fillId="0" borderId="39" xfId="0" applyNumberFormat="1" applyFont="1" applyBorder="1" applyAlignment="1">
      <alignment horizontal="center" vertical="center" shrinkToFit="1"/>
    </xf>
    <xf numFmtId="38" fontId="22" fillId="0" borderId="30" xfId="0" applyNumberFormat="1" applyFont="1" applyBorder="1" applyAlignment="1">
      <alignment horizontal="center" vertical="center" shrinkToFit="1"/>
    </xf>
    <xf numFmtId="38" fontId="22" fillId="0" borderId="37" xfId="0" applyNumberFormat="1" applyFont="1" applyBorder="1" applyAlignment="1">
      <alignment horizontal="center" vertical="center" shrinkToFit="1"/>
    </xf>
    <xf numFmtId="38" fontId="22" fillId="0" borderId="63" xfId="0" applyNumberFormat="1" applyFont="1" applyBorder="1" applyAlignment="1">
      <alignment horizontal="center" vertical="center" wrapText="1"/>
    </xf>
    <xf numFmtId="38" fontId="22" fillId="0" borderId="60" xfId="0" applyNumberFormat="1" applyFont="1" applyBorder="1" applyAlignment="1">
      <alignment horizontal="center" vertical="center" wrapText="1"/>
    </xf>
    <xf numFmtId="38" fontId="22" fillId="0" borderId="64" xfId="0" applyNumberFormat="1" applyFont="1" applyBorder="1" applyAlignment="1">
      <alignment horizontal="center" vertical="center" wrapText="1"/>
    </xf>
    <xf numFmtId="177" fontId="22" fillId="0" borderId="28" xfId="0" applyNumberFormat="1" applyFont="1" applyBorder="1" applyAlignment="1">
      <alignment horizontal="center" vertical="center"/>
    </xf>
    <xf numFmtId="177" fontId="22" fillId="0" borderId="62" xfId="0" applyNumberFormat="1" applyFont="1" applyBorder="1" applyAlignment="1">
      <alignment horizontal="center" vertical="center"/>
    </xf>
    <xf numFmtId="38" fontId="22" fillId="0" borderId="35" xfId="0" applyNumberFormat="1" applyFont="1" applyBorder="1" applyAlignment="1">
      <alignment horizontal="center" vertical="center"/>
    </xf>
    <xf numFmtId="38" fontId="22" fillId="0" borderId="36" xfId="0" applyNumberFormat="1" applyFont="1" applyBorder="1" applyAlignment="1">
      <alignment horizontal="center" vertical="center"/>
    </xf>
    <xf numFmtId="38" fontId="22" fillId="0" borderId="82" xfId="0" applyNumberFormat="1" applyFont="1" applyBorder="1" applyAlignment="1">
      <alignment horizontal="center" vertical="center"/>
    </xf>
    <xf numFmtId="38" fontId="30" fillId="0" borderId="7" xfId="0" applyNumberFormat="1" applyFont="1" applyBorder="1" applyAlignment="1">
      <alignment horizontal="center" vertical="center" wrapText="1"/>
    </xf>
    <xf numFmtId="38" fontId="30" fillId="0" borderId="65" xfId="0" applyNumberFormat="1" applyFont="1" applyBorder="1" applyAlignment="1">
      <alignment horizontal="center" vertical="center" wrapText="1"/>
    </xf>
    <xf numFmtId="38" fontId="22" fillId="0" borderId="73" xfId="0" applyNumberFormat="1" applyFont="1" applyBorder="1" applyAlignment="1">
      <alignment horizontal="center" vertical="center" wrapText="1"/>
    </xf>
    <xf numFmtId="38" fontId="22" fillId="0" borderId="74" xfId="0" applyNumberFormat="1" applyFont="1" applyBorder="1" applyAlignment="1">
      <alignment horizontal="center" vertical="center" wrapText="1"/>
    </xf>
    <xf numFmtId="38" fontId="22" fillId="0" borderId="7" xfId="0" applyNumberFormat="1" applyFont="1" applyBorder="1" applyAlignment="1">
      <alignment horizontal="center" vertical="center"/>
    </xf>
    <xf numFmtId="38" fontId="22" fillId="0" borderId="65" xfId="0" applyNumberFormat="1" applyFont="1" applyBorder="1" applyAlignment="1">
      <alignment horizontal="center" vertical="center"/>
    </xf>
    <xf numFmtId="38" fontId="22" fillId="0" borderId="63" xfId="0" applyNumberFormat="1" applyFont="1" applyBorder="1" applyAlignment="1">
      <alignment horizontal="center" vertical="center"/>
    </xf>
    <xf numFmtId="38" fontId="22" fillId="0" borderId="60" xfId="0" applyNumberFormat="1" applyFont="1" applyBorder="1" applyAlignment="1">
      <alignment horizontal="center" vertical="center"/>
    </xf>
    <xf numFmtId="38" fontId="22" fillId="0" borderId="64" xfId="0" applyNumberFormat="1" applyFont="1" applyBorder="1" applyAlignment="1">
      <alignment horizontal="center" vertical="center"/>
    </xf>
    <xf numFmtId="38" fontId="22" fillId="0" borderId="31" xfId="0" applyNumberFormat="1" applyFont="1" applyBorder="1" applyAlignment="1">
      <alignment horizontal="center" vertical="center"/>
    </xf>
    <xf numFmtId="0" fontId="0" fillId="0" borderId="32" xfId="0" applyBorder="1" applyAlignment="1">
      <alignment horizontal="center" vertical="center"/>
    </xf>
    <xf numFmtId="177" fontId="22" fillId="0" borderId="43" xfId="0" applyNumberFormat="1" applyFont="1" applyBorder="1" applyAlignment="1">
      <alignment horizontal="center" vertical="center"/>
    </xf>
    <xf numFmtId="177" fontId="22" fillId="0" borderId="83" xfId="0" applyNumberFormat="1" applyFont="1" applyBorder="1" applyAlignment="1">
      <alignment horizontal="center" vertical="center"/>
    </xf>
    <xf numFmtId="38" fontId="22" fillId="0" borderId="6" xfId="0" applyNumberFormat="1" applyFont="1" applyBorder="1" applyAlignment="1">
      <alignment horizontal="center" vertical="center" wrapText="1"/>
    </xf>
    <xf numFmtId="38" fontId="22" fillId="0" borderId="61" xfId="0" applyNumberFormat="1" applyFont="1" applyBorder="1" applyAlignment="1">
      <alignment horizontal="center" vertical="center"/>
    </xf>
    <xf numFmtId="38" fontId="23" fillId="0" borderId="7" xfId="0" applyNumberFormat="1" applyFont="1" applyBorder="1" applyAlignment="1">
      <alignment horizontal="center" vertical="center" wrapText="1"/>
    </xf>
    <xf numFmtId="38" fontId="23" fillId="0" borderId="65" xfId="0" applyNumberFormat="1" applyFont="1" applyBorder="1" applyAlignment="1">
      <alignment horizontal="center" vertical="center"/>
    </xf>
    <xf numFmtId="177" fontId="29" fillId="0" borderId="87" xfId="0" applyNumberFormat="1" applyFont="1" applyBorder="1" applyAlignment="1">
      <alignment horizontal="center" vertical="center"/>
    </xf>
    <xf numFmtId="0" fontId="0" fillId="0" borderId="88" xfId="0" applyBorder="1" applyAlignment="1">
      <alignment horizontal="center" vertical="center"/>
    </xf>
    <xf numFmtId="177" fontId="29" fillId="0" borderId="81" xfId="0" applyNumberFormat="1" applyFont="1" applyBorder="1" applyAlignment="1">
      <alignment horizontal="center" vertical="center" wrapText="1" shrinkToFit="1"/>
    </xf>
    <xf numFmtId="177" fontId="29" fillId="0" borderId="84" xfId="0" applyNumberFormat="1" applyFont="1" applyBorder="1" applyAlignment="1">
      <alignment horizontal="center" vertical="center" shrinkToFit="1"/>
    </xf>
    <xf numFmtId="38" fontId="30" fillId="0" borderId="43" xfId="0" applyNumberFormat="1" applyFont="1" applyBorder="1" applyAlignment="1">
      <alignment horizontal="center" vertical="center" wrapText="1"/>
    </xf>
    <xf numFmtId="38" fontId="30" fillId="0" borderId="83" xfId="0" applyNumberFormat="1" applyFont="1" applyBorder="1" applyAlignment="1">
      <alignment horizontal="center" vertical="center" wrapText="1"/>
    </xf>
    <xf numFmtId="177" fontId="22" fillId="0" borderId="7" xfId="0" applyNumberFormat="1" applyFont="1" applyBorder="1" applyAlignment="1">
      <alignment horizontal="center" vertical="center"/>
    </xf>
    <xf numFmtId="177" fontId="22" fillId="0" borderId="65" xfId="0" applyNumberFormat="1" applyFont="1" applyBorder="1" applyAlignment="1">
      <alignment horizontal="center" vertical="center"/>
    </xf>
    <xf numFmtId="38" fontId="23" fillId="0" borderId="65" xfId="0" applyNumberFormat="1" applyFont="1" applyBorder="1" applyAlignment="1">
      <alignment horizontal="center" vertical="center" wrapText="1"/>
    </xf>
    <xf numFmtId="38" fontId="22" fillId="0" borderId="6" xfId="0" applyNumberFormat="1" applyFont="1" applyBorder="1" applyAlignment="1">
      <alignment horizontal="center" vertical="center"/>
    </xf>
    <xf numFmtId="38" fontId="22" fillId="0" borderId="14" xfId="0" applyNumberFormat="1" applyFont="1" applyBorder="1" applyAlignment="1">
      <alignment horizontal="left" vertical="center"/>
    </xf>
    <xf numFmtId="38" fontId="22" fillId="0" borderId="21" xfId="0" applyNumberFormat="1" applyFont="1" applyBorder="1" applyAlignment="1">
      <alignment horizontal="left" vertical="center"/>
    </xf>
    <xf numFmtId="38" fontId="22" fillId="0" borderId="34" xfId="0" applyNumberFormat="1" applyFont="1" applyBorder="1" applyAlignment="1">
      <alignment horizontal="left" vertical="center"/>
    </xf>
    <xf numFmtId="38" fontId="22" fillId="0" borderId="95" xfId="0" applyNumberFormat="1" applyFont="1" applyBorder="1" applyAlignment="1">
      <alignment horizontal="left" vertical="center"/>
    </xf>
    <xf numFmtId="38" fontId="22" fillId="0" borderId="43" xfId="0" applyNumberFormat="1" applyFont="1" applyBorder="1" applyAlignment="1">
      <alignment horizontal="left" vertical="center"/>
    </xf>
    <xf numFmtId="38" fontId="22" fillId="0" borderId="44" xfId="0" applyNumberFormat="1" applyFont="1" applyBorder="1" applyAlignment="1">
      <alignment horizontal="left" vertical="center"/>
    </xf>
  </cellXfs>
  <cellStyles count="25">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パーセント" xfId="6" builtinId="5"/>
    <cellStyle name="桁区切り" xfId="11" builtinId="6"/>
    <cellStyle name="桁区切り 2" xfId="10" xr:uid="{00000000-0005-0000-0000-000007000000}"/>
    <cellStyle name="桁区切り 2 2" xfId="24" xr:uid="{03926E8B-0C74-495D-97F5-D8D7B4D96A58}"/>
    <cellStyle name="標準" xfId="0" builtinId="0"/>
    <cellStyle name="標準 2" xfId="8" xr:uid="{00000000-0005-0000-0000-000009000000}"/>
    <cellStyle name="標準 3" xfId="9" xr:uid="{00000000-0005-0000-0000-00000A000000}"/>
    <cellStyle name="標準 3 144" xfId="22" xr:uid="{CC78115D-FD92-4A63-9A68-A1C260A07E12}"/>
    <cellStyle name="標準 3 2" xfId="23" xr:uid="{86A7896E-7020-4F9A-9568-CCEA07C57D83}"/>
    <cellStyle name="標準 4" xfId="12" xr:uid="{00000000-0005-0000-0000-00000B000000}"/>
    <cellStyle name="標準 5" xfId="13" xr:uid="{00000000-0005-0000-0000-00000C000000}"/>
    <cellStyle name="標準 5 2" xfId="14" xr:uid="{00000000-0005-0000-0000-00000D000000}"/>
    <cellStyle name="標準 5 3" xfId="15" xr:uid="{00000000-0005-0000-0000-00000E000000}"/>
    <cellStyle name="標準 5 3 2" xfId="16" xr:uid="{00000000-0005-0000-0000-00000F000000}"/>
    <cellStyle name="標準 5 3 2 2" xfId="18" xr:uid="{00000000-0005-0000-0000-000010000000}"/>
    <cellStyle name="標準 5 3 2 3" xfId="19" xr:uid="{00000000-0005-0000-0000-000011000000}"/>
    <cellStyle name="標準 5 3 2 4" xfId="20" xr:uid="{00000000-0005-0000-0000-000012000000}"/>
    <cellStyle name="標準 5 3 3" xfId="17" xr:uid="{00000000-0005-0000-0000-000013000000}"/>
    <cellStyle name="標準 6" xfId="21" xr:uid="{00000000-0005-0000-0000-000014000000}"/>
    <cellStyle name="未定義" xfId="7" xr:uid="{00000000-0005-0000-0000-000015000000}"/>
  </cellStyles>
  <dxfs count="0"/>
  <tableStyles count="1" defaultTableStyle="TableStyleMedium2" defaultPivotStyle="PivotStyleLight16">
    <tableStyle name="Invisible" pivot="0" table="0" count="0" xr9:uid="{3E0296B9-9F63-4042-93F3-57D4B650AC8B}"/>
  </tableStyles>
  <colors>
    <mruColors>
      <color rgb="FFCCFFFF"/>
      <color rgb="FFCCECFF"/>
      <color rgb="FF66FF99"/>
      <color rgb="FF0000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6</xdr:col>
      <xdr:colOff>74246</xdr:colOff>
      <xdr:row>1</xdr:row>
      <xdr:rowOff>46648</xdr:rowOff>
    </xdr:from>
    <xdr:ext cx="3908819" cy="1559401"/>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989271" y="503848"/>
          <a:ext cx="3908819" cy="1559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●本シートの注意事項</a:t>
          </a:r>
          <a:endParaRPr kumimoji="1" lang="en-US" altLang="ja-JP" sz="1100"/>
        </a:p>
        <a:p>
          <a:r>
            <a:rPr kumimoji="1" lang="ja-JP" altLang="en-US" sz="1100"/>
            <a:t>・本シートは、再委託先が無い場合に使用するものです。再委託先がある場合は、本シートを使用せず、別途用意しているエクセルのツールをご使用してください。</a:t>
          </a:r>
          <a:endParaRPr kumimoji="1" lang="en-US" altLang="ja-JP" sz="1100"/>
        </a:p>
        <a:p>
          <a:r>
            <a:rPr kumimoji="1" lang="ja-JP" altLang="en-US" sz="1100"/>
            <a:t>・経費等内訳書の各シートを入力することで、本シートに研究開発計画書「</a:t>
          </a:r>
          <a:r>
            <a:rPr kumimoji="1" lang="en-US" altLang="ja-JP" sz="1100"/>
            <a:t>Ⅲ</a:t>
          </a:r>
          <a:r>
            <a:rPr kumimoji="1" lang="ja-JP" altLang="en-US" sz="1100"/>
            <a:t>．経費　１．研究開発費」の表が完成します。　</a:t>
          </a:r>
          <a:endParaRPr kumimoji="1" lang="en-US" altLang="ja-JP" sz="1100"/>
        </a:p>
        <a:p>
          <a:r>
            <a:rPr kumimoji="1" lang="ja-JP" altLang="en-US" sz="1100"/>
            <a:t>・転記された数値が正しいものであるかを確認し、研究開発計画書にコピー＆ペーストしてください。</a:t>
          </a:r>
        </a:p>
      </xdr:txBody>
    </xdr:sp>
    <xdr:clientData/>
  </xdr:oneCellAnchor>
  <xdr:twoCellAnchor>
    <xdr:from>
      <xdr:col>0</xdr:col>
      <xdr:colOff>0</xdr:colOff>
      <xdr:row>0</xdr:row>
      <xdr:rowOff>25400</xdr:rowOff>
    </xdr:from>
    <xdr:to>
      <xdr:col>1</xdr:col>
      <xdr:colOff>337257</xdr:colOff>
      <xdr:row>0</xdr:row>
      <xdr:rowOff>378530</xdr:rowOff>
    </xdr:to>
    <xdr:sp macro="" textlink="">
      <xdr:nvSpPr>
        <xdr:cNvPr id="3" name="四角形: 角を丸くする 2">
          <a:extLst>
            <a:ext uri="{FF2B5EF4-FFF2-40B4-BE49-F238E27FC236}">
              <a16:creationId xmlns:a16="http://schemas.microsoft.com/office/drawing/2014/main" id="{DFEB3725-CCA2-489D-97EA-71038F2C5B3F}"/>
            </a:ext>
          </a:extLst>
        </xdr:cNvPr>
        <xdr:cNvSpPr/>
      </xdr:nvSpPr>
      <xdr:spPr>
        <a:xfrm>
          <a:off x="0" y="25400"/>
          <a:ext cx="746832" cy="35313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委託</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8</xdr:col>
      <xdr:colOff>97972</xdr:colOff>
      <xdr:row>0</xdr:row>
      <xdr:rowOff>0</xdr:rowOff>
    </xdr:from>
    <xdr:ext cx="4977493" cy="5205143"/>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9976758" y="0"/>
          <a:ext cx="4977493" cy="520514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400" b="1"/>
            <a:t>作成上の注意</a:t>
          </a:r>
          <a:endParaRPr kumimoji="1" lang="en-US" altLang="ja-JP" sz="1400" b="1"/>
        </a:p>
        <a:p>
          <a:r>
            <a:rPr lang="en-US" altLang="ja-JP" sz="1400" b="0" i="0">
              <a:solidFill>
                <a:schemeClr val="lt1"/>
              </a:solidFill>
              <a:effectLst/>
              <a:latin typeface="+mn-lt"/>
              <a:ea typeface="+mn-ea"/>
              <a:cs typeface="+mn-cs"/>
            </a:rPr>
            <a:t>※</a:t>
          </a:r>
          <a:r>
            <a:rPr lang="ja-JP" altLang="ja-JP" sz="1400" b="0" i="0">
              <a:solidFill>
                <a:schemeClr val="lt1"/>
              </a:solidFill>
              <a:effectLst/>
              <a:latin typeface="+mn-lt"/>
              <a:ea typeface="+mn-ea"/>
              <a:cs typeface="+mn-cs"/>
            </a:rPr>
            <a:t>提出の際は記載例を削除の上、黒字で記入してください。</a:t>
          </a:r>
          <a:r>
            <a:rPr lang="ja-JP" altLang="ja-JP" sz="1400">
              <a:solidFill>
                <a:schemeClr val="lt1"/>
              </a:solidFill>
              <a:effectLst/>
              <a:latin typeface="+mn-lt"/>
              <a:ea typeface="+mn-ea"/>
              <a:cs typeface="+mn-cs"/>
            </a:rPr>
            <a:t> </a:t>
          </a:r>
          <a:endParaRPr lang="ja-JP" altLang="ja-JP" sz="1400">
            <a:effectLst/>
          </a:endParaRPr>
        </a:p>
        <a:p>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費目自体に該当する計上が無い場合は記載例は削除してください。</a:t>
          </a:r>
          <a:endParaRPr kumimoji="1" lang="en-US" altLang="ja-JP" sz="14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水色セル</a:t>
          </a:r>
          <a:r>
            <a:rPr kumimoji="1" lang="ja-JP" altLang="en-US" sz="1400">
              <a:solidFill>
                <a:schemeClr val="lt1"/>
              </a:solidFill>
              <a:effectLst/>
              <a:latin typeface="+mn-lt"/>
              <a:ea typeface="+mn-ea"/>
              <a:cs typeface="+mn-cs"/>
            </a:rPr>
            <a:t>に</a:t>
          </a:r>
          <a:r>
            <a:rPr kumimoji="1" lang="ja-JP" altLang="ja-JP" sz="1400">
              <a:solidFill>
                <a:schemeClr val="lt1"/>
              </a:solidFill>
              <a:effectLst/>
              <a:latin typeface="+mn-lt"/>
              <a:ea typeface="+mn-ea"/>
              <a:cs typeface="+mn-cs"/>
            </a:rPr>
            <a:t>記入してください。（</a:t>
          </a:r>
          <a:r>
            <a:rPr kumimoji="1" lang="ja-JP" altLang="ja-JP" sz="1400" u="sng">
              <a:solidFill>
                <a:schemeClr val="lt1"/>
              </a:solidFill>
              <a:effectLst/>
              <a:latin typeface="+mn-lt"/>
              <a:ea typeface="+mn-ea"/>
              <a:cs typeface="+mn-cs"/>
            </a:rPr>
            <a:t>水色セル以外については変更等しないでください。</a:t>
          </a:r>
          <a:r>
            <a:rPr kumimoji="1" lang="ja-JP" altLang="ja-JP" sz="1400">
              <a:solidFill>
                <a:schemeClr val="lt1"/>
              </a:solidFill>
              <a:effectLst/>
              <a:latin typeface="+mn-lt"/>
              <a:ea typeface="+mn-ea"/>
              <a:cs typeface="+mn-cs"/>
            </a:rPr>
            <a:t>）</a:t>
          </a:r>
          <a:endParaRPr kumimoji="1" lang="en-US" altLang="ja-JP" sz="1400"/>
        </a:p>
        <a:p>
          <a:pPr algn="l"/>
          <a:endParaRPr kumimoji="1" lang="en-US" altLang="ja-JP" sz="1600"/>
        </a:p>
        <a:p>
          <a:pPr marL="171450" indent="-171450" algn="l">
            <a:buFont typeface="Arial" panose="020B0604020202020204" pitchFamily="34" charset="0"/>
            <a:buChar char="•"/>
          </a:pPr>
          <a:r>
            <a:rPr kumimoji="1" lang="ja-JP" altLang="en-US" sz="1100"/>
            <a:t>件名／具体的な件名を記載してください。</a:t>
          </a:r>
          <a:endParaRPr kumimoji="1" lang="en-US" altLang="ja-JP" sz="1100"/>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消費税込の金額で記載してください</a:t>
          </a:r>
          <a:endParaRPr kumimoji="1" lang="en-US" altLang="ja-JP" sz="1100"/>
        </a:p>
        <a:p>
          <a:pPr marL="171450" indent="-171450">
            <a:buFont typeface="Arial" panose="020B0604020202020204" pitchFamily="34" charset="0"/>
            <a:buChar char="•"/>
          </a:pPr>
          <a:r>
            <a:rPr kumimoji="1" lang="ja-JP" altLang="ja-JP" sz="1100" u="sng">
              <a:solidFill>
                <a:schemeClr val="lt1"/>
              </a:solidFill>
              <a:effectLst/>
              <a:latin typeface="+mn-lt"/>
              <a:ea typeface="+mn-ea"/>
              <a:cs typeface="+mn-cs"/>
            </a:rPr>
            <a:t>海外の業者へ直接支払をする取引の場合は別途消費税相当額の計上が必要になります。</a:t>
          </a:r>
          <a:endParaRPr lang="ja-JP" altLang="ja-JP" sz="1100">
            <a:effectLst/>
          </a:endParaRPr>
        </a:p>
        <a:p>
          <a:pPr marL="628650" lvl="1" indent="-171450" eaLnBrk="1" fontAlgn="auto" latinLnBrk="0" hangingPunct="1">
            <a:buFont typeface="Wingdings" panose="05000000000000000000" pitchFamily="2" charset="2"/>
            <a:buChar char="Ø"/>
          </a:pPr>
          <a:r>
            <a:rPr kumimoji="1" lang="ja-JP" altLang="en-US" sz="1100">
              <a:solidFill>
                <a:schemeClr val="lt1"/>
              </a:solidFill>
              <a:effectLst/>
              <a:latin typeface="+mn-lt"/>
              <a:ea typeface="+mn-ea"/>
              <a:cs typeface="+mn-cs"/>
            </a:rPr>
            <a:t>消費税区分</a:t>
          </a:r>
          <a:r>
            <a:rPr kumimoji="1" lang="ja-JP" altLang="ja-JP" sz="1100">
              <a:solidFill>
                <a:schemeClr val="lt1"/>
              </a:solidFill>
              <a:effectLst/>
              <a:latin typeface="+mn-lt"/>
              <a:ea typeface="+mn-ea"/>
              <a:cs typeface="+mn-cs"/>
            </a:rPr>
            <a:t>／消費税を含んでいる場合は「税込</a:t>
          </a:r>
          <a:r>
            <a:rPr kumimoji="1" lang="ja-JP" altLang="en-US" sz="1100">
              <a:solidFill>
                <a:schemeClr val="lt1"/>
              </a:solidFill>
              <a:effectLst/>
              <a:latin typeface="+mn-lt"/>
              <a:ea typeface="+mn-ea"/>
              <a:cs typeface="+mn-cs"/>
            </a:rPr>
            <a:t>（課税）</a:t>
          </a:r>
          <a:r>
            <a:rPr kumimoji="1" lang="ja-JP" altLang="ja-JP" sz="1100">
              <a:solidFill>
                <a:schemeClr val="lt1"/>
              </a:solidFill>
              <a:effectLst/>
              <a:latin typeface="+mn-lt"/>
              <a:ea typeface="+mn-ea"/>
              <a:cs typeface="+mn-cs"/>
            </a:rPr>
            <a:t>」を選択、消費税が含まれていない場合は「課税</a:t>
          </a:r>
          <a:r>
            <a:rPr kumimoji="1" lang="ja-JP" altLang="en-US" sz="1100">
              <a:solidFill>
                <a:schemeClr val="lt1"/>
              </a:solidFill>
              <a:effectLst/>
              <a:latin typeface="+mn-lt"/>
              <a:ea typeface="+mn-ea"/>
              <a:cs typeface="+mn-cs"/>
            </a:rPr>
            <a:t>対象外</a:t>
          </a:r>
          <a:r>
            <a:rPr kumimoji="1" lang="ja-JP" altLang="ja-JP" sz="1100">
              <a:solidFill>
                <a:schemeClr val="lt1"/>
              </a:solidFill>
              <a:effectLst/>
              <a:latin typeface="+mn-lt"/>
              <a:ea typeface="+mn-ea"/>
              <a:cs typeface="+mn-cs"/>
            </a:rPr>
            <a:t>」を選択してください。</a:t>
          </a:r>
          <a:endParaRPr lang="ja-JP" altLang="ja-JP">
            <a:effectLst/>
          </a:endParaRPr>
        </a:p>
        <a:p>
          <a:pPr marL="628650" lvl="1" indent="-171450" eaLnBrk="1" fontAlgn="auto" latinLnBrk="0" hangingPunct="1">
            <a:buFont typeface="Wingdings" panose="05000000000000000000" pitchFamily="2" charset="2"/>
            <a:buChar char="Ø"/>
          </a:pPr>
          <a:r>
            <a:rPr kumimoji="1" lang="ja-JP" altLang="ja-JP" sz="1100">
              <a:solidFill>
                <a:schemeClr val="lt1"/>
              </a:solidFill>
              <a:effectLst/>
              <a:latin typeface="+mn-lt"/>
              <a:ea typeface="+mn-ea"/>
              <a:cs typeface="+mn-cs"/>
            </a:rPr>
            <a:t>消費税相当額の有無／消費税区分を入力すると自動入力されます。「要」の合計が消費税相当額計上対象額に表示され 、消費税相当額のシートに自動的に転記、計算されます。</a:t>
          </a:r>
          <a:endParaRPr kumimoji="1" lang="en-US" altLang="ja-JP" sz="1100">
            <a:solidFill>
              <a:schemeClr val="lt1"/>
            </a:solidFill>
            <a:effectLst/>
            <a:latin typeface="+mn-lt"/>
            <a:ea typeface="+mn-ea"/>
            <a:cs typeface="+mn-cs"/>
          </a:endParaRPr>
        </a:p>
        <a:p>
          <a:pPr marL="628650" lvl="1" indent="-171450" eaLnBrk="1" fontAlgn="auto" latinLnBrk="0" hangingPunct="1">
            <a:buFont typeface="Wingdings" panose="05000000000000000000" pitchFamily="2" charset="2"/>
            <a:buChar char="Ø"/>
          </a:pPr>
          <a:r>
            <a:rPr kumimoji="1" lang="en-US" altLang="ja-JP" sz="1100" u="sng">
              <a:solidFill>
                <a:schemeClr val="lt1"/>
              </a:solidFill>
              <a:effectLst/>
              <a:latin typeface="+mn-lt"/>
              <a:ea typeface="+mn-ea"/>
              <a:cs typeface="+mn-cs"/>
            </a:rPr>
            <a:t>【</a:t>
          </a:r>
          <a:r>
            <a:rPr kumimoji="1" lang="ja-JP" altLang="ja-JP" sz="1100" u="sng">
              <a:solidFill>
                <a:schemeClr val="lt1"/>
              </a:solidFill>
              <a:effectLst/>
              <a:latin typeface="+mn-lt"/>
              <a:ea typeface="+mn-ea"/>
              <a:cs typeface="+mn-cs"/>
            </a:rPr>
            <a:t>鑑</a:t>
          </a:r>
          <a:r>
            <a:rPr kumimoji="1" lang="en-US" altLang="ja-JP" sz="1100" u="sng">
              <a:solidFill>
                <a:schemeClr val="lt1"/>
              </a:solidFill>
              <a:effectLst/>
              <a:latin typeface="+mn-lt"/>
              <a:ea typeface="+mn-ea"/>
              <a:cs typeface="+mn-cs"/>
            </a:rPr>
            <a:t>】</a:t>
          </a:r>
          <a:r>
            <a:rPr kumimoji="1" lang="ja-JP" altLang="ja-JP" sz="1100" u="sng">
              <a:solidFill>
                <a:schemeClr val="lt1"/>
              </a:solidFill>
              <a:effectLst/>
              <a:latin typeface="+mn-lt"/>
              <a:ea typeface="+mn-ea"/>
              <a:cs typeface="+mn-cs"/>
            </a:rPr>
            <a:t>シートにて「免税事業者」を選択された場合は、すべて「税込</a:t>
          </a:r>
          <a:r>
            <a:rPr kumimoji="1" lang="ja-JP" altLang="en-US" sz="1100" u="sng">
              <a:solidFill>
                <a:schemeClr val="lt1"/>
              </a:solidFill>
              <a:effectLst/>
              <a:latin typeface="+mn-lt"/>
              <a:ea typeface="+mn-ea"/>
              <a:cs typeface="+mn-cs"/>
            </a:rPr>
            <a:t>（課税）</a:t>
          </a:r>
          <a:r>
            <a:rPr kumimoji="1" lang="ja-JP" altLang="ja-JP" sz="1100" u="sng">
              <a:solidFill>
                <a:schemeClr val="lt1"/>
              </a:solidFill>
              <a:effectLst/>
              <a:latin typeface="+mn-lt"/>
              <a:ea typeface="+mn-ea"/>
              <a:cs typeface="+mn-cs"/>
            </a:rPr>
            <a:t>」を選択してください</a:t>
          </a:r>
          <a:r>
            <a:rPr kumimoji="1" lang="ja-JP" altLang="en-US" sz="1100" u="sng">
              <a:solidFill>
                <a:schemeClr val="lt1"/>
              </a:solidFill>
              <a:effectLst/>
              <a:latin typeface="+mn-lt"/>
              <a:ea typeface="+mn-ea"/>
              <a:cs typeface="+mn-cs"/>
            </a:rPr>
            <a:t>。</a:t>
          </a:r>
          <a:endParaRPr kumimoji="1" lang="en-US" altLang="ja-JP" sz="1100" u="sng">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100" u="sng">
              <a:solidFill>
                <a:schemeClr val="lt1"/>
              </a:solidFill>
              <a:effectLst/>
              <a:latin typeface="+mn-lt"/>
              <a:ea typeface="+mn-ea"/>
              <a:cs typeface="+mn-cs"/>
            </a:rPr>
            <a:t>学会参加費</a:t>
          </a:r>
          <a:r>
            <a:rPr lang="ja-JP" altLang="ja-JP" sz="1100" u="sng">
              <a:solidFill>
                <a:schemeClr val="lt1"/>
              </a:solidFill>
              <a:effectLst/>
              <a:latin typeface="+mn-lt"/>
              <a:ea typeface="+mn-ea"/>
              <a:cs typeface="+mn-cs"/>
            </a:rPr>
            <a:t>を計上する場合は「研究開発参加者リスト」にも必ず記載してください。「参加者リスト」に記載が無い場合は計上できません。</a:t>
          </a:r>
          <a:endParaRPr lang="en-US" altLang="ja-JP" sz="1100" u="sng">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r>
            <a:rPr kumimoji="1" lang="ja-JP" altLang="en-US" sz="1100">
              <a:solidFill>
                <a:schemeClr val="lt1"/>
              </a:solidFill>
              <a:effectLst/>
              <a:latin typeface="+mn-lt"/>
              <a:ea typeface="+mn-ea"/>
              <a:cs typeface="+mn-cs"/>
            </a:rPr>
            <a:t>。</a:t>
          </a:r>
          <a:endParaRPr lang="ja-JP" altLang="ja-JP" sz="1100">
            <a:effectLst/>
          </a:endParaRPr>
        </a:p>
        <a:p>
          <a:pPr marL="171450" indent="-171450">
            <a:buFont typeface="Arial" panose="020B0604020202020204" pitchFamily="34" charset="0"/>
            <a:buChar char="•"/>
          </a:pP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endParaRPr lang="ja-JP" altLang="ja-JP" sz="1100">
            <a:effectLst/>
          </a:endParaRPr>
        </a:p>
      </xdr:txBody>
    </xdr:sp>
    <xdr:clientData/>
  </xdr:oneCellAnchor>
  <xdr:twoCellAnchor>
    <xdr:from>
      <xdr:col>0</xdr:col>
      <xdr:colOff>1170214</xdr:colOff>
      <xdr:row>0</xdr:row>
      <xdr:rowOff>27215</xdr:rowOff>
    </xdr:from>
    <xdr:to>
      <xdr:col>0</xdr:col>
      <xdr:colOff>1904346</xdr:colOff>
      <xdr:row>1</xdr:row>
      <xdr:rowOff>197102</xdr:rowOff>
    </xdr:to>
    <xdr:sp macro="" textlink="">
      <xdr:nvSpPr>
        <xdr:cNvPr id="2" name="四角形: 角を丸くする 1">
          <a:extLst>
            <a:ext uri="{FF2B5EF4-FFF2-40B4-BE49-F238E27FC236}">
              <a16:creationId xmlns:a16="http://schemas.microsoft.com/office/drawing/2014/main" id="{4E13262F-DC39-408B-B009-5C8306205753}"/>
            </a:ext>
          </a:extLst>
        </xdr:cNvPr>
        <xdr:cNvSpPr/>
      </xdr:nvSpPr>
      <xdr:spPr>
        <a:xfrm>
          <a:off x="1170214" y="27215"/>
          <a:ext cx="734132" cy="34678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委託</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970430</xdr:colOff>
      <xdr:row>12</xdr:row>
      <xdr:rowOff>65925</xdr:rowOff>
    </xdr:from>
    <xdr:ext cx="4485341" cy="1159292"/>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970430" y="2632072"/>
          <a:ext cx="4485341" cy="11592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600"/>
            <a:t>このシートは各費目から自動計算されるため、原則、手入力は不要です。</a:t>
          </a:r>
          <a:endParaRPr kumimoji="1" lang="en-US" altLang="ja-JP" sz="1600"/>
        </a:p>
        <a:p>
          <a:pPr algn="l"/>
          <a:r>
            <a:rPr kumimoji="1" lang="ja-JP" altLang="en-US" sz="1600"/>
            <a:t>各シートの消費税相当額計上対象額に表示された数字が正しく反映されているかご確認ください。</a:t>
          </a:r>
          <a:endParaRPr kumimoji="1" lang="en-US" altLang="ja-JP" sz="1600"/>
        </a:p>
      </xdr:txBody>
    </xdr:sp>
    <xdr:clientData/>
  </xdr:oneCellAnchor>
  <xdr:twoCellAnchor>
    <xdr:from>
      <xdr:col>1</xdr:col>
      <xdr:colOff>1064559</xdr:colOff>
      <xdr:row>0</xdr:row>
      <xdr:rowOff>33618</xdr:rowOff>
    </xdr:from>
    <xdr:to>
      <xdr:col>2</xdr:col>
      <xdr:colOff>5750</xdr:colOff>
      <xdr:row>1</xdr:row>
      <xdr:rowOff>197929</xdr:rowOff>
    </xdr:to>
    <xdr:sp macro="" textlink="">
      <xdr:nvSpPr>
        <xdr:cNvPr id="3" name="四角形: 角を丸くする 2">
          <a:extLst>
            <a:ext uri="{FF2B5EF4-FFF2-40B4-BE49-F238E27FC236}">
              <a16:creationId xmlns:a16="http://schemas.microsoft.com/office/drawing/2014/main" id="{3E45A0A2-98CB-4663-8619-9296E8A95F35}"/>
            </a:ext>
          </a:extLst>
        </xdr:cNvPr>
        <xdr:cNvSpPr/>
      </xdr:nvSpPr>
      <xdr:spPr>
        <a:xfrm>
          <a:off x="2117912" y="33618"/>
          <a:ext cx="734132" cy="343605"/>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委託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314324</xdr:colOff>
      <xdr:row>0</xdr:row>
      <xdr:rowOff>69390</xdr:rowOff>
    </xdr:from>
    <xdr:ext cx="7147459" cy="14241527"/>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8963024" y="69390"/>
          <a:ext cx="7147459" cy="1424152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ja-JP" altLang="en-US" sz="2000">
              <a:effectLst/>
            </a:rPr>
            <a:t>こちらに記載した内容は</a:t>
          </a:r>
          <a:r>
            <a:rPr lang="ja-JP" altLang="en-US" sz="2000" u="sng">
              <a:effectLst/>
            </a:rPr>
            <a:t>自動的に契約項目シートへ転記されます（契約書にそのまま反映されます）</a:t>
          </a:r>
          <a:r>
            <a:rPr lang="ja-JP" altLang="en-US" sz="2000">
              <a:effectLst/>
            </a:rPr>
            <a:t>ので、間違いの無いよう、また空欄が無いように記載をお願いします。</a:t>
          </a:r>
          <a:endParaRPr lang="en-US" altLang="ja-JP" sz="2000">
            <a:effectLst/>
          </a:endParaRPr>
        </a:p>
        <a:p>
          <a:pPr algn="l"/>
          <a:r>
            <a:rPr lang="en-US" altLang="ja-JP" sz="2000">
              <a:effectLst/>
            </a:rPr>
            <a:t>※</a:t>
          </a:r>
          <a:r>
            <a:rPr lang="ja-JP" altLang="en-US" sz="2000">
              <a:effectLst/>
            </a:rPr>
            <a:t>水色セルはすべて記入が必要です。</a:t>
          </a:r>
          <a:br>
            <a:rPr lang="en-US" altLang="ja-JP" sz="2000">
              <a:effectLst/>
            </a:rPr>
          </a:br>
          <a:r>
            <a:rPr lang="ja-JP" altLang="ja-JP" sz="1400" u="sng">
              <a:solidFill>
                <a:schemeClr val="lt1"/>
              </a:solidFill>
              <a:effectLst/>
              <a:latin typeface="+mn-lt"/>
              <a:ea typeface="+mn-ea"/>
              <a:cs typeface="+mn-cs"/>
            </a:rPr>
            <a:t>水色セル以外については変更等しないでください。</a:t>
          </a:r>
          <a:endParaRPr lang="en-US" altLang="ja-JP" sz="1400" u="sng">
            <a:effectLst/>
          </a:endParaRPr>
        </a:p>
        <a:p>
          <a:pPr marL="285750" indent="-285750" algn="l">
            <a:buFont typeface="Arial" panose="020B0604020202020204" pitchFamily="34" charset="0"/>
            <a:buChar char="•"/>
          </a:pPr>
          <a:r>
            <a:rPr lang="ja-JP" altLang="en-US" sz="1400">
              <a:effectLst/>
            </a:rPr>
            <a:t>再委託契約が認められた場合は本ファイルをコピーの上、再委託先毎に別途作成してください。</a:t>
          </a:r>
          <a:endParaRPr lang="en-US" altLang="ja-JP" sz="1400">
            <a:effectLst/>
          </a:endParaRPr>
        </a:p>
        <a:p>
          <a:pPr marL="285750" indent="-285750" algn="l">
            <a:buFont typeface="Arial" panose="020B0604020202020204" pitchFamily="34" charset="0"/>
            <a:buChar char="•"/>
          </a:pPr>
          <a:r>
            <a:rPr lang="ja-JP" altLang="en-US" sz="1400">
              <a:effectLst/>
            </a:rPr>
            <a:t>再委託額がゼロ円であっても、研究開発項目の分担を受ける場合は、本シートを作成してください。（各費目シートは記入例を削除し、金額がゼロ円となるようにしてください）</a:t>
          </a:r>
          <a:endParaRPr lang="en-US" altLang="ja-JP" sz="1600">
            <a:effectLst/>
          </a:endParaRPr>
        </a:p>
        <a:p>
          <a:pPr marL="285750" indent="-285750" algn="l">
            <a:buFont typeface="Arial" panose="020B0604020202020204" pitchFamily="34" charset="0"/>
            <a:buChar char="•"/>
          </a:pPr>
          <a:r>
            <a:rPr lang="ja-JP" altLang="en-US" sz="1200">
              <a:solidFill>
                <a:schemeClr val="bg1"/>
              </a:solidFill>
              <a:effectLst/>
            </a:rPr>
            <a:t>「研究機関名」：必ず正式名称でご入力ください。</a:t>
          </a:r>
          <a:r>
            <a:rPr lang="ja-JP" altLang="ja-JP" sz="1200" b="0" i="0" u="sng" baseline="0">
              <a:solidFill>
                <a:schemeClr val="bg1"/>
              </a:solidFill>
              <a:effectLst/>
              <a:latin typeface="+mn-lt"/>
              <a:ea typeface="+mn-ea"/>
              <a:cs typeface="+mn-cs"/>
            </a:rPr>
            <a:t>部署名は</a:t>
          </a:r>
          <a:r>
            <a:rPr lang="ja-JP" altLang="en-US" sz="1200" b="0" i="0" u="sng" baseline="0">
              <a:solidFill>
                <a:schemeClr val="bg1"/>
              </a:solidFill>
              <a:effectLst/>
              <a:latin typeface="+mn-lt"/>
              <a:ea typeface="+mn-ea"/>
              <a:cs typeface="+mn-cs"/>
            </a:rPr>
            <a:t>研究開発担当者所属及び役職</a:t>
          </a:r>
          <a:r>
            <a:rPr lang="ja-JP" altLang="ja-JP" sz="1200" b="0" i="0" u="sng" baseline="0">
              <a:solidFill>
                <a:schemeClr val="bg1"/>
              </a:solidFill>
              <a:effectLst/>
              <a:latin typeface="+mn-lt"/>
              <a:ea typeface="+mn-ea"/>
              <a:cs typeface="+mn-cs"/>
            </a:rPr>
            <a:t>欄に</a:t>
          </a:r>
          <a:r>
            <a:rPr lang="ja-JP" altLang="en-US" sz="1200" b="0" i="0" u="sng" baseline="0">
              <a:solidFill>
                <a:schemeClr val="bg1"/>
              </a:solidFill>
              <a:effectLst/>
              <a:latin typeface="+mn-lt"/>
              <a:ea typeface="+mn-ea"/>
              <a:cs typeface="+mn-cs"/>
            </a:rPr>
            <a:t>ご入力ください</a:t>
          </a:r>
          <a:r>
            <a:rPr lang="ja-JP" altLang="ja-JP" sz="1200" b="0" i="0" u="sng" baseline="0">
              <a:solidFill>
                <a:schemeClr val="bg1"/>
              </a:solidFill>
              <a:effectLst/>
              <a:latin typeface="+mn-lt"/>
              <a:ea typeface="+mn-ea"/>
              <a:cs typeface="+mn-cs"/>
            </a:rPr>
            <a:t>。</a:t>
          </a:r>
          <a:endParaRPr lang="en-US" altLang="ja-JP" sz="1200">
            <a:solidFill>
              <a:schemeClr val="bg1"/>
            </a:solidFill>
            <a:effectLst/>
          </a:endParaRPr>
        </a:p>
        <a:p>
          <a:pPr marL="285750" indent="-285750">
            <a:buFont typeface="Arial" panose="020B0604020202020204" pitchFamily="34" charset="0"/>
            <a:buChar char="•"/>
          </a:pPr>
          <a:r>
            <a:rPr lang="ja-JP" altLang="en-US" sz="1200">
              <a:solidFill>
                <a:schemeClr val="bg1"/>
              </a:solidFill>
              <a:effectLst/>
            </a:rPr>
            <a:t>「大学等／企業等の区分」：</a:t>
          </a:r>
          <a:r>
            <a:rPr kumimoji="1" lang="ja-JP" altLang="ja-JP" sz="1200">
              <a:solidFill>
                <a:schemeClr val="bg1"/>
              </a:solidFill>
              <a:effectLst/>
              <a:latin typeface="+mn-lt"/>
              <a:ea typeface="+mn-ea"/>
              <a:cs typeface="+mn-cs"/>
            </a:rPr>
            <a:t>「大学等」とは、以下に掲げる研究機関</a:t>
          </a:r>
          <a:r>
            <a:rPr kumimoji="1" lang="ja-JP" altLang="en-US" sz="1200">
              <a:solidFill>
                <a:schemeClr val="bg1"/>
              </a:solidFill>
              <a:effectLst/>
              <a:latin typeface="+mn-lt"/>
              <a:ea typeface="+mn-ea"/>
              <a:cs typeface="+mn-cs"/>
            </a:rPr>
            <a:t>、</a:t>
          </a:r>
          <a:r>
            <a:rPr kumimoji="1" lang="ja-JP" altLang="ja-JP" sz="1200">
              <a:solidFill>
                <a:schemeClr val="bg1"/>
              </a:solidFill>
              <a:effectLst/>
              <a:latin typeface="+mn-lt"/>
              <a:ea typeface="+mn-ea"/>
              <a:cs typeface="+mn-cs"/>
            </a:rPr>
            <a:t>「企業等」とは、「大学等」以外の研究機関</a:t>
          </a:r>
          <a:r>
            <a:rPr kumimoji="1" lang="ja-JP" altLang="en-US" sz="1200">
              <a:solidFill>
                <a:schemeClr val="bg1"/>
              </a:solidFill>
              <a:effectLst/>
              <a:latin typeface="+mn-lt"/>
              <a:ea typeface="+mn-ea"/>
              <a:cs typeface="+mn-cs"/>
            </a:rPr>
            <a:t>で</a:t>
          </a:r>
          <a:r>
            <a:rPr kumimoji="1" lang="ja-JP" altLang="ja-JP" sz="1200">
              <a:solidFill>
                <a:schemeClr val="bg1"/>
              </a:solidFill>
              <a:effectLst/>
              <a:latin typeface="+mn-lt"/>
              <a:ea typeface="+mn-ea"/>
              <a:cs typeface="+mn-cs"/>
            </a:rPr>
            <a:t>す。</a:t>
          </a:r>
          <a:endParaRPr lang="ja-JP" altLang="ja-JP" sz="1200">
            <a:solidFill>
              <a:schemeClr val="bg1"/>
            </a:solidFill>
            <a:effectLst/>
          </a:endParaRPr>
        </a:p>
        <a:p>
          <a:pPr lvl="1"/>
          <a:r>
            <a:rPr kumimoji="1" lang="ja-JP" altLang="ja-JP" sz="1200">
              <a:solidFill>
                <a:schemeClr val="bg1"/>
              </a:solidFill>
              <a:effectLst/>
              <a:latin typeface="+mn-lt"/>
              <a:ea typeface="+mn-ea"/>
              <a:cs typeface="+mn-cs"/>
            </a:rPr>
            <a:t>ア　国立大学法人、公立大学、私立大学等の学校法人</a:t>
          </a:r>
          <a:endParaRPr lang="ja-JP" altLang="ja-JP" sz="1200">
            <a:solidFill>
              <a:schemeClr val="bg1"/>
            </a:solidFill>
            <a:effectLst/>
          </a:endParaRPr>
        </a:p>
        <a:p>
          <a:pPr lvl="1"/>
          <a:r>
            <a:rPr kumimoji="1" lang="ja-JP" altLang="ja-JP" sz="1200">
              <a:solidFill>
                <a:schemeClr val="bg1"/>
              </a:solidFill>
              <a:effectLst/>
              <a:latin typeface="+mn-lt"/>
              <a:ea typeface="+mn-ea"/>
              <a:cs typeface="+mn-cs"/>
            </a:rPr>
            <a:t>イ　国立研究機関、公設試験研究機関、独立行政法人等の公的研究機関</a:t>
          </a:r>
          <a:endParaRPr lang="ja-JP" altLang="ja-JP" sz="1200">
            <a:solidFill>
              <a:schemeClr val="bg1"/>
            </a:solidFill>
            <a:effectLst/>
          </a:endParaRPr>
        </a:p>
        <a:p>
          <a:pPr lvl="1"/>
          <a:r>
            <a:rPr kumimoji="1" lang="ja-JP" altLang="ja-JP" sz="1200">
              <a:solidFill>
                <a:schemeClr val="bg1"/>
              </a:solidFill>
              <a:effectLst/>
              <a:latin typeface="+mn-lt"/>
              <a:ea typeface="+mn-ea"/>
              <a:cs typeface="+mn-cs"/>
            </a:rPr>
            <a:t>ウ　公益法人等の公的性格を有する機関であって、甲（</a:t>
          </a:r>
          <a:r>
            <a:rPr kumimoji="1" lang="en-US" altLang="ja-JP" sz="1200">
              <a:solidFill>
                <a:schemeClr val="bg1"/>
              </a:solidFill>
              <a:effectLst/>
              <a:latin typeface="+mn-lt"/>
              <a:ea typeface="+mn-ea"/>
              <a:cs typeface="+mn-cs"/>
            </a:rPr>
            <a:t>AMED</a:t>
          </a:r>
          <a:r>
            <a:rPr kumimoji="1" lang="ja-JP" altLang="ja-JP" sz="1200">
              <a:solidFill>
                <a:schemeClr val="bg1"/>
              </a:solidFill>
              <a:effectLst/>
              <a:latin typeface="+mn-lt"/>
              <a:ea typeface="+mn-ea"/>
              <a:cs typeface="+mn-cs"/>
            </a:rPr>
            <a:t>）が認めるもの　　　　　　　　</a:t>
          </a:r>
          <a:endParaRPr lang="en-US" altLang="ja-JP" sz="1200">
            <a:solidFill>
              <a:schemeClr val="bg1"/>
            </a:solidFill>
            <a:effectLst/>
          </a:endParaRPr>
        </a:p>
        <a:p>
          <a:pPr marL="285750" indent="-285750" algn="l">
            <a:buFont typeface="Arial" panose="020B0604020202020204" pitchFamily="34" charset="0"/>
            <a:buChar char="•"/>
          </a:pPr>
          <a:r>
            <a:rPr lang="ja-JP" altLang="en-US" sz="1400">
              <a:solidFill>
                <a:srgbClr val="FFFF00"/>
              </a:solidFill>
              <a:effectLst/>
            </a:rPr>
            <a:t>「研究機関の代表者」は「契約書</a:t>
          </a:r>
          <a:r>
            <a:rPr lang="en-US" altLang="ja-JP" sz="1400">
              <a:solidFill>
                <a:srgbClr val="FFFF00"/>
              </a:solidFill>
              <a:effectLst/>
            </a:rPr>
            <a:t>(</a:t>
          </a:r>
          <a:r>
            <a:rPr lang="ja-JP" altLang="en-US" sz="1400">
              <a:solidFill>
                <a:srgbClr val="FFFF00"/>
              </a:solidFill>
              <a:effectLst/>
            </a:rPr>
            <a:t>乙</a:t>
          </a:r>
          <a:r>
            <a:rPr lang="en-US" altLang="ja-JP" sz="1400">
              <a:solidFill>
                <a:srgbClr val="FFFF00"/>
              </a:solidFill>
              <a:effectLst/>
            </a:rPr>
            <a:t>)</a:t>
          </a:r>
          <a:r>
            <a:rPr lang="ja-JP" altLang="en-US" sz="1400">
              <a:solidFill>
                <a:srgbClr val="FFFF00"/>
              </a:solidFill>
              <a:effectLst/>
            </a:rPr>
            <a:t>」の情報を記載してください</a:t>
          </a:r>
          <a:endParaRPr lang="en-US" altLang="ja-JP" sz="1400">
            <a:solidFill>
              <a:srgbClr val="FFFF00"/>
            </a:solidFill>
            <a:effectLst/>
          </a:endParaRPr>
        </a:p>
        <a:p>
          <a:pPr marL="285750" indent="-285750" algn="l">
            <a:buFont typeface="Arial" panose="020B0604020202020204" pitchFamily="34" charset="0"/>
            <a:buChar char="•"/>
          </a:pPr>
          <a:r>
            <a:rPr lang="ja-JP" altLang="en-US" sz="1200">
              <a:solidFill>
                <a:schemeClr val="bg1"/>
              </a:solidFill>
              <a:effectLst/>
            </a:rPr>
            <a:t>「研究機関の代表者</a:t>
          </a:r>
          <a:r>
            <a:rPr lang="ja-JP" altLang="en-US" sz="1200" baseline="0">
              <a:solidFill>
                <a:schemeClr val="bg1"/>
              </a:solidFill>
              <a:effectLst/>
            </a:rPr>
            <a:t>　</a:t>
          </a:r>
          <a:r>
            <a:rPr lang="ja-JP" altLang="en-US" sz="1200">
              <a:solidFill>
                <a:schemeClr val="bg1"/>
              </a:solidFill>
              <a:effectLst/>
            </a:rPr>
            <a:t>住所」：登記された住所をご入力ください。（丁目・番地・号　等、正確に記載してください。）</a:t>
          </a:r>
          <a:endParaRPr lang="en-US"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「研究機関の代表者　肩書」：</a:t>
          </a:r>
          <a:r>
            <a:rPr lang="ja-JP" altLang="en-US" sz="1200" u="sng">
              <a:solidFill>
                <a:schemeClr val="bg1"/>
              </a:solidFill>
              <a:effectLst/>
            </a:rPr>
            <a:t>契約時のものをご入力ください。</a:t>
          </a:r>
          <a:endParaRPr lang="en-US" altLang="ja-JP" sz="1200" u="sng">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「研究機関の代表者　氏名」：名字とお名前の間に１文字分のスペースをご挿入ください。</a:t>
          </a:r>
          <a:endParaRPr lang="en-US" altLang="ja-JP" sz="1200">
            <a:solidFill>
              <a:schemeClr val="bg1"/>
            </a:solidFill>
            <a:effectLst/>
          </a:endParaRPr>
        </a:p>
        <a:p>
          <a:pPr marL="742950" lvl="1" indent="-285750" algn="l">
            <a:buFont typeface="Wingdings" panose="05000000000000000000" pitchFamily="2" charset="2"/>
            <a:buChar char="Ø"/>
          </a:pPr>
          <a:r>
            <a:rPr lang="en-US" altLang="ja-JP" sz="1100">
              <a:solidFill>
                <a:schemeClr val="bg1"/>
              </a:solidFill>
              <a:effectLst/>
            </a:rPr>
            <a:t>4/1</a:t>
          </a:r>
          <a:r>
            <a:rPr lang="ja-JP" altLang="en-US" sz="1100">
              <a:solidFill>
                <a:schemeClr val="bg1"/>
              </a:solidFill>
              <a:effectLst/>
            </a:rPr>
            <a:t>人事異動等により、変更となる可能性がある場合は「空白希望」とご入力ください。（契約者氏名のみ）</a:t>
          </a:r>
        </a:p>
        <a:p>
          <a:pPr marL="742950" lvl="1" indent="-285750" algn="l">
            <a:buFont typeface="Wingdings" panose="05000000000000000000" pitchFamily="2" charset="2"/>
            <a:buChar char="Ø"/>
          </a:pPr>
          <a:r>
            <a:rPr lang="ja-JP" altLang="en-US" sz="1200">
              <a:solidFill>
                <a:schemeClr val="bg1"/>
              </a:solidFill>
              <a:effectLst/>
            </a:rPr>
            <a:t>なお、空白希望の場合は、</a:t>
          </a:r>
          <a:r>
            <a:rPr lang="en-US" altLang="ja-JP" sz="1200">
              <a:solidFill>
                <a:schemeClr val="bg1"/>
              </a:solidFill>
              <a:effectLst/>
            </a:rPr>
            <a:t>AMED</a:t>
          </a:r>
          <a:r>
            <a:rPr lang="ja-JP" altLang="en-US" sz="1200">
              <a:solidFill>
                <a:schemeClr val="bg1"/>
              </a:solidFill>
              <a:effectLst/>
            </a:rPr>
            <a:t>からの契約書送付の際には、あらかじめの押印できないことがあります。その場合は研究機関側で押印後返送いただく際、ご面倒ですが、再度契約書</a:t>
          </a:r>
          <a:r>
            <a:rPr lang="en-US" altLang="ja-JP" sz="1200">
              <a:solidFill>
                <a:schemeClr val="bg1"/>
              </a:solidFill>
              <a:effectLst/>
            </a:rPr>
            <a:t>2</a:t>
          </a:r>
          <a:r>
            <a:rPr lang="ja-JP" altLang="en-US" sz="1200">
              <a:solidFill>
                <a:schemeClr val="bg1"/>
              </a:solidFill>
              <a:effectLst/>
            </a:rPr>
            <a:t>部をご返送ください。</a:t>
          </a:r>
          <a:endParaRPr lang="en-US" altLang="ja-JP" sz="1200">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200">
              <a:solidFill>
                <a:schemeClr val="bg1"/>
              </a:solidFill>
              <a:effectLst/>
              <a:latin typeface="+mn-lt"/>
              <a:ea typeface="+mn-ea"/>
              <a:cs typeface="+mn-cs"/>
            </a:rPr>
            <a:t>「契約締結日」「全研究開発期間」「当年度研究開発期間」：西暦</a:t>
          </a:r>
          <a:r>
            <a:rPr kumimoji="1" lang="ja-JP" altLang="en-US" sz="1200">
              <a:solidFill>
                <a:schemeClr val="lt1"/>
              </a:solidFill>
              <a:effectLst/>
              <a:latin typeface="+mn-lt"/>
              <a:ea typeface="+mn-ea"/>
              <a:cs typeface="+mn-cs"/>
            </a:rPr>
            <a:t>（</a:t>
          </a:r>
          <a:r>
            <a:rPr kumimoji="1" lang="en-US" altLang="ja-JP" sz="1200">
              <a:solidFill>
                <a:schemeClr val="lt1"/>
              </a:solidFill>
              <a:effectLst/>
              <a:latin typeface="+mn-lt"/>
              <a:ea typeface="+mn-ea"/>
              <a:cs typeface="+mn-cs"/>
            </a:rPr>
            <a:t>yyyy/mm/dd</a:t>
          </a:r>
          <a:r>
            <a:rPr kumimoji="1" lang="ja-JP" altLang="en-US" sz="1200">
              <a:solidFill>
                <a:schemeClr val="lt1"/>
              </a:solidFill>
              <a:effectLst/>
              <a:latin typeface="+mn-lt"/>
              <a:ea typeface="+mn-ea"/>
              <a:cs typeface="+mn-cs"/>
            </a:rPr>
            <a:t>）にてご入力ください</a:t>
          </a:r>
          <a:r>
            <a:rPr lang="ja-JP" altLang="en-US" sz="1200"/>
            <a:t> （和暦で表示されます。）</a:t>
          </a:r>
          <a:r>
            <a:rPr kumimoji="1" lang="ja-JP"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全研究開発期間については、</a:t>
          </a:r>
          <a:r>
            <a:rPr kumimoji="1" lang="en-US" altLang="ja-JP" sz="1200">
              <a:solidFill>
                <a:schemeClr val="lt1"/>
              </a:solidFill>
              <a:effectLst/>
              <a:latin typeface="+mn-lt"/>
              <a:ea typeface="+mn-ea"/>
              <a:cs typeface="+mn-cs"/>
            </a:rPr>
            <a:t>AMED</a:t>
          </a:r>
          <a:r>
            <a:rPr kumimoji="1" lang="ja-JP" altLang="en-US" sz="1200">
              <a:solidFill>
                <a:schemeClr val="lt1"/>
              </a:solidFill>
              <a:effectLst/>
              <a:latin typeface="+mn-lt"/>
              <a:ea typeface="+mn-ea"/>
              <a:cs typeface="+mn-cs"/>
            </a:rPr>
            <a:t>移管以前も含めた研究開始日をご入力ください。</a:t>
          </a:r>
          <a:endParaRPr kumimoji="1" lang="en-US" altLang="ja-JP" sz="1200">
            <a:solidFill>
              <a:schemeClr val="lt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a:effectLst/>
            </a:rPr>
            <a:t>「研究開発担当者所属・役職」：</a:t>
          </a:r>
          <a:r>
            <a:rPr kumimoji="1" lang="ja-JP" altLang="ja-JP" sz="1200">
              <a:solidFill>
                <a:schemeClr val="lt1"/>
              </a:solidFill>
              <a:effectLst/>
              <a:latin typeface="+mn-lt"/>
              <a:ea typeface="+mn-ea"/>
              <a:cs typeface="+mn-cs"/>
            </a:rPr>
            <a:t>大学の場合「○○学部</a:t>
          </a:r>
          <a:r>
            <a:rPr kumimoji="1" lang="ja-JP" altLang="en-US" sz="1200">
              <a:solidFill>
                <a:schemeClr val="lt1"/>
              </a:solidFill>
              <a:effectLst/>
              <a:latin typeface="+mn-lt"/>
              <a:ea typeface="+mn-ea"/>
              <a:cs typeface="+mn-cs"/>
            </a:rPr>
            <a:t>、大学院</a:t>
          </a:r>
          <a:r>
            <a:rPr kumimoji="1" lang="ja-JP" altLang="ja-JP" sz="1200">
              <a:solidFill>
                <a:schemeClr val="lt1"/>
              </a:solidFill>
              <a:effectLst/>
              <a:latin typeface="+mn-lt"/>
              <a:ea typeface="+mn-ea"/>
              <a:cs typeface="+mn-cs"/>
            </a:rPr>
            <a:t>△△研究科　役職」まで</a:t>
          </a:r>
          <a:endParaRPr lang="ja-JP" altLang="ja-JP" sz="1200">
            <a:effectLst/>
          </a:endParaRPr>
        </a:p>
        <a:p>
          <a:r>
            <a:rPr kumimoji="1" lang="ja-JP" altLang="ja-JP" sz="1200">
              <a:solidFill>
                <a:schemeClr val="lt1"/>
              </a:solidFill>
              <a:effectLst/>
              <a:latin typeface="+mn-lt"/>
              <a:ea typeface="+mn-ea"/>
              <a:cs typeface="+mn-cs"/>
            </a:rPr>
            <a:t>　　　　　　　　　　　　　　　　</a:t>
          </a:r>
          <a:r>
            <a:rPr kumimoji="1" lang="ja-JP" altLang="en-US" sz="1200">
              <a:solidFill>
                <a:schemeClr val="lt1"/>
              </a:solidFill>
              <a:effectLst/>
              <a:latin typeface="+mn-lt"/>
              <a:ea typeface="+mn-ea"/>
              <a:cs typeface="+mn-cs"/>
            </a:rPr>
            <a:t>　　　</a:t>
          </a:r>
          <a:r>
            <a:rPr kumimoji="1" lang="ja-JP" altLang="ja-JP" sz="1200">
              <a:solidFill>
                <a:schemeClr val="lt1"/>
              </a:solidFill>
              <a:effectLst/>
              <a:latin typeface="+mn-lt"/>
              <a:ea typeface="+mn-ea"/>
              <a:cs typeface="+mn-cs"/>
            </a:rPr>
            <a:t>企業等の場合「○○部　役職」まで</a:t>
          </a:r>
          <a:r>
            <a:rPr kumimoji="1" lang="ja-JP" altLang="en-US" sz="1200">
              <a:solidFill>
                <a:schemeClr val="lt1"/>
              </a:solidFill>
              <a:effectLst/>
              <a:latin typeface="+mn-lt"/>
              <a:ea typeface="+mn-ea"/>
              <a:cs typeface="+mn-cs"/>
            </a:rPr>
            <a:t>ご入力ください</a:t>
          </a:r>
          <a:r>
            <a:rPr kumimoji="1" lang="ja-JP" altLang="ja-JP" sz="1200">
              <a:solidFill>
                <a:schemeClr val="lt1"/>
              </a:solidFill>
              <a:effectLst/>
              <a:latin typeface="+mn-lt"/>
              <a:ea typeface="+mn-ea"/>
              <a:cs typeface="+mn-cs"/>
            </a:rPr>
            <a:t>。</a:t>
          </a:r>
          <a:endParaRPr kumimoji="0" lang="en-US" altLang="ja-JP" sz="1200">
            <a:solidFill>
              <a:schemeClr val="lt1"/>
            </a:solidFill>
            <a:effectLst/>
            <a:latin typeface="+mn-lt"/>
            <a:ea typeface="+mn-ea"/>
            <a:cs typeface="+mn-cs"/>
          </a:endParaRPr>
        </a:p>
        <a:p>
          <a:r>
            <a:rPr kumimoji="0" lang="ja-JP" altLang="en-US" sz="1200" u="none">
              <a:solidFill>
                <a:schemeClr val="lt1"/>
              </a:solidFill>
              <a:effectLst/>
              <a:latin typeface="+mn-lt"/>
              <a:ea typeface="+mn-ea"/>
              <a:cs typeface="+mn-cs"/>
            </a:rPr>
            <a:t>　　　　　　　　　　　　　　　　　　　</a:t>
          </a:r>
          <a:r>
            <a:rPr lang="ja-JP" altLang="ja-JP" sz="1200" u="sng">
              <a:solidFill>
                <a:schemeClr val="lt1"/>
              </a:solidFill>
              <a:effectLst/>
              <a:latin typeface="+mn-lt"/>
              <a:ea typeface="+mn-ea"/>
              <a:cs typeface="+mn-cs"/>
            </a:rPr>
            <a:t>契約時のものを記入してください。</a:t>
          </a:r>
          <a:r>
            <a:rPr lang="ja-JP" altLang="en-US" sz="1200" u="sng">
              <a:solidFill>
                <a:schemeClr val="lt1"/>
              </a:solidFill>
              <a:effectLst/>
              <a:latin typeface="+mn-lt"/>
              <a:ea typeface="+mn-ea"/>
              <a:cs typeface="+mn-cs"/>
            </a:rPr>
            <a:t>また研究開発計画との整合にご留</a:t>
          </a:r>
          <a:endParaRPr lang="en-US" altLang="ja-JP" sz="1200" u="sng">
            <a:solidFill>
              <a:schemeClr val="lt1"/>
            </a:solidFill>
            <a:effectLst/>
            <a:latin typeface="+mn-lt"/>
            <a:ea typeface="+mn-ea"/>
            <a:cs typeface="+mn-cs"/>
          </a:endParaRPr>
        </a:p>
        <a:p>
          <a:r>
            <a:rPr lang="ja-JP" altLang="en-US" sz="1200" u="none">
              <a:solidFill>
                <a:schemeClr val="lt1"/>
              </a:solidFill>
              <a:effectLst/>
              <a:latin typeface="+mn-lt"/>
              <a:ea typeface="+mn-ea"/>
              <a:cs typeface="+mn-cs"/>
            </a:rPr>
            <a:t>　　　　　　　　　　　　　　　　　　　</a:t>
          </a:r>
          <a:r>
            <a:rPr lang="ja-JP" altLang="en-US" sz="1200" u="sng">
              <a:solidFill>
                <a:schemeClr val="lt1"/>
              </a:solidFill>
              <a:effectLst/>
              <a:latin typeface="+mn-lt"/>
              <a:ea typeface="+mn-ea"/>
              <a:cs typeface="+mn-cs"/>
            </a:rPr>
            <a:t>意ください。</a:t>
          </a:r>
          <a:endParaRPr lang="ja-JP" altLang="ja-JP" sz="1200">
            <a:effectLst/>
          </a:endParaRPr>
        </a:p>
        <a:p>
          <a:pPr marL="285750" indent="-285750" algn="l">
            <a:buFont typeface="Arial" panose="020B0604020202020204" pitchFamily="34" charset="0"/>
            <a:buChar char="•"/>
          </a:pPr>
          <a:r>
            <a:rPr lang="ja-JP" altLang="en-US" sz="1200">
              <a:effectLst/>
            </a:rPr>
            <a:t>「研究開発担当者名」：</a:t>
          </a:r>
          <a:r>
            <a:rPr lang="ja-JP" altLang="en-US" sz="1200" b="0" u="sng">
              <a:effectLst/>
            </a:rPr>
            <a:t>名字とお名前の間に全角１文字分のスペースをご挿入ください。</a:t>
          </a:r>
          <a:endParaRPr lang="en-US" altLang="ja-JP" sz="1200" b="0" u="sng">
            <a:effectLst/>
          </a:endParaRPr>
        </a:p>
        <a:p>
          <a:pPr marL="285750" indent="-285750" algn="l">
            <a:buFont typeface="Arial" panose="020B0604020202020204" pitchFamily="34" charset="0"/>
            <a:buChar char="•"/>
          </a:pPr>
          <a:r>
            <a:rPr lang="ja-JP" altLang="en-US" sz="1200" b="0" u="none">
              <a:effectLst/>
            </a:rPr>
            <a:t>「研究開発担当者 </a:t>
          </a:r>
          <a:r>
            <a:rPr lang="en-US" altLang="ja-JP" sz="1200" b="0" u="none">
              <a:effectLst/>
            </a:rPr>
            <a:t>e-Rad</a:t>
          </a:r>
          <a:r>
            <a:rPr lang="ja-JP" altLang="en-US" sz="1200" b="0" u="none">
              <a:effectLst/>
            </a:rPr>
            <a:t>研究者番号」：</a:t>
          </a:r>
          <a:r>
            <a:rPr lang="ja-JP" altLang="ja-JP" sz="1100" b="0">
              <a:solidFill>
                <a:schemeClr val="lt1"/>
              </a:solidFill>
              <a:effectLst/>
              <a:latin typeface="+mn-lt"/>
              <a:ea typeface="+mn-ea"/>
              <a:cs typeface="+mn-cs"/>
            </a:rPr>
            <a:t>研究開発担当者</a:t>
          </a:r>
          <a:r>
            <a:rPr lang="ja-JP" altLang="en-US" sz="1100" b="0">
              <a:solidFill>
                <a:schemeClr val="lt1"/>
              </a:solidFill>
              <a:effectLst/>
              <a:latin typeface="+mn-lt"/>
              <a:ea typeface="+mn-ea"/>
              <a:cs typeface="+mn-cs"/>
            </a:rPr>
            <a:t>の</a:t>
          </a:r>
          <a:r>
            <a:rPr lang="ja-JP" altLang="ja-JP" sz="1100" b="0">
              <a:solidFill>
                <a:schemeClr val="lt1"/>
              </a:solidFill>
              <a:effectLst/>
              <a:latin typeface="+mn-lt"/>
              <a:ea typeface="+mn-ea"/>
              <a:cs typeface="+mn-cs"/>
            </a:rPr>
            <a:t> </a:t>
          </a:r>
          <a:r>
            <a:rPr lang="en-US" altLang="ja-JP" sz="1100" b="0">
              <a:solidFill>
                <a:schemeClr val="lt1"/>
              </a:solidFill>
              <a:effectLst/>
              <a:latin typeface="+mn-lt"/>
              <a:ea typeface="+mn-ea"/>
              <a:cs typeface="+mn-cs"/>
            </a:rPr>
            <a:t>e-Rad</a:t>
          </a:r>
          <a:r>
            <a:rPr lang="ja-JP" altLang="en-US" sz="1100" b="0">
              <a:solidFill>
                <a:schemeClr val="lt1"/>
              </a:solidFill>
              <a:effectLst/>
              <a:latin typeface="+mn-lt"/>
              <a:ea typeface="+mn-ea"/>
              <a:cs typeface="+mn-cs"/>
            </a:rPr>
            <a:t>登録番号を記載して下さい。</a:t>
          </a:r>
          <a:endParaRPr lang="en-US" altLang="ja-JP" sz="1200" b="0" u="none">
            <a:effectLst/>
          </a:endParaRPr>
        </a:p>
        <a:p>
          <a:pPr marL="285750" indent="-285750" algn="l">
            <a:buFont typeface="Arial" panose="020B0604020202020204" pitchFamily="34" charset="0"/>
            <a:buChar char="•"/>
          </a:pPr>
          <a:r>
            <a:rPr lang="ja-JP" altLang="en-US" sz="1200">
              <a:effectLst/>
            </a:rPr>
            <a:t>「研究開発担当事務連絡担当者</a:t>
          </a:r>
          <a:r>
            <a:rPr lang="en-US" altLang="ja-JP" sz="1200">
              <a:effectLst/>
            </a:rPr>
            <a:t>E-mail</a:t>
          </a:r>
          <a:r>
            <a:rPr lang="ja-JP" altLang="en-US" sz="1200">
              <a:effectLst/>
            </a:rPr>
            <a:t>アドレス」：ｃｃメール送信すべき研究室秘書等の事務連絡ご担当者がいらっしゃる場合にご入力ください。</a:t>
          </a:r>
          <a:endParaRPr lang="en-US" altLang="ja-JP" sz="1200">
            <a:effectLst/>
          </a:endParaRPr>
        </a:p>
        <a:p>
          <a:pPr marL="285750" indent="-285750" algn="l">
            <a:buFont typeface="Arial" panose="020B0604020202020204" pitchFamily="34" charset="0"/>
            <a:buChar char="•"/>
          </a:pPr>
          <a:r>
            <a:rPr lang="ja-JP" altLang="en-US" sz="1200">
              <a:effectLst/>
            </a:rPr>
            <a:t>「研究開発担当事務連絡担当者氏名」：上記にて記入した場合に、差し支えなければご入力ください。</a:t>
          </a:r>
          <a:endParaRPr lang="en-US" altLang="ja-JP" sz="1200">
            <a:effectLst/>
          </a:endParaRPr>
        </a:p>
        <a:p>
          <a:pPr marL="285750" indent="-285750" algn="l">
            <a:buFont typeface="Arial" panose="020B0604020202020204" pitchFamily="34" charset="0"/>
            <a:buChar char="•"/>
          </a:pPr>
          <a:r>
            <a:rPr lang="ja-JP" altLang="en-US" sz="1200">
              <a:solidFill>
                <a:schemeClr val="bg1"/>
              </a:solidFill>
              <a:effectLst/>
            </a:rPr>
            <a:t>「</a:t>
          </a:r>
          <a:r>
            <a:rPr lang="en-US" altLang="ja-JP" sz="1200">
              <a:solidFill>
                <a:schemeClr val="bg1"/>
              </a:solidFill>
              <a:effectLst/>
            </a:rPr>
            <a:t>e-Rad</a:t>
          </a:r>
          <a:r>
            <a:rPr lang="ja-JP" altLang="en-US" sz="1200">
              <a:solidFill>
                <a:schemeClr val="bg1"/>
              </a:solidFill>
              <a:effectLst/>
            </a:rPr>
            <a:t>課題</a:t>
          </a:r>
          <a:r>
            <a:rPr lang="en-US" altLang="ja-JP" sz="1200">
              <a:solidFill>
                <a:schemeClr val="bg1"/>
              </a:solidFill>
              <a:effectLst/>
            </a:rPr>
            <a:t>ID</a:t>
          </a:r>
          <a:r>
            <a:rPr lang="ja-JP" altLang="en-US" sz="1200">
              <a:solidFill>
                <a:schemeClr val="bg1"/>
              </a:solidFill>
              <a:effectLst/>
            </a:rPr>
            <a:t>番号」：</a:t>
          </a:r>
          <a:r>
            <a:rPr lang="en-US" altLang="ja-JP" sz="1200">
              <a:solidFill>
                <a:schemeClr val="bg1"/>
              </a:solidFill>
              <a:effectLst/>
            </a:rPr>
            <a:t>e-Rad</a:t>
          </a:r>
          <a:r>
            <a:rPr lang="ja-JP" altLang="en-US" sz="1200">
              <a:solidFill>
                <a:schemeClr val="bg1"/>
              </a:solidFill>
              <a:effectLst/>
            </a:rPr>
            <a:t>の課題</a:t>
          </a:r>
          <a:r>
            <a:rPr lang="en-US" altLang="ja-JP" sz="1200">
              <a:solidFill>
                <a:schemeClr val="bg1"/>
              </a:solidFill>
              <a:effectLst/>
            </a:rPr>
            <a:t>ID</a:t>
          </a:r>
          <a:r>
            <a:rPr lang="ja-JP" altLang="en-US" sz="1200">
              <a:solidFill>
                <a:schemeClr val="bg1"/>
              </a:solidFill>
              <a:effectLst/>
            </a:rPr>
            <a:t>番号をご入力ください。</a:t>
          </a:r>
          <a:r>
            <a:rPr lang="en-US" altLang="ja-JP" sz="1200" b="1" u="sng">
              <a:solidFill>
                <a:schemeClr val="bg1"/>
              </a:solidFill>
              <a:effectLst/>
            </a:rPr>
            <a:t>※</a:t>
          </a:r>
          <a:r>
            <a:rPr lang="ja-JP" altLang="en-US" sz="1200" b="1" u="sng">
              <a:solidFill>
                <a:schemeClr val="bg1"/>
              </a:solidFill>
              <a:effectLst/>
            </a:rPr>
            <a:t>研究者番号ではありません。</a:t>
          </a:r>
          <a:endParaRPr lang="en-US" altLang="ja-JP" sz="1200" b="1" u="sng">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「研究概要」：当年度の研究開発目的を</a:t>
          </a:r>
          <a:r>
            <a:rPr lang="en-US" altLang="ja-JP" sz="1200">
              <a:solidFill>
                <a:schemeClr val="bg1"/>
              </a:solidFill>
              <a:effectLst/>
            </a:rPr>
            <a:t>300</a:t>
          </a:r>
          <a:r>
            <a:rPr lang="ja-JP" altLang="en-US" sz="1200">
              <a:solidFill>
                <a:schemeClr val="bg1"/>
              </a:solidFill>
              <a:effectLst/>
            </a:rPr>
            <a:t>～</a:t>
          </a:r>
          <a:r>
            <a:rPr lang="en-US" altLang="ja-JP" sz="1200">
              <a:solidFill>
                <a:schemeClr val="bg1"/>
              </a:solidFill>
              <a:effectLst/>
            </a:rPr>
            <a:t>500</a:t>
          </a:r>
          <a:r>
            <a:rPr lang="ja-JP" altLang="en-US" sz="1200">
              <a:solidFill>
                <a:schemeClr val="bg1"/>
              </a:solidFill>
              <a:effectLst/>
            </a:rPr>
            <a:t>字程度でご入力ください。記載いただいた当年度目的等、整理／分類し</a:t>
          </a:r>
          <a:r>
            <a:rPr lang="en-US" altLang="ja-JP" sz="1200">
              <a:solidFill>
                <a:schemeClr val="bg1"/>
              </a:solidFill>
              <a:effectLst/>
            </a:rPr>
            <a:t>AMED</a:t>
          </a:r>
          <a:r>
            <a:rPr lang="ja-JP" altLang="en-US" sz="1200">
              <a:solidFill>
                <a:schemeClr val="bg1"/>
              </a:solidFill>
              <a:effectLst/>
            </a:rPr>
            <a:t>のウェブサイト、</a:t>
          </a:r>
          <a:r>
            <a:rPr lang="en-US" altLang="ja-JP" sz="1200">
              <a:solidFill>
                <a:schemeClr val="bg1"/>
              </a:solidFill>
              <a:effectLst/>
            </a:rPr>
            <a:t>AMED</a:t>
          </a:r>
          <a:r>
            <a:rPr lang="ja-JP" altLang="en-US" sz="1200">
              <a:solidFill>
                <a:schemeClr val="bg1"/>
              </a:solidFill>
              <a:effectLst/>
            </a:rPr>
            <a:t>研究開発課題データベース</a:t>
          </a:r>
          <a:r>
            <a:rPr lang="en-US" altLang="ja-JP" sz="1200">
              <a:solidFill>
                <a:schemeClr val="bg1"/>
              </a:solidFill>
              <a:effectLst/>
            </a:rPr>
            <a:t>(</a:t>
          </a:r>
          <a:r>
            <a:rPr lang="ja-JP" altLang="en-US" sz="1200">
              <a:solidFill>
                <a:schemeClr val="bg1"/>
              </a:solidFill>
              <a:effectLst/>
            </a:rPr>
            <a:t>ＡＭＥＤｆｉｎｄ）及びＡＭＥＤが協定等に基づく協力関係を有する研究資金配分機関等が運営する公的データベース（Ｗｏｒｌｄ </a:t>
          </a:r>
          <a:r>
            <a:rPr lang="en-US" altLang="ja-JP" sz="1200">
              <a:solidFill>
                <a:schemeClr val="bg1"/>
              </a:solidFill>
              <a:effectLst/>
            </a:rPr>
            <a:t>RePort</a:t>
          </a:r>
          <a:r>
            <a:rPr lang="ja-JP" altLang="en-US" sz="1200">
              <a:solidFill>
                <a:schemeClr val="bg1"/>
              </a:solidFill>
              <a:effectLst/>
            </a:rPr>
            <a:t>等）から公開します。</a:t>
          </a:r>
          <a:endParaRPr lang="en-US"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＜経費内訳＞：設備備品費～その他（消費税相当額）のシートから自動入力されますが、間接経費率のみ</a:t>
          </a:r>
          <a:r>
            <a:rPr lang="ja-JP" altLang="en-US" sz="1200">
              <a:effectLst/>
            </a:rPr>
            <a:t>入力してください（整数値）。間接経費は小数点以下切り捨てとなっています。</a:t>
          </a:r>
          <a:endParaRPr lang="en-US" altLang="ja-JP" sz="1200">
            <a:effectLst/>
          </a:endParaRPr>
        </a:p>
        <a:p>
          <a:pPr marL="285750" indent="-285750" algn="l">
            <a:buFont typeface="Arial" panose="020B0604020202020204" pitchFamily="34" charset="0"/>
            <a:buChar char="•"/>
          </a:pPr>
          <a:r>
            <a:rPr kumimoji="1" lang="ja-JP" altLang="en-US" sz="1200">
              <a:solidFill>
                <a:schemeClr val="lt1"/>
              </a:solidFill>
              <a:effectLst/>
              <a:latin typeface="+mn-lt"/>
              <a:ea typeface="+mn-ea"/>
              <a:cs typeface="+mn-cs"/>
            </a:rPr>
            <a:t>「</a:t>
          </a:r>
          <a:r>
            <a:rPr kumimoji="1" lang="ja-JP" altLang="ja-JP" sz="1200">
              <a:solidFill>
                <a:schemeClr val="lt1"/>
              </a:solidFill>
              <a:effectLst/>
              <a:latin typeface="+mn-lt"/>
              <a:ea typeface="+mn-ea"/>
              <a:cs typeface="+mn-cs"/>
            </a:rPr>
            <a:t>契約担当</a:t>
          </a:r>
          <a:r>
            <a:rPr kumimoji="1" lang="ja-JP" altLang="en-US" sz="1200">
              <a:solidFill>
                <a:schemeClr val="lt1"/>
              </a:solidFill>
              <a:effectLst/>
              <a:latin typeface="+mn-lt"/>
              <a:ea typeface="+mn-ea"/>
              <a:cs typeface="+mn-cs"/>
            </a:rPr>
            <a:t>者」：</a:t>
          </a:r>
          <a:r>
            <a:rPr kumimoji="1" lang="ja-JP" altLang="ja-JP" sz="1200">
              <a:solidFill>
                <a:schemeClr val="lt1"/>
              </a:solidFill>
              <a:effectLst/>
              <a:latin typeface="+mn-lt"/>
              <a:ea typeface="+mn-ea"/>
              <a:cs typeface="+mn-cs"/>
            </a:rPr>
            <a:t>郵便番号、住所、所属</a:t>
          </a:r>
          <a:r>
            <a:rPr kumimoji="1" lang="ja-JP" altLang="en-US" sz="1200">
              <a:solidFill>
                <a:schemeClr val="lt1"/>
              </a:solidFill>
              <a:effectLst/>
              <a:latin typeface="+mn-lt"/>
              <a:ea typeface="+mn-ea"/>
              <a:cs typeface="+mn-cs"/>
            </a:rPr>
            <a:t>・役職</a:t>
          </a:r>
          <a:r>
            <a:rPr kumimoji="1" lang="ja-JP" altLang="ja-JP" sz="1200">
              <a:solidFill>
                <a:schemeClr val="lt1"/>
              </a:solidFill>
              <a:effectLst/>
              <a:latin typeface="+mn-lt"/>
              <a:ea typeface="+mn-ea"/>
              <a:cs typeface="+mn-cs"/>
            </a:rPr>
            <a:t>、氏名、電話、</a:t>
          </a:r>
          <a:r>
            <a:rPr kumimoji="1" lang="en-US" altLang="ja-JP" sz="1200">
              <a:solidFill>
                <a:schemeClr val="lt1"/>
              </a:solidFill>
              <a:effectLst/>
              <a:latin typeface="+mn-lt"/>
              <a:ea typeface="+mn-ea"/>
              <a:cs typeface="+mn-cs"/>
            </a:rPr>
            <a:t>FAX</a:t>
          </a:r>
          <a:r>
            <a:rPr kumimoji="1" lang="ja-JP" altLang="ja-JP" sz="1200">
              <a:solidFill>
                <a:schemeClr val="lt1"/>
              </a:solidFill>
              <a:effectLst/>
              <a:latin typeface="+mn-lt"/>
              <a:ea typeface="+mn-ea"/>
              <a:cs typeface="+mn-cs"/>
            </a:rPr>
            <a:t>、</a:t>
          </a:r>
          <a:r>
            <a:rPr kumimoji="1" lang="en-US" altLang="ja-JP" sz="1200">
              <a:solidFill>
                <a:schemeClr val="lt1"/>
              </a:solidFill>
              <a:effectLst/>
              <a:latin typeface="+mn-lt"/>
              <a:ea typeface="+mn-ea"/>
              <a:cs typeface="+mn-cs"/>
            </a:rPr>
            <a:t>e-mail</a:t>
          </a:r>
          <a:r>
            <a:rPr kumimoji="1" lang="ja-JP" altLang="ja-JP" sz="1200">
              <a:solidFill>
                <a:schemeClr val="lt1"/>
              </a:solidFill>
              <a:effectLst/>
              <a:latin typeface="+mn-lt"/>
              <a:ea typeface="+mn-ea"/>
              <a:cs typeface="+mn-cs"/>
            </a:rPr>
            <a:t>・・・契約に関するご担当窓口の情報をご入力ください（契約書はご担当様宛に郵送されます）。</a:t>
          </a:r>
          <a:r>
            <a:rPr kumimoji="1" lang="ja-JP" altLang="en-US" sz="1200">
              <a:solidFill>
                <a:schemeClr val="lt1"/>
              </a:solidFill>
              <a:effectLst/>
              <a:latin typeface="+mn-lt"/>
              <a:ea typeface="+mn-ea"/>
              <a:cs typeface="+mn-cs"/>
            </a:rPr>
            <a:t>なお、</a:t>
          </a:r>
          <a:r>
            <a:rPr kumimoji="1" lang="en-US" altLang="ja-JP" sz="1200">
              <a:solidFill>
                <a:schemeClr val="lt1"/>
              </a:solidFill>
              <a:effectLst/>
              <a:latin typeface="+mn-lt"/>
              <a:ea typeface="+mn-ea"/>
              <a:cs typeface="+mn-cs"/>
            </a:rPr>
            <a:t>FAX</a:t>
          </a:r>
          <a:r>
            <a:rPr kumimoji="1" lang="ja-JP" altLang="en-US" sz="1200">
              <a:solidFill>
                <a:schemeClr val="lt1"/>
              </a:solidFill>
              <a:effectLst/>
              <a:latin typeface="+mn-lt"/>
              <a:ea typeface="+mn-ea"/>
              <a:cs typeface="+mn-cs"/>
            </a:rPr>
            <a:t>については記入を省略いただいてもかまいません。</a:t>
          </a:r>
          <a:endParaRPr kumimoji="0" lang="en-US" altLang="ja-JP" sz="1200">
            <a:solidFill>
              <a:schemeClr val="lt1"/>
            </a:solidFill>
            <a:effectLst/>
            <a:latin typeface="+mn-lt"/>
            <a:ea typeface="+mn-ea"/>
            <a:cs typeface="+mn-cs"/>
          </a:endParaRPr>
        </a:p>
        <a:p>
          <a:pPr marL="285750" indent="-285750" algn="l">
            <a:buFont typeface="Arial" panose="020B0604020202020204" pitchFamily="34" charset="0"/>
            <a:buChar char="•"/>
          </a:pPr>
          <a:r>
            <a:rPr kumimoji="1" lang="ja-JP" altLang="en-US" sz="1200">
              <a:solidFill>
                <a:schemeClr val="lt1"/>
              </a:solidFill>
              <a:effectLst/>
              <a:latin typeface="+mn-lt"/>
              <a:ea typeface="+mn-ea"/>
              <a:cs typeface="+mn-cs"/>
            </a:rPr>
            <a:t>「経理</a:t>
          </a:r>
          <a:r>
            <a:rPr kumimoji="1" lang="ja-JP" altLang="ja-JP" sz="1200">
              <a:solidFill>
                <a:schemeClr val="lt1"/>
              </a:solidFill>
              <a:effectLst/>
              <a:latin typeface="+mn-lt"/>
              <a:ea typeface="+mn-ea"/>
              <a:cs typeface="+mn-cs"/>
            </a:rPr>
            <a:t>担当</a:t>
          </a:r>
          <a:r>
            <a:rPr kumimoji="1" lang="ja-JP" altLang="en-US" sz="1200">
              <a:solidFill>
                <a:schemeClr val="lt1"/>
              </a:solidFill>
              <a:effectLst/>
              <a:latin typeface="+mn-lt"/>
              <a:ea typeface="+mn-ea"/>
              <a:cs typeface="+mn-cs"/>
            </a:rPr>
            <a:t>者」：</a:t>
          </a:r>
          <a:r>
            <a:rPr kumimoji="1" lang="ja-JP" altLang="ja-JP" sz="1200">
              <a:solidFill>
                <a:schemeClr val="lt1"/>
              </a:solidFill>
              <a:effectLst/>
              <a:latin typeface="+mn-lt"/>
              <a:ea typeface="+mn-ea"/>
              <a:cs typeface="+mn-cs"/>
            </a:rPr>
            <a:t>郵便番号、住所、所属</a:t>
          </a:r>
          <a:r>
            <a:rPr kumimoji="1" lang="ja-JP" altLang="en-US" sz="1200">
              <a:solidFill>
                <a:schemeClr val="lt1"/>
              </a:solidFill>
              <a:effectLst/>
              <a:latin typeface="+mn-lt"/>
              <a:ea typeface="+mn-ea"/>
              <a:cs typeface="+mn-cs"/>
            </a:rPr>
            <a:t>・役職</a:t>
          </a:r>
          <a:r>
            <a:rPr kumimoji="1" lang="ja-JP" altLang="ja-JP" sz="1200">
              <a:solidFill>
                <a:schemeClr val="lt1"/>
              </a:solidFill>
              <a:effectLst/>
              <a:latin typeface="+mn-lt"/>
              <a:ea typeface="+mn-ea"/>
              <a:cs typeface="+mn-cs"/>
            </a:rPr>
            <a:t>、氏名、電話、</a:t>
          </a:r>
          <a:r>
            <a:rPr kumimoji="1" lang="en-US" altLang="ja-JP" sz="1200">
              <a:solidFill>
                <a:schemeClr val="lt1"/>
              </a:solidFill>
              <a:effectLst/>
              <a:latin typeface="+mn-lt"/>
              <a:ea typeface="+mn-ea"/>
              <a:cs typeface="+mn-cs"/>
            </a:rPr>
            <a:t>FAX</a:t>
          </a:r>
          <a:r>
            <a:rPr kumimoji="1" lang="ja-JP" altLang="ja-JP" sz="1200">
              <a:solidFill>
                <a:schemeClr val="lt1"/>
              </a:solidFill>
              <a:effectLst/>
              <a:latin typeface="+mn-lt"/>
              <a:ea typeface="+mn-ea"/>
              <a:cs typeface="+mn-cs"/>
            </a:rPr>
            <a:t>、</a:t>
          </a:r>
          <a:r>
            <a:rPr kumimoji="1" lang="en-US" altLang="ja-JP" sz="1200">
              <a:solidFill>
                <a:schemeClr val="lt1"/>
              </a:solidFill>
              <a:effectLst/>
              <a:latin typeface="+mn-lt"/>
              <a:ea typeface="+mn-ea"/>
              <a:cs typeface="+mn-cs"/>
            </a:rPr>
            <a:t>e-mail</a:t>
          </a:r>
          <a:r>
            <a:rPr kumimoji="1" lang="ja-JP" altLang="ja-JP" sz="1200">
              <a:solidFill>
                <a:schemeClr val="lt1"/>
              </a:solidFill>
              <a:effectLst/>
              <a:latin typeface="+mn-lt"/>
              <a:ea typeface="+mn-ea"/>
              <a:cs typeface="+mn-cs"/>
            </a:rPr>
            <a:t>・・・経理、支払い等に関するご担当窓口の情報をご入力ください。</a:t>
          </a:r>
          <a:r>
            <a:rPr kumimoji="1" lang="ja-JP" altLang="en-US" sz="1200">
              <a:solidFill>
                <a:schemeClr val="lt1"/>
              </a:solidFill>
              <a:effectLst/>
              <a:latin typeface="+mn-lt"/>
              <a:ea typeface="+mn-ea"/>
              <a:cs typeface="+mn-cs"/>
            </a:rPr>
            <a:t>なお、</a:t>
          </a:r>
          <a:r>
            <a:rPr kumimoji="1" lang="en-US" altLang="ja-JP" sz="1200">
              <a:solidFill>
                <a:schemeClr val="lt1"/>
              </a:solidFill>
              <a:effectLst/>
              <a:latin typeface="+mn-lt"/>
              <a:ea typeface="+mn-ea"/>
              <a:cs typeface="+mn-cs"/>
            </a:rPr>
            <a:t>FAX</a:t>
          </a:r>
          <a:r>
            <a:rPr kumimoji="1" lang="ja-JP" altLang="en-US" sz="1200">
              <a:solidFill>
                <a:schemeClr val="lt1"/>
              </a:solidFill>
              <a:effectLst/>
              <a:latin typeface="+mn-lt"/>
              <a:ea typeface="+mn-ea"/>
              <a:cs typeface="+mn-cs"/>
            </a:rPr>
            <a:t>については記入を省略いただいてもかまいません。</a:t>
          </a:r>
          <a:endParaRPr kumimoji="0" lang="en-US" altLang="ja-JP" sz="1200">
            <a:solidFill>
              <a:schemeClr val="lt1"/>
            </a:solidFill>
            <a:effectLst/>
            <a:latin typeface="+mn-lt"/>
            <a:ea typeface="+mn-ea"/>
            <a:cs typeface="+mn-cs"/>
          </a:endParaRPr>
        </a:p>
        <a:p>
          <a:pPr marL="285750" indent="-285750" algn="l">
            <a:buFont typeface="Arial" panose="020B0604020202020204" pitchFamily="34" charset="0"/>
            <a:buChar char="•"/>
          </a:pPr>
          <a:r>
            <a:rPr kumimoji="0" lang="ja-JP" altLang="en-US" sz="1200">
              <a:solidFill>
                <a:schemeClr val="lt1"/>
              </a:solidFill>
              <a:effectLst/>
              <a:latin typeface="+mn-lt"/>
              <a:ea typeface="+mn-ea"/>
              <a:cs typeface="+mn-cs"/>
            </a:rPr>
            <a:t>「</a:t>
          </a:r>
          <a:r>
            <a:rPr kumimoji="1" lang="ja-JP" altLang="ja-JP" sz="1200">
              <a:solidFill>
                <a:schemeClr val="lt1"/>
              </a:solidFill>
              <a:effectLst/>
              <a:latin typeface="+mn-lt"/>
              <a:ea typeface="+mn-ea"/>
              <a:cs typeface="+mn-cs"/>
            </a:rPr>
            <a:t>知財担当者</a:t>
          </a:r>
          <a:r>
            <a:rPr kumimoji="1" lang="ja-JP" altLang="en-US" sz="1200">
              <a:solidFill>
                <a:schemeClr val="lt1"/>
              </a:solidFill>
              <a:effectLst/>
              <a:latin typeface="+mn-lt"/>
              <a:ea typeface="+mn-ea"/>
              <a:cs typeface="+mn-cs"/>
            </a:rPr>
            <a:t>」：</a:t>
          </a:r>
          <a:r>
            <a:rPr kumimoji="1" lang="ja-JP" altLang="ja-JP" sz="1200">
              <a:solidFill>
                <a:schemeClr val="lt1"/>
              </a:solidFill>
              <a:effectLst/>
              <a:latin typeface="+mn-lt"/>
              <a:ea typeface="+mn-ea"/>
              <a:cs typeface="+mn-cs"/>
            </a:rPr>
            <a:t>所属・役職、氏名、電話、</a:t>
          </a:r>
          <a:r>
            <a:rPr kumimoji="1" lang="en-US" altLang="ja-JP" sz="1200">
              <a:solidFill>
                <a:schemeClr val="lt1"/>
              </a:solidFill>
              <a:effectLst/>
              <a:latin typeface="+mn-lt"/>
              <a:ea typeface="+mn-ea"/>
              <a:cs typeface="+mn-cs"/>
            </a:rPr>
            <a:t>FAX</a:t>
          </a:r>
          <a:r>
            <a:rPr kumimoji="1" lang="ja-JP" altLang="ja-JP" sz="1200">
              <a:solidFill>
                <a:schemeClr val="lt1"/>
              </a:solidFill>
              <a:effectLst/>
              <a:latin typeface="+mn-lt"/>
              <a:ea typeface="+mn-ea"/>
              <a:cs typeface="+mn-cs"/>
            </a:rPr>
            <a:t>、</a:t>
          </a:r>
          <a:r>
            <a:rPr kumimoji="1" lang="en-US" altLang="ja-JP" sz="1200">
              <a:solidFill>
                <a:schemeClr val="lt1"/>
              </a:solidFill>
              <a:effectLst/>
              <a:latin typeface="+mn-lt"/>
              <a:ea typeface="+mn-ea"/>
              <a:cs typeface="+mn-cs"/>
            </a:rPr>
            <a:t>e-mail</a:t>
          </a:r>
          <a:r>
            <a:rPr kumimoji="1" lang="ja-JP" altLang="ja-JP" sz="1200">
              <a:solidFill>
                <a:schemeClr val="lt1"/>
              </a:solidFill>
              <a:effectLst/>
              <a:latin typeface="+mn-lt"/>
              <a:ea typeface="+mn-ea"/>
              <a:cs typeface="+mn-cs"/>
            </a:rPr>
            <a:t>・・・知財に関してお問い合わせする際のご担当者様をご入力ください。</a:t>
          </a:r>
          <a:r>
            <a:rPr kumimoji="1" lang="ja-JP" altLang="en-US" sz="1200">
              <a:solidFill>
                <a:schemeClr val="lt1"/>
              </a:solidFill>
              <a:effectLst/>
              <a:latin typeface="+mn-lt"/>
              <a:ea typeface="+mn-ea"/>
              <a:cs typeface="+mn-cs"/>
            </a:rPr>
            <a:t>なお、</a:t>
          </a:r>
          <a:r>
            <a:rPr kumimoji="1" lang="en-US" altLang="ja-JP" sz="1200">
              <a:solidFill>
                <a:schemeClr val="lt1"/>
              </a:solidFill>
              <a:effectLst/>
              <a:latin typeface="+mn-lt"/>
              <a:ea typeface="+mn-ea"/>
              <a:cs typeface="+mn-cs"/>
            </a:rPr>
            <a:t>FAX</a:t>
          </a:r>
          <a:r>
            <a:rPr kumimoji="1" lang="ja-JP" altLang="en-US" sz="1200">
              <a:solidFill>
                <a:schemeClr val="lt1"/>
              </a:solidFill>
              <a:effectLst/>
              <a:latin typeface="+mn-lt"/>
              <a:ea typeface="+mn-ea"/>
              <a:cs typeface="+mn-cs"/>
            </a:rPr>
            <a:t>については記入を省略いただいてもかまいません。</a:t>
          </a:r>
          <a:endParaRPr kumimoji="1" lang="en-US" altLang="ja-JP" sz="1200">
            <a:solidFill>
              <a:schemeClr val="lt1"/>
            </a:solidFill>
            <a:effectLst/>
            <a:latin typeface="+mn-lt"/>
            <a:ea typeface="+mn-ea"/>
            <a:cs typeface="+mn-cs"/>
          </a:endParaRPr>
        </a:p>
        <a:p>
          <a:pPr marL="285750" indent="-285750" algn="l">
            <a:buFont typeface="Arial" panose="020B0604020202020204" pitchFamily="34" charset="0"/>
            <a:buChar char="•"/>
          </a:pPr>
          <a:r>
            <a:rPr kumimoji="1" lang="ja-JP"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研究倫理教育責任者</a:t>
          </a:r>
          <a:r>
            <a:rPr kumimoji="1" lang="ja-JP" altLang="ja-JP" sz="1200">
              <a:solidFill>
                <a:schemeClr val="lt1"/>
              </a:solidFill>
              <a:effectLst/>
              <a:latin typeface="+mn-lt"/>
              <a:ea typeface="+mn-ea"/>
              <a:cs typeface="+mn-cs"/>
            </a:rPr>
            <a:t>」：所属</a:t>
          </a:r>
          <a:r>
            <a:rPr kumimoji="1" lang="ja-JP" altLang="en-US" sz="1200">
              <a:solidFill>
                <a:schemeClr val="lt1"/>
              </a:solidFill>
              <a:effectLst/>
              <a:latin typeface="+mn-lt"/>
              <a:ea typeface="+mn-ea"/>
              <a:cs typeface="+mn-cs"/>
            </a:rPr>
            <a:t>・役職</a:t>
          </a:r>
          <a:r>
            <a:rPr kumimoji="1" lang="ja-JP" altLang="ja-JP" sz="1200">
              <a:solidFill>
                <a:schemeClr val="lt1"/>
              </a:solidFill>
              <a:effectLst/>
              <a:latin typeface="+mn-lt"/>
              <a:ea typeface="+mn-ea"/>
              <a:cs typeface="+mn-cs"/>
            </a:rPr>
            <a:t>、氏名、電話、</a:t>
          </a:r>
          <a:r>
            <a:rPr kumimoji="1" lang="en-US" altLang="ja-JP" sz="1200">
              <a:solidFill>
                <a:schemeClr val="lt1"/>
              </a:solidFill>
              <a:effectLst/>
              <a:latin typeface="+mn-lt"/>
              <a:ea typeface="+mn-ea"/>
              <a:cs typeface="+mn-cs"/>
            </a:rPr>
            <a:t>FAX</a:t>
          </a:r>
          <a:r>
            <a:rPr kumimoji="1" lang="ja-JP" altLang="ja-JP" sz="1200">
              <a:solidFill>
                <a:schemeClr val="lt1"/>
              </a:solidFill>
              <a:effectLst/>
              <a:latin typeface="+mn-lt"/>
              <a:ea typeface="+mn-ea"/>
              <a:cs typeface="+mn-cs"/>
            </a:rPr>
            <a:t>、</a:t>
          </a:r>
          <a:r>
            <a:rPr kumimoji="1" lang="en-US" altLang="ja-JP" sz="1200">
              <a:solidFill>
                <a:schemeClr val="lt1"/>
              </a:solidFill>
              <a:effectLst/>
              <a:latin typeface="+mn-lt"/>
              <a:ea typeface="+mn-ea"/>
              <a:cs typeface="+mn-cs"/>
            </a:rPr>
            <a:t>e-mail</a:t>
          </a:r>
          <a:r>
            <a:rPr kumimoji="1" lang="ja-JP"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研究倫理教育責任者（</a:t>
          </a:r>
          <a:r>
            <a:rPr lang="ja-JP" altLang="en-US" sz="1200" b="0" i="0" u="none" strike="noStrike" baseline="0">
              <a:solidFill>
                <a:schemeClr val="lt1"/>
              </a:solidFill>
              <a:latin typeface="+mn-lt"/>
              <a:ea typeface="+mn-ea"/>
              <a:cs typeface="+mn-cs"/>
            </a:rPr>
            <a:t>所属する研究者、研究支援人材など、広く研究活動に関わる者を対象に定期的に研究倫理教育を実施する者</a:t>
          </a:r>
          <a:r>
            <a:rPr kumimoji="1" lang="ja-JP" altLang="en-US" sz="1200">
              <a:solidFill>
                <a:schemeClr val="lt1"/>
              </a:solidFill>
              <a:effectLst/>
              <a:latin typeface="+mn-lt"/>
              <a:ea typeface="+mn-ea"/>
              <a:cs typeface="+mn-cs"/>
            </a:rPr>
            <a:t>）に関する</a:t>
          </a:r>
          <a:r>
            <a:rPr kumimoji="1" lang="ja-JP" altLang="ja-JP" sz="1200">
              <a:solidFill>
                <a:schemeClr val="lt1"/>
              </a:solidFill>
              <a:effectLst/>
              <a:latin typeface="+mn-lt"/>
              <a:ea typeface="+mn-ea"/>
              <a:cs typeface="+mn-cs"/>
            </a:rPr>
            <a:t>情報をご入力ください。</a:t>
          </a:r>
          <a:r>
            <a:rPr kumimoji="1" lang="ja-JP" altLang="en-US" sz="1200">
              <a:solidFill>
                <a:schemeClr val="lt1"/>
              </a:solidFill>
              <a:effectLst/>
              <a:latin typeface="+mn-lt"/>
              <a:ea typeface="+mn-ea"/>
              <a:cs typeface="+mn-cs"/>
            </a:rPr>
            <a:t>なお、</a:t>
          </a:r>
          <a:r>
            <a:rPr kumimoji="1" lang="en-US" altLang="ja-JP" sz="1200">
              <a:solidFill>
                <a:schemeClr val="lt1"/>
              </a:solidFill>
              <a:effectLst/>
              <a:latin typeface="+mn-lt"/>
              <a:ea typeface="+mn-ea"/>
              <a:cs typeface="+mn-cs"/>
            </a:rPr>
            <a:t>FAX</a:t>
          </a:r>
          <a:r>
            <a:rPr kumimoji="1" lang="ja-JP" altLang="en-US" sz="1200">
              <a:solidFill>
                <a:schemeClr val="lt1"/>
              </a:solidFill>
              <a:effectLst/>
              <a:latin typeface="+mn-lt"/>
              <a:ea typeface="+mn-ea"/>
              <a:cs typeface="+mn-cs"/>
            </a:rPr>
            <a:t>については記入を省略いただいてもかまいません。</a:t>
          </a:r>
          <a:endParaRPr kumimoji="0" lang="en-US" altLang="ja-JP" sz="1200">
            <a:solidFill>
              <a:schemeClr val="lt1"/>
            </a:solidFill>
            <a:effectLst/>
            <a:latin typeface="+mn-lt"/>
            <a:ea typeface="+mn-ea"/>
            <a:cs typeface="+mn-cs"/>
          </a:endParaRPr>
        </a:p>
        <a:p>
          <a:pPr marL="285750" indent="-285750" algn="l">
            <a:buFont typeface="Arial" panose="020B0604020202020204" pitchFamily="34" charset="0"/>
            <a:buChar char="•"/>
          </a:pPr>
          <a:r>
            <a:rPr lang="ja-JP" altLang="ja-JP" sz="1200">
              <a:solidFill>
                <a:schemeClr val="lt1"/>
              </a:solidFill>
              <a:effectLst/>
              <a:latin typeface="+mn-lt"/>
              <a:ea typeface="+mn-ea"/>
              <a:cs typeface="+mn-cs"/>
            </a:rPr>
            <a:t>「</a:t>
          </a:r>
          <a:r>
            <a:rPr lang="ja-JP" altLang="en-US" sz="1200">
              <a:solidFill>
                <a:schemeClr val="lt1"/>
              </a:solidFill>
              <a:effectLst/>
              <a:latin typeface="+mn-lt"/>
              <a:ea typeface="+mn-ea"/>
              <a:cs typeface="+mn-cs"/>
            </a:rPr>
            <a:t>コンプライアンス推進責任者</a:t>
          </a:r>
          <a:r>
            <a:rPr kumimoji="1" lang="ja-JP" altLang="ja-JP" sz="1200">
              <a:solidFill>
                <a:schemeClr val="lt1"/>
              </a:solidFill>
              <a:effectLst/>
              <a:latin typeface="+mn-lt"/>
              <a:ea typeface="+mn-ea"/>
              <a:cs typeface="+mn-cs"/>
            </a:rPr>
            <a:t>」：所属・役職、氏名、電話、</a:t>
          </a:r>
          <a:r>
            <a:rPr kumimoji="1" lang="en-US" altLang="ja-JP" sz="1200">
              <a:solidFill>
                <a:schemeClr val="lt1"/>
              </a:solidFill>
              <a:effectLst/>
              <a:latin typeface="+mn-lt"/>
              <a:ea typeface="+mn-ea"/>
              <a:cs typeface="+mn-cs"/>
            </a:rPr>
            <a:t>FAX</a:t>
          </a:r>
          <a:r>
            <a:rPr kumimoji="1" lang="ja-JP" altLang="ja-JP" sz="1200">
              <a:solidFill>
                <a:schemeClr val="lt1"/>
              </a:solidFill>
              <a:effectLst/>
              <a:latin typeface="+mn-lt"/>
              <a:ea typeface="+mn-ea"/>
              <a:cs typeface="+mn-cs"/>
            </a:rPr>
            <a:t>、</a:t>
          </a:r>
          <a:r>
            <a:rPr kumimoji="1" lang="en-US" altLang="ja-JP" sz="1200">
              <a:solidFill>
                <a:schemeClr val="lt1"/>
              </a:solidFill>
              <a:effectLst/>
              <a:latin typeface="+mn-lt"/>
              <a:ea typeface="+mn-ea"/>
              <a:cs typeface="+mn-cs"/>
            </a:rPr>
            <a:t>e-mail</a:t>
          </a:r>
          <a:r>
            <a:rPr kumimoji="1" lang="ja-JP"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コンプライアンス推進責任者（</a:t>
          </a:r>
          <a:r>
            <a:rPr lang="ja-JP" altLang="en-US" sz="1200" b="0" i="0" u="none" strike="noStrike" baseline="0">
              <a:solidFill>
                <a:schemeClr val="lt1"/>
              </a:solidFill>
              <a:latin typeface="+mn-lt"/>
              <a:ea typeface="+mn-ea"/>
              <a:cs typeface="+mn-cs"/>
            </a:rPr>
            <a:t>機関内の各部局等（例えば、大学の学部、附属の研究所等、一定の独立した事務機能を備えた組織）における競争的資金等の運営・管理について実質的な責任と権限を持つ者</a:t>
          </a:r>
          <a:r>
            <a:rPr kumimoji="1" lang="ja-JP" altLang="en-US" sz="1200">
              <a:solidFill>
                <a:schemeClr val="lt1"/>
              </a:solidFill>
              <a:effectLst/>
              <a:latin typeface="+mn-lt"/>
              <a:ea typeface="+mn-ea"/>
              <a:cs typeface="+mn-cs"/>
            </a:rPr>
            <a:t>）に関する情報</a:t>
          </a:r>
          <a:r>
            <a:rPr kumimoji="1" lang="ja-JP" altLang="ja-JP" sz="1200">
              <a:solidFill>
                <a:schemeClr val="lt1"/>
              </a:solidFill>
              <a:effectLst/>
              <a:latin typeface="+mn-lt"/>
              <a:ea typeface="+mn-ea"/>
              <a:cs typeface="+mn-cs"/>
            </a:rPr>
            <a:t>をご入力ください。</a:t>
          </a:r>
          <a:r>
            <a:rPr kumimoji="1" lang="ja-JP" altLang="en-US" sz="1200">
              <a:solidFill>
                <a:schemeClr val="lt1"/>
              </a:solidFill>
              <a:effectLst/>
              <a:latin typeface="+mn-lt"/>
              <a:ea typeface="+mn-ea"/>
              <a:cs typeface="+mn-cs"/>
            </a:rPr>
            <a:t>なお、</a:t>
          </a:r>
          <a:r>
            <a:rPr kumimoji="1" lang="en-US" altLang="ja-JP" sz="1200">
              <a:solidFill>
                <a:schemeClr val="lt1"/>
              </a:solidFill>
              <a:effectLst/>
              <a:latin typeface="+mn-lt"/>
              <a:ea typeface="+mn-ea"/>
              <a:cs typeface="+mn-cs"/>
            </a:rPr>
            <a:t>FAX</a:t>
          </a:r>
          <a:r>
            <a:rPr kumimoji="1" lang="ja-JP" altLang="en-US" sz="1200">
              <a:solidFill>
                <a:schemeClr val="lt1"/>
              </a:solidFill>
              <a:effectLst/>
              <a:latin typeface="+mn-lt"/>
              <a:ea typeface="+mn-ea"/>
              <a:cs typeface="+mn-cs"/>
            </a:rPr>
            <a:t>については記入を省略いただいてもかまいません。</a:t>
          </a:r>
          <a:endParaRPr kumimoji="1" lang="en-US" altLang="ja-JP" sz="1200">
            <a:solidFill>
              <a:schemeClr val="lt1"/>
            </a:solidFill>
            <a:effectLst/>
            <a:latin typeface="+mn-lt"/>
            <a:ea typeface="+mn-ea"/>
            <a:cs typeface="+mn-cs"/>
          </a:endParaRPr>
        </a:p>
        <a:p>
          <a:pPr rtl="0"/>
          <a:r>
            <a:rPr lang="ja-JP" altLang="en-US" sz="1050" b="0" i="0" u="none" strike="noStrike" baseline="0">
              <a:solidFill>
                <a:schemeClr val="lt1"/>
              </a:solidFill>
              <a:latin typeface="+mn-lt"/>
              <a:ea typeface="+mn-ea"/>
              <a:cs typeface="+mn-cs"/>
            </a:rPr>
            <a:t>　　</a:t>
          </a:r>
          <a:r>
            <a:rPr lang="en-US" altLang="ja-JP" sz="1050" b="0" i="0" u="none" strike="noStrike" baseline="0">
              <a:solidFill>
                <a:schemeClr val="lt1"/>
              </a:solidFill>
              <a:latin typeface="+mn-lt"/>
              <a:ea typeface="+mn-ea"/>
              <a:cs typeface="+mn-cs"/>
            </a:rPr>
            <a:t>※</a:t>
          </a:r>
          <a:r>
            <a:rPr lang="ja-JP" altLang="en-US" sz="1050" b="0" i="0" u="none" strike="noStrike" baseline="0">
              <a:solidFill>
                <a:schemeClr val="lt1"/>
              </a:solidFill>
              <a:latin typeface="+mn-lt"/>
              <a:ea typeface="+mn-ea"/>
              <a:cs typeface="+mn-cs"/>
            </a:rPr>
            <a:t>「研究倫理教育責任者」「コンプライアンス推進責任者」に問い合わせをすることはございません。</a:t>
          </a:r>
        </a:p>
        <a:p>
          <a:pPr rtl="0"/>
          <a:r>
            <a:rPr lang="ja-JP" altLang="en-US" sz="1050" b="0" i="0" u="none" strike="noStrike" baseline="0">
              <a:solidFill>
                <a:schemeClr val="lt1"/>
              </a:solidFill>
              <a:latin typeface="+mn-lt"/>
              <a:ea typeface="+mn-ea"/>
              <a:cs typeface="+mn-cs"/>
            </a:rPr>
            <a:t>　　</a:t>
          </a:r>
          <a:r>
            <a:rPr lang="ja-JP" altLang="en-US" sz="1050" b="0" i="0" u="none" strike="noStrike" baseline="0">
              <a:solidFill>
                <a:sysClr val="windowText" lastClr="000000"/>
              </a:solidFill>
              <a:latin typeface="+mn-lt"/>
              <a:ea typeface="+mn-ea"/>
              <a:cs typeface="+mn-cs"/>
            </a:rPr>
            <a:t>　</a:t>
          </a:r>
          <a:r>
            <a:rPr lang="ja-JP" altLang="en-US" sz="1050" b="0" i="0" u="none" strike="noStrike" baseline="0">
              <a:solidFill>
                <a:schemeClr val="bg1"/>
              </a:solidFill>
              <a:latin typeface="+mn-lt"/>
              <a:ea typeface="+mn-ea"/>
              <a:cs typeface="+mn-cs"/>
            </a:rPr>
            <a:t>講演会やセミナーなどのご案内や、研究公正に関するメールマガジンなどをお送りする時に使用させていた　</a:t>
          </a:r>
          <a:endParaRPr lang="en-US" altLang="ja-JP" sz="1050" b="0" i="0" u="none" strike="noStrike" baseline="0">
            <a:solidFill>
              <a:schemeClr val="bg1"/>
            </a:solidFill>
            <a:latin typeface="+mn-lt"/>
            <a:ea typeface="+mn-ea"/>
            <a:cs typeface="+mn-cs"/>
          </a:endParaRPr>
        </a:p>
        <a:p>
          <a:pPr rtl="0"/>
          <a:r>
            <a:rPr lang="ja-JP" altLang="en-US" sz="1050" b="0" i="0" u="none" strike="noStrike" baseline="0">
              <a:solidFill>
                <a:schemeClr val="bg1"/>
              </a:solidFill>
              <a:latin typeface="+mn-lt"/>
              <a:ea typeface="+mn-ea"/>
              <a:cs typeface="+mn-cs"/>
            </a:rPr>
            <a:t>　　　だく予定です。</a:t>
          </a:r>
        </a:p>
        <a:p>
          <a:pPr rtl="0"/>
          <a:r>
            <a:rPr lang="ja-JP" altLang="en-US" sz="1050" b="0" i="0" u="none" strike="noStrike" baseline="0">
              <a:solidFill>
                <a:schemeClr val="lt1"/>
              </a:solidFill>
              <a:latin typeface="+mn-lt"/>
              <a:ea typeface="+mn-ea"/>
              <a:cs typeface="+mn-cs"/>
            </a:rPr>
            <a:t>　　　ご入力にあたりましては、次の要領でお願いいたします。</a:t>
          </a:r>
        </a:p>
        <a:p>
          <a:pPr rtl="0"/>
          <a:r>
            <a:rPr lang="ja-JP" altLang="en-US" sz="1050" b="0" i="0" u="none" strike="noStrike" baseline="0">
              <a:solidFill>
                <a:schemeClr val="lt1"/>
              </a:solidFill>
              <a:latin typeface="+mn-lt"/>
              <a:ea typeface="+mn-ea"/>
              <a:cs typeface="+mn-cs"/>
            </a:rPr>
            <a:t>　　　･研究機関によりましては「研究倫理教育責任者」「コンプライアンス推進責任者」とは異なる名称の場合があ</a:t>
          </a:r>
          <a:endParaRPr lang="en-US" altLang="ja-JP" sz="1050" b="0" i="0" u="none" strike="noStrike" baseline="0">
            <a:solidFill>
              <a:schemeClr val="lt1"/>
            </a:solidFill>
            <a:latin typeface="+mn-lt"/>
            <a:ea typeface="+mn-ea"/>
            <a:cs typeface="+mn-cs"/>
          </a:endParaRPr>
        </a:p>
        <a:p>
          <a:pPr rtl="0"/>
          <a:r>
            <a:rPr lang="ja-JP" altLang="en-US" sz="1050" b="0" i="0" u="none" strike="noStrike" baseline="0">
              <a:solidFill>
                <a:schemeClr val="lt1"/>
              </a:solidFill>
              <a:latin typeface="+mn-lt"/>
              <a:ea typeface="+mn-ea"/>
              <a:cs typeface="+mn-cs"/>
            </a:rPr>
            <a:t>　　　　りますので、その場合は同様の職務を担っている方についてご入力くださいい。</a:t>
          </a:r>
        </a:p>
        <a:p>
          <a:pPr rtl="0"/>
          <a:r>
            <a:rPr lang="ja-JP" altLang="en-US" sz="1050" b="0" i="0" u="none" strike="noStrike" baseline="0">
              <a:solidFill>
                <a:schemeClr val="lt1"/>
              </a:solidFill>
              <a:latin typeface="+mn-lt"/>
              <a:ea typeface="+mn-ea"/>
              <a:cs typeface="+mn-cs"/>
            </a:rPr>
            <a:t>　　　・明確に「責任者」として定めていない場合は、同様の職務を担当している方についてご入力ください。</a:t>
          </a:r>
        </a:p>
        <a:p>
          <a:pPr rtl="0"/>
          <a:r>
            <a:rPr lang="ja-JP" altLang="en-US" sz="1050" b="0" i="0" u="none" strike="noStrike" baseline="0">
              <a:solidFill>
                <a:schemeClr val="lt1"/>
              </a:solidFill>
              <a:latin typeface="+mn-lt"/>
              <a:ea typeface="+mn-ea"/>
              <a:cs typeface="+mn-cs"/>
            </a:rPr>
            <a:t>　　　・各種のご案内を責任者に直接お送りすることに問題があるようでしたら、電話・</a:t>
          </a:r>
          <a:r>
            <a:rPr lang="en-US" altLang="ja-JP" sz="1050" b="0" i="0" u="none" strike="noStrike" baseline="0">
              <a:solidFill>
                <a:schemeClr val="lt1"/>
              </a:solidFill>
              <a:latin typeface="+mn-lt"/>
              <a:ea typeface="+mn-ea"/>
              <a:cs typeface="+mn-cs"/>
            </a:rPr>
            <a:t>Fax</a:t>
          </a:r>
          <a:r>
            <a:rPr lang="ja-JP" altLang="en-US" sz="1050" b="0" i="0" u="none" strike="noStrike" baseline="0">
              <a:solidFill>
                <a:schemeClr val="lt1"/>
              </a:solidFill>
              <a:latin typeface="+mn-lt"/>
              <a:ea typeface="+mn-ea"/>
              <a:cs typeface="+mn-cs"/>
            </a:rPr>
            <a:t>・</a:t>
          </a:r>
          <a:r>
            <a:rPr lang="en-US" altLang="ja-JP" sz="1050" b="0" i="0" u="none" strike="noStrike" baseline="0">
              <a:solidFill>
                <a:schemeClr val="lt1"/>
              </a:solidFill>
              <a:latin typeface="+mn-lt"/>
              <a:ea typeface="+mn-ea"/>
              <a:cs typeface="+mn-cs"/>
            </a:rPr>
            <a:t>E-mail</a:t>
          </a:r>
          <a:r>
            <a:rPr lang="ja-JP" altLang="en-US" sz="1050" b="0" i="0" u="none" strike="noStrike" baseline="0">
              <a:solidFill>
                <a:schemeClr val="lt1"/>
              </a:solidFill>
              <a:latin typeface="+mn-lt"/>
              <a:ea typeface="+mn-ea"/>
              <a:cs typeface="+mn-cs"/>
            </a:rPr>
            <a:t>欄は事務担当部</a:t>
          </a:r>
          <a:endParaRPr lang="en-US" altLang="ja-JP" sz="1050" b="0" i="0" u="none" strike="noStrike" baseline="0">
            <a:solidFill>
              <a:schemeClr val="lt1"/>
            </a:solidFill>
            <a:latin typeface="+mn-lt"/>
            <a:ea typeface="+mn-ea"/>
            <a:cs typeface="+mn-cs"/>
          </a:endParaRPr>
        </a:p>
        <a:p>
          <a:pPr rtl="0"/>
          <a:r>
            <a:rPr lang="ja-JP" altLang="en-US" sz="1050" b="0" i="0" u="none" strike="noStrike" baseline="0">
              <a:solidFill>
                <a:schemeClr val="lt1"/>
              </a:solidFill>
              <a:latin typeface="+mn-lt"/>
              <a:ea typeface="+mn-ea"/>
              <a:cs typeface="+mn-cs"/>
            </a:rPr>
            <a:t>　　　　署（または事務担当者）のものを記入されても結構です。この場合でも、責任者名の記入はお願いします。</a:t>
          </a:r>
          <a:endParaRPr lang="en-US" altLang="ja-JP" sz="1050" b="0" i="0" u="none" strike="noStrike" baseline="0">
            <a:solidFill>
              <a:schemeClr val="lt1"/>
            </a:solidFill>
            <a:latin typeface="+mn-lt"/>
            <a:ea typeface="+mn-ea"/>
            <a:cs typeface="+mn-cs"/>
          </a:endParaRPr>
        </a:p>
        <a:p>
          <a:pPr marL="285750" indent="-285750" algn="l">
            <a:buFont typeface="Arial" panose="020B0604020202020204" pitchFamily="34" charset="0"/>
            <a:buChar char="•"/>
          </a:pPr>
          <a:r>
            <a:rPr lang="ja-JP" altLang="en-US" sz="1200">
              <a:effectLst/>
            </a:rPr>
            <a:t>「消費税の事業者確認」：必ず選択してください。</a:t>
          </a:r>
          <a:endParaRPr lang="en-US" altLang="ja-JP" sz="1200">
            <a:effectLst/>
          </a:endParaRPr>
        </a:p>
        <a:p>
          <a:pPr algn="l"/>
          <a:endParaRPr lang="ja-JP" altLang="ja-JP" sz="1600">
            <a:effectLst/>
          </a:endParaRPr>
        </a:p>
      </xdr:txBody>
    </xdr:sp>
    <xdr:clientData/>
  </xdr:oneCellAnchor>
  <xdr:oneCellAnchor>
    <xdr:from>
      <xdr:col>0</xdr:col>
      <xdr:colOff>9208</xdr:colOff>
      <xdr:row>7</xdr:row>
      <xdr:rowOff>6507</xdr:rowOff>
    </xdr:from>
    <xdr:ext cx="1443280" cy="392415"/>
    <xdr:sp macro="" textlink="">
      <xdr:nvSpPr>
        <xdr:cNvPr id="4" name="テキスト ボックス 3">
          <a:extLst>
            <a:ext uri="{FF2B5EF4-FFF2-40B4-BE49-F238E27FC236}">
              <a16:creationId xmlns:a16="http://schemas.microsoft.com/office/drawing/2014/main" id="{0B373230-93D6-1842-7455-C8D6A420CFE9}"/>
            </a:ext>
          </a:extLst>
        </xdr:cNvPr>
        <xdr:cNvSpPr txBox="1"/>
      </xdr:nvSpPr>
      <xdr:spPr>
        <a:xfrm>
          <a:off x="9208" y="1578132"/>
          <a:ext cx="144328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↑「研究機関の代表者」は</a:t>
          </a:r>
          <a:endParaRPr kumimoji="1" lang="en-US" altLang="ja-JP" sz="900">
            <a:solidFill>
              <a:srgbClr val="FF0000"/>
            </a:solidFill>
          </a:endParaRPr>
        </a:p>
        <a:p>
          <a:r>
            <a:rPr kumimoji="1" lang="ja-JP" altLang="en-US" sz="900" b="1">
              <a:solidFill>
                <a:srgbClr val="FF0000"/>
              </a:solidFill>
            </a:rPr>
            <a:t>　　「契約書</a:t>
          </a:r>
          <a:r>
            <a:rPr kumimoji="1" lang="en-US" altLang="ja-JP" sz="900" b="1">
              <a:solidFill>
                <a:srgbClr val="FF0000"/>
              </a:solidFill>
            </a:rPr>
            <a:t>(</a:t>
          </a:r>
          <a:r>
            <a:rPr kumimoji="1" lang="ja-JP" altLang="en-US" sz="900" b="1">
              <a:solidFill>
                <a:srgbClr val="FF0000"/>
              </a:solidFill>
            </a:rPr>
            <a:t>乙</a:t>
          </a:r>
          <a:r>
            <a:rPr kumimoji="1" lang="en-US" altLang="ja-JP" sz="900" b="1">
              <a:solidFill>
                <a:srgbClr val="FF0000"/>
              </a:solidFill>
            </a:rPr>
            <a:t>)</a:t>
          </a:r>
          <a:r>
            <a:rPr kumimoji="1" lang="ja-JP" altLang="en-US" sz="900" b="1">
              <a:solidFill>
                <a:srgbClr val="FF0000"/>
              </a:solidFill>
            </a:rPr>
            <a:t>」</a:t>
          </a:r>
          <a:r>
            <a:rPr kumimoji="1" lang="ja-JP" altLang="en-US" sz="900">
              <a:solidFill>
                <a:srgbClr val="FF0000"/>
              </a:solidFill>
            </a:rPr>
            <a:t>を記載</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125732</xdr:colOff>
      <xdr:row>2</xdr:row>
      <xdr:rowOff>11429</xdr:rowOff>
    </xdr:from>
    <xdr:ext cx="5627368" cy="5885970"/>
    <xdr:sp macro="" textlink="">
      <xdr:nvSpPr>
        <xdr:cNvPr id="2" name="正方形/長方形 1">
          <a:extLst>
            <a:ext uri="{FF2B5EF4-FFF2-40B4-BE49-F238E27FC236}">
              <a16:creationId xmlns:a16="http://schemas.microsoft.com/office/drawing/2014/main" id="{B049BF55-844F-42CA-B26D-7BD2F5A14DDC}"/>
            </a:ext>
          </a:extLst>
        </xdr:cNvPr>
        <xdr:cNvSpPr/>
      </xdr:nvSpPr>
      <xdr:spPr>
        <a:xfrm>
          <a:off x="10231757" y="411479"/>
          <a:ext cx="5627368" cy="588597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lang="ja-JP" altLang="ja-JP" sz="1600">
              <a:solidFill>
                <a:schemeClr val="lt1"/>
              </a:solidFill>
              <a:effectLst/>
              <a:latin typeface="+mn-lt"/>
              <a:ea typeface="+mn-ea"/>
              <a:cs typeface="+mn-cs"/>
            </a:rPr>
            <a:t>作成上の注意</a:t>
          </a:r>
        </a:p>
        <a:p>
          <a:r>
            <a:rPr lang="ja-JP" altLang="ja-JP" sz="1600">
              <a:solidFill>
                <a:schemeClr val="lt1"/>
              </a:solidFill>
              <a:effectLst/>
              <a:latin typeface="+mn-lt"/>
              <a:ea typeface="+mn-ea"/>
              <a:cs typeface="+mn-cs"/>
            </a:rPr>
            <a:t>※提出の際は記載例を削除の上、黒字で記入してください。 </a:t>
          </a:r>
          <a:endParaRPr lang="en-US" altLang="ja-JP" sz="1600">
            <a:solidFill>
              <a:schemeClr val="lt1"/>
            </a:solidFill>
            <a:effectLst/>
            <a:latin typeface="+mn-lt"/>
            <a:ea typeface="+mn-ea"/>
            <a:cs typeface="+mn-cs"/>
          </a:endParaRPr>
        </a:p>
        <a:p>
          <a:endParaRPr lang="en-US" altLang="ja-JP" sz="1600">
            <a:solidFill>
              <a:schemeClr val="lt1"/>
            </a:solidFill>
            <a:effectLst/>
            <a:latin typeface="+mn-lt"/>
            <a:ea typeface="+mn-ea"/>
            <a:cs typeface="+mn-cs"/>
          </a:endParaRPr>
        </a:p>
        <a:p>
          <a:endParaRPr lang="ja-JP" altLang="ja-JP" sz="1600">
            <a:solidFill>
              <a:schemeClr val="lt1"/>
            </a:solidFill>
            <a:effectLst/>
            <a:latin typeface="+mn-lt"/>
            <a:ea typeface="+mn-ea"/>
            <a:cs typeface="+mn-cs"/>
          </a:endParaRPr>
        </a:p>
        <a:p>
          <a:r>
            <a:rPr lang="ja-JP" altLang="ja-JP" sz="1400">
              <a:solidFill>
                <a:schemeClr val="bg1"/>
              </a:solidFill>
              <a:effectLst/>
              <a:latin typeface="+mn-lt"/>
              <a:ea typeface="+mn-ea"/>
              <a:cs typeface="+mn-cs"/>
            </a:rPr>
            <a:t>※費目自体に該当する計上が無い場合は記載例は削除してください。</a:t>
          </a:r>
        </a:p>
        <a:p>
          <a:r>
            <a:rPr lang="ja-JP" altLang="ja-JP" sz="1400">
              <a:solidFill>
                <a:schemeClr val="bg1"/>
              </a:solidFill>
              <a:effectLst/>
              <a:latin typeface="+mn-lt"/>
              <a:ea typeface="+mn-ea"/>
              <a:cs typeface="+mn-cs"/>
            </a:rPr>
            <a:t>※水色セルに記入してください。（水色セル以外については変更等しないでください。）</a:t>
          </a:r>
          <a:endParaRPr lang="en-US" altLang="ja-JP" sz="1400">
            <a:solidFill>
              <a:schemeClr val="bg1"/>
            </a:solidFill>
            <a:effectLst/>
            <a:latin typeface="+mn-lt"/>
            <a:ea typeface="+mn-ea"/>
            <a:cs typeface="+mn-cs"/>
          </a:endParaRPr>
        </a:p>
        <a:p>
          <a:endParaRPr lang="ja-JP" altLang="ja-JP" sz="1400">
            <a:solidFill>
              <a:srgbClr val="FF0000"/>
            </a:solidFill>
            <a:effectLst/>
            <a:latin typeface="+mn-lt"/>
            <a:ea typeface="+mn-ea"/>
            <a:cs typeface="+mn-cs"/>
          </a:endParaRPr>
        </a:p>
        <a:p>
          <a:r>
            <a:rPr lang="ja-JP" altLang="en-US" sz="1100">
              <a:solidFill>
                <a:schemeClr val="lt1"/>
              </a:solidFill>
              <a:effectLst/>
              <a:latin typeface="+mn-lt"/>
              <a:ea typeface="+mn-ea"/>
              <a:cs typeface="+mn-cs"/>
            </a:rPr>
            <a:t>現時点での適正価格を記入して下さい（別途見積を確認することがあります）。</a:t>
          </a:r>
          <a:endParaRPr lang="en-US" altLang="ja-JP" sz="1100">
            <a:solidFill>
              <a:schemeClr val="lt1"/>
            </a:solidFill>
            <a:effectLst/>
            <a:latin typeface="+mn-lt"/>
            <a:ea typeface="+mn-ea"/>
            <a:cs typeface="+mn-cs"/>
          </a:endParaRPr>
        </a:p>
        <a:p>
          <a:r>
            <a:rPr lang="ja-JP" altLang="en-US" sz="1100">
              <a:solidFill>
                <a:schemeClr val="lt1"/>
              </a:solidFill>
              <a:effectLst/>
              <a:latin typeface="+mn-lt"/>
              <a:ea typeface="+mn-ea"/>
              <a:cs typeface="+mn-cs"/>
            </a:rPr>
            <a:t>また、事業期間外の保守・維持費は対象となりません。</a:t>
          </a:r>
          <a:endParaRPr lang="en-US" altLang="ja-JP" sz="1100">
            <a:solidFill>
              <a:schemeClr val="lt1"/>
            </a:solidFill>
            <a:effectLst/>
            <a:latin typeface="+mn-lt"/>
            <a:ea typeface="+mn-ea"/>
            <a:cs typeface="+mn-cs"/>
          </a:endParaRPr>
        </a:p>
        <a:p>
          <a:r>
            <a:rPr lang="en-US" altLang="ja-JP" sz="1100">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en-US" sz="1100">
              <a:solidFill>
                <a:schemeClr val="lt1"/>
              </a:solidFill>
              <a:effectLst/>
              <a:latin typeface="+mn-lt"/>
              <a:ea typeface="+mn-ea"/>
              <a:cs typeface="+mn-cs"/>
            </a:rPr>
            <a:t>・</a:t>
          </a:r>
          <a:r>
            <a:rPr lang="ja-JP" altLang="ja-JP" sz="1100">
              <a:solidFill>
                <a:schemeClr val="lt1"/>
              </a:solidFill>
              <a:effectLst/>
              <a:latin typeface="+mn-lt"/>
              <a:ea typeface="+mn-ea"/>
              <a:cs typeface="+mn-cs"/>
            </a:rPr>
            <a:t>品名／具体的な機器名を記載してください。品番・型番名だけは不可。</a:t>
          </a:r>
        </a:p>
        <a:p>
          <a:r>
            <a:rPr lang="ja-JP" altLang="en-US" sz="1100">
              <a:solidFill>
                <a:schemeClr val="lt1"/>
              </a:solidFill>
              <a:effectLst/>
              <a:latin typeface="+mn-lt"/>
              <a:ea typeface="+mn-ea"/>
              <a:cs typeface="+mn-cs"/>
            </a:rPr>
            <a:t>・</a:t>
          </a:r>
          <a:r>
            <a:rPr lang="ja-JP" altLang="ja-JP" sz="1100">
              <a:solidFill>
                <a:schemeClr val="lt1"/>
              </a:solidFill>
              <a:effectLst/>
              <a:latin typeface="+mn-lt"/>
              <a:ea typeface="+mn-ea"/>
              <a:cs typeface="+mn-cs"/>
            </a:rPr>
            <a:t>使途／具体的な使い途を必ず記入してください。空欄は不可。</a:t>
          </a:r>
        </a:p>
        <a:p>
          <a:r>
            <a:rPr lang="ja-JP" altLang="en-US" sz="1100">
              <a:solidFill>
                <a:schemeClr val="lt1"/>
              </a:solidFill>
              <a:effectLst/>
              <a:latin typeface="+mn-lt"/>
              <a:ea typeface="+mn-ea"/>
              <a:cs typeface="+mn-cs"/>
            </a:rPr>
            <a:t>・</a:t>
          </a:r>
          <a:r>
            <a:rPr lang="ja-JP" altLang="ja-JP" sz="1100">
              <a:solidFill>
                <a:schemeClr val="lt1"/>
              </a:solidFill>
              <a:effectLst/>
              <a:latin typeface="+mn-lt"/>
              <a:ea typeface="+mn-ea"/>
              <a:cs typeface="+mn-cs"/>
            </a:rPr>
            <a:t>購入予定時期／購入時期を四半期単位で記入してください（リストより選択してください）</a:t>
          </a:r>
        </a:p>
        <a:p>
          <a:r>
            <a:rPr lang="ja-JP" altLang="en-US" sz="1100">
              <a:solidFill>
                <a:schemeClr val="lt1"/>
              </a:solidFill>
              <a:effectLst/>
              <a:latin typeface="+mn-lt"/>
              <a:ea typeface="+mn-ea"/>
              <a:cs typeface="+mn-cs"/>
            </a:rPr>
            <a:t>・</a:t>
          </a:r>
          <a:r>
            <a:rPr lang="ja-JP" altLang="ja-JP" sz="1100">
              <a:solidFill>
                <a:schemeClr val="lt1"/>
              </a:solidFill>
              <a:effectLst/>
              <a:latin typeface="+mn-lt"/>
              <a:ea typeface="+mn-ea"/>
              <a:cs typeface="+mn-cs"/>
            </a:rPr>
            <a:t>積算根拠／単価と数量を入力すると金額が自動計算されます。直接金額欄に入力しないでください。単位はリストから適宜選択してください。数量欄に入力しないと金額は表示されません。消費税</a:t>
          </a:r>
          <a:r>
            <a:rPr lang="ja-JP" altLang="en-US" sz="1100">
              <a:solidFill>
                <a:schemeClr val="lt1"/>
              </a:solidFill>
              <a:effectLst/>
              <a:latin typeface="+mn-lt"/>
              <a:ea typeface="+mn-ea"/>
              <a:cs typeface="+mn-cs"/>
            </a:rPr>
            <a:t>込</a:t>
          </a:r>
          <a:r>
            <a:rPr lang="ja-JP" altLang="ja-JP" sz="1100">
              <a:solidFill>
                <a:schemeClr val="lt1"/>
              </a:solidFill>
              <a:effectLst/>
              <a:latin typeface="+mn-lt"/>
              <a:ea typeface="+mn-ea"/>
              <a:cs typeface="+mn-cs"/>
            </a:rPr>
            <a:t>の金額で記載してください。</a:t>
          </a:r>
          <a:endParaRPr lang="en-US" altLang="ja-JP" sz="1100">
            <a:solidFill>
              <a:schemeClr val="lt1"/>
            </a:solidFill>
            <a:effectLst/>
            <a:latin typeface="+mn-lt"/>
            <a:ea typeface="+mn-ea"/>
            <a:cs typeface="+mn-cs"/>
          </a:endParaRPr>
        </a:p>
        <a:p>
          <a:r>
            <a:rPr kumimoji="1" lang="ja-JP" altLang="en-US" sz="1100" b="0" i="0" u="none" strike="noStrike" kern="0" cap="none" spc="0" normalizeH="0" baseline="0" noProof="0">
              <a:ln>
                <a:noFill/>
              </a:ln>
              <a:solidFill>
                <a:prstClr val="white"/>
              </a:solidFill>
              <a:effectLst/>
              <a:uLnTx/>
              <a:uFillTx/>
              <a:latin typeface="+mn-lt"/>
              <a:ea typeface="+mn-ea"/>
              <a:cs typeface="+mn-cs"/>
            </a:rPr>
            <a:t>・海外の業者へ直接支払をする取引の場合は別途消費税相当額の計上が必要になります。</a:t>
          </a:r>
          <a:endParaRPr kumimoji="1" lang="en-US" altLang="ja-JP" sz="1100" b="0" i="0" u="none" strike="noStrike" kern="0" cap="none" spc="0" normalizeH="0" baseline="0" noProof="0">
            <a:ln>
              <a:noFill/>
            </a:ln>
            <a:solidFill>
              <a:prstClr val="white"/>
            </a:solidFill>
            <a:effectLst/>
            <a:uLnTx/>
            <a:uFillTx/>
            <a:latin typeface="+mn-lt"/>
            <a:ea typeface="+mn-ea"/>
            <a:cs typeface="+mn-cs"/>
          </a:endParaRP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kumimoji="1" lang="ja-JP" altLang="en-US" sz="1100" b="0" i="0" u="none" strike="noStrike" kern="0" cap="none" spc="0" normalizeH="0" baseline="0" noProof="0">
              <a:ln>
                <a:noFill/>
              </a:ln>
              <a:solidFill>
                <a:prstClr val="white"/>
              </a:solidFill>
              <a:effectLst/>
              <a:uLnTx/>
              <a:uFillTx/>
              <a:latin typeface="+mn-lt"/>
              <a:ea typeface="+mn-ea"/>
              <a:cs typeface="+mn-cs"/>
            </a:rPr>
            <a:t>消費税／消費税を含んでいる場合は「税込（課税）」を選択、消費税が含まれていない場合は「課税対象外」を選択してください。</a:t>
          </a:r>
          <a:endParaRPr kumimoji="1" lang="en-US" altLang="ja-JP" sz="1100" b="0" i="0" u="none" strike="noStrike" kern="0" cap="none" spc="0" normalizeH="0" baseline="0" noProof="0">
            <a:ln>
              <a:noFill/>
            </a:ln>
            <a:solidFill>
              <a:prstClr val="white"/>
            </a:solidFill>
            <a:effectLst/>
            <a:uLnTx/>
            <a:uFillTx/>
            <a:latin typeface="+mn-lt"/>
            <a:ea typeface="+mn-ea"/>
            <a:cs typeface="+mn-cs"/>
          </a:endParaRP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kumimoji="1" lang="ja-JP" altLang="ja-JP" sz="1100" b="0" i="0" u="none" strike="noStrike" kern="0" cap="none" spc="0" normalizeH="0" baseline="0" noProof="0">
              <a:ln>
                <a:noFill/>
              </a:ln>
              <a:solidFill>
                <a:prstClr val="white"/>
              </a:solidFill>
              <a:effectLst/>
              <a:uLnTx/>
              <a:uFillTx/>
              <a:latin typeface="+mn-lt"/>
              <a:ea typeface="+mn-ea"/>
              <a:cs typeface="+mn-cs"/>
            </a:rPr>
            <a:t>消費税相当額の有無／</a:t>
          </a:r>
          <a:r>
            <a:rPr kumimoji="1" lang="ja-JP" altLang="en-US" sz="1100" b="0" i="0" u="none" strike="noStrike" kern="0" cap="none" spc="0" normalizeH="0" baseline="0" noProof="0">
              <a:ln>
                <a:noFill/>
              </a:ln>
              <a:solidFill>
                <a:prstClr val="white"/>
              </a:solidFill>
              <a:effectLst/>
              <a:uLnTx/>
              <a:uFillTx/>
              <a:latin typeface="+mn-lt"/>
              <a:ea typeface="+mn-ea"/>
              <a:cs typeface="+mn-cs"/>
            </a:rPr>
            <a:t>消費税区分を入力すると自動入力されます。「要」の合計が消費税相当額計上対象額に表示され 、消費税相当額のシートに自動的に転記、計算されます。</a:t>
          </a:r>
          <a:endParaRPr kumimoji="1" lang="en-US" altLang="ja-JP" sz="1100" b="0" i="0" u="none" strike="noStrike" kern="0" cap="none" spc="0" normalizeH="0" baseline="0" noProof="0">
            <a:ln>
              <a:noFill/>
            </a:ln>
            <a:solidFill>
              <a:prstClr val="white"/>
            </a:solidFill>
            <a:effectLst/>
            <a:uLnTx/>
            <a:uFillTx/>
            <a:latin typeface="+mn-lt"/>
            <a:ea typeface="+mn-ea"/>
            <a:cs typeface="+mn-cs"/>
          </a:endParaRP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kumimoji="0" lang="en-US" altLang="ja-JP" sz="1100" b="0" i="0" u="sng" strike="noStrike" kern="0" cap="none" spc="0" normalizeH="0" baseline="0" noProof="0">
              <a:ln>
                <a:noFill/>
              </a:ln>
              <a:solidFill>
                <a:prstClr val="white"/>
              </a:solidFill>
              <a:effectLst/>
              <a:uLnTx/>
              <a:uFillTx/>
              <a:latin typeface="+mn-lt"/>
              <a:ea typeface="+mn-ea"/>
              <a:cs typeface="+mn-cs"/>
            </a:rPr>
            <a:t>【</a:t>
          </a:r>
          <a:r>
            <a:rPr kumimoji="0" lang="ja-JP" altLang="ja-JP" sz="1100" b="0" i="0" u="sng" strike="noStrike" kern="0" cap="none" spc="0" normalizeH="0" baseline="0" noProof="0">
              <a:ln>
                <a:noFill/>
              </a:ln>
              <a:solidFill>
                <a:prstClr val="white"/>
              </a:solidFill>
              <a:effectLst/>
              <a:uLnTx/>
              <a:uFillTx/>
              <a:latin typeface="+mn-lt"/>
              <a:ea typeface="+mn-ea"/>
              <a:cs typeface="+mn-cs"/>
            </a:rPr>
            <a:t>鑑</a:t>
          </a:r>
          <a:r>
            <a:rPr kumimoji="0" lang="en-US" altLang="ja-JP" sz="1100" b="0" i="0" u="sng" strike="noStrike" kern="0" cap="none" spc="0" normalizeH="0" baseline="0" noProof="0">
              <a:ln>
                <a:noFill/>
              </a:ln>
              <a:solidFill>
                <a:prstClr val="white"/>
              </a:solidFill>
              <a:effectLst/>
              <a:uLnTx/>
              <a:uFillTx/>
              <a:latin typeface="+mn-lt"/>
              <a:ea typeface="+mn-ea"/>
              <a:cs typeface="+mn-cs"/>
            </a:rPr>
            <a:t>】</a:t>
          </a:r>
          <a:r>
            <a:rPr kumimoji="0" lang="ja-JP" altLang="ja-JP" sz="1100" b="0" i="0" u="sng" strike="noStrike" kern="0" cap="none" spc="0" normalizeH="0" baseline="0" noProof="0">
              <a:ln>
                <a:noFill/>
              </a:ln>
              <a:solidFill>
                <a:prstClr val="white"/>
              </a:solidFill>
              <a:effectLst/>
              <a:uLnTx/>
              <a:uFillTx/>
              <a:latin typeface="+mn-lt"/>
              <a:ea typeface="+mn-ea"/>
              <a:cs typeface="+mn-cs"/>
            </a:rPr>
            <a:t>シートにて「免税事業者を選択された場合は、すべて</a:t>
          </a:r>
          <a:r>
            <a:rPr kumimoji="1" lang="ja-JP" altLang="ja-JP" sz="1100" b="0" i="0" u="sng" strike="noStrike" kern="0" cap="none" spc="0" normalizeH="0" baseline="0" noProof="0">
              <a:ln>
                <a:noFill/>
              </a:ln>
              <a:solidFill>
                <a:prstClr val="white"/>
              </a:solidFill>
              <a:effectLst/>
              <a:uLnTx/>
              <a:uFillTx/>
              <a:latin typeface="+mn-lt"/>
              <a:ea typeface="+mn-ea"/>
              <a:cs typeface="+mn-cs"/>
            </a:rPr>
            <a:t>「税込（課税）」</a:t>
          </a:r>
          <a:r>
            <a:rPr kumimoji="0" lang="ja-JP" altLang="ja-JP" sz="1100" b="0" i="0" u="sng" strike="noStrike" kern="0" cap="none" spc="0" normalizeH="0" baseline="0" noProof="0">
              <a:ln>
                <a:noFill/>
              </a:ln>
              <a:solidFill>
                <a:prstClr val="white"/>
              </a:solidFill>
              <a:effectLst/>
              <a:uLnTx/>
              <a:uFillTx/>
              <a:latin typeface="+mn-lt"/>
              <a:ea typeface="+mn-ea"/>
              <a:cs typeface="+mn-cs"/>
            </a:rPr>
            <a:t>を選択してください。</a:t>
          </a:r>
          <a:endParaRPr kumimoji="0" lang="ja-JP" altLang="ja-JP" sz="1100" b="0" i="0" u="none" strike="noStrike" kern="0" cap="none" spc="0" normalizeH="0" baseline="0" noProof="0">
            <a:ln>
              <a:noFill/>
            </a:ln>
            <a:solidFill>
              <a:prstClr val="white"/>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b="0" i="0" u="none" strike="noStrike" kern="0" cap="none" spc="0" normalizeH="0" baseline="0" noProof="0">
              <a:ln>
                <a:noFill/>
              </a:ln>
              <a:solidFill>
                <a:prstClr val="white"/>
              </a:solidFill>
              <a:effectLst/>
              <a:uLnTx/>
              <a:uFillTx/>
              <a:latin typeface="+mn-lt"/>
              <a:ea typeface="+mn-ea"/>
              <a:cs typeface="+mn-cs"/>
            </a:rPr>
            <a:t>金額欄は積算根拠欄を入力すると自動計算されます。</a:t>
          </a:r>
          <a:r>
            <a:rPr kumimoji="1" lang="ja-JP" altLang="en-US" sz="1100" b="0" i="0" u="sng" strike="noStrike" kern="0" cap="none" spc="0" normalizeH="0" baseline="0" noProof="0">
              <a:ln>
                <a:noFill/>
              </a:ln>
              <a:solidFill>
                <a:prstClr val="white"/>
              </a:solidFill>
              <a:effectLst/>
              <a:uLnTx/>
              <a:uFillTx/>
              <a:latin typeface="+mn-lt"/>
              <a:ea typeface="+mn-ea"/>
              <a:cs typeface="+mn-cs"/>
            </a:rPr>
            <a:t>金額欄に直接金額を入力しないでください。</a:t>
          </a:r>
          <a:endParaRPr kumimoji="1" lang="en-US" altLang="ja-JP" sz="1100" b="0" i="0" u="sng" strike="noStrike" kern="0" cap="none" spc="0" normalizeH="0" baseline="0" noProof="0">
            <a:ln>
              <a:noFill/>
            </a:ln>
            <a:solidFill>
              <a:prstClr val="white"/>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b="0" i="0" u="none" strike="noStrike" kern="0" cap="none" spc="0" normalizeH="0" baseline="0" noProof="0">
              <a:ln>
                <a:noFill/>
              </a:ln>
              <a:solidFill>
                <a:prstClr val="white"/>
              </a:solidFill>
              <a:effectLst/>
              <a:uLnTx/>
              <a:uFillTx/>
              <a:latin typeface="+mn-lt"/>
              <a:ea typeface="+mn-ea"/>
              <a:cs typeface="+mn-cs"/>
            </a:rPr>
            <a:t>行を挿入する場合は、セルのロック解除が必要となりますので、</a:t>
          </a:r>
          <a:r>
            <a:rPr kumimoji="1" lang="en-US" altLang="ja-JP" sz="1100" b="0" i="0" u="none" strike="noStrike" kern="0" cap="none" spc="0" normalizeH="0" baseline="0" noProof="0">
              <a:ln>
                <a:noFill/>
              </a:ln>
              <a:solidFill>
                <a:prstClr val="white"/>
              </a:solidFill>
              <a:effectLst/>
              <a:uLnTx/>
              <a:uFillTx/>
              <a:latin typeface="+mn-lt"/>
              <a:ea typeface="+mn-ea"/>
              <a:cs typeface="+mn-cs"/>
            </a:rPr>
            <a:t>AMED</a:t>
          </a:r>
          <a:r>
            <a:rPr kumimoji="1" lang="ja-JP" altLang="ja-JP" sz="1100" b="0" i="0" u="none" strike="noStrike" kern="0" cap="none" spc="0" normalizeH="0" baseline="0" noProof="0">
              <a:ln>
                <a:noFill/>
              </a:ln>
              <a:solidFill>
                <a:prstClr val="white"/>
              </a:solidFill>
              <a:effectLst/>
              <a:uLnTx/>
              <a:uFillTx/>
              <a:latin typeface="+mn-lt"/>
              <a:ea typeface="+mn-ea"/>
              <a:cs typeface="+mn-cs"/>
            </a:rPr>
            <a:t>担当者にご相談ください。</a:t>
          </a:r>
          <a:endParaRPr kumimoji="0" lang="ja-JP" altLang="ja-JP" sz="1100" b="0" i="0" u="none" strike="noStrike" kern="0" cap="none" spc="0" normalizeH="0" baseline="0" noProof="0">
            <a:ln>
              <a:noFill/>
            </a:ln>
            <a:solidFill>
              <a:prstClr val="white"/>
            </a:solidFill>
            <a:effectLst/>
            <a:uLnTx/>
            <a:uFillTx/>
            <a:latin typeface="+mn-lt"/>
            <a:ea typeface="+mn-ea"/>
            <a:cs typeface="+mn-cs"/>
          </a:endParaRPr>
        </a:p>
      </xdr:txBody>
    </xdr:sp>
    <xdr:clientData/>
  </xdr:oneCellAnchor>
  <xdr:twoCellAnchor>
    <xdr:from>
      <xdr:col>0</xdr:col>
      <xdr:colOff>1171575</xdr:colOff>
      <xdr:row>0</xdr:row>
      <xdr:rowOff>38100</xdr:rowOff>
    </xdr:from>
    <xdr:to>
      <xdr:col>1</xdr:col>
      <xdr:colOff>115007</xdr:colOff>
      <xdr:row>1</xdr:row>
      <xdr:rowOff>197555</xdr:rowOff>
    </xdr:to>
    <xdr:sp macro="" textlink="">
      <xdr:nvSpPr>
        <xdr:cNvPr id="3" name="四角形: 角を丸くする 2">
          <a:extLst>
            <a:ext uri="{FF2B5EF4-FFF2-40B4-BE49-F238E27FC236}">
              <a16:creationId xmlns:a16="http://schemas.microsoft.com/office/drawing/2014/main" id="{F9BCD142-A83F-4EF3-A2D1-CEA74684704D}"/>
            </a:ext>
          </a:extLst>
        </xdr:cNvPr>
        <xdr:cNvSpPr/>
      </xdr:nvSpPr>
      <xdr:spPr>
        <a:xfrm>
          <a:off x="1171575" y="38100"/>
          <a:ext cx="734132" cy="34043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委託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120650</xdr:colOff>
      <xdr:row>2</xdr:row>
      <xdr:rowOff>12699</xdr:rowOff>
    </xdr:from>
    <xdr:ext cx="5954485" cy="5418406"/>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9890579" y="502556"/>
          <a:ext cx="5954485" cy="54184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1400" b="1">
              <a:solidFill>
                <a:schemeClr val="lt1"/>
              </a:solidFill>
              <a:effectLst/>
              <a:latin typeface="+mn-lt"/>
              <a:ea typeface="+mn-ea"/>
              <a:cs typeface="+mn-cs"/>
            </a:rPr>
            <a:t>作成</a:t>
          </a:r>
          <a:r>
            <a:rPr kumimoji="1" lang="ja-JP" altLang="ja-JP" sz="1400" b="1">
              <a:solidFill>
                <a:schemeClr val="lt1"/>
              </a:solidFill>
              <a:effectLst/>
              <a:latin typeface="+mn-lt"/>
              <a:ea typeface="+mn-ea"/>
              <a:cs typeface="+mn-cs"/>
            </a:rPr>
            <a:t>上の注意</a:t>
          </a:r>
          <a:endParaRPr lang="ja-JP" altLang="ja-JP" sz="1400" b="1">
            <a:effectLst/>
          </a:endParaRPr>
        </a:p>
        <a:p>
          <a:r>
            <a:rPr lang="en-US" altLang="ja-JP" sz="1400" b="0" i="0">
              <a:solidFill>
                <a:schemeClr val="lt1"/>
              </a:solidFill>
              <a:effectLst/>
              <a:latin typeface="+mn-lt"/>
              <a:ea typeface="+mn-ea"/>
              <a:cs typeface="+mn-cs"/>
            </a:rPr>
            <a:t>※</a:t>
          </a:r>
          <a:r>
            <a:rPr lang="ja-JP" altLang="ja-JP" sz="1400" b="0" i="0">
              <a:solidFill>
                <a:schemeClr val="lt1"/>
              </a:solidFill>
              <a:effectLst/>
              <a:latin typeface="+mn-lt"/>
              <a:ea typeface="+mn-ea"/>
              <a:cs typeface="+mn-cs"/>
            </a:rPr>
            <a:t>提出の際は記載例を削除の上、黒字で記入してください。</a:t>
          </a:r>
          <a:r>
            <a:rPr lang="ja-JP" altLang="ja-JP" sz="1400">
              <a:solidFill>
                <a:schemeClr val="lt1"/>
              </a:solidFill>
              <a:effectLst/>
              <a:latin typeface="+mn-lt"/>
              <a:ea typeface="+mn-ea"/>
              <a:cs typeface="+mn-cs"/>
            </a:rPr>
            <a:t> </a:t>
          </a:r>
          <a:endParaRPr lang="en-US" altLang="ja-JP" sz="1400">
            <a:solidFill>
              <a:schemeClr val="lt1"/>
            </a:solidFill>
            <a:effectLst/>
            <a:latin typeface="+mn-lt"/>
            <a:ea typeface="+mn-ea"/>
            <a:cs typeface="+mn-cs"/>
          </a:endParaRPr>
        </a:p>
        <a:p>
          <a:r>
            <a:rPr lang="ja-JP" altLang="en-US" sz="1400" baseline="0">
              <a:solidFill>
                <a:schemeClr val="lt1"/>
              </a:solidFill>
              <a:effectLst/>
              <a:latin typeface="+mn-lt"/>
              <a:ea typeface="+mn-ea"/>
              <a:cs typeface="+mn-cs"/>
            </a:rPr>
            <a:t>    </a:t>
          </a:r>
          <a:r>
            <a:rPr lang="ja-JP" altLang="en-US" sz="1400" baseline="0">
              <a:solidFill>
                <a:srgbClr val="FF0000"/>
              </a:solidFill>
              <a:effectLst/>
              <a:latin typeface="+mn-lt"/>
              <a:ea typeface="+mn-ea"/>
              <a:cs typeface="+mn-cs"/>
            </a:rPr>
            <a:t>記載は例示です。該当項目に纏めた金額入力はしないで、</a:t>
          </a:r>
          <a:endParaRPr lang="en-US" altLang="ja-JP" sz="1400" baseline="0">
            <a:solidFill>
              <a:srgbClr val="FF0000"/>
            </a:solidFill>
            <a:effectLst/>
            <a:latin typeface="+mn-lt"/>
            <a:ea typeface="+mn-ea"/>
            <a:cs typeface="+mn-cs"/>
          </a:endParaRPr>
        </a:p>
        <a:p>
          <a:r>
            <a:rPr lang="ja-JP" altLang="en-US" sz="1400">
              <a:solidFill>
                <a:srgbClr val="FF0000"/>
              </a:solidFill>
              <a:effectLst/>
              <a:latin typeface="+mn-lt"/>
              <a:ea typeface="+mn-ea"/>
              <a:cs typeface="+mn-cs"/>
            </a:rPr>
            <a:t>　必要な区分をして積算内容が説明できるように記載してください。</a:t>
          </a:r>
          <a:endParaRPr lang="en-US" altLang="ja-JP" sz="1400">
            <a:solidFill>
              <a:srgbClr val="FF0000"/>
            </a:solidFill>
            <a:effectLst/>
            <a:latin typeface="+mn-lt"/>
            <a:ea typeface="+mn-ea"/>
            <a:cs typeface="+mn-cs"/>
          </a:endParaRPr>
        </a:p>
        <a:p>
          <a:endParaRPr lang="ja-JP" altLang="ja-JP" sz="1400">
            <a:effectLst/>
          </a:endParaRPr>
        </a:p>
        <a:p>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費目自体に該当する計上が無い場合は記載例は削除してください。</a:t>
          </a:r>
          <a:endParaRPr kumimoji="1" lang="en-US" altLang="ja-JP" sz="14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水色セル</a:t>
          </a:r>
          <a:r>
            <a:rPr kumimoji="1" lang="ja-JP" altLang="en-US" sz="1400">
              <a:solidFill>
                <a:schemeClr val="lt1"/>
              </a:solidFill>
              <a:effectLst/>
              <a:latin typeface="+mn-lt"/>
              <a:ea typeface="+mn-ea"/>
              <a:cs typeface="+mn-cs"/>
            </a:rPr>
            <a:t>に</a:t>
          </a:r>
          <a:r>
            <a:rPr kumimoji="1" lang="ja-JP" altLang="ja-JP" sz="1400">
              <a:solidFill>
                <a:schemeClr val="lt1"/>
              </a:solidFill>
              <a:effectLst/>
              <a:latin typeface="+mn-lt"/>
              <a:ea typeface="+mn-ea"/>
              <a:cs typeface="+mn-cs"/>
            </a:rPr>
            <a:t>記入してください。（</a:t>
          </a:r>
          <a:r>
            <a:rPr kumimoji="1" lang="ja-JP" altLang="ja-JP" sz="1400" u="sng">
              <a:solidFill>
                <a:schemeClr val="lt1"/>
              </a:solidFill>
              <a:effectLst/>
              <a:latin typeface="+mn-lt"/>
              <a:ea typeface="+mn-ea"/>
              <a:cs typeface="+mn-cs"/>
            </a:rPr>
            <a:t>水色セル以外については変更等しないでください。</a:t>
          </a:r>
          <a:r>
            <a:rPr kumimoji="1" lang="ja-JP" altLang="ja-JP" sz="1400">
              <a:solidFill>
                <a:schemeClr val="lt1"/>
              </a:solidFill>
              <a:effectLst/>
              <a:latin typeface="+mn-lt"/>
              <a:ea typeface="+mn-ea"/>
              <a:cs typeface="+mn-cs"/>
            </a:rPr>
            <a:t>）</a:t>
          </a:r>
          <a:endParaRPr lang="ja-JP" altLang="ja-JP" sz="1400">
            <a:effectLst/>
          </a:endParaRPr>
        </a:p>
        <a:p>
          <a:pPr algn="l"/>
          <a:endParaRPr kumimoji="1" lang="en-US" altLang="ja-JP" sz="1100"/>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品名／具体的な商品名を記載してください。</a:t>
          </a:r>
          <a:r>
            <a:rPr kumimoji="1" lang="ja-JP" altLang="ja-JP" sz="1100" u="sng">
              <a:solidFill>
                <a:schemeClr val="lt1"/>
              </a:solidFill>
              <a:effectLst/>
              <a:latin typeface="+mn-lt"/>
              <a:ea typeface="+mn-ea"/>
              <a:cs typeface="+mn-cs"/>
            </a:rPr>
            <a:t>品番・型番名だけは不可</a:t>
          </a:r>
          <a:r>
            <a:rPr kumimoji="1" lang="ja-JP" altLang="ja-JP" sz="1100">
              <a:solidFill>
                <a:schemeClr val="lt1"/>
              </a:solidFill>
              <a:effectLst/>
              <a:latin typeface="+mn-lt"/>
              <a:ea typeface="+mn-ea"/>
              <a:cs typeface="+mn-cs"/>
            </a:rPr>
            <a:t>。「●●用消耗品」等と記載した場合は括弧書きで具体的に何の消耗品なのか記載してください。なお詳しい明細の記入は不要です。（記載例参照。）</a:t>
          </a:r>
          <a:endParaRPr lang="ja-JP" altLang="ja-JP" sz="1100">
            <a:effectLst/>
          </a:endParaRPr>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a:solidFill>
                <a:schemeClr val="lt1"/>
              </a:solidFill>
              <a:effectLst/>
              <a:latin typeface="+mn-lt"/>
              <a:ea typeface="+mn-ea"/>
              <a:cs typeface="+mn-cs"/>
            </a:rPr>
            <a:t>。単位は適宜記入してください。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消費税込の金額で記載してください。尚、複数点をまとめて記載する場合には、その総額を単価部分に記載し、数量</a:t>
          </a:r>
          <a:r>
            <a:rPr kumimoji="1" lang="en-US" altLang="ja-JP" sz="1100"/>
            <a:t>=1</a:t>
          </a:r>
          <a:r>
            <a:rPr kumimoji="1" lang="ja-JP" altLang="en-US" sz="1100"/>
            <a:t>、単位</a:t>
          </a:r>
          <a:r>
            <a:rPr kumimoji="1" lang="en-US" altLang="ja-JP" sz="1100"/>
            <a:t>=</a:t>
          </a:r>
          <a:r>
            <a:rPr kumimoji="1" lang="ja-JP" altLang="en-US" sz="1100"/>
            <a:t>式としてください。</a:t>
          </a:r>
          <a:endParaRPr kumimoji="1" lang="en-US" altLang="ja-JP" sz="1100"/>
        </a:p>
        <a:p>
          <a:pPr marL="171450" indent="-171450" algn="l">
            <a:buFont typeface="Arial" panose="020B0604020202020204" pitchFamily="34" charset="0"/>
            <a:buChar char="•"/>
          </a:pPr>
          <a:r>
            <a:rPr kumimoji="1" lang="ja-JP" altLang="en-US" sz="1100"/>
            <a:t>海外の業者へ直接支払をする取引の場合は別途消費税相当額の計上が必要になります</a:t>
          </a:r>
          <a:endParaRPr kumimoji="1" lang="en-US" altLang="ja-JP" sz="1100"/>
        </a:p>
        <a:p>
          <a:pPr marL="628650" lvl="1" indent="-171450" eaLnBrk="1" fontAlgn="auto" latinLnBrk="0" hangingPunct="1">
            <a:buFont typeface="Wingdings" panose="05000000000000000000" pitchFamily="2" charset="2"/>
            <a:buChar char="Ø"/>
          </a:pPr>
          <a:r>
            <a:rPr kumimoji="1" lang="ja-JP" altLang="en-US" sz="1100">
              <a:solidFill>
                <a:schemeClr val="lt1"/>
              </a:solidFill>
              <a:effectLst/>
              <a:latin typeface="+mn-lt"/>
              <a:ea typeface="+mn-ea"/>
              <a:cs typeface="+mn-cs"/>
            </a:rPr>
            <a:t>消費税／消費税を含んでいる場合は「税込（課税）」を選択、消費税が含まれていない場合は「課税対象外」を選択してください。</a:t>
          </a:r>
          <a:endParaRPr kumimoji="1" lang="en-US" altLang="ja-JP" sz="1100">
            <a:solidFill>
              <a:schemeClr val="lt1"/>
            </a:solidFill>
            <a:effectLst/>
            <a:latin typeface="+mn-lt"/>
            <a:ea typeface="+mn-ea"/>
            <a:cs typeface="+mn-cs"/>
          </a:endParaRP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kumimoji="1" lang="ja-JP" altLang="ja-JP" sz="1100">
              <a:solidFill>
                <a:schemeClr val="lt1"/>
              </a:solidFill>
              <a:effectLst/>
              <a:latin typeface="+mn-lt"/>
              <a:ea typeface="+mn-ea"/>
              <a:cs typeface="+mn-cs"/>
            </a:rPr>
            <a:t>消費税相当額の有無／</a:t>
          </a:r>
          <a:r>
            <a:rPr kumimoji="1" lang="ja-JP" altLang="en-US" sz="1100">
              <a:solidFill>
                <a:schemeClr val="lt1"/>
              </a:solidFill>
              <a:effectLst/>
              <a:latin typeface="+mn-lt"/>
              <a:ea typeface="+mn-ea"/>
              <a:cs typeface="+mn-cs"/>
            </a:rPr>
            <a:t>消費税区分を入力すると自動入力されます。「要」の合計が消費税相当額計上対象額に表示され 、消費税相当額のシートに自動的に転記、計算されます。</a:t>
          </a:r>
          <a:endParaRPr kumimoji="1" lang="en-US" altLang="ja-JP" sz="1100">
            <a:solidFill>
              <a:schemeClr val="lt1"/>
            </a:solidFill>
            <a:effectLst/>
            <a:latin typeface="+mn-lt"/>
            <a:ea typeface="+mn-ea"/>
            <a:cs typeface="+mn-cs"/>
          </a:endParaRP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en-US" altLang="ja-JP" sz="1100" u="sng">
              <a:solidFill>
                <a:schemeClr val="lt1"/>
              </a:solidFill>
              <a:effectLst/>
              <a:latin typeface="+mn-lt"/>
              <a:ea typeface="+mn-ea"/>
              <a:cs typeface="+mn-cs"/>
            </a:rPr>
            <a:t>【</a:t>
          </a:r>
          <a:r>
            <a:rPr lang="ja-JP" altLang="ja-JP" sz="1100" u="sng">
              <a:solidFill>
                <a:schemeClr val="lt1"/>
              </a:solidFill>
              <a:effectLst/>
              <a:latin typeface="+mn-lt"/>
              <a:ea typeface="+mn-ea"/>
              <a:cs typeface="+mn-cs"/>
            </a:rPr>
            <a:t>鑑</a:t>
          </a:r>
          <a:r>
            <a:rPr lang="en-US" altLang="ja-JP" sz="1100" u="sng">
              <a:solidFill>
                <a:schemeClr val="lt1"/>
              </a:solidFill>
              <a:effectLst/>
              <a:latin typeface="+mn-lt"/>
              <a:ea typeface="+mn-ea"/>
              <a:cs typeface="+mn-cs"/>
            </a:rPr>
            <a:t>】</a:t>
          </a:r>
          <a:r>
            <a:rPr lang="ja-JP" altLang="ja-JP" sz="1100" u="sng">
              <a:solidFill>
                <a:schemeClr val="lt1"/>
              </a:solidFill>
              <a:effectLst/>
              <a:latin typeface="+mn-lt"/>
              <a:ea typeface="+mn-ea"/>
              <a:cs typeface="+mn-cs"/>
            </a:rPr>
            <a:t>シートにて「免税事業者を選択された場合は、すべて</a:t>
          </a:r>
          <a:r>
            <a:rPr kumimoji="1" lang="ja-JP" altLang="ja-JP" sz="1100" u="sng">
              <a:solidFill>
                <a:schemeClr val="lt1"/>
              </a:solidFill>
              <a:effectLst/>
              <a:latin typeface="+mn-lt"/>
              <a:ea typeface="+mn-ea"/>
              <a:cs typeface="+mn-cs"/>
            </a:rPr>
            <a:t>「税込（課税）」</a:t>
          </a:r>
          <a:r>
            <a:rPr lang="ja-JP" altLang="ja-JP" sz="1100" u="sng">
              <a:solidFill>
                <a:schemeClr val="lt1"/>
              </a:solidFill>
              <a:effectLst/>
              <a:latin typeface="+mn-lt"/>
              <a:ea typeface="+mn-ea"/>
              <a:cs typeface="+mn-cs"/>
            </a:rPr>
            <a:t>を選択してください。</a:t>
          </a:r>
          <a:endParaRPr lang="ja-JP" altLang="ja-JP"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lt1"/>
              </a:solidFill>
              <a:effectLst/>
              <a:latin typeface="+mn-lt"/>
              <a:ea typeface="+mn-ea"/>
              <a:cs typeface="+mn-cs"/>
            </a:rPr>
            <a:t>金額欄は積算根拠欄を入力すると自動計算されます。</a:t>
          </a:r>
          <a:r>
            <a:rPr kumimoji="1" lang="ja-JP" altLang="en-US" sz="1100" u="sng">
              <a:solidFill>
                <a:schemeClr val="lt1"/>
              </a:solidFill>
              <a:effectLst/>
              <a:latin typeface="+mn-lt"/>
              <a:ea typeface="+mn-ea"/>
              <a:cs typeface="+mn-cs"/>
            </a:rPr>
            <a:t>金額欄に直接金額を入力しないでください。</a:t>
          </a:r>
          <a:endParaRPr kumimoji="1" lang="en-US" altLang="ja-JP" sz="1100" u="none">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twoCellAnchor>
    <xdr:from>
      <xdr:col>0</xdr:col>
      <xdr:colOff>1224642</xdr:colOff>
      <xdr:row>0</xdr:row>
      <xdr:rowOff>81643</xdr:rowOff>
    </xdr:from>
    <xdr:to>
      <xdr:col>0</xdr:col>
      <xdr:colOff>1958774</xdr:colOff>
      <xdr:row>1</xdr:row>
      <xdr:rowOff>183494</xdr:rowOff>
    </xdr:to>
    <xdr:sp macro="" textlink="">
      <xdr:nvSpPr>
        <xdr:cNvPr id="2" name="四角形: 角を丸くする 1">
          <a:extLst>
            <a:ext uri="{FF2B5EF4-FFF2-40B4-BE49-F238E27FC236}">
              <a16:creationId xmlns:a16="http://schemas.microsoft.com/office/drawing/2014/main" id="{EC956283-5B3E-4F4A-9286-97CA249853E9}"/>
            </a:ext>
          </a:extLst>
        </xdr:cNvPr>
        <xdr:cNvSpPr/>
      </xdr:nvSpPr>
      <xdr:spPr>
        <a:xfrm>
          <a:off x="1224642" y="81643"/>
          <a:ext cx="734132" cy="34678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委託</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15</xdr:col>
      <xdr:colOff>104775</xdr:colOff>
      <xdr:row>0</xdr:row>
      <xdr:rowOff>57150</xdr:rowOff>
    </xdr:from>
    <xdr:ext cx="8204200" cy="5599738"/>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2163425" y="57150"/>
          <a:ext cx="8204200" cy="55997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400" b="1"/>
            <a:t>作成上の注意</a:t>
          </a:r>
          <a:endParaRPr kumimoji="1" lang="en-US" altLang="ja-JP" sz="1400" b="1"/>
        </a:p>
        <a:p>
          <a:r>
            <a:rPr lang="en-US" altLang="ja-JP" sz="1400" b="0" i="0">
              <a:solidFill>
                <a:schemeClr val="lt1"/>
              </a:solidFill>
              <a:effectLst/>
              <a:latin typeface="+mn-lt"/>
              <a:ea typeface="+mn-ea"/>
              <a:cs typeface="+mn-cs"/>
            </a:rPr>
            <a:t>※</a:t>
          </a:r>
          <a:r>
            <a:rPr lang="ja-JP" altLang="ja-JP" sz="1400" b="0" i="0">
              <a:solidFill>
                <a:schemeClr val="lt1"/>
              </a:solidFill>
              <a:effectLst/>
              <a:latin typeface="+mn-lt"/>
              <a:ea typeface="+mn-ea"/>
              <a:cs typeface="+mn-cs"/>
            </a:rPr>
            <a:t>提出の際は記載例を削除の上、黒字で記入してください。</a:t>
          </a:r>
          <a:r>
            <a:rPr lang="ja-JP" altLang="ja-JP" sz="1400">
              <a:solidFill>
                <a:schemeClr val="lt1"/>
              </a:solidFill>
              <a:effectLst/>
              <a:latin typeface="+mn-lt"/>
              <a:ea typeface="+mn-ea"/>
              <a:cs typeface="+mn-cs"/>
            </a:rPr>
            <a:t> </a:t>
          </a:r>
          <a:endParaRPr lang="ja-JP" altLang="ja-JP" sz="1400">
            <a:effectLst/>
          </a:endParaRPr>
        </a:p>
        <a:p>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費目自体に該当する計上が無い場合は記載例は削除してください。</a:t>
          </a:r>
          <a:endParaRPr lang="ja-JP" altLang="ja-JP" sz="1400">
            <a:effectLst/>
          </a:endParaRPr>
        </a:p>
        <a:p>
          <a:pPr eaLnBrk="1" fontAlgn="auto" latinLnBrk="0" hangingPunct="1"/>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水色セル</a:t>
          </a:r>
          <a:r>
            <a:rPr kumimoji="1" lang="ja-JP" altLang="en-US" sz="1400">
              <a:solidFill>
                <a:schemeClr val="lt1"/>
              </a:solidFill>
              <a:effectLst/>
              <a:latin typeface="+mn-lt"/>
              <a:ea typeface="+mn-ea"/>
              <a:cs typeface="+mn-cs"/>
            </a:rPr>
            <a:t>に</a:t>
          </a:r>
          <a:r>
            <a:rPr kumimoji="1" lang="ja-JP" altLang="ja-JP" sz="1400">
              <a:solidFill>
                <a:schemeClr val="lt1"/>
              </a:solidFill>
              <a:effectLst/>
              <a:latin typeface="+mn-lt"/>
              <a:ea typeface="+mn-ea"/>
              <a:cs typeface="+mn-cs"/>
            </a:rPr>
            <a:t>記入してください。（</a:t>
          </a:r>
          <a:r>
            <a:rPr kumimoji="1" lang="ja-JP" altLang="ja-JP" sz="1400" u="sng">
              <a:solidFill>
                <a:schemeClr val="lt1"/>
              </a:solidFill>
              <a:effectLst/>
              <a:latin typeface="+mn-lt"/>
              <a:ea typeface="+mn-ea"/>
              <a:cs typeface="+mn-cs"/>
            </a:rPr>
            <a:t>水色セル以外については変更等しないでください。</a:t>
          </a:r>
          <a:r>
            <a:rPr kumimoji="1" lang="ja-JP" altLang="ja-JP" sz="1400">
              <a:solidFill>
                <a:schemeClr val="lt1"/>
              </a:solidFill>
              <a:effectLst/>
              <a:latin typeface="+mn-lt"/>
              <a:ea typeface="+mn-ea"/>
              <a:cs typeface="+mn-cs"/>
            </a:rPr>
            <a:t>）</a:t>
          </a:r>
          <a:endParaRPr lang="ja-JP" altLang="ja-JP" sz="1400">
            <a:effectLst/>
          </a:endParaRPr>
        </a:p>
        <a:p>
          <a:pPr algn="l"/>
          <a:r>
            <a:rPr lang="en-US" altLang="ja-JP" sz="1400" b="0" i="0" u="none" strike="noStrike">
              <a:solidFill>
                <a:schemeClr val="lt1"/>
              </a:solidFill>
              <a:effectLst/>
              <a:latin typeface="+mn-lt"/>
              <a:ea typeface="+mn-ea"/>
              <a:cs typeface="+mn-cs"/>
            </a:rPr>
            <a:t>※</a:t>
          </a:r>
          <a:r>
            <a:rPr lang="ja-JP" altLang="en-US" sz="1400" b="0" i="0" u="none" strike="noStrike">
              <a:solidFill>
                <a:schemeClr val="lt1"/>
              </a:solidFill>
              <a:effectLst/>
              <a:latin typeface="+mn-lt"/>
              <a:ea typeface="+mn-ea"/>
              <a:cs typeface="+mn-cs"/>
            </a:rPr>
            <a:t>出張先、用務・目的は、現時点で想定される業務・日程を必ず記載してください。</a:t>
          </a:r>
          <a:r>
            <a:rPr lang="ja-JP" altLang="en-US" sz="1400"/>
            <a:t> </a:t>
          </a:r>
          <a:endParaRPr lang="en-US" altLang="ja-JP" sz="1400"/>
        </a:p>
        <a:p>
          <a:pPr algn="l"/>
          <a:r>
            <a:rPr lang="en-US" altLang="ja-JP" sz="1400" b="0" i="0" u="none" strike="noStrike">
              <a:solidFill>
                <a:schemeClr val="lt1"/>
              </a:solidFill>
              <a:effectLst/>
              <a:latin typeface="+mn-lt"/>
              <a:ea typeface="+mn-ea"/>
              <a:cs typeface="+mn-cs"/>
            </a:rPr>
            <a:t>※</a:t>
          </a:r>
          <a:r>
            <a:rPr lang="ja-JP" altLang="en-US" sz="1400" b="0" i="0" u="none" strike="noStrike">
              <a:solidFill>
                <a:schemeClr val="lt1"/>
              </a:solidFill>
              <a:effectLst/>
              <a:latin typeface="+mn-lt"/>
              <a:ea typeface="+mn-ea"/>
              <a:cs typeface="+mn-cs"/>
            </a:rPr>
            <a:t>本事業における必要性が明確でない学生・院生の出張は、認められません。また、教育目的による出張は認められません。</a:t>
          </a:r>
          <a:r>
            <a:rPr lang="ja-JP" altLang="en-US" sz="1400"/>
            <a:t> </a:t>
          </a:r>
          <a:endParaRPr lang="en-US" altLang="ja-JP" sz="1400"/>
        </a:p>
        <a:p>
          <a:pPr algn="l"/>
          <a:r>
            <a:rPr kumimoji="1" lang="en-US" altLang="ja-JP" sz="1400"/>
            <a:t>※</a:t>
          </a:r>
          <a:r>
            <a:rPr kumimoji="1" lang="ja-JP" altLang="en-US" sz="1400"/>
            <a:t>学生単独の出張は認められません。</a:t>
          </a:r>
          <a:endParaRPr kumimoji="1" lang="en-US" altLang="ja-JP" sz="1400"/>
        </a:p>
        <a:p>
          <a:pPr rtl="0"/>
          <a:r>
            <a:rPr kumimoji="1" lang="en-US" altLang="ja-JP" sz="1400"/>
            <a:t>※</a:t>
          </a:r>
          <a:r>
            <a:rPr kumimoji="1" lang="ja-JP" altLang="en-US" sz="1400">
              <a:solidFill>
                <a:srgbClr val="FF0000"/>
              </a:solidFill>
            </a:rPr>
            <a:t>研究開発</a:t>
          </a:r>
          <a:r>
            <a:rPr kumimoji="1" lang="ja-JP" altLang="en-US" sz="1400"/>
            <a:t>分担機関の研究参加者</a:t>
          </a:r>
          <a:r>
            <a:rPr kumimoji="0" lang="ja-JP" altLang="en-US" sz="1400" b="0" i="0" u="none" strike="noStrike" baseline="0">
              <a:solidFill>
                <a:schemeClr val="lt1"/>
              </a:solidFill>
              <a:latin typeface="+mn-lt"/>
              <a:ea typeface="+mn-ea"/>
              <a:cs typeface="+mn-cs"/>
            </a:rPr>
            <a:t>の旅費（有識者等の招聘旅費を除く）を</a:t>
          </a:r>
          <a:r>
            <a:rPr kumimoji="0" lang="ja-JP" altLang="en-US" sz="1400" b="0" i="0" u="none" strike="noStrike" baseline="0">
              <a:solidFill>
                <a:srgbClr val="FF0000"/>
              </a:solidFill>
              <a:latin typeface="+mn-lt"/>
              <a:ea typeface="+mn-ea"/>
              <a:cs typeface="+mn-cs"/>
            </a:rPr>
            <a:t>研究開発</a:t>
          </a:r>
          <a:r>
            <a:rPr kumimoji="0" lang="ja-JP" altLang="en-US" sz="1400" b="0" i="0" u="none" strike="noStrike" baseline="0">
              <a:solidFill>
                <a:schemeClr val="lt1"/>
              </a:solidFill>
              <a:latin typeface="+mn-lt"/>
              <a:ea typeface="+mn-ea"/>
              <a:cs typeface="+mn-cs"/>
            </a:rPr>
            <a:t>代表機関が負担することはできません。</a:t>
          </a:r>
          <a:endParaRPr lang="ja-JP" altLang="en-US" sz="1400" b="0" i="0" u="none" strike="noStrike" baseline="0">
            <a:solidFill>
              <a:schemeClr val="lt1"/>
            </a:solidFill>
            <a:latin typeface="+mn-lt"/>
            <a:ea typeface="+mn-ea"/>
            <a:cs typeface="+mn-cs"/>
          </a:endParaRPr>
        </a:p>
        <a:p>
          <a:pPr algn="l"/>
          <a:endParaRPr kumimoji="1" lang="en-US" altLang="ja-JP" sz="1600"/>
        </a:p>
        <a:p>
          <a:pPr marL="171450" indent="-171450" algn="l">
            <a:buFont typeface="Arial" panose="020B0604020202020204" pitchFamily="34" charset="0"/>
            <a:buChar char="•"/>
          </a:pPr>
          <a:r>
            <a:rPr kumimoji="1" lang="ja-JP" altLang="en-US" sz="1100"/>
            <a:t>種別／リストから国内、海外、招聘のいずれかを選択してください。</a:t>
          </a:r>
          <a:endParaRPr kumimoji="1" lang="en-US" altLang="ja-JP" sz="1100"/>
        </a:p>
        <a:p>
          <a:pPr marL="171450" indent="-171450" algn="l">
            <a:buFont typeface="Arial" panose="020B0604020202020204" pitchFamily="34" charset="0"/>
            <a:buChar char="•"/>
          </a:pPr>
          <a:r>
            <a:rPr kumimoji="1" lang="ja-JP" altLang="en-US" sz="1100"/>
            <a:t>区分／リストから国内使用分、海外使用分のいずれかを選択してください。</a:t>
          </a:r>
          <a:endParaRPr kumimoji="1" lang="en-US" altLang="ja-JP" sz="1100"/>
        </a:p>
        <a:p>
          <a:pPr marL="171450" indent="-171450" algn="l">
            <a:buFont typeface="Arial" panose="020B0604020202020204" pitchFamily="34" charset="0"/>
            <a:buChar char="•"/>
          </a:pPr>
          <a:r>
            <a:rPr kumimoji="1" lang="ja-JP" altLang="en-US" sz="1100"/>
            <a:t>出張者／出張者名を記入してください。</a:t>
          </a:r>
          <a:r>
            <a:rPr kumimoji="1" lang="ja-JP" altLang="en-US" sz="1100" u="sng"/>
            <a:t>出張者は研究開発参加者リストに記載が必要です。</a:t>
          </a:r>
          <a:r>
            <a:rPr kumimoji="1" lang="ja-JP" altLang="en-US" sz="1100"/>
            <a:t>（有識者等の招聘旅費を除きます。）</a:t>
          </a:r>
          <a:endParaRPr kumimoji="1" lang="en-US" altLang="ja-JP" sz="1100"/>
        </a:p>
        <a:p>
          <a:pPr marL="171450" indent="-171450" algn="l">
            <a:buFont typeface="Arial" panose="020B0604020202020204" pitchFamily="34" charset="0"/>
            <a:buChar char="•"/>
          </a:pPr>
          <a:r>
            <a:rPr kumimoji="1" lang="ja-JP" altLang="en-US" sz="1100"/>
            <a:t>出張先／出張先名を具体的に記載してください。空欄は不可です。</a:t>
          </a:r>
          <a:endParaRPr kumimoji="1" lang="en-US" altLang="ja-JP" sz="1100"/>
        </a:p>
        <a:p>
          <a:pPr marL="171450" indent="-171450" algn="l">
            <a:buFont typeface="Arial" panose="020B0604020202020204" pitchFamily="34" charset="0"/>
            <a:buChar char="•"/>
          </a:pPr>
          <a:r>
            <a:rPr kumimoji="1" lang="ja-JP" altLang="en-US" sz="1100"/>
            <a:t>日程／出張の日程を記載してください。</a:t>
          </a:r>
          <a:endParaRPr kumimoji="1" lang="en-US" altLang="ja-JP" sz="1100"/>
        </a:p>
        <a:p>
          <a:pPr marL="171450" indent="-171450" algn="l">
            <a:buFont typeface="Arial" panose="020B0604020202020204" pitchFamily="34" charset="0"/>
            <a:buChar char="•"/>
          </a:pPr>
          <a:r>
            <a:rPr kumimoji="1" lang="ja-JP" altLang="en-US" sz="1100"/>
            <a:t>用務・目的／その出張の用務内容、目的を具体的に記載してください。</a:t>
          </a:r>
          <a:endParaRPr kumimoji="1" lang="en-US" altLang="ja-JP" sz="1100"/>
        </a:p>
        <a:p>
          <a:pPr marL="171450" indent="-171450" algn="l">
            <a:buFont typeface="Arial" panose="020B0604020202020204" pitchFamily="34" charset="0"/>
            <a:buChar char="•"/>
          </a:pPr>
          <a:r>
            <a:rPr kumimoji="1" lang="ja-JP" altLang="en-US" sz="1100"/>
            <a:t>積算根拠／単価はその出張にかかる交通費、宿泊費、日当などの合計を記入してください。その目的で複数回出張に行かれる場合は回数を入力してください。同じ目的・行程・単価で同行される方が居る場合はその人数を入力してください。（氏名がわかる場合は同一セル内に列記してください）</a:t>
          </a:r>
          <a:endParaRPr kumimoji="1" lang="en-US" altLang="ja-JP" sz="1100">
            <a:solidFill>
              <a:schemeClr val="lt1"/>
            </a:solidFill>
            <a:effectLst/>
            <a:latin typeface="+mn-lt"/>
            <a:ea typeface="+mn-ea"/>
            <a:cs typeface="+mn-cs"/>
          </a:endParaRPr>
        </a:p>
        <a:p>
          <a:pPr marL="171450" indent="-171450" eaLnBrk="1" fontAlgn="auto" latinLnBrk="0" hangingPunct="1">
            <a:buFont typeface="Arial" panose="020B0604020202020204" pitchFamily="34" charset="0"/>
            <a:buChar char="•"/>
          </a:pPr>
          <a:r>
            <a:rPr kumimoji="1" lang="ja-JP" altLang="en-US" sz="1100" u="sng">
              <a:solidFill>
                <a:schemeClr val="lt1"/>
              </a:solidFill>
              <a:effectLst/>
              <a:latin typeface="+mn-lt"/>
              <a:ea typeface="+mn-ea"/>
              <a:cs typeface="+mn-cs"/>
            </a:rPr>
            <a:t>海外出張の場合は消費税相当額の積算の都合上、国内使用分（税込）と海外使用分税区分（課税対象外）を２行に分けて記載してください。</a:t>
          </a:r>
          <a:endParaRPr kumimoji="1" lang="en-US" altLang="ja-JP" sz="1100" u="sng">
            <a:solidFill>
              <a:schemeClr val="lt1"/>
            </a:solidFill>
            <a:effectLst/>
            <a:latin typeface="+mn-lt"/>
            <a:ea typeface="+mn-ea"/>
            <a:cs typeface="+mn-cs"/>
          </a:endParaRP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kumimoji="1" lang="ja-JP" altLang="en-US" sz="1100">
              <a:solidFill>
                <a:schemeClr val="lt1"/>
              </a:solidFill>
              <a:effectLst/>
              <a:latin typeface="+mn-lt"/>
              <a:ea typeface="+mn-ea"/>
              <a:cs typeface="+mn-cs"/>
            </a:rPr>
            <a:t>消費税相当額の有無／「区分」を入力すると自動入力されます。「要」の合計が消費税相当額計上対象額に表示され 、消費税相当額のシートに自動的に転記、計算されます。</a:t>
          </a:r>
          <a:endParaRPr kumimoji="1" lang="en-US" altLang="ja-JP" sz="1100">
            <a:solidFill>
              <a:schemeClr val="lt1"/>
            </a:solidFill>
            <a:effectLst/>
            <a:latin typeface="+mn-lt"/>
            <a:ea typeface="+mn-ea"/>
            <a:cs typeface="+mn-cs"/>
          </a:endParaRPr>
        </a:p>
        <a:p>
          <a:pPr marL="628650" lvl="1" indent="-171450">
            <a:buFont typeface="Wingdings" panose="05000000000000000000" pitchFamily="2" charset="2"/>
            <a:buChar char="Ø"/>
          </a:pPr>
          <a:r>
            <a:rPr lang="en-US" altLang="ja-JP" sz="1100" u="sng">
              <a:solidFill>
                <a:schemeClr val="lt1"/>
              </a:solidFill>
              <a:effectLst/>
              <a:latin typeface="+mn-lt"/>
              <a:ea typeface="+mn-ea"/>
              <a:cs typeface="+mn-cs"/>
            </a:rPr>
            <a:t>【</a:t>
          </a:r>
          <a:r>
            <a:rPr lang="ja-JP" altLang="ja-JP" sz="1100" u="sng">
              <a:solidFill>
                <a:schemeClr val="lt1"/>
              </a:solidFill>
              <a:effectLst/>
              <a:latin typeface="+mn-lt"/>
              <a:ea typeface="+mn-ea"/>
              <a:cs typeface="+mn-cs"/>
            </a:rPr>
            <a:t>鑑</a:t>
          </a:r>
          <a:r>
            <a:rPr lang="en-US" altLang="ja-JP" sz="1100" u="sng">
              <a:solidFill>
                <a:schemeClr val="lt1"/>
              </a:solidFill>
              <a:effectLst/>
              <a:latin typeface="+mn-lt"/>
              <a:ea typeface="+mn-ea"/>
              <a:cs typeface="+mn-cs"/>
            </a:rPr>
            <a:t>】</a:t>
          </a:r>
          <a:r>
            <a:rPr lang="ja-JP" altLang="ja-JP" sz="1100" u="sng">
              <a:solidFill>
                <a:schemeClr val="lt1"/>
              </a:solidFill>
              <a:effectLst/>
              <a:latin typeface="+mn-lt"/>
              <a:ea typeface="+mn-ea"/>
              <a:cs typeface="+mn-cs"/>
            </a:rPr>
            <a:t>シートにて「免税事業者」を選択された場合は、すべて「</a:t>
          </a:r>
          <a:r>
            <a:rPr lang="ja-JP" altLang="en-US" sz="1100" u="sng">
              <a:solidFill>
                <a:schemeClr val="lt1"/>
              </a:solidFill>
              <a:effectLst/>
              <a:latin typeface="+mn-lt"/>
              <a:ea typeface="+mn-ea"/>
              <a:cs typeface="+mn-cs"/>
            </a:rPr>
            <a:t>税込（課税）</a:t>
          </a:r>
          <a:r>
            <a:rPr lang="ja-JP" altLang="ja-JP" sz="1100" u="sng">
              <a:solidFill>
                <a:schemeClr val="lt1"/>
              </a:solidFill>
              <a:effectLst/>
              <a:latin typeface="+mn-lt"/>
              <a:ea typeface="+mn-ea"/>
              <a:cs typeface="+mn-cs"/>
            </a:rPr>
            <a:t>」を選択してください。</a:t>
          </a:r>
          <a:endParaRPr lang="en-US" altLang="ja-JP" sz="1100" u="none">
            <a:solidFill>
              <a:schemeClr val="lt1"/>
            </a:solidFill>
            <a:effectLst/>
            <a:latin typeface="+mn-lt"/>
            <a:ea typeface="+mn-ea"/>
            <a:cs typeface="+mn-cs"/>
          </a:endParaRPr>
        </a:p>
        <a:p>
          <a:pPr marL="171450" lvl="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a:p>
          <a:pPr algn="l"/>
          <a:endParaRPr kumimoji="1" lang="en-US" altLang="ja-JP" sz="1100"/>
        </a:p>
      </xdr:txBody>
    </xdr:sp>
    <xdr:clientData/>
  </xdr:oneCellAnchor>
  <xdr:twoCellAnchor>
    <xdr:from>
      <xdr:col>1</xdr:col>
      <xdr:colOff>44450</xdr:colOff>
      <xdr:row>0</xdr:row>
      <xdr:rowOff>104775</xdr:rowOff>
    </xdr:from>
    <xdr:to>
      <xdr:col>2</xdr:col>
      <xdr:colOff>54682</xdr:colOff>
      <xdr:row>0</xdr:row>
      <xdr:rowOff>445205</xdr:rowOff>
    </xdr:to>
    <xdr:sp macro="" textlink="">
      <xdr:nvSpPr>
        <xdr:cNvPr id="4" name="四角形: 角を丸くする 3">
          <a:extLst>
            <a:ext uri="{FF2B5EF4-FFF2-40B4-BE49-F238E27FC236}">
              <a16:creationId xmlns:a16="http://schemas.microsoft.com/office/drawing/2014/main" id="{B4BC5D43-CD3F-4937-B4A9-0A7B1C705AE5}"/>
            </a:ext>
          </a:extLst>
        </xdr:cNvPr>
        <xdr:cNvSpPr/>
      </xdr:nvSpPr>
      <xdr:spPr>
        <a:xfrm>
          <a:off x="739775" y="104775"/>
          <a:ext cx="734132" cy="34043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委託</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11</xdr:col>
      <xdr:colOff>76200</xdr:colOff>
      <xdr:row>2</xdr:row>
      <xdr:rowOff>19050</xdr:rowOff>
    </xdr:from>
    <xdr:ext cx="6219825" cy="4777333"/>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9505950" y="419100"/>
          <a:ext cx="6219825" cy="477733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1400" b="1">
              <a:solidFill>
                <a:schemeClr val="lt1"/>
              </a:solidFill>
              <a:effectLst/>
              <a:latin typeface="+mn-lt"/>
              <a:ea typeface="+mn-ea"/>
              <a:cs typeface="+mn-cs"/>
            </a:rPr>
            <a:t>作成</a:t>
          </a:r>
          <a:r>
            <a:rPr kumimoji="1" lang="ja-JP" altLang="ja-JP" sz="1400" b="1">
              <a:solidFill>
                <a:schemeClr val="lt1"/>
              </a:solidFill>
              <a:effectLst/>
              <a:latin typeface="+mn-lt"/>
              <a:ea typeface="+mn-ea"/>
              <a:cs typeface="+mn-cs"/>
            </a:rPr>
            <a:t>上の注意</a:t>
          </a:r>
          <a:endParaRPr kumimoji="1" lang="en-US" altLang="ja-JP" sz="1400" b="1">
            <a:solidFill>
              <a:schemeClr val="lt1"/>
            </a:solidFill>
            <a:effectLst/>
            <a:latin typeface="+mn-lt"/>
            <a:ea typeface="+mn-ea"/>
            <a:cs typeface="+mn-cs"/>
          </a:endParaRPr>
        </a:p>
        <a:p>
          <a:r>
            <a:rPr kumimoji="1" lang="en-US" altLang="ja-JP" sz="1400" b="0">
              <a:solidFill>
                <a:schemeClr val="lt1"/>
              </a:solidFill>
              <a:effectLst/>
              <a:latin typeface="+mn-ea"/>
              <a:ea typeface="+mn-ea"/>
              <a:cs typeface="+mn-cs"/>
            </a:rPr>
            <a:t>※</a:t>
          </a:r>
          <a:r>
            <a:rPr kumimoji="1" lang="ja-JP" altLang="en-US" sz="1400" b="0">
              <a:solidFill>
                <a:schemeClr val="lt1"/>
              </a:solidFill>
              <a:effectLst/>
              <a:latin typeface="+mn-ea"/>
              <a:ea typeface="+mn-ea"/>
              <a:cs typeface="+mn-cs"/>
            </a:rPr>
            <a:t>本シートは健保等級単価で人件費計上を行う場合に使用してください。（実績単価用シートとの併用も可能）</a:t>
          </a:r>
        </a:p>
        <a:p>
          <a:r>
            <a:rPr lang="en-US" altLang="ja-JP" sz="1400" b="0" i="0">
              <a:solidFill>
                <a:schemeClr val="lt1"/>
              </a:solidFill>
              <a:effectLst/>
              <a:latin typeface="+mn-lt"/>
              <a:ea typeface="+mn-ea"/>
              <a:cs typeface="+mn-cs"/>
            </a:rPr>
            <a:t>※</a:t>
          </a:r>
          <a:r>
            <a:rPr lang="ja-JP" altLang="ja-JP" sz="1400" b="0" i="0">
              <a:solidFill>
                <a:schemeClr val="lt1"/>
              </a:solidFill>
              <a:effectLst/>
              <a:latin typeface="+mn-lt"/>
              <a:ea typeface="+mn-ea"/>
              <a:cs typeface="+mn-cs"/>
            </a:rPr>
            <a:t>提出の際は記載例を削除の上、黒字で記入してください。</a:t>
          </a:r>
          <a:r>
            <a:rPr lang="ja-JP" altLang="ja-JP" sz="1400">
              <a:solidFill>
                <a:schemeClr val="lt1"/>
              </a:solidFill>
              <a:effectLst/>
              <a:latin typeface="+mn-lt"/>
              <a:ea typeface="+mn-ea"/>
              <a:cs typeface="+mn-cs"/>
            </a:rPr>
            <a:t> </a:t>
          </a:r>
          <a:endParaRPr lang="ja-JP" altLang="ja-JP" sz="1400">
            <a:effectLst/>
          </a:endParaRPr>
        </a:p>
        <a:p>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費目自体に該当する計上が無い場合は記載例は削除してください。</a:t>
          </a:r>
          <a:endParaRPr lang="ja-JP" altLang="ja-JP" sz="1400">
            <a:effectLst/>
          </a:endParaRPr>
        </a:p>
        <a:p>
          <a:pPr eaLnBrk="1" fontAlgn="auto" latinLnBrk="0" hangingPunct="1"/>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水色セル</a:t>
          </a:r>
          <a:r>
            <a:rPr kumimoji="1" lang="ja-JP" altLang="en-US" sz="1400">
              <a:solidFill>
                <a:schemeClr val="lt1"/>
              </a:solidFill>
              <a:effectLst/>
              <a:latin typeface="+mn-lt"/>
              <a:ea typeface="+mn-ea"/>
              <a:cs typeface="+mn-cs"/>
            </a:rPr>
            <a:t>に</a:t>
          </a:r>
          <a:r>
            <a:rPr kumimoji="1" lang="ja-JP" altLang="ja-JP" sz="1400">
              <a:solidFill>
                <a:schemeClr val="lt1"/>
              </a:solidFill>
              <a:effectLst/>
              <a:latin typeface="+mn-lt"/>
              <a:ea typeface="+mn-ea"/>
              <a:cs typeface="+mn-cs"/>
            </a:rPr>
            <a:t>記入してください。（</a:t>
          </a:r>
          <a:r>
            <a:rPr kumimoji="1" lang="ja-JP" altLang="ja-JP" sz="1400" u="sng">
              <a:solidFill>
                <a:schemeClr val="lt1"/>
              </a:solidFill>
              <a:effectLst/>
              <a:latin typeface="+mn-lt"/>
              <a:ea typeface="+mn-ea"/>
              <a:cs typeface="+mn-cs"/>
            </a:rPr>
            <a:t>水色セル以外については変更等しないでください。</a:t>
          </a:r>
          <a:r>
            <a:rPr kumimoji="1" lang="ja-JP" altLang="ja-JP" sz="1400">
              <a:solidFill>
                <a:schemeClr val="lt1"/>
              </a:solidFill>
              <a:effectLst/>
              <a:latin typeface="+mn-lt"/>
              <a:ea typeface="+mn-ea"/>
              <a:cs typeface="+mn-cs"/>
            </a:rPr>
            <a:t>）</a:t>
          </a:r>
          <a:endParaRPr lang="ja-JP" altLang="ja-JP" sz="1400">
            <a:effectLst/>
          </a:endParaRPr>
        </a:p>
        <a:p>
          <a:r>
            <a:rPr lang="en-US" altLang="ja-JP" sz="1400">
              <a:effectLst/>
            </a:rPr>
            <a:t>※</a:t>
          </a:r>
          <a:r>
            <a:rPr lang="ja-JP" altLang="en-US" sz="1400">
              <a:effectLst/>
            </a:rPr>
            <a:t>アルバイト、短期雇用者も計上してください。</a:t>
          </a:r>
          <a:endParaRPr lang="en-US" altLang="ja-JP" sz="1400">
            <a:effectLst/>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a:t>
          </a:r>
          <a:r>
            <a:rPr kumimoji="1" lang="ja-JP" altLang="en-US" sz="1100">
              <a:solidFill>
                <a:srgbClr val="FF0000"/>
              </a:solidFill>
              <a:effectLst/>
              <a:latin typeface="+mn-lt"/>
              <a:ea typeface="+mn-ea"/>
              <a:cs typeface="+mn-cs"/>
            </a:rPr>
            <a:t>研究</a:t>
          </a:r>
          <a:r>
            <a:rPr kumimoji="1" lang="ja-JP" altLang="en-US" sz="1100">
              <a:solidFill>
                <a:schemeClr val="lt1"/>
              </a:solidFill>
              <a:effectLst/>
              <a:latin typeface="+mn-lt"/>
              <a:ea typeface="+mn-ea"/>
              <a:cs typeface="+mn-cs"/>
            </a:rPr>
            <a:t>機関での雇用の名称を記載してください。</a:t>
          </a:r>
          <a:endParaRPr lang="ja-JP" altLang="ja-JP">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lt1"/>
              </a:solidFill>
              <a:effectLst/>
              <a:latin typeface="+mn-lt"/>
              <a:ea typeface="+mn-ea"/>
              <a:cs typeface="+mn-cs"/>
            </a:rPr>
            <a:t>氏名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雇用が未定の場合は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時間単価・月額単価</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健保等級時間単価、健保等級月額単価を入力してください。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従事時間・従事月数／人件費を計上する時間数、月数を入力してください</a:t>
          </a:r>
          <a:endParaRPr kumimoji="1" lang="en-US" altLang="ja-JP" sz="1100">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lt1"/>
              </a:solidFill>
              <a:effectLst/>
              <a:latin typeface="+mn-lt"/>
              <a:ea typeface="+mn-ea"/>
              <a:cs typeface="+mn-cs"/>
            </a:rPr>
            <a:t>計画時点で不明な項目は概算値で結構です。</a:t>
          </a:r>
          <a:endParaRPr lang="en-US" altLang="ja-JP">
            <a:effectLst/>
          </a:endParaRPr>
        </a:p>
        <a:p>
          <a:pPr marL="171450" indent="-171450">
            <a:buFont typeface="Arial" panose="020B0604020202020204" pitchFamily="34" charset="0"/>
            <a:buChar char="•"/>
          </a:pPr>
          <a:r>
            <a:rPr lang="ja-JP" altLang="en-US" u="sng">
              <a:effectLst/>
            </a:rPr>
            <a:t>雇用区分／免税事業者を除き、雇用区分は「直雇用」を選択してください。出向者についてはも「直雇用」を選択してください。</a:t>
          </a:r>
          <a:endParaRPr lang="en-US" altLang="ja-JP" u="sng">
            <a:effectLst/>
          </a:endParaRPr>
        </a:p>
        <a:p>
          <a:pPr marL="628650" lvl="1" indent="-171450">
            <a:buFont typeface="Wingdings" panose="05000000000000000000" pitchFamily="2" charset="2"/>
            <a:buChar char="Ø"/>
          </a:pPr>
          <a:r>
            <a:rPr lang="ja-JP" altLang="en-US">
              <a:effectLst/>
            </a:rPr>
            <a:t>消費税相当額の有無／雇用区分を入力すると自動入力されます。「要」の合計が消費税相当額計上対象額に表示され ます。</a:t>
          </a:r>
          <a:endParaRPr lang="en-US" altLang="ja-JP">
            <a:effectLst/>
          </a:endParaRPr>
        </a:p>
        <a:p>
          <a:pPr marL="628650" lvl="1" indent="-171450">
            <a:buFont typeface="Wingdings" panose="05000000000000000000" pitchFamily="2" charset="2"/>
            <a:buChar char="Ø"/>
          </a:pPr>
          <a:r>
            <a:rPr lang="ja-JP" altLang="ja-JP" sz="1100">
              <a:solidFill>
                <a:schemeClr val="lt1"/>
              </a:solidFill>
              <a:effectLst/>
              <a:latin typeface="+mn-lt"/>
              <a:ea typeface="+mn-ea"/>
              <a:cs typeface="+mn-cs"/>
            </a:rPr>
            <a:t>消費税相当額計上対象額</a:t>
          </a:r>
          <a:r>
            <a:rPr lang="ja-JP" altLang="en-US" sz="1100">
              <a:solidFill>
                <a:schemeClr val="lt1"/>
              </a:solidFill>
              <a:effectLst/>
              <a:latin typeface="+mn-lt"/>
              <a:ea typeface="+mn-ea"/>
              <a:cs typeface="+mn-cs"/>
            </a:rPr>
            <a:t>は「その他（</a:t>
          </a:r>
          <a:r>
            <a:rPr lang="ja-JP" altLang="ja-JP" sz="1100">
              <a:solidFill>
                <a:schemeClr val="lt1"/>
              </a:solidFill>
              <a:effectLst/>
              <a:latin typeface="+mn-lt"/>
              <a:ea typeface="+mn-ea"/>
              <a:cs typeface="+mn-cs"/>
            </a:rPr>
            <a:t>消費税相当額</a:t>
          </a:r>
          <a:r>
            <a:rPr lang="ja-JP" altLang="en-US" sz="1100">
              <a:solidFill>
                <a:schemeClr val="lt1"/>
              </a:solidFill>
              <a:effectLst/>
              <a:latin typeface="+mn-lt"/>
              <a:ea typeface="+mn-ea"/>
              <a:cs typeface="+mn-cs"/>
            </a:rPr>
            <a:t>）」</a:t>
          </a:r>
          <a:r>
            <a:rPr lang="ja-JP" altLang="ja-JP" sz="1100">
              <a:solidFill>
                <a:schemeClr val="lt1"/>
              </a:solidFill>
              <a:effectLst/>
              <a:latin typeface="+mn-lt"/>
              <a:ea typeface="+mn-ea"/>
              <a:cs typeface="+mn-cs"/>
            </a:rPr>
            <a:t>シートに自動的に転記、計算されます。</a:t>
          </a:r>
          <a:endParaRPr lang="en-US" altLang="ja-JP" sz="1100">
            <a:solidFill>
              <a:schemeClr val="lt1"/>
            </a:solidFill>
            <a:effectLst/>
            <a:latin typeface="+mn-lt"/>
            <a:ea typeface="+mn-ea"/>
            <a:cs typeface="+mn-cs"/>
          </a:endParaRPr>
        </a:p>
        <a:p>
          <a:pPr marL="628650" lvl="1" indent="-171450">
            <a:buFont typeface="Wingdings" panose="05000000000000000000" pitchFamily="2" charset="2"/>
            <a:buChar char="Ø"/>
          </a:pPr>
          <a:r>
            <a:rPr lang="en-US" altLang="ja-JP" u="sng">
              <a:solidFill>
                <a:srgbClr val="FF0000"/>
              </a:solidFill>
              <a:effectLst/>
            </a:rPr>
            <a:t>【</a:t>
          </a:r>
          <a:r>
            <a:rPr lang="ja-JP" altLang="en-US" u="sng">
              <a:solidFill>
                <a:srgbClr val="FF0000"/>
              </a:solidFill>
              <a:effectLst/>
            </a:rPr>
            <a:t>鑑</a:t>
          </a:r>
          <a:r>
            <a:rPr lang="en-US" altLang="ja-JP" u="sng">
              <a:solidFill>
                <a:srgbClr val="FF0000"/>
              </a:solidFill>
              <a:effectLst/>
            </a:rPr>
            <a:t>】</a:t>
          </a:r>
          <a:r>
            <a:rPr lang="ja-JP" altLang="en-US" u="sng">
              <a:solidFill>
                <a:srgbClr val="FF0000"/>
              </a:solidFill>
              <a:effectLst/>
            </a:rPr>
            <a:t>シートにて「免税事業者」を選択された場合は、すべて「税込」を選択してください。</a:t>
          </a:r>
          <a:endParaRPr lang="en-US" altLang="ja-JP" u="sng">
            <a:solidFill>
              <a:srgbClr val="FF0000"/>
            </a:solidFill>
            <a:effectLst/>
          </a:endParaRPr>
        </a:p>
        <a:p>
          <a:pPr marL="171450" indent="-171450">
            <a:buFont typeface="Arial" panose="020B0604020202020204" pitchFamily="34" charset="0"/>
            <a:buChar char="•"/>
          </a:pPr>
          <a:r>
            <a:rPr lang="ja-JP" altLang="en-US" u="sng">
              <a:effectLst/>
            </a:rPr>
            <a:t>人件費を計上する場合は「研究開発参加者リスト」にも必ず記載してください。「研究開発参加者リスト」に記載が無い場合は計上できません。</a:t>
          </a:r>
          <a:endParaRPr kumimoji="1" lang="en-US" altLang="ja-JP" sz="1100" u="sng">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twoCellAnchor>
    <xdr:from>
      <xdr:col>0</xdr:col>
      <xdr:colOff>1114425</xdr:colOff>
      <xdr:row>0</xdr:row>
      <xdr:rowOff>28575</xdr:rowOff>
    </xdr:from>
    <xdr:to>
      <xdr:col>1</xdr:col>
      <xdr:colOff>95957</xdr:colOff>
      <xdr:row>1</xdr:row>
      <xdr:rowOff>191205</xdr:rowOff>
    </xdr:to>
    <xdr:sp macro="" textlink="">
      <xdr:nvSpPr>
        <xdr:cNvPr id="3" name="四角形: 角を丸くする 2">
          <a:extLst>
            <a:ext uri="{FF2B5EF4-FFF2-40B4-BE49-F238E27FC236}">
              <a16:creationId xmlns:a16="http://schemas.microsoft.com/office/drawing/2014/main" id="{8F44F7D0-B151-4E89-9C1F-B1E98864FC2B}"/>
            </a:ext>
          </a:extLst>
        </xdr:cNvPr>
        <xdr:cNvSpPr/>
      </xdr:nvSpPr>
      <xdr:spPr>
        <a:xfrm>
          <a:off x="1114425" y="28575"/>
          <a:ext cx="734132" cy="343605"/>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委託</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12</xdr:col>
      <xdr:colOff>209550</xdr:colOff>
      <xdr:row>2</xdr:row>
      <xdr:rowOff>38100</xdr:rowOff>
    </xdr:from>
    <xdr:ext cx="10610851" cy="5511800"/>
    <xdr:sp macro="" textlink="">
      <xdr:nvSpPr>
        <xdr:cNvPr id="2" name="正方形/長方形 1">
          <a:extLst>
            <a:ext uri="{FF2B5EF4-FFF2-40B4-BE49-F238E27FC236}">
              <a16:creationId xmlns:a16="http://schemas.microsoft.com/office/drawing/2014/main" id="{2A60EA1F-71B8-417B-AFED-10A935EEB4C3}"/>
            </a:ext>
          </a:extLst>
        </xdr:cNvPr>
        <xdr:cNvSpPr/>
      </xdr:nvSpPr>
      <xdr:spPr>
        <a:xfrm>
          <a:off x="10525125" y="438150"/>
          <a:ext cx="11582401" cy="5514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1400" b="1">
              <a:solidFill>
                <a:schemeClr val="lt1"/>
              </a:solidFill>
              <a:effectLst/>
              <a:latin typeface="+mn-lt"/>
              <a:ea typeface="+mn-ea"/>
              <a:cs typeface="+mn-cs"/>
            </a:rPr>
            <a:t>作成</a:t>
          </a:r>
          <a:r>
            <a:rPr kumimoji="1" lang="ja-JP" altLang="ja-JP" sz="1400" b="1">
              <a:solidFill>
                <a:schemeClr val="lt1"/>
              </a:solidFill>
              <a:effectLst/>
              <a:latin typeface="+mn-lt"/>
              <a:ea typeface="+mn-ea"/>
              <a:cs typeface="+mn-cs"/>
            </a:rPr>
            <a:t>上の注意</a:t>
          </a:r>
          <a:endParaRPr kumimoji="1" lang="en-US" altLang="ja-JP" sz="1400" b="1">
            <a:solidFill>
              <a:schemeClr val="lt1"/>
            </a:solidFill>
            <a:effectLst/>
            <a:latin typeface="+mn-lt"/>
            <a:ea typeface="+mn-ea"/>
            <a:cs typeface="+mn-cs"/>
          </a:endParaRPr>
        </a:p>
        <a:p>
          <a:r>
            <a:rPr kumimoji="1" lang="en-US" altLang="ja-JP" sz="1400" b="1">
              <a:solidFill>
                <a:schemeClr val="lt1"/>
              </a:solidFill>
              <a:effectLst/>
              <a:latin typeface="+mn-ea"/>
              <a:ea typeface="+mn-ea"/>
              <a:cs typeface="+mn-cs"/>
            </a:rPr>
            <a:t>※</a:t>
          </a:r>
          <a:r>
            <a:rPr kumimoji="1" lang="ja-JP" altLang="en-US" sz="1400" b="0">
              <a:solidFill>
                <a:schemeClr val="lt1"/>
              </a:solidFill>
              <a:effectLst/>
              <a:latin typeface="+mn-ea"/>
              <a:ea typeface="+mn-ea"/>
              <a:cs typeface="+mn-cs"/>
            </a:rPr>
            <a:t>本シートは実績単価で人件費計上を行う場合に使用してください。（健保等級用シートとの併用も可能）</a:t>
          </a:r>
          <a:endParaRPr kumimoji="1" lang="en-US" altLang="ja-JP" sz="1400" b="0">
            <a:solidFill>
              <a:schemeClr val="lt1"/>
            </a:solidFill>
            <a:effectLst/>
            <a:latin typeface="+mn-ea"/>
            <a:ea typeface="+mn-ea"/>
            <a:cs typeface="+mn-cs"/>
          </a:endParaRPr>
        </a:p>
        <a:p>
          <a:r>
            <a:rPr lang="en-US" altLang="ja-JP" sz="1400" b="0" i="0">
              <a:solidFill>
                <a:schemeClr val="lt1"/>
              </a:solidFill>
              <a:effectLst/>
              <a:latin typeface="+mn-lt"/>
              <a:ea typeface="+mn-ea"/>
              <a:cs typeface="+mn-cs"/>
            </a:rPr>
            <a:t>※</a:t>
          </a:r>
          <a:r>
            <a:rPr lang="ja-JP" altLang="ja-JP" sz="1400" b="0" i="0">
              <a:solidFill>
                <a:schemeClr val="lt1"/>
              </a:solidFill>
              <a:effectLst/>
              <a:latin typeface="+mn-lt"/>
              <a:ea typeface="+mn-ea"/>
              <a:cs typeface="+mn-cs"/>
            </a:rPr>
            <a:t>提出の際は記載例を削除の上、黒字で記入してください。</a:t>
          </a:r>
          <a:r>
            <a:rPr lang="ja-JP" altLang="ja-JP" sz="1400">
              <a:solidFill>
                <a:schemeClr val="lt1"/>
              </a:solidFill>
              <a:effectLst/>
              <a:latin typeface="+mn-lt"/>
              <a:ea typeface="+mn-ea"/>
              <a:cs typeface="+mn-cs"/>
            </a:rPr>
            <a:t> </a:t>
          </a:r>
          <a:endParaRPr lang="ja-JP" altLang="ja-JP" sz="1400">
            <a:effectLst/>
          </a:endParaRPr>
        </a:p>
        <a:p>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費目自体に該当する計上が無い場合は記載例は削除してください。</a:t>
          </a:r>
          <a:endParaRPr lang="ja-JP" altLang="ja-JP" sz="1400">
            <a:effectLst/>
          </a:endParaRPr>
        </a:p>
        <a:p>
          <a:pPr eaLnBrk="1" fontAlgn="auto" latinLnBrk="0" hangingPunct="1"/>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水色セル</a:t>
          </a:r>
          <a:r>
            <a:rPr kumimoji="1" lang="ja-JP" altLang="en-US" sz="1400">
              <a:solidFill>
                <a:schemeClr val="lt1"/>
              </a:solidFill>
              <a:effectLst/>
              <a:latin typeface="+mn-lt"/>
              <a:ea typeface="+mn-ea"/>
              <a:cs typeface="+mn-cs"/>
            </a:rPr>
            <a:t>に</a:t>
          </a:r>
          <a:r>
            <a:rPr kumimoji="1" lang="ja-JP" altLang="ja-JP" sz="1400">
              <a:solidFill>
                <a:schemeClr val="lt1"/>
              </a:solidFill>
              <a:effectLst/>
              <a:latin typeface="+mn-lt"/>
              <a:ea typeface="+mn-ea"/>
              <a:cs typeface="+mn-cs"/>
            </a:rPr>
            <a:t>記入してください。（</a:t>
          </a:r>
          <a:r>
            <a:rPr kumimoji="1" lang="ja-JP" altLang="ja-JP" sz="1400" u="sng">
              <a:solidFill>
                <a:schemeClr val="lt1"/>
              </a:solidFill>
              <a:effectLst/>
              <a:latin typeface="+mn-lt"/>
              <a:ea typeface="+mn-ea"/>
              <a:cs typeface="+mn-cs"/>
            </a:rPr>
            <a:t>水色セル以外については変更等しないでください。</a:t>
          </a:r>
          <a:r>
            <a:rPr kumimoji="1" lang="ja-JP" altLang="ja-JP" sz="1400">
              <a:solidFill>
                <a:schemeClr val="lt1"/>
              </a:solidFill>
              <a:effectLst/>
              <a:latin typeface="+mn-lt"/>
              <a:ea typeface="+mn-ea"/>
              <a:cs typeface="+mn-cs"/>
            </a:rPr>
            <a:t>）</a:t>
          </a:r>
          <a:endParaRPr lang="ja-JP" altLang="ja-JP" sz="1400">
            <a:effectLst/>
          </a:endParaRPr>
        </a:p>
        <a:p>
          <a:r>
            <a:rPr lang="en-US" altLang="ja-JP" sz="1400">
              <a:effectLst/>
            </a:rPr>
            <a:t>※</a:t>
          </a:r>
          <a:r>
            <a:rPr lang="ja-JP" altLang="en-US" sz="1400">
              <a:effectLst/>
            </a:rPr>
            <a:t>アルバイト、短期雇用者も計上してください。</a:t>
          </a:r>
          <a:endParaRPr lang="en-US" altLang="ja-JP" sz="1400">
            <a:effectLst/>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a:t>
          </a:r>
          <a:r>
            <a:rPr kumimoji="1" lang="ja-JP" altLang="en-US" sz="1100">
              <a:solidFill>
                <a:srgbClr val="FF0000"/>
              </a:solidFill>
              <a:effectLst/>
              <a:latin typeface="+mn-lt"/>
              <a:ea typeface="+mn-ea"/>
              <a:cs typeface="+mn-cs"/>
            </a:rPr>
            <a:t>研究</a:t>
          </a:r>
          <a:r>
            <a:rPr kumimoji="1" lang="ja-JP" altLang="en-US" sz="1100">
              <a:solidFill>
                <a:schemeClr val="lt1"/>
              </a:solidFill>
              <a:effectLst/>
              <a:latin typeface="+mn-lt"/>
              <a:ea typeface="+mn-ea"/>
              <a:cs typeface="+mn-cs"/>
            </a:rPr>
            <a:t>機関での雇用の名称を記載してください。</a:t>
          </a:r>
          <a:endParaRPr lang="ja-JP" altLang="ja-JP">
            <a:effectLst/>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氏名</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雇用が未定の場合は</a:t>
          </a:r>
          <a:r>
            <a:rPr kumimoji="1" lang="en-US" altLang="ja-JP" sz="1100">
              <a:solidFill>
                <a:schemeClr val="bg1"/>
              </a:solidFill>
              <a:effectLst/>
              <a:latin typeface="+mn-lt"/>
              <a:ea typeface="+mn-ea"/>
              <a:cs typeface="+mn-cs"/>
            </a:rPr>
            <a:t>A</a:t>
          </a:r>
          <a:r>
            <a:rPr kumimoji="1" lang="ja-JP" altLang="en-US"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B</a:t>
          </a:r>
          <a:r>
            <a:rPr kumimoji="1" lang="ja-JP" altLang="en-US" sz="1100">
              <a:solidFill>
                <a:schemeClr val="bg1"/>
              </a:solidFill>
              <a:effectLst/>
              <a:latin typeface="+mn-lt"/>
              <a:ea typeface="+mn-ea"/>
              <a:cs typeface="+mn-cs"/>
            </a:rPr>
            <a:t>・・・と仮称を入力してください。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積算根拠　月給</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社会保険事業主負担等などを含めた１ヶ月分の支給総額を入力してください。時給制の場合は</a:t>
          </a:r>
          <a:r>
            <a:rPr kumimoji="1" lang="en-US" altLang="ja-JP" sz="1100">
              <a:solidFill>
                <a:schemeClr val="bg1"/>
              </a:solidFill>
              <a:effectLst/>
              <a:latin typeface="+mn-lt"/>
              <a:ea typeface="+mn-ea"/>
              <a:cs typeface="+mn-cs"/>
            </a:rPr>
            <a:t>1</a:t>
          </a:r>
          <a:r>
            <a:rPr kumimoji="1" lang="ja-JP" altLang="en-US" sz="1100">
              <a:solidFill>
                <a:schemeClr val="bg1"/>
              </a:solidFill>
              <a:effectLst/>
              <a:latin typeface="+mn-lt"/>
              <a:ea typeface="+mn-ea"/>
              <a:cs typeface="+mn-cs"/>
            </a:rPr>
            <a:t>時間分の単価を記載して下さい。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支払月数／給与を計上する月数を入力してください。時給制の場合は給与を計上する時間数を入力して下さい。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年間定期代</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支払月数分の通勤費の総額を入力してください。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a:effectLst/>
            </a:rPr>
            <a:t>賞与／賞与等、給与以外に支給されるものをその分の社会保険料等の事業主負担額を含めて計上してください。（賞与については事務処理説明書および「検査及び証憑類の管理に</a:t>
          </a:r>
          <a:endParaRPr lang="en-US" altLang="ja-JP">
            <a:effectLst/>
          </a:endParaRPr>
        </a:p>
        <a:p>
          <a:pPr marL="171450" indent="-171450">
            <a:buFont typeface="Arial" panose="020B0604020202020204" pitchFamily="34" charset="0"/>
            <a:buChar char="•"/>
          </a:pPr>
          <a:r>
            <a:rPr lang="ja-JP" altLang="en-US">
              <a:effectLst/>
            </a:rPr>
            <a:t>関する補足説明資料」をご確認ください）</a:t>
          </a:r>
          <a:endParaRPr lang="en-US" altLang="ja-JP">
            <a:effectLst/>
          </a:endParaRPr>
        </a:p>
        <a:p>
          <a:pPr marL="171450" indent="-171450">
            <a:buFont typeface="Arial" panose="020B0604020202020204" pitchFamily="34" charset="0"/>
            <a:buChar char="•"/>
          </a:pPr>
          <a:r>
            <a:rPr lang="ja-JP" altLang="en-US">
              <a:solidFill>
                <a:schemeClr val="bg1"/>
              </a:solidFill>
              <a:effectLst/>
            </a:rPr>
            <a:t>従事率／</a:t>
          </a:r>
          <a:r>
            <a:rPr lang="ja-JP" altLang="en-US" b="1" i="1" u="sng">
              <a:solidFill>
                <a:schemeClr val="bg1"/>
              </a:solidFill>
              <a:effectLst/>
            </a:rPr>
            <a:t>人件費を計上する期間（支払月数）における</a:t>
          </a:r>
          <a:r>
            <a:rPr lang="ja-JP" altLang="en-US">
              <a:solidFill>
                <a:schemeClr val="bg1"/>
              </a:solidFill>
              <a:effectLst/>
            </a:rPr>
            <a:t>当事業への従事率を入力してください。専従の場合は１００と入力してください。</a:t>
          </a:r>
          <a:br>
            <a:rPr lang="en-US" altLang="ja-JP">
              <a:solidFill>
                <a:schemeClr val="bg1"/>
              </a:solidFill>
              <a:effectLst/>
            </a:rPr>
          </a:br>
          <a:r>
            <a:rPr lang="ja-JP" altLang="en-US">
              <a:solidFill>
                <a:schemeClr val="bg1"/>
              </a:solidFill>
              <a:effectLst/>
            </a:rPr>
            <a:t>例</a:t>
          </a:r>
          <a:r>
            <a:rPr lang="en-US" altLang="ja-JP">
              <a:solidFill>
                <a:schemeClr val="bg1"/>
              </a:solidFill>
              <a:effectLst/>
            </a:rPr>
            <a:t>1</a:t>
          </a:r>
          <a:r>
            <a:rPr lang="ja-JP" altLang="en-US">
              <a:solidFill>
                <a:schemeClr val="bg1"/>
              </a:solidFill>
              <a:effectLst/>
            </a:rPr>
            <a:t>：４月～</a:t>
          </a:r>
          <a:r>
            <a:rPr lang="en-US" altLang="ja-JP">
              <a:solidFill>
                <a:schemeClr val="bg1"/>
              </a:solidFill>
              <a:effectLst/>
            </a:rPr>
            <a:t>12</a:t>
          </a:r>
          <a:r>
            <a:rPr lang="ja-JP" altLang="en-US">
              <a:solidFill>
                <a:schemeClr val="bg1"/>
              </a:solidFill>
              <a:effectLst/>
            </a:rPr>
            <a:t>月は当事業のみに従事するが、１月～</a:t>
          </a:r>
          <a:r>
            <a:rPr lang="en-US" altLang="ja-JP">
              <a:solidFill>
                <a:schemeClr val="bg1"/>
              </a:solidFill>
              <a:effectLst/>
            </a:rPr>
            <a:t>3</a:t>
          </a:r>
          <a:r>
            <a:rPr lang="ja-JP" altLang="en-US">
              <a:solidFill>
                <a:schemeClr val="bg1"/>
              </a:solidFill>
              <a:effectLst/>
            </a:rPr>
            <a:t>月は本事業には一切参加しない。</a:t>
          </a:r>
          <a:br>
            <a:rPr lang="ja-JP" altLang="en-US">
              <a:solidFill>
                <a:schemeClr val="bg1"/>
              </a:solidFill>
              <a:effectLst/>
            </a:rPr>
          </a:br>
          <a:r>
            <a:rPr lang="ja-JP" altLang="en-US">
              <a:solidFill>
                <a:schemeClr val="bg1"/>
              </a:solidFill>
              <a:effectLst/>
            </a:rPr>
            <a:t>　→</a:t>
          </a:r>
          <a:r>
            <a:rPr lang="en-US" altLang="ja-JP">
              <a:solidFill>
                <a:schemeClr val="bg1"/>
              </a:solidFill>
              <a:effectLst/>
            </a:rPr>
            <a:t>『</a:t>
          </a:r>
          <a:r>
            <a:rPr lang="ja-JP" altLang="en-US">
              <a:solidFill>
                <a:schemeClr val="bg1"/>
              </a:solidFill>
              <a:effectLst/>
            </a:rPr>
            <a:t>支払月数９、従事率１００</a:t>
          </a:r>
          <a:r>
            <a:rPr lang="en-US" altLang="ja-JP">
              <a:solidFill>
                <a:schemeClr val="bg1"/>
              </a:solidFill>
              <a:effectLst/>
            </a:rPr>
            <a:t>』</a:t>
          </a:r>
          <a:r>
            <a:rPr lang="ja-JP" altLang="en-US">
              <a:solidFill>
                <a:schemeClr val="bg1"/>
              </a:solidFill>
              <a:effectLst/>
            </a:rPr>
            <a:t>としてください。</a:t>
          </a:r>
          <a:br>
            <a:rPr lang="en-US" altLang="ja-JP">
              <a:solidFill>
                <a:schemeClr val="bg1"/>
              </a:solidFill>
              <a:effectLst/>
            </a:rPr>
          </a:br>
          <a:r>
            <a:rPr lang="ja-JP" altLang="en-US">
              <a:solidFill>
                <a:schemeClr val="bg1"/>
              </a:solidFill>
              <a:effectLst/>
            </a:rPr>
            <a:t>例</a:t>
          </a:r>
          <a:r>
            <a:rPr lang="en-US" altLang="ja-JP">
              <a:solidFill>
                <a:schemeClr val="bg1"/>
              </a:solidFill>
              <a:effectLst/>
            </a:rPr>
            <a:t>2</a:t>
          </a:r>
          <a:r>
            <a:rPr lang="ja-JP" altLang="en-US">
              <a:solidFill>
                <a:schemeClr val="bg1"/>
              </a:solidFill>
              <a:effectLst/>
            </a:rPr>
            <a:t>：年間を通じて当事業に従事するが、その割合は</a:t>
          </a:r>
          <a:r>
            <a:rPr lang="en-US" altLang="ja-JP">
              <a:solidFill>
                <a:schemeClr val="bg1"/>
              </a:solidFill>
              <a:effectLst/>
            </a:rPr>
            <a:t>50</a:t>
          </a:r>
          <a:r>
            <a:rPr lang="ja-JP" altLang="en-US">
              <a:solidFill>
                <a:schemeClr val="bg1"/>
              </a:solidFill>
              <a:effectLst/>
            </a:rPr>
            <a:t>％である。</a:t>
          </a:r>
          <a:br>
            <a:rPr lang="en-US" altLang="ja-JP">
              <a:solidFill>
                <a:schemeClr val="bg1"/>
              </a:solidFill>
              <a:effectLst/>
            </a:rPr>
          </a:br>
          <a:r>
            <a:rPr lang="ja-JP" altLang="en-US">
              <a:solidFill>
                <a:schemeClr val="bg1"/>
              </a:solidFill>
              <a:effectLst/>
            </a:rPr>
            <a:t>　→</a:t>
          </a:r>
          <a:r>
            <a:rPr lang="en-US" altLang="ja-JP">
              <a:solidFill>
                <a:schemeClr val="bg1"/>
              </a:solidFill>
              <a:effectLst/>
            </a:rPr>
            <a:t>『</a:t>
          </a:r>
          <a:r>
            <a:rPr lang="ja-JP" altLang="en-US">
              <a:solidFill>
                <a:schemeClr val="bg1"/>
              </a:solidFill>
              <a:effectLst/>
            </a:rPr>
            <a:t>支払月数</a:t>
          </a:r>
          <a:r>
            <a:rPr lang="en-US" altLang="ja-JP">
              <a:solidFill>
                <a:schemeClr val="bg1"/>
              </a:solidFill>
              <a:effectLst/>
            </a:rPr>
            <a:t>12</a:t>
          </a:r>
          <a:r>
            <a:rPr lang="ja-JP" altLang="en-US">
              <a:solidFill>
                <a:schemeClr val="bg1"/>
              </a:solidFill>
              <a:effectLst/>
            </a:rPr>
            <a:t>、従事率</a:t>
          </a:r>
          <a:r>
            <a:rPr lang="en-US" altLang="ja-JP">
              <a:solidFill>
                <a:schemeClr val="bg1"/>
              </a:solidFill>
              <a:effectLst/>
            </a:rPr>
            <a:t>50』</a:t>
          </a:r>
          <a:r>
            <a:rPr lang="ja-JP" altLang="en-US">
              <a:solidFill>
                <a:schemeClr val="bg1"/>
              </a:solidFill>
              <a:effectLst/>
            </a:rPr>
            <a:t>としてください。</a:t>
          </a:r>
          <a:endParaRPr lang="en-US" altLang="ja-JP">
            <a:solidFill>
              <a:schemeClr val="bg1"/>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lt1"/>
              </a:solidFill>
              <a:effectLst/>
              <a:latin typeface="+mn-lt"/>
              <a:ea typeface="+mn-ea"/>
              <a:cs typeface="+mn-cs"/>
            </a:rPr>
            <a:t>計画時点で不明な項目は概算値で結構です。ただし</a:t>
          </a:r>
          <a:r>
            <a:rPr lang="en-US" altLang="ja-JP" sz="1100">
              <a:solidFill>
                <a:schemeClr val="lt1"/>
              </a:solidFill>
              <a:effectLst/>
              <a:latin typeface="+mn-lt"/>
              <a:ea typeface="+mn-ea"/>
              <a:cs typeface="+mn-cs"/>
            </a:rPr>
            <a:t>C</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D</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G</a:t>
          </a:r>
          <a:r>
            <a:rPr lang="ja-JP" altLang="ja-JP" sz="1100">
              <a:solidFill>
                <a:schemeClr val="lt1"/>
              </a:solidFill>
              <a:effectLst/>
              <a:latin typeface="+mn-lt"/>
              <a:ea typeface="+mn-ea"/>
              <a:cs typeface="+mn-cs"/>
            </a:rPr>
            <a:t>列は計算式の都合上空欄にはできませんので、適切な金額となるよう何らかの値を入力してください。</a:t>
          </a:r>
          <a:endParaRPr lang="en-US" altLang="ja-JP">
            <a:effectLst/>
          </a:endParaRPr>
        </a:p>
        <a:p>
          <a:pPr marL="171450" indent="-171450">
            <a:buFont typeface="Arial" panose="020B0604020202020204" pitchFamily="34" charset="0"/>
            <a:buChar char="•"/>
          </a:pPr>
          <a:r>
            <a:rPr lang="ja-JP" altLang="en-US" u="sng">
              <a:effectLst/>
            </a:rPr>
            <a:t>雇用区分／機関が直接雇用</a:t>
          </a:r>
          <a:r>
            <a:rPr lang="ja-JP" altLang="ja-JP" sz="1100" u="sng">
              <a:solidFill>
                <a:schemeClr val="lt1"/>
              </a:solidFill>
              <a:effectLst/>
              <a:latin typeface="+mn-lt"/>
              <a:ea typeface="+mn-ea"/>
              <a:cs typeface="+mn-cs"/>
            </a:rPr>
            <a:t>（正社員、任期付き、パート、アルバイト）</a:t>
          </a:r>
          <a:r>
            <a:rPr lang="ja-JP" altLang="en-US" u="sng">
              <a:effectLst/>
            </a:rPr>
            <a:t>しているのか人材派遣会社なのか選択してください。出向者については、「直雇用」を選択してください。</a:t>
          </a:r>
          <a:endParaRPr lang="en-US" altLang="ja-JP" u="sng">
            <a:effectLst/>
          </a:endParaRPr>
        </a:p>
        <a:p>
          <a:pPr marL="628650" lvl="1" indent="-171450">
            <a:buFont typeface="Wingdings" panose="05000000000000000000" pitchFamily="2" charset="2"/>
            <a:buChar char="Ø"/>
          </a:pPr>
          <a:r>
            <a:rPr lang="ja-JP" altLang="en-US">
              <a:effectLst/>
            </a:rPr>
            <a:t>消費税相当額の有無／雇用区分を入力すると自動入力されます。「要」の合計が消費税相当額計上対象額</a:t>
          </a:r>
          <a:r>
            <a:rPr lang="en-US" altLang="ja-JP">
              <a:effectLst/>
            </a:rPr>
            <a:t>(</a:t>
          </a:r>
          <a:r>
            <a:rPr lang="ja-JP" altLang="en-US">
              <a:effectLst/>
            </a:rPr>
            <a:t>定期代込）に表示され ます。</a:t>
          </a:r>
          <a:endParaRPr lang="en-US" altLang="ja-JP">
            <a:effectLst/>
          </a:endParaRPr>
        </a:p>
        <a:p>
          <a:pPr marL="628650" lvl="1" indent="-171450">
            <a:buFont typeface="Wingdings" panose="05000000000000000000" pitchFamily="2" charset="2"/>
            <a:buChar char="Ø"/>
          </a:pPr>
          <a:r>
            <a:rPr lang="ja-JP" altLang="en-US">
              <a:effectLst/>
            </a:rPr>
            <a:t>下段集計部分の年間定期代を抜いた金額にて消費税相当額のシートに自動的に転記、計算されます。</a:t>
          </a:r>
          <a:endParaRPr lang="en-US" altLang="ja-JP">
            <a:effectLst/>
          </a:endParaRPr>
        </a:p>
        <a:p>
          <a:pPr marL="628650" lvl="1" indent="-171450">
            <a:buFont typeface="Wingdings" panose="05000000000000000000" pitchFamily="2" charset="2"/>
            <a:buChar char="Ø"/>
          </a:pPr>
          <a:r>
            <a:rPr lang="en-US" altLang="ja-JP" u="sng">
              <a:effectLst/>
            </a:rPr>
            <a:t>【</a:t>
          </a:r>
          <a:r>
            <a:rPr lang="ja-JP" altLang="en-US" u="sng">
              <a:effectLst/>
            </a:rPr>
            <a:t>鑑</a:t>
          </a:r>
          <a:r>
            <a:rPr lang="en-US" altLang="ja-JP" u="sng">
              <a:effectLst/>
            </a:rPr>
            <a:t>】</a:t>
          </a:r>
          <a:r>
            <a:rPr lang="ja-JP" altLang="en-US" u="sng">
              <a:effectLst/>
            </a:rPr>
            <a:t>シートにて「免税事業者」を選択された場合は、すべて「派遣」を選択してください。</a:t>
          </a:r>
          <a:endParaRPr lang="en-US" altLang="ja-JP" u="sng">
            <a:effectLst/>
          </a:endParaRPr>
        </a:p>
        <a:p>
          <a:pPr marL="171450" indent="-171450">
            <a:buFont typeface="Arial" panose="020B0604020202020204" pitchFamily="34" charset="0"/>
            <a:buChar char="•"/>
          </a:pPr>
          <a:r>
            <a:rPr lang="ja-JP" altLang="en-US" u="sng">
              <a:effectLst/>
            </a:rPr>
            <a:t>人件費を計上する場合は「参加者リスト」にも必ず記載してください。「参加者リスト」に記載が無い場合は計上できません。</a:t>
          </a:r>
          <a:endParaRPr kumimoji="1" lang="en-US" altLang="ja-JP" sz="1100" u="sng">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twoCellAnchor>
    <xdr:from>
      <xdr:col>0</xdr:col>
      <xdr:colOff>1085850</xdr:colOff>
      <xdr:row>0</xdr:row>
      <xdr:rowOff>38100</xdr:rowOff>
    </xdr:from>
    <xdr:to>
      <xdr:col>1</xdr:col>
      <xdr:colOff>67382</xdr:colOff>
      <xdr:row>1</xdr:row>
      <xdr:rowOff>200730</xdr:rowOff>
    </xdr:to>
    <xdr:sp macro="" textlink="">
      <xdr:nvSpPr>
        <xdr:cNvPr id="3" name="四角形: 角を丸くする 2">
          <a:extLst>
            <a:ext uri="{FF2B5EF4-FFF2-40B4-BE49-F238E27FC236}">
              <a16:creationId xmlns:a16="http://schemas.microsoft.com/office/drawing/2014/main" id="{94E9B5DE-873A-41A3-B48A-75EAEB2063BC}"/>
            </a:ext>
          </a:extLst>
        </xdr:cNvPr>
        <xdr:cNvSpPr/>
      </xdr:nvSpPr>
      <xdr:spPr>
        <a:xfrm>
          <a:off x="1085850" y="38100"/>
          <a:ext cx="734132" cy="343605"/>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委託</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7</xdr:col>
      <xdr:colOff>124012</xdr:colOff>
      <xdr:row>2</xdr:row>
      <xdr:rowOff>29882</xdr:rowOff>
    </xdr:from>
    <xdr:ext cx="5077385" cy="5321457"/>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8887012" y="433294"/>
          <a:ext cx="5077385" cy="532145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1400" b="1">
              <a:solidFill>
                <a:schemeClr val="lt1"/>
              </a:solidFill>
              <a:effectLst/>
              <a:latin typeface="+mn-lt"/>
              <a:ea typeface="+mn-ea"/>
              <a:cs typeface="+mn-cs"/>
            </a:rPr>
            <a:t>作成</a:t>
          </a:r>
          <a:r>
            <a:rPr kumimoji="1" lang="ja-JP" altLang="ja-JP" sz="1400" b="1">
              <a:solidFill>
                <a:schemeClr val="lt1"/>
              </a:solidFill>
              <a:effectLst/>
              <a:latin typeface="+mn-lt"/>
              <a:ea typeface="+mn-ea"/>
              <a:cs typeface="+mn-cs"/>
            </a:rPr>
            <a:t>上の注意</a:t>
          </a:r>
          <a:endParaRPr kumimoji="1" lang="en-US" altLang="ja-JP" sz="1400" b="1">
            <a:solidFill>
              <a:schemeClr val="lt1"/>
            </a:solidFill>
            <a:effectLst/>
            <a:latin typeface="+mn-lt"/>
            <a:ea typeface="+mn-ea"/>
            <a:cs typeface="+mn-cs"/>
          </a:endParaRPr>
        </a:p>
        <a:p>
          <a:r>
            <a:rPr lang="en-US" altLang="ja-JP" sz="1400" b="0" i="0" u="none" strike="noStrike">
              <a:solidFill>
                <a:schemeClr val="lt1"/>
              </a:solidFill>
              <a:effectLst/>
              <a:latin typeface="+mn-lt"/>
              <a:ea typeface="+mn-ea"/>
              <a:cs typeface="+mn-cs"/>
            </a:rPr>
            <a:t>※</a:t>
          </a:r>
          <a:r>
            <a:rPr lang="ja-JP" altLang="en-US" sz="1400" b="0" i="0" u="none" strike="noStrike">
              <a:solidFill>
                <a:schemeClr val="lt1"/>
              </a:solidFill>
              <a:effectLst/>
              <a:latin typeface="+mn-lt"/>
              <a:ea typeface="+mn-ea"/>
              <a:cs typeface="+mn-cs"/>
            </a:rPr>
            <a:t>提出の際は記載例を削除の上、黒字で記入してください。</a:t>
          </a:r>
          <a:r>
            <a:rPr lang="ja-JP" altLang="en-US" sz="1400"/>
            <a:t> </a:t>
          </a:r>
          <a:endParaRPr lang="en-US" altLang="ja-JP" sz="1400"/>
        </a:p>
        <a:p>
          <a:r>
            <a:rPr kumimoji="1" lang="en-US" altLang="ja-JP" sz="1400">
              <a:solidFill>
                <a:schemeClr val="lt1"/>
              </a:solidFill>
              <a:effectLst/>
              <a:latin typeface="+mn-lt"/>
              <a:ea typeface="+mn-ea"/>
              <a:cs typeface="+mn-cs"/>
            </a:rPr>
            <a:t>※</a:t>
          </a:r>
          <a:r>
            <a:rPr kumimoji="1" lang="ja-JP" altLang="en-US" sz="1400">
              <a:solidFill>
                <a:schemeClr val="lt1"/>
              </a:solidFill>
              <a:effectLst/>
              <a:latin typeface="+mn-lt"/>
              <a:ea typeface="+mn-ea"/>
              <a:cs typeface="+mn-cs"/>
            </a:rPr>
            <a:t>費目自体に該当する計上が無い場合は記載例は削除してください。</a:t>
          </a:r>
          <a:endParaRPr kumimoji="1" lang="en-US" altLang="ja-JP" sz="14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水色セル</a:t>
          </a:r>
          <a:r>
            <a:rPr kumimoji="1" lang="ja-JP" altLang="en-US" sz="1400">
              <a:solidFill>
                <a:schemeClr val="lt1"/>
              </a:solidFill>
              <a:effectLst/>
              <a:latin typeface="+mn-lt"/>
              <a:ea typeface="+mn-ea"/>
              <a:cs typeface="+mn-cs"/>
            </a:rPr>
            <a:t>に</a:t>
          </a:r>
          <a:r>
            <a:rPr kumimoji="1" lang="ja-JP" altLang="ja-JP" sz="1400">
              <a:solidFill>
                <a:schemeClr val="lt1"/>
              </a:solidFill>
              <a:effectLst/>
              <a:latin typeface="+mn-lt"/>
              <a:ea typeface="+mn-ea"/>
              <a:cs typeface="+mn-cs"/>
            </a:rPr>
            <a:t>記入してください。（</a:t>
          </a:r>
          <a:r>
            <a:rPr kumimoji="1" lang="ja-JP" altLang="ja-JP" sz="1400" u="sng">
              <a:solidFill>
                <a:schemeClr val="lt1"/>
              </a:solidFill>
              <a:effectLst/>
              <a:latin typeface="+mn-lt"/>
              <a:ea typeface="+mn-ea"/>
              <a:cs typeface="+mn-cs"/>
            </a:rPr>
            <a:t>水色セル以外については変更等しないでください。</a:t>
          </a:r>
          <a:r>
            <a:rPr kumimoji="1" lang="ja-JP" altLang="ja-JP" sz="1400">
              <a:solidFill>
                <a:schemeClr val="lt1"/>
              </a:solidFill>
              <a:effectLst/>
              <a:latin typeface="+mn-lt"/>
              <a:ea typeface="+mn-ea"/>
              <a:cs typeface="+mn-cs"/>
            </a:rPr>
            <a:t>）</a:t>
          </a:r>
          <a:endParaRPr kumimoji="1" lang="en-US" altLang="ja-JP" sz="1400">
            <a:solidFill>
              <a:schemeClr val="lt1"/>
            </a:solidFill>
            <a:effectLst/>
            <a:latin typeface="+mn-lt"/>
            <a:ea typeface="+mn-ea"/>
            <a:cs typeface="+mn-cs"/>
          </a:endParaRPr>
        </a:p>
        <a:p>
          <a:endParaRPr lang="en-US" altLang="ja-JP">
            <a:effectLst/>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氏　　　　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謝金を支払う方の氏名を記載してください。未定の場合は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用務・目的</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何のために雇用し何を行うのか用務・目的等を具体的に必ず記載してください。空欄は不可。</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単　　　　価／支払する謝金の単価を記載してください。時給の場合は日給に換算して記入してください。その場合は時間単価を用務目的欄に記載してください。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消費税区分</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その謝金が課税か課税対象外か選択してください。</a:t>
          </a:r>
          <a:r>
            <a:rPr kumimoji="1" lang="ja-JP" altLang="en-US" sz="1100" u="sng">
              <a:solidFill>
                <a:schemeClr val="lt1"/>
              </a:solidFill>
              <a:effectLst/>
              <a:latin typeface="+mn-lt"/>
              <a:ea typeface="+mn-ea"/>
              <a:cs typeface="+mn-cs"/>
            </a:rPr>
            <a:t>課税・課税対象外については各機関の経理担当人事担当に確認を行ってください。</a:t>
          </a:r>
          <a:endParaRPr kumimoji="1" lang="en-US" altLang="ja-JP" sz="1100" u="sng">
            <a:solidFill>
              <a:schemeClr val="lt1"/>
            </a:solidFill>
            <a:effectLst/>
            <a:latin typeface="+mn-lt"/>
            <a:ea typeface="+mn-ea"/>
            <a:cs typeface="+mn-cs"/>
          </a:endParaRP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ja-JP" altLang="en-US">
              <a:effectLst/>
            </a:rPr>
            <a:t>消費税相当額の有無／課税・課税対象外欄を入力すると自動入力されます。「要」の合計が消費税相当額計上対象額に表示され 、消費税相当額のシートに自動的に転記、計算されます。</a:t>
          </a:r>
          <a:endParaRPr lang="en-US" altLang="ja-JP">
            <a:effectLst/>
          </a:endParaRPr>
        </a:p>
        <a:p>
          <a:pPr marL="628650" lvl="1" indent="-171450">
            <a:buFont typeface="Wingdings" panose="05000000000000000000" pitchFamily="2" charset="2"/>
            <a:buChar char="Ø"/>
          </a:pPr>
          <a:r>
            <a:rPr lang="en-US" altLang="ja-JP" u="sng">
              <a:effectLst/>
            </a:rPr>
            <a:t>【</a:t>
          </a:r>
          <a:r>
            <a:rPr lang="ja-JP" altLang="en-US" u="sng">
              <a:effectLst/>
            </a:rPr>
            <a:t>鑑</a:t>
          </a:r>
          <a:r>
            <a:rPr lang="en-US" altLang="ja-JP" u="sng">
              <a:effectLst/>
            </a:rPr>
            <a:t>】</a:t>
          </a:r>
          <a:r>
            <a:rPr lang="ja-JP" altLang="en-US" u="sng">
              <a:effectLst/>
            </a:rPr>
            <a:t>シートにて「免税事業者」を選択された場合は、すべて「税込（課税）」を選択してください。</a:t>
          </a:r>
          <a:endParaRPr lang="en-US" altLang="ja-JP" u="sng">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a:t>
          </a: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u="sng">
              <a:solidFill>
                <a:schemeClr val="lt1"/>
              </a:solidFill>
              <a:effectLst/>
              <a:latin typeface="+mn-lt"/>
              <a:ea typeface="+mn-ea"/>
              <a:cs typeface="+mn-cs"/>
            </a:rPr>
            <a:t>参加者リストに掲載されている方への知識提供等の謝金支払いはできません。</a:t>
          </a:r>
          <a:endParaRPr kumimoji="1" lang="en-US" altLang="ja-JP" sz="1100" u="sng">
            <a:solidFill>
              <a:schemeClr val="lt1"/>
            </a:solidFill>
            <a:effectLst/>
            <a:latin typeface="+mn-lt"/>
            <a:ea typeface="+mn-ea"/>
            <a:cs typeface="+mn-cs"/>
          </a:endParaRPr>
        </a:p>
        <a:p>
          <a:pPr marL="171450" indent="-171450">
            <a:buFont typeface="Arial" panose="020B0604020202020204" pitchFamily="34" charset="0"/>
            <a:buChar char="•"/>
          </a:pPr>
          <a:r>
            <a:rPr lang="ja-JP" altLang="en-US" sz="1100" u="sng">
              <a:effectLst/>
            </a:rPr>
            <a:t>謝金として支払われるものでも、研究開発への参加に伴う人件費的なものであれば人件費とみなしますので、本シートではなく人件費シートに記入してください。</a:t>
          </a:r>
          <a:endParaRPr lang="ja-JP" altLang="ja-JP" sz="1100" u="sng">
            <a:effectLst/>
          </a:endParaRPr>
        </a:p>
        <a:p>
          <a:endParaRPr kumimoji="1" lang="ja-JP" altLang="en-US" sz="1100"/>
        </a:p>
      </xdr:txBody>
    </xdr:sp>
    <xdr:clientData/>
  </xdr:oneCellAnchor>
  <xdr:twoCellAnchor>
    <xdr:from>
      <xdr:col>1</xdr:col>
      <xdr:colOff>22411</xdr:colOff>
      <xdr:row>0</xdr:row>
      <xdr:rowOff>22412</xdr:rowOff>
    </xdr:from>
    <xdr:to>
      <xdr:col>1</xdr:col>
      <xdr:colOff>756543</xdr:colOff>
      <xdr:row>1</xdr:row>
      <xdr:rowOff>186723</xdr:rowOff>
    </xdr:to>
    <xdr:sp macro="" textlink="">
      <xdr:nvSpPr>
        <xdr:cNvPr id="2" name="四角形: 角を丸くする 1">
          <a:extLst>
            <a:ext uri="{FF2B5EF4-FFF2-40B4-BE49-F238E27FC236}">
              <a16:creationId xmlns:a16="http://schemas.microsoft.com/office/drawing/2014/main" id="{323466F6-01B2-48AE-82BF-BFC5798113FD}"/>
            </a:ext>
          </a:extLst>
        </xdr:cNvPr>
        <xdr:cNvSpPr/>
      </xdr:nvSpPr>
      <xdr:spPr>
        <a:xfrm>
          <a:off x="1120587" y="22412"/>
          <a:ext cx="734132" cy="343605"/>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委託</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8</xdr:col>
      <xdr:colOff>73025</xdr:colOff>
      <xdr:row>0</xdr:row>
      <xdr:rowOff>0</xdr:rowOff>
    </xdr:from>
    <xdr:ext cx="4848225" cy="4943661"/>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9902825" y="0"/>
          <a:ext cx="4848225" cy="494366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400" b="1"/>
            <a:t>作成上の注意</a:t>
          </a:r>
          <a:endParaRPr kumimoji="1" lang="en-US" altLang="ja-JP" sz="1400" b="1"/>
        </a:p>
        <a:p>
          <a:r>
            <a:rPr lang="en-US" altLang="ja-JP" sz="1400" b="0" i="0">
              <a:solidFill>
                <a:schemeClr val="lt1"/>
              </a:solidFill>
              <a:effectLst/>
              <a:latin typeface="+mn-lt"/>
              <a:ea typeface="+mn-ea"/>
              <a:cs typeface="+mn-cs"/>
            </a:rPr>
            <a:t>※</a:t>
          </a:r>
          <a:r>
            <a:rPr lang="ja-JP" altLang="ja-JP" sz="1400" b="0" i="0">
              <a:solidFill>
                <a:schemeClr val="lt1"/>
              </a:solidFill>
              <a:effectLst/>
              <a:latin typeface="+mn-lt"/>
              <a:ea typeface="+mn-ea"/>
              <a:cs typeface="+mn-cs"/>
            </a:rPr>
            <a:t>提出の際は記載例を削除の上、黒字で記入してください。</a:t>
          </a:r>
          <a:r>
            <a:rPr lang="ja-JP" altLang="ja-JP" sz="1400">
              <a:solidFill>
                <a:schemeClr val="lt1"/>
              </a:solidFill>
              <a:effectLst/>
              <a:latin typeface="+mn-lt"/>
              <a:ea typeface="+mn-ea"/>
              <a:cs typeface="+mn-cs"/>
            </a:rPr>
            <a:t> </a:t>
          </a:r>
          <a:endParaRPr lang="ja-JP" altLang="ja-JP" sz="1400">
            <a:effectLst/>
          </a:endParaRPr>
        </a:p>
        <a:p>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費目自体に該当する計上が無い場合は記載例は削除してください。</a:t>
          </a:r>
          <a:endParaRPr kumimoji="1" lang="en-US" altLang="ja-JP" sz="14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水色セル</a:t>
          </a:r>
          <a:r>
            <a:rPr kumimoji="1" lang="ja-JP" altLang="en-US" sz="1400">
              <a:solidFill>
                <a:schemeClr val="lt1"/>
              </a:solidFill>
              <a:effectLst/>
              <a:latin typeface="+mn-lt"/>
              <a:ea typeface="+mn-ea"/>
              <a:cs typeface="+mn-cs"/>
            </a:rPr>
            <a:t>に</a:t>
          </a:r>
          <a:r>
            <a:rPr kumimoji="1" lang="ja-JP" altLang="ja-JP" sz="1400">
              <a:solidFill>
                <a:schemeClr val="lt1"/>
              </a:solidFill>
              <a:effectLst/>
              <a:latin typeface="+mn-lt"/>
              <a:ea typeface="+mn-ea"/>
              <a:cs typeface="+mn-cs"/>
            </a:rPr>
            <a:t>記入してください。（</a:t>
          </a:r>
          <a:r>
            <a:rPr kumimoji="1" lang="ja-JP" altLang="ja-JP" sz="1400" u="sng">
              <a:solidFill>
                <a:schemeClr val="lt1"/>
              </a:solidFill>
              <a:effectLst/>
              <a:latin typeface="+mn-lt"/>
              <a:ea typeface="+mn-ea"/>
              <a:cs typeface="+mn-cs"/>
            </a:rPr>
            <a:t>水色セル以外については変更等しないでください。</a:t>
          </a:r>
          <a:r>
            <a:rPr kumimoji="1" lang="ja-JP" altLang="ja-JP" sz="1400">
              <a:solidFill>
                <a:schemeClr val="lt1"/>
              </a:solidFill>
              <a:effectLst/>
              <a:latin typeface="+mn-lt"/>
              <a:ea typeface="+mn-ea"/>
              <a:cs typeface="+mn-cs"/>
            </a:rPr>
            <a:t>）</a:t>
          </a:r>
          <a:endParaRPr lang="ja-JP" altLang="ja-JP" sz="1400">
            <a:effectLst/>
          </a:endParaRPr>
        </a:p>
        <a:p>
          <a:pPr algn="l"/>
          <a:r>
            <a:rPr kumimoji="1" lang="en-US" altLang="ja-JP" sz="1400"/>
            <a:t>※</a:t>
          </a:r>
          <a:r>
            <a:rPr kumimoji="1" lang="ja-JP" altLang="en-US" sz="1400"/>
            <a:t>試作品や設備機器の作製を目的とする外注費については、第三者に実施させるために必要な費用等であっても物品費に計上してください。</a:t>
          </a:r>
          <a:endParaRPr kumimoji="1" lang="en-US" altLang="ja-JP" sz="1400"/>
        </a:p>
        <a:p>
          <a:pPr marL="171450" indent="-171450" algn="l">
            <a:buFont typeface="Arial" panose="020B0604020202020204" pitchFamily="34" charset="0"/>
            <a:buChar char="•"/>
          </a:pPr>
          <a:r>
            <a:rPr kumimoji="1" lang="ja-JP" altLang="en-US" sz="1100"/>
            <a:t>件名／具体的な外注件名を記載してください。</a:t>
          </a:r>
          <a:endParaRPr kumimoji="1" lang="en-US" altLang="ja-JP" sz="1100"/>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消費税込の金額で記載してください。</a:t>
          </a:r>
          <a:endParaRPr kumimoji="1" lang="en-US" altLang="ja-JP" sz="1100"/>
        </a:p>
        <a:p>
          <a:pPr marL="171450" indent="-171450" algn="l">
            <a:buFont typeface="Arial" panose="020B0604020202020204" pitchFamily="34" charset="0"/>
            <a:buChar char="•"/>
          </a:pPr>
          <a:r>
            <a:rPr kumimoji="1" lang="ja-JP" altLang="en-US" sz="1100" u="sng"/>
            <a:t>海外の業者へ直接支払をする取引の場合は別途消費税相当額の計上が必要になります。</a:t>
          </a:r>
          <a:endParaRPr kumimoji="1" lang="en-US" altLang="ja-JP" sz="1100" u="sng"/>
        </a:p>
        <a:p>
          <a:pPr marL="628650" lvl="1" indent="-171450" eaLnBrk="1" fontAlgn="auto" latinLnBrk="0" hangingPunct="1">
            <a:buFont typeface="Wingdings" panose="05000000000000000000" pitchFamily="2" charset="2"/>
            <a:buChar char="Ø"/>
          </a:pPr>
          <a:r>
            <a:rPr kumimoji="1" lang="ja-JP" altLang="en-US" sz="1100">
              <a:solidFill>
                <a:schemeClr val="lt1"/>
              </a:solidFill>
              <a:effectLst/>
              <a:latin typeface="+mn-lt"/>
              <a:ea typeface="+mn-ea"/>
              <a:cs typeface="+mn-cs"/>
            </a:rPr>
            <a:t>消費税／消費税を含んでいる場合は「税込（課税）」を選択、消費税が含まれていない場合は「課税対象外」を選択してください。</a:t>
          </a:r>
          <a:endParaRPr kumimoji="1" lang="en-US" altLang="ja-JP" sz="1100">
            <a:solidFill>
              <a:schemeClr val="lt1"/>
            </a:solidFill>
            <a:effectLst/>
            <a:latin typeface="+mn-lt"/>
            <a:ea typeface="+mn-ea"/>
            <a:cs typeface="+mn-cs"/>
          </a:endParaRPr>
        </a:p>
        <a:p>
          <a:pPr marL="628650" lvl="1" indent="-171450" eaLnBrk="1" fontAlgn="auto" latinLnBrk="0" hangingPunct="1">
            <a:buFont typeface="Wingdings" panose="05000000000000000000" pitchFamily="2" charset="2"/>
            <a:buChar char="Ø"/>
          </a:pPr>
          <a:r>
            <a:rPr kumimoji="1" lang="ja-JP" altLang="en-US" sz="1100">
              <a:solidFill>
                <a:schemeClr val="lt1"/>
              </a:solidFill>
              <a:effectLst/>
              <a:latin typeface="+mn-lt"/>
              <a:ea typeface="+mn-ea"/>
              <a:cs typeface="+mn-cs"/>
            </a:rPr>
            <a:t>消費税相当額の有無／消費税区分を入力すると自動入力されます。「要」の合計が消費税相当額計上対象額に表示され 、消費税相当額のシートに自動的に転記、計算されます。</a:t>
          </a:r>
          <a:endParaRPr kumimoji="1" lang="en-US" altLang="ja-JP" sz="1100">
            <a:solidFill>
              <a:schemeClr val="lt1"/>
            </a:solidFill>
            <a:effectLst/>
            <a:latin typeface="+mn-lt"/>
            <a:ea typeface="+mn-ea"/>
            <a:cs typeface="+mn-cs"/>
          </a:endParaRPr>
        </a:p>
        <a:p>
          <a:pPr marL="628650" lvl="1" indent="-171450" eaLnBrk="1" fontAlgn="auto" latinLnBrk="0" hangingPunct="1">
            <a:buFont typeface="Wingdings" panose="05000000000000000000" pitchFamily="2" charset="2"/>
            <a:buChar char="Ø"/>
          </a:pPr>
          <a:r>
            <a:rPr kumimoji="1" lang="en-US" altLang="ja-JP" sz="1100" u="sng">
              <a:solidFill>
                <a:schemeClr val="lt1"/>
              </a:solidFill>
              <a:effectLst/>
              <a:latin typeface="+mn-lt"/>
              <a:ea typeface="+mn-ea"/>
              <a:cs typeface="+mn-cs"/>
            </a:rPr>
            <a:t>【</a:t>
          </a:r>
          <a:r>
            <a:rPr kumimoji="1" lang="ja-JP" altLang="en-US" sz="1100" u="sng">
              <a:solidFill>
                <a:schemeClr val="lt1"/>
              </a:solidFill>
              <a:effectLst/>
              <a:latin typeface="+mn-lt"/>
              <a:ea typeface="+mn-ea"/>
              <a:cs typeface="+mn-cs"/>
            </a:rPr>
            <a:t>鑑</a:t>
          </a:r>
          <a:r>
            <a:rPr kumimoji="1" lang="en-US" altLang="ja-JP" sz="1100" u="sng">
              <a:solidFill>
                <a:schemeClr val="lt1"/>
              </a:solidFill>
              <a:effectLst/>
              <a:latin typeface="+mn-lt"/>
              <a:ea typeface="+mn-ea"/>
              <a:cs typeface="+mn-cs"/>
            </a:rPr>
            <a:t>】</a:t>
          </a:r>
          <a:r>
            <a:rPr kumimoji="1" lang="ja-JP" altLang="en-US" sz="1100" u="sng">
              <a:solidFill>
                <a:schemeClr val="lt1"/>
              </a:solidFill>
              <a:effectLst/>
              <a:latin typeface="+mn-lt"/>
              <a:ea typeface="+mn-ea"/>
              <a:cs typeface="+mn-cs"/>
            </a:rPr>
            <a:t>シートにて「免税事業者」を選択された場合は、すべて「税込（課税）」を選択してください。</a:t>
          </a:r>
          <a:endParaRPr kumimoji="1" lang="en-US" altLang="ja-JP" sz="1100" u="sng">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twoCellAnchor>
    <xdr:from>
      <xdr:col>0</xdr:col>
      <xdr:colOff>1114425</xdr:colOff>
      <xdr:row>0</xdr:row>
      <xdr:rowOff>28575</xdr:rowOff>
    </xdr:from>
    <xdr:to>
      <xdr:col>0</xdr:col>
      <xdr:colOff>1848557</xdr:colOff>
      <xdr:row>1</xdr:row>
      <xdr:rowOff>191205</xdr:rowOff>
    </xdr:to>
    <xdr:sp macro="" textlink="">
      <xdr:nvSpPr>
        <xdr:cNvPr id="3" name="四角形: 角を丸くする 2">
          <a:extLst>
            <a:ext uri="{FF2B5EF4-FFF2-40B4-BE49-F238E27FC236}">
              <a16:creationId xmlns:a16="http://schemas.microsoft.com/office/drawing/2014/main" id="{AFB9599B-1BF4-4E4E-AB23-69A7079617A3}"/>
            </a:ext>
          </a:extLst>
        </xdr:cNvPr>
        <xdr:cNvSpPr/>
      </xdr:nvSpPr>
      <xdr:spPr>
        <a:xfrm>
          <a:off x="1114425" y="28575"/>
          <a:ext cx="734132" cy="343605"/>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委託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FF0000"/>
    <pageSetUpPr fitToPage="1"/>
  </sheetPr>
  <dimension ref="A1:G16"/>
  <sheetViews>
    <sheetView zoomScaleNormal="100" workbookViewId="0">
      <selection sqref="A1:F1"/>
    </sheetView>
  </sheetViews>
  <sheetFormatPr defaultColWidth="9" defaultRowHeight="13.5" x14ac:dyDescent="0.15"/>
  <cols>
    <col min="1" max="1" width="5.75" style="116" customWidth="1"/>
    <col min="2" max="2" width="16.75" style="116" customWidth="1"/>
    <col min="3" max="3" width="19.5" style="116" customWidth="1"/>
    <col min="4" max="4" width="14.25" style="116" customWidth="1"/>
    <col min="5" max="5" width="12.5" style="116" customWidth="1"/>
    <col min="6" max="6" width="16.5" style="116" customWidth="1"/>
    <col min="7" max="7" width="13.75" style="116" customWidth="1"/>
    <col min="8" max="16384" width="9" style="116"/>
  </cols>
  <sheetData>
    <row r="1" spans="1:7" ht="36" customHeight="1" x14ac:dyDescent="0.15">
      <c r="A1" s="356"/>
      <c r="B1" s="356"/>
      <c r="C1" s="356"/>
      <c r="D1" s="356"/>
      <c r="E1" s="356"/>
      <c r="F1" s="356"/>
    </row>
    <row r="2" spans="1:7" ht="14.25" x14ac:dyDescent="0.15">
      <c r="A2" s="357" t="s">
        <v>275</v>
      </c>
      <c r="B2" s="357"/>
      <c r="C2" s="358"/>
      <c r="D2" s="358"/>
      <c r="E2" s="358"/>
      <c r="F2" s="123" t="s">
        <v>0</v>
      </c>
    </row>
    <row r="3" spans="1:7" ht="40.5" x14ac:dyDescent="0.15">
      <c r="A3" s="359" t="s">
        <v>1</v>
      </c>
      <c r="B3" s="359"/>
      <c r="C3" s="124" t="s">
        <v>2</v>
      </c>
      <c r="D3" s="125" t="s">
        <v>3</v>
      </c>
      <c r="E3" s="129" t="s">
        <v>4</v>
      </c>
      <c r="F3" s="124" t="s">
        <v>5</v>
      </c>
    </row>
    <row r="4" spans="1:7" x14ac:dyDescent="0.15">
      <c r="A4" s="363" t="s">
        <v>6</v>
      </c>
      <c r="B4" s="364" t="s">
        <v>7</v>
      </c>
      <c r="C4" s="126" t="s">
        <v>8</v>
      </c>
      <c r="D4" s="127">
        <f>【鑑】経費等内訳書!E22</f>
        <v>4080000</v>
      </c>
      <c r="E4" s="130">
        <v>0</v>
      </c>
      <c r="F4" s="131">
        <f>D4+D5+E4+E5</f>
        <v>5504000</v>
      </c>
    </row>
    <row r="5" spans="1:7" x14ac:dyDescent="0.15">
      <c r="A5" s="363"/>
      <c r="B5" s="364"/>
      <c r="C5" s="126" t="s">
        <v>9</v>
      </c>
      <c r="D5" s="127">
        <f>【鑑】経費等内訳書!E23</f>
        <v>1424000</v>
      </c>
      <c r="E5" s="130">
        <v>0</v>
      </c>
      <c r="F5" s="132"/>
    </row>
    <row r="6" spans="1:7" x14ac:dyDescent="0.15">
      <c r="A6" s="363"/>
      <c r="B6" s="128" t="s">
        <v>10</v>
      </c>
      <c r="C6" s="128" t="s">
        <v>10</v>
      </c>
      <c r="D6" s="127">
        <f>【鑑】経費等内訳書!E24</f>
        <v>410000</v>
      </c>
      <c r="E6" s="130">
        <v>0</v>
      </c>
      <c r="F6" s="127">
        <f>D6+E6</f>
        <v>410000</v>
      </c>
    </row>
    <row r="7" spans="1:7" x14ac:dyDescent="0.15">
      <c r="A7" s="363"/>
      <c r="B7" s="364" t="s">
        <v>11</v>
      </c>
      <c r="C7" s="126" t="s">
        <v>12</v>
      </c>
      <c r="D7" s="127">
        <f>【鑑】経費等内訳書!E25</f>
        <v>15385900</v>
      </c>
      <c r="E7" s="130">
        <v>0</v>
      </c>
      <c r="F7" s="131">
        <f>D7+E7+D8+E8</f>
        <v>15408900</v>
      </c>
    </row>
    <row r="8" spans="1:7" x14ac:dyDescent="0.15">
      <c r="A8" s="363"/>
      <c r="B8" s="364"/>
      <c r="C8" s="126" t="s">
        <v>13</v>
      </c>
      <c r="D8" s="127">
        <f>【鑑】経費等内訳書!E26</f>
        <v>23000</v>
      </c>
      <c r="E8" s="130">
        <v>0</v>
      </c>
      <c r="F8" s="132"/>
    </row>
    <row r="9" spans="1:7" x14ac:dyDescent="0.15">
      <c r="A9" s="363"/>
      <c r="B9" s="364" t="s">
        <v>14</v>
      </c>
      <c r="C9" s="126" t="s">
        <v>15</v>
      </c>
      <c r="D9" s="127">
        <f>【鑑】経費等内訳書!E27</f>
        <v>2664000</v>
      </c>
      <c r="E9" s="130">
        <v>0</v>
      </c>
      <c r="F9" s="131">
        <f>D9+E9+D10+E10+D11+E11</f>
        <v>4594620</v>
      </c>
    </row>
    <row r="10" spans="1:7" x14ac:dyDescent="0.15">
      <c r="A10" s="363"/>
      <c r="B10" s="364"/>
      <c r="C10" s="126" t="s">
        <v>14</v>
      </c>
      <c r="D10" s="127">
        <f>【鑑】経費等内訳書!E28</f>
        <v>415600</v>
      </c>
      <c r="E10" s="130">
        <v>0</v>
      </c>
      <c r="F10" s="133"/>
    </row>
    <row r="11" spans="1:7" ht="27" x14ac:dyDescent="0.15">
      <c r="A11" s="363"/>
      <c r="B11" s="364"/>
      <c r="C11" s="128" t="s">
        <v>16</v>
      </c>
      <c r="D11" s="127">
        <f>【鑑】経費等内訳書!E29</f>
        <v>1515020</v>
      </c>
      <c r="E11" s="130">
        <v>0</v>
      </c>
      <c r="F11" s="132"/>
    </row>
    <row r="12" spans="1:7" x14ac:dyDescent="0.15">
      <c r="A12" s="360" t="s">
        <v>17</v>
      </c>
      <c r="B12" s="360"/>
      <c r="C12" s="360"/>
      <c r="D12" s="127">
        <f>SUM(D4:D11)</f>
        <v>25917520</v>
      </c>
      <c r="E12" s="130">
        <v>0</v>
      </c>
      <c r="F12" s="127">
        <f>SUM(F4:F11)</f>
        <v>25917520</v>
      </c>
    </row>
    <row r="13" spans="1:7" x14ac:dyDescent="0.15">
      <c r="A13" s="361" t="s">
        <v>18</v>
      </c>
      <c r="B13" s="361"/>
      <c r="C13" s="362"/>
      <c r="D13" s="127">
        <f>【鑑】経費等内訳書!F31</f>
        <v>7775256</v>
      </c>
      <c r="E13" s="130">
        <v>0</v>
      </c>
      <c r="F13" s="127">
        <f>D13+E13</f>
        <v>7775256</v>
      </c>
    </row>
    <row r="14" spans="1:7" x14ac:dyDescent="0.15">
      <c r="A14" s="360" t="s">
        <v>19</v>
      </c>
      <c r="B14" s="360"/>
      <c r="C14" s="360"/>
      <c r="D14" s="127">
        <f>SUM(D12:D13)</f>
        <v>33692776</v>
      </c>
      <c r="E14" s="130">
        <v>0</v>
      </c>
      <c r="F14" s="127">
        <f>SUM(F12:F13)</f>
        <v>33692776</v>
      </c>
    </row>
    <row r="16" spans="1:7" ht="17.25" x14ac:dyDescent="0.15">
      <c r="G16" s="117"/>
    </row>
  </sheetData>
  <sheetProtection algorithmName="SHA-512" hashValue="3qiWhqGcdm7g+j0CKwpxpAxZgGG4Gv1+oCZLib2dAtMNzGnGVwd/ojC2NjLjZYcu7VKLtUBPa90sQmjhBmEbzA==" saltValue="9fUHJ5osXIBvwOglpzLEWg==" spinCount="100000" sheet="1" objects="1" scenarios="1"/>
  <mergeCells count="11">
    <mergeCell ref="A1:F1"/>
    <mergeCell ref="A2:B2"/>
    <mergeCell ref="C2:E2"/>
    <mergeCell ref="A3:B3"/>
    <mergeCell ref="A14:C14"/>
    <mergeCell ref="A13:C13"/>
    <mergeCell ref="A4:A11"/>
    <mergeCell ref="B4:B5"/>
    <mergeCell ref="B7:B8"/>
    <mergeCell ref="B9:B11"/>
    <mergeCell ref="A12:C12"/>
  </mergeCells>
  <phoneticPr fontId="16"/>
  <pageMargins left="0.70866141732283472" right="0.70866141732283472" top="0.74803149606299213" bottom="0.74803149606299213" header="0.31496062992125984" footer="0.31496062992125984"/>
  <pageSetup paperSize="9" orientation="landscape" r:id="rId1"/>
  <headerFooter>
    <oddFooter>&amp;R&amp;12&amp;K00-021Ver.20260401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66FFFF"/>
    <pageSetUpPr fitToPage="1"/>
  </sheetPr>
  <dimension ref="A1:I43"/>
  <sheetViews>
    <sheetView zoomScaleNormal="100" workbookViewId="0"/>
  </sheetViews>
  <sheetFormatPr defaultColWidth="9" defaultRowHeight="14.25" x14ac:dyDescent="0.15"/>
  <cols>
    <col min="1" max="1" width="33" style="1" customWidth="1"/>
    <col min="2" max="2" width="43.5" style="1" customWidth="1"/>
    <col min="3" max="3" width="15.5" style="1" customWidth="1"/>
    <col min="4" max="4" width="6.75" style="1" customWidth="1"/>
    <col min="5" max="5" width="5.5" style="31" customWidth="1"/>
    <col min="6" max="6" width="13.75" style="1" bestFit="1" customWidth="1"/>
    <col min="7" max="7" width="4.75" style="1" customWidth="1"/>
    <col min="8" max="8" width="17.5" style="2" customWidth="1"/>
    <col min="9" max="9" width="8.25" style="1" bestFit="1" customWidth="1"/>
    <col min="10" max="16384" width="9" style="1"/>
  </cols>
  <sheetData>
    <row r="1" spans="1:9" x14ac:dyDescent="0.15">
      <c r="A1" s="1" t="s">
        <v>238</v>
      </c>
    </row>
    <row r="2" spans="1:9" ht="17.25" customHeight="1" thickBot="1" x14ac:dyDescent="0.2">
      <c r="A2" s="1" t="s">
        <v>239</v>
      </c>
      <c r="H2" s="3" t="s">
        <v>132</v>
      </c>
    </row>
    <row r="3" spans="1:9" ht="17.25" customHeight="1" x14ac:dyDescent="0.15">
      <c r="A3" s="473" t="s">
        <v>240</v>
      </c>
      <c r="B3" s="451" t="s">
        <v>241</v>
      </c>
      <c r="C3" s="427" t="s">
        <v>136</v>
      </c>
      <c r="D3" s="427"/>
      <c r="E3" s="427"/>
      <c r="F3" s="427" t="s">
        <v>137</v>
      </c>
      <c r="G3" s="447" t="s">
        <v>138</v>
      </c>
      <c r="H3" s="442" t="s">
        <v>139</v>
      </c>
    </row>
    <row r="4" spans="1:9" s="7" customFormat="1" ht="17.25" customHeight="1" thickBot="1" x14ac:dyDescent="0.2">
      <c r="A4" s="461"/>
      <c r="B4" s="452"/>
      <c r="C4" s="17" t="s">
        <v>140</v>
      </c>
      <c r="D4" s="17" t="s">
        <v>141</v>
      </c>
      <c r="E4" s="18" t="s">
        <v>157</v>
      </c>
      <c r="F4" s="426"/>
      <c r="G4" s="448"/>
      <c r="H4" s="443"/>
      <c r="I4" s="13"/>
    </row>
    <row r="5" spans="1:9" ht="17.25" customHeight="1" x14ac:dyDescent="0.15">
      <c r="A5" s="46" t="s">
        <v>242</v>
      </c>
      <c r="B5" s="115" t="s">
        <v>243</v>
      </c>
      <c r="C5" s="66">
        <v>1500000</v>
      </c>
      <c r="D5" s="106">
        <v>1</v>
      </c>
      <c r="E5" s="110" t="s">
        <v>170</v>
      </c>
      <c r="F5" s="83" t="s">
        <v>146</v>
      </c>
      <c r="G5" s="35" t="str">
        <f>IF(F5="","",IF(F5="課税対象外","要","不要"))</f>
        <v>不要</v>
      </c>
      <c r="H5" s="36">
        <f>IF(A5="","",ROUNDDOWN(C5*D5,0))</f>
        <v>1500000</v>
      </c>
    </row>
    <row r="6" spans="1:9" ht="17.25" customHeight="1" x14ac:dyDescent="0.15">
      <c r="A6" s="84" t="s">
        <v>244</v>
      </c>
      <c r="B6" s="47" t="s">
        <v>245</v>
      </c>
      <c r="C6" s="111">
        <v>50000</v>
      </c>
      <c r="D6" s="111">
        <v>3</v>
      </c>
      <c r="E6" s="110" t="s">
        <v>145</v>
      </c>
      <c r="F6" s="52" t="s">
        <v>146</v>
      </c>
      <c r="G6" s="35" t="str">
        <f>IF(F6="","",IF(F6="課税対象外","要","不要"))</f>
        <v>不要</v>
      </c>
      <c r="H6" s="36">
        <f>IF(A6="","",ROUNDDOWN(C6*D6,0))</f>
        <v>150000</v>
      </c>
    </row>
    <row r="7" spans="1:9" ht="17.25" customHeight="1" x14ac:dyDescent="0.15">
      <c r="A7" s="46" t="s">
        <v>247</v>
      </c>
      <c r="B7" s="47" t="s">
        <v>248</v>
      </c>
      <c r="C7" s="99">
        <v>500000</v>
      </c>
      <c r="D7" s="106">
        <v>2</v>
      </c>
      <c r="E7" s="51" t="s">
        <v>145</v>
      </c>
      <c r="F7" s="52" t="s">
        <v>151</v>
      </c>
      <c r="G7" s="37" t="str">
        <f t="shared" ref="G7:G24" si="0">IF(F7="","",IF(F7="課税対象外","要","不要"))</f>
        <v>要</v>
      </c>
      <c r="H7" s="36">
        <f t="shared" ref="H7:H24" si="1">IF(A7="","",ROUNDDOWN(C7*D7,0))</f>
        <v>1000000</v>
      </c>
    </row>
    <row r="8" spans="1:9" ht="17.25" customHeight="1" x14ac:dyDescent="0.15">
      <c r="A8" s="46" t="s">
        <v>249</v>
      </c>
      <c r="B8" s="47" t="s">
        <v>250</v>
      </c>
      <c r="C8" s="99">
        <v>7000</v>
      </c>
      <c r="D8" s="106">
        <v>2</v>
      </c>
      <c r="E8" s="51" t="s">
        <v>145</v>
      </c>
      <c r="F8" s="52" t="s">
        <v>146</v>
      </c>
      <c r="G8" s="37" t="str">
        <f t="shared" si="0"/>
        <v>不要</v>
      </c>
      <c r="H8" s="36">
        <f t="shared" si="1"/>
        <v>14000</v>
      </c>
    </row>
    <row r="9" spans="1:9" ht="17.25" customHeight="1" x14ac:dyDescent="0.15">
      <c r="A9" s="46"/>
      <c r="B9" s="47"/>
      <c r="C9" s="99"/>
      <c r="D9" s="106"/>
      <c r="E9" s="107"/>
      <c r="F9" s="59"/>
      <c r="G9" s="38" t="str">
        <f t="shared" si="0"/>
        <v/>
      </c>
      <c r="H9" s="36" t="str">
        <f t="shared" si="1"/>
        <v/>
      </c>
    </row>
    <row r="10" spans="1:9" ht="17.25" customHeight="1" x14ac:dyDescent="0.15">
      <c r="A10" s="46"/>
      <c r="B10" s="47"/>
      <c r="C10" s="99"/>
      <c r="D10" s="106"/>
      <c r="E10" s="107"/>
      <c r="F10" s="59"/>
      <c r="G10" s="38" t="str">
        <f t="shared" si="0"/>
        <v/>
      </c>
      <c r="H10" s="36" t="str">
        <f t="shared" si="1"/>
        <v/>
      </c>
    </row>
    <row r="11" spans="1:9" ht="17.25" customHeight="1" x14ac:dyDescent="0.15">
      <c r="A11" s="46"/>
      <c r="B11" s="47"/>
      <c r="C11" s="99"/>
      <c r="D11" s="106"/>
      <c r="E11" s="107"/>
      <c r="F11" s="59"/>
      <c r="G11" s="38" t="str">
        <f t="shared" si="0"/>
        <v/>
      </c>
      <c r="H11" s="36" t="str">
        <f t="shared" si="1"/>
        <v/>
      </c>
    </row>
    <row r="12" spans="1:9" ht="17.25" customHeight="1" x14ac:dyDescent="0.15">
      <c r="A12" s="54"/>
      <c r="B12" s="108"/>
      <c r="C12" s="99"/>
      <c r="D12" s="106"/>
      <c r="E12" s="107"/>
      <c r="F12" s="59"/>
      <c r="G12" s="38" t="str">
        <f t="shared" si="0"/>
        <v/>
      </c>
      <c r="H12" s="36" t="str">
        <f t="shared" si="1"/>
        <v/>
      </c>
    </row>
    <row r="13" spans="1:9" ht="17.25" customHeight="1" x14ac:dyDescent="0.15">
      <c r="A13" s="46"/>
      <c r="B13" s="47"/>
      <c r="C13" s="99"/>
      <c r="D13" s="106"/>
      <c r="E13" s="107"/>
      <c r="F13" s="59"/>
      <c r="G13" s="38" t="str">
        <f t="shared" si="0"/>
        <v/>
      </c>
      <c r="H13" s="36" t="str">
        <f>IF(A13="","",ROUNDDOWN(C13*D13,0))</f>
        <v/>
      </c>
    </row>
    <row r="14" spans="1:9" ht="17.25" customHeight="1" x14ac:dyDescent="0.15">
      <c r="A14" s="46"/>
      <c r="B14" s="47"/>
      <c r="C14" s="99"/>
      <c r="D14" s="106"/>
      <c r="E14" s="107"/>
      <c r="F14" s="59"/>
      <c r="G14" s="38" t="str">
        <f t="shared" si="0"/>
        <v/>
      </c>
      <c r="H14" s="36" t="str">
        <f t="shared" si="1"/>
        <v/>
      </c>
    </row>
    <row r="15" spans="1:9" ht="17.25" customHeight="1" x14ac:dyDescent="0.15">
      <c r="A15" s="54"/>
      <c r="B15" s="108"/>
      <c r="C15" s="99"/>
      <c r="D15" s="106"/>
      <c r="E15" s="107"/>
      <c r="F15" s="59"/>
      <c r="G15" s="38" t="str">
        <f t="shared" si="0"/>
        <v/>
      </c>
      <c r="H15" s="36" t="str">
        <f t="shared" si="1"/>
        <v/>
      </c>
    </row>
    <row r="16" spans="1:9" ht="17.25" customHeight="1" x14ac:dyDescent="0.15">
      <c r="A16" s="54"/>
      <c r="B16" s="108"/>
      <c r="C16" s="99"/>
      <c r="D16" s="106"/>
      <c r="E16" s="107"/>
      <c r="F16" s="59"/>
      <c r="G16" s="38" t="str">
        <f t="shared" si="0"/>
        <v/>
      </c>
      <c r="H16" s="36" t="str">
        <f t="shared" si="1"/>
        <v/>
      </c>
    </row>
    <row r="17" spans="1:8" ht="17.25" customHeight="1" x14ac:dyDescent="0.15">
      <c r="A17" s="54"/>
      <c r="B17" s="108"/>
      <c r="C17" s="99"/>
      <c r="D17" s="106"/>
      <c r="E17" s="107"/>
      <c r="F17" s="59"/>
      <c r="G17" s="38" t="str">
        <f t="shared" si="0"/>
        <v/>
      </c>
      <c r="H17" s="36" t="str">
        <f t="shared" si="1"/>
        <v/>
      </c>
    </row>
    <row r="18" spans="1:8" ht="17.25" customHeight="1" x14ac:dyDescent="0.15">
      <c r="A18" s="46"/>
      <c r="B18" s="47"/>
      <c r="C18" s="99"/>
      <c r="D18" s="106"/>
      <c r="E18" s="107"/>
      <c r="F18" s="59"/>
      <c r="G18" s="38" t="str">
        <f t="shared" si="0"/>
        <v/>
      </c>
      <c r="H18" s="36" t="str">
        <f t="shared" si="1"/>
        <v/>
      </c>
    </row>
    <row r="19" spans="1:8" ht="17.25" customHeight="1" x14ac:dyDescent="0.15">
      <c r="A19" s="46"/>
      <c r="B19" s="47"/>
      <c r="C19" s="99"/>
      <c r="D19" s="106"/>
      <c r="E19" s="107"/>
      <c r="F19" s="59"/>
      <c r="G19" s="38" t="str">
        <f t="shared" si="0"/>
        <v/>
      </c>
      <c r="H19" s="36" t="str">
        <f t="shared" si="1"/>
        <v/>
      </c>
    </row>
    <row r="20" spans="1:8" ht="17.25" customHeight="1" x14ac:dyDescent="0.15">
      <c r="A20" s="54"/>
      <c r="B20" s="108"/>
      <c r="C20" s="99"/>
      <c r="D20" s="106"/>
      <c r="E20" s="107"/>
      <c r="F20" s="59"/>
      <c r="G20" s="38" t="str">
        <f t="shared" si="0"/>
        <v/>
      </c>
      <c r="H20" s="36" t="str">
        <f t="shared" si="1"/>
        <v/>
      </c>
    </row>
    <row r="21" spans="1:8" ht="17.25" customHeight="1" x14ac:dyDescent="0.15">
      <c r="A21" s="54"/>
      <c r="B21" s="108"/>
      <c r="C21" s="99"/>
      <c r="D21" s="106"/>
      <c r="E21" s="107"/>
      <c r="F21" s="59"/>
      <c r="G21" s="38" t="str">
        <f t="shared" si="0"/>
        <v/>
      </c>
      <c r="H21" s="36" t="str">
        <f t="shared" si="1"/>
        <v/>
      </c>
    </row>
    <row r="22" spans="1:8" ht="17.25" customHeight="1" x14ac:dyDescent="0.15">
      <c r="A22" s="54"/>
      <c r="B22" s="108"/>
      <c r="C22" s="99"/>
      <c r="D22" s="106"/>
      <c r="E22" s="107"/>
      <c r="F22" s="59"/>
      <c r="G22" s="38" t="str">
        <f t="shared" si="0"/>
        <v/>
      </c>
      <c r="H22" s="36" t="str">
        <f t="shared" si="1"/>
        <v/>
      </c>
    </row>
    <row r="23" spans="1:8" ht="17.25" customHeight="1" x14ac:dyDescent="0.15">
      <c r="A23" s="54"/>
      <c r="B23" s="108"/>
      <c r="C23" s="99"/>
      <c r="D23" s="106"/>
      <c r="E23" s="107"/>
      <c r="F23" s="59"/>
      <c r="G23" s="38" t="str">
        <f t="shared" si="0"/>
        <v/>
      </c>
      <c r="H23" s="36" t="str">
        <f t="shared" si="1"/>
        <v/>
      </c>
    </row>
    <row r="24" spans="1:8" ht="17.25" customHeight="1" thickBot="1" x14ac:dyDescent="0.2">
      <c r="A24" s="54"/>
      <c r="B24" s="108"/>
      <c r="C24" s="99"/>
      <c r="D24" s="106"/>
      <c r="E24" s="107"/>
      <c r="F24" s="59"/>
      <c r="G24" s="38" t="str">
        <f t="shared" si="0"/>
        <v/>
      </c>
      <c r="H24" s="36" t="str">
        <f t="shared" si="1"/>
        <v/>
      </c>
    </row>
    <row r="25" spans="1:8" ht="17.25" customHeight="1" thickTop="1" thickBot="1" x14ac:dyDescent="0.2">
      <c r="A25" s="444" t="s">
        <v>152</v>
      </c>
      <c r="B25" s="445"/>
      <c r="C25" s="445"/>
      <c r="D25" s="445"/>
      <c r="E25" s="445"/>
      <c r="F25" s="445"/>
      <c r="G25" s="446"/>
      <c r="H25" s="147">
        <f>SUM(H5:H24)</f>
        <v>2664000</v>
      </c>
    </row>
    <row r="26" spans="1:8" ht="17.25" customHeight="1" x14ac:dyDescent="0.15">
      <c r="A26" s="15"/>
      <c r="B26" s="15"/>
      <c r="C26" s="15"/>
      <c r="D26" s="15"/>
      <c r="E26" s="15"/>
      <c r="F26" s="15"/>
      <c r="G26" s="26" t="s">
        <v>153</v>
      </c>
      <c r="H26" s="16">
        <f>SUMIF(G5:G24,"要",H5:H24)</f>
        <v>1000000</v>
      </c>
    </row>
    <row r="27" spans="1:8" ht="17.25" customHeight="1" x14ac:dyDescent="0.15">
      <c r="A27" s="7" t="s">
        <v>154</v>
      </c>
      <c r="C27" s="7"/>
      <c r="D27" s="7"/>
      <c r="E27" s="9"/>
      <c r="F27" s="7"/>
      <c r="G27" s="7"/>
      <c r="H27" s="1"/>
    </row>
    <row r="28" spans="1:8" ht="17.25" customHeight="1" x14ac:dyDescent="0.15"/>
    <row r="29" spans="1:8" ht="17.25" customHeight="1" x14ac:dyDescent="0.15"/>
    <row r="30" spans="1:8" ht="17.25" customHeight="1" x14ac:dyDescent="0.15"/>
    <row r="31" spans="1:8" ht="17.25" customHeight="1" x14ac:dyDescent="0.15"/>
    <row r="32" spans="1:8" ht="17.25" customHeight="1" x14ac:dyDescent="0.15"/>
    <row r="33" spans="6:7" ht="17.25" customHeight="1" x14ac:dyDescent="0.15">
      <c r="F33" s="7"/>
      <c r="G33" s="7"/>
    </row>
    <row r="34" spans="6:7" ht="17.25" customHeight="1" x14ac:dyDescent="0.15">
      <c r="F34" s="7"/>
      <c r="G34" s="7"/>
    </row>
    <row r="35" spans="6:7" ht="17.25" customHeight="1" x14ac:dyDescent="0.15">
      <c r="F35" s="7"/>
      <c r="G35" s="7"/>
    </row>
    <row r="36" spans="6:7" ht="17.25" customHeight="1" x14ac:dyDescent="0.15">
      <c r="F36" s="7"/>
      <c r="G36" s="7"/>
    </row>
    <row r="37" spans="6:7" ht="17.25" customHeight="1" x14ac:dyDescent="0.15">
      <c r="F37" s="7"/>
      <c r="G37" s="7"/>
    </row>
    <row r="38" spans="6:7" ht="17.25" customHeight="1" x14ac:dyDescent="0.15"/>
    <row r="39" spans="6:7" ht="17.25" customHeight="1" x14ac:dyDescent="0.15"/>
    <row r="40" spans="6:7" ht="17.25" customHeight="1" x14ac:dyDescent="0.15"/>
    <row r="41" spans="6:7" ht="17.25" customHeight="1" x14ac:dyDescent="0.15"/>
    <row r="42" spans="6:7" ht="17.25" customHeight="1" x14ac:dyDescent="0.15"/>
    <row r="43" spans="6:7" ht="17.25" customHeight="1" x14ac:dyDescent="0.15"/>
  </sheetData>
  <sheetProtection algorithmName="SHA-512" hashValue="HCiEcyklZljle8JPN/p9IdyBN7h2SIFc67ki4KupY+ztKbUk7U88tjDkQIfeQ0+ycXe/WcQm7YOD8Rpx0k62bg==" saltValue="Xy84LhIMkXT7HFE9TLtE4Q==" spinCount="100000" sheet="1" formatCells="0" formatColumns="0" formatRows="0"/>
  <protectedRanges>
    <protectedRange sqref="A5:F5 A7:F24 E6" name="範囲1"/>
    <protectedRange sqref="A6 C6:D6 F6" name="範囲1_1"/>
    <protectedRange sqref="B6" name="範囲1_1_1"/>
  </protectedRanges>
  <mergeCells count="7">
    <mergeCell ref="A25:G25"/>
    <mergeCell ref="C3:E3"/>
    <mergeCell ref="A3:A4"/>
    <mergeCell ref="B3:B4"/>
    <mergeCell ref="H3:H4"/>
    <mergeCell ref="F3:F4"/>
    <mergeCell ref="G3:G4"/>
  </mergeCells>
  <phoneticPr fontId="16"/>
  <dataValidations disablePrompts="1" count="3">
    <dataValidation type="list" allowBlank="1" showInputMessage="1" showErrorMessage="1" sqref="E5:E24" xr:uid="{00000000-0002-0000-0900-000003000000}">
      <formula1>"選択してください,個,点,式,件,回,ヶ月"</formula1>
    </dataValidation>
    <dataValidation type="list" allowBlank="1" showInputMessage="1" showErrorMessage="1" sqref="F5:F24" xr:uid="{00000000-0002-0000-0900-000002000000}">
      <formula1>"税込（課税）,課税対象外"</formula1>
    </dataValidation>
    <dataValidation type="list" allowBlank="1" showDropDown="1" showInputMessage="1" showErrorMessage="1" sqref="G5:G24" xr:uid="{00000000-0002-0000-0900-000004000000}">
      <formula1>"要,不要"</formula1>
    </dataValidation>
  </dataValidations>
  <printOptions horizontalCentered="1"/>
  <pageMargins left="0.23622047244094491" right="0.23622047244094491" top="0.74803149606299213" bottom="0.74803149606299213" header="0.31496062992125984" footer="0.31496062992125984"/>
  <pageSetup paperSize="9" fitToHeight="0" orientation="landscape" blackAndWhite="1" r:id="rId1"/>
  <headerFooter>
    <oddFooter>&amp;R&amp;12&amp;K00-023Ver.20260401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66FFFF"/>
    <pageSetUpPr fitToPage="1"/>
  </sheetPr>
  <dimension ref="A1:I41"/>
  <sheetViews>
    <sheetView zoomScaleNormal="100" workbookViewId="0"/>
  </sheetViews>
  <sheetFormatPr defaultColWidth="9" defaultRowHeight="14.25" x14ac:dyDescent="0.15"/>
  <cols>
    <col min="1" max="1" width="35.25" style="1" customWidth="1"/>
    <col min="2" max="2" width="39.5" style="1" customWidth="1"/>
    <col min="3" max="3" width="12.75" style="1" customWidth="1"/>
    <col min="4" max="4" width="9.25" style="1" customWidth="1"/>
    <col min="5" max="5" width="6.5" style="2" customWidth="1"/>
    <col min="6" max="6" width="14.5" style="1" customWidth="1"/>
    <col min="7" max="7" width="6.25" style="1" customWidth="1"/>
    <col min="8" max="8" width="17.5" style="2" customWidth="1"/>
    <col min="9" max="9" width="8.25" style="1" bestFit="1" customWidth="1"/>
    <col min="10" max="16384" width="9" style="1"/>
  </cols>
  <sheetData>
    <row r="1" spans="1:9" x14ac:dyDescent="0.15">
      <c r="A1" s="1" t="s">
        <v>238</v>
      </c>
      <c r="E1" s="31"/>
    </row>
    <row r="2" spans="1:9" ht="17.25" customHeight="1" thickBot="1" x14ac:dyDescent="0.2">
      <c r="A2" s="1" t="s">
        <v>251</v>
      </c>
      <c r="H2" s="3" t="s">
        <v>132</v>
      </c>
    </row>
    <row r="3" spans="1:9" ht="15.75" customHeight="1" x14ac:dyDescent="0.15">
      <c r="A3" s="420" t="s">
        <v>240</v>
      </c>
      <c r="B3" s="422" t="s">
        <v>241</v>
      </c>
      <c r="C3" s="439" t="s">
        <v>136</v>
      </c>
      <c r="D3" s="440"/>
      <c r="E3" s="441"/>
      <c r="F3" s="428" t="s">
        <v>235</v>
      </c>
      <c r="G3" s="430" t="s">
        <v>138</v>
      </c>
      <c r="H3" s="418" t="s">
        <v>139</v>
      </c>
    </row>
    <row r="4" spans="1:9" ht="15.75" customHeight="1" thickBot="1" x14ac:dyDescent="0.2">
      <c r="A4" s="421"/>
      <c r="B4" s="423"/>
      <c r="C4" s="17" t="s">
        <v>140</v>
      </c>
      <c r="D4" s="17" t="s">
        <v>141</v>
      </c>
      <c r="E4" s="18" t="s">
        <v>157</v>
      </c>
      <c r="F4" s="429"/>
      <c r="G4" s="431"/>
      <c r="H4" s="419"/>
    </row>
    <row r="5" spans="1:9" s="12" customFormat="1" ht="17.25" customHeight="1" x14ac:dyDescent="0.15">
      <c r="A5" s="81" t="s">
        <v>252</v>
      </c>
      <c r="B5" s="109" t="s">
        <v>253</v>
      </c>
      <c r="C5" s="67">
        <v>7000</v>
      </c>
      <c r="D5" s="47">
        <v>10</v>
      </c>
      <c r="E5" s="110" t="s">
        <v>254</v>
      </c>
      <c r="F5" s="83" t="s">
        <v>146</v>
      </c>
      <c r="G5" s="35" t="str">
        <f>IF(F5="","",IF(F5="課税対象外","要","不要"))</f>
        <v>不要</v>
      </c>
      <c r="H5" s="36">
        <f>IF(A5="","",ROUNDDOWN(C5*D5,0))</f>
        <v>70000</v>
      </c>
      <c r="I5" s="13"/>
    </row>
    <row r="6" spans="1:9" s="11" customFormat="1" ht="17.25" customHeight="1" x14ac:dyDescent="0.15">
      <c r="A6" s="84" t="s">
        <v>255</v>
      </c>
      <c r="B6" s="105" t="s">
        <v>256</v>
      </c>
      <c r="C6" s="111">
        <v>50000</v>
      </c>
      <c r="D6" s="111">
        <v>1</v>
      </c>
      <c r="E6" s="51" t="s">
        <v>145</v>
      </c>
      <c r="F6" s="52" t="s">
        <v>151</v>
      </c>
      <c r="G6" s="35" t="str">
        <f t="shared" ref="G6:G25" si="0">IF(F6="","",IF(F6="課税対象外","要","不要"))</f>
        <v>要</v>
      </c>
      <c r="H6" s="36">
        <f t="shared" ref="H6:H25" si="1">IF(A6="","",ROUNDDOWN(C6*D6,0))</f>
        <v>50000</v>
      </c>
    </row>
    <row r="7" spans="1:9" s="11" customFormat="1" ht="17.25" customHeight="1" x14ac:dyDescent="0.15">
      <c r="A7" s="84" t="s">
        <v>257</v>
      </c>
      <c r="B7" s="105" t="s">
        <v>258</v>
      </c>
      <c r="C7" s="111">
        <v>250000</v>
      </c>
      <c r="D7" s="111">
        <v>1</v>
      </c>
      <c r="E7" s="51" t="s">
        <v>145</v>
      </c>
      <c r="F7" s="52" t="s">
        <v>151</v>
      </c>
      <c r="G7" s="35" t="str">
        <f t="shared" si="0"/>
        <v>要</v>
      </c>
      <c r="H7" s="36">
        <f t="shared" si="1"/>
        <v>250000</v>
      </c>
    </row>
    <row r="8" spans="1:9" s="11" customFormat="1" ht="17.25" customHeight="1" x14ac:dyDescent="0.15">
      <c r="A8" s="84" t="s">
        <v>259</v>
      </c>
      <c r="B8" s="105" t="s">
        <v>256</v>
      </c>
      <c r="C8" s="111">
        <v>10000</v>
      </c>
      <c r="D8" s="111">
        <v>1</v>
      </c>
      <c r="E8" s="51" t="s">
        <v>145</v>
      </c>
      <c r="F8" s="52" t="s">
        <v>151</v>
      </c>
      <c r="G8" s="35" t="str">
        <f t="shared" si="0"/>
        <v>要</v>
      </c>
      <c r="H8" s="36">
        <f t="shared" si="1"/>
        <v>10000</v>
      </c>
    </row>
    <row r="9" spans="1:9" s="11" customFormat="1" ht="17.25" customHeight="1" x14ac:dyDescent="0.15">
      <c r="A9" s="84" t="s">
        <v>260</v>
      </c>
      <c r="B9" s="105" t="s">
        <v>256</v>
      </c>
      <c r="C9" s="111">
        <v>10800</v>
      </c>
      <c r="D9" s="111">
        <v>2</v>
      </c>
      <c r="E9" s="51" t="s">
        <v>145</v>
      </c>
      <c r="F9" s="52" t="s">
        <v>146</v>
      </c>
      <c r="G9" s="35" t="str">
        <f t="shared" si="0"/>
        <v>不要</v>
      </c>
      <c r="H9" s="36">
        <f t="shared" si="1"/>
        <v>21600</v>
      </c>
    </row>
    <row r="10" spans="1:9" s="11" customFormat="1" ht="17.25" customHeight="1" x14ac:dyDescent="0.15">
      <c r="A10" s="84" t="s">
        <v>261</v>
      </c>
      <c r="B10" s="105" t="s">
        <v>262</v>
      </c>
      <c r="C10" s="111">
        <v>14000</v>
      </c>
      <c r="D10" s="111">
        <v>1</v>
      </c>
      <c r="E10" s="51" t="s">
        <v>246</v>
      </c>
      <c r="F10" s="52" t="s">
        <v>146</v>
      </c>
      <c r="G10" s="37" t="str">
        <f t="shared" si="0"/>
        <v>不要</v>
      </c>
      <c r="H10" s="42">
        <f>IF(A10="","",ROUNDDOWN(C10*D10,0))</f>
        <v>14000</v>
      </c>
    </row>
    <row r="11" spans="1:9" s="11" customFormat="1" ht="17.25" customHeight="1" x14ac:dyDescent="0.15">
      <c r="A11" s="101"/>
      <c r="B11" s="112"/>
      <c r="C11" s="108"/>
      <c r="D11" s="108"/>
      <c r="E11" s="58"/>
      <c r="F11" s="59"/>
      <c r="G11" s="41" t="str">
        <f t="shared" si="0"/>
        <v/>
      </c>
      <c r="H11" s="162" t="str">
        <f t="shared" si="1"/>
        <v/>
      </c>
    </row>
    <row r="12" spans="1:9" s="11" customFormat="1" ht="17.25" customHeight="1" x14ac:dyDescent="0.15">
      <c r="A12" s="101"/>
      <c r="B12" s="112"/>
      <c r="C12" s="108"/>
      <c r="D12" s="108"/>
      <c r="E12" s="58"/>
      <c r="F12" s="59"/>
      <c r="G12" s="41" t="str">
        <f t="shared" si="0"/>
        <v/>
      </c>
      <c r="H12" s="162" t="str">
        <f t="shared" si="1"/>
        <v/>
      </c>
    </row>
    <row r="13" spans="1:9" s="11" customFormat="1" ht="17.25" customHeight="1" x14ac:dyDescent="0.15">
      <c r="A13" s="101"/>
      <c r="B13" s="112"/>
      <c r="C13" s="108"/>
      <c r="D13" s="108"/>
      <c r="E13" s="58"/>
      <c r="F13" s="59"/>
      <c r="G13" s="41" t="str">
        <f t="shared" si="0"/>
        <v/>
      </c>
      <c r="H13" s="162" t="str">
        <f t="shared" si="1"/>
        <v/>
      </c>
    </row>
    <row r="14" spans="1:9" s="11" customFormat="1" ht="17.25" customHeight="1" x14ac:dyDescent="0.15">
      <c r="A14" s="101"/>
      <c r="B14" s="112"/>
      <c r="C14" s="108"/>
      <c r="D14" s="108"/>
      <c r="E14" s="58"/>
      <c r="F14" s="59"/>
      <c r="G14" s="41" t="str">
        <f t="shared" si="0"/>
        <v/>
      </c>
      <c r="H14" s="162" t="str">
        <f t="shared" si="1"/>
        <v/>
      </c>
    </row>
    <row r="15" spans="1:9" s="11" customFormat="1" ht="17.25" customHeight="1" x14ac:dyDescent="0.15">
      <c r="A15" s="101"/>
      <c r="B15" s="112"/>
      <c r="C15" s="108"/>
      <c r="D15" s="108"/>
      <c r="E15" s="58"/>
      <c r="F15" s="59"/>
      <c r="G15" s="41" t="str">
        <f t="shared" si="0"/>
        <v/>
      </c>
      <c r="H15" s="162" t="str">
        <f t="shared" si="1"/>
        <v/>
      </c>
    </row>
    <row r="16" spans="1:9" s="11" customFormat="1" ht="17.25" customHeight="1" x14ac:dyDescent="0.15">
      <c r="A16" s="101"/>
      <c r="B16" s="112"/>
      <c r="C16" s="108"/>
      <c r="D16" s="108"/>
      <c r="E16" s="58"/>
      <c r="F16" s="59"/>
      <c r="G16" s="41" t="str">
        <f t="shared" si="0"/>
        <v/>
      </c>
      <c r="H16" s="162" t="str">
        <f t="shared" si="1"/>
        <v/>
      </c>
    </row>
    <row r="17" spans="1:8" s="11" customFormat="1" ht="17.25" customHeight="1" x14ac:dyDescent="0.15">
      <c r="A17" s="101"/>
      <c r="B17" s="112"/>
      <c r="C17" s="108"/>
      <c r="D17" s="108"/>
      <c r="E17" s="58"/>
      <c r="F17" s="59"/>
      <c r="G17" s="41" t="str">
        <f t="shared" si="0"/>
        <v/>
      </c>
      <c r="H17" s="162" t="str">
        <f t="shared" si="1"/>
        <v/>
      </c>
    </row>
    <row r="18" spans="1:8" s="11" customFormat="1" ht="17.25" customHeight="1" x14ac:dyDescent="0.15">
      <c r="A18" s="101"/>
      <c r="B18" s="112"/>
      <c r="C18" s="108"/>
      <c r="D18" s="108"/>
      <c r="E18" s="58"/>
      <c r="F18" s="59"/>
      <c r="G18" s="41" t="str">
        <f t="shared" si="0"/>
        <v/>
      </c>
      <c r="H18" s="162" t="str">
        <f t="shared" si="1"/>
        <v/>
      </c>
    </row>
    <row r="19" spans="1:8" s="11" customFormat="1" ht="17.25" customHeight="1" x14ac:dyDescent="0.15">
      <c r="A19" s="101"/>
      <c r="B19" s="112"/>
      <c r="C19" s="108"/>
      <c r="D19" s="108"/>
      <c r="E19" s="58"/>
      <c r="F19" s="59"/>
      <c r="G19" s="41" t="str">
        <f t="shared" si="0"/>
        <v/>
      </c>
      <c r="H19" s="162" t="str">
        <f t="shared" si="1"/>
        <v/>
      </c>
    </row>
    <row r="20" spans="1:8" s="11" customFormat="1" ht="17.25" customHeight="1" x14ac:dyDescent="0.15">
      <c r="A20" s="101"/>
      <c r="B20" s="112"/>
      <c r="C20" s="108"/>
      <c r="D20" s="108"/>
      <c r="E20" s="58"/>
      <c r="F20" s="59"/>
      <c r="G20" s="41" t="str">
        <f t="shared" si="0"/>
        <v/>
      </c>
      <c r="H20" s="162" t="str">
        <f t="shared" si="1"/>
        <v/>
      </c>
    </row>
    <row r="21" spans="1:8" s="11" customFormat="1" ht="17.25" customHeight="1" x14ac:dyDescent="0.15">
      <c r="A21" s="101"/>
      <c r="B21" s="112"/>
      <c r="C21" s="108"/>
      <c r="D21" s="108"/>
      <c r="E21" s="58"/>
      <c r="F21" s="59"/>
      <c r="G21" s="41" t="str">
        <f t="shared" si="0"/>
        <v/>
      </c>
      <c r="H21" s="162" t="str">
        <f t="shared" si="1"/>
        <v/>
      </c>
    </row>
    <row r="22" spans="1:8" s="11" customFormat="1" ht="17.25" customHeight="1" x14ac:dyDescent="0.15">
      <c r="A22" s="101"/>
      <c r="B22" s="112"/>
      <c r="C22" s="108"/>
      <c r="D22" s="108"/>
      <c r="E22" s="58"/>
      <c r="F22" s="59"/>
      <c r="G22" s="41" t="str">
        <f t="shared" si="0"/>
        <v/>
      </c>
      <c r="H22" s="162" t="str">
        <f t="shared" si="1"/>
        <v/>
      </c>
    </row>
    <row r="23" spans="1:8" s="11" customFormat="1" ht="17.25" customHeight="1" x14ac:dyDescent="0.15">
      <c r="A23" s="101"/>
      <c r="B23" s="112"/>
      <c r="C23" s="108"/>
      <c r="D23" s="108"/>
      <c r="E23" s="58"/>
      <c r="F23" s="59"/>
      <c r="G23" s="41" t="str">
        <f t="shared" si="0"/>
        <v/>
      </c>
      <c r="H23" s="162" t="str">
        <f t="shared" si="1"/>
        <v/>
      </c>
    </row>
    <row r="24" spans="1:8" s="11" customFormat="1" ht="17.25" customHeight="1" x14ac:dyDescent="0.15">
      <c r="A24" s="101"/>
      <c r="B24" s="112"/>
      <c r="C24" s="108"/>
      <c r="D24" s="108"/>
      <c r="E24" s="58"/>
      <c r="F24" s="59"/>
      <c r="G24" s="41" t="str">
        <f t="shared" si="0"/>
        <v/>
      </c>
      <c r="H24" s="162" t="str">
        <f t="shared" si="1"/>
        <v/>
      </c>
    </row>
    <row r="25" spans="1:8" s="11" customFormat="1" ht="17.25" customHeight="1" thickBot="1" x14ac:dyDescent="0.2">
      <c r="A25" s="163"/>
      <c r="B25" s="164"/>
      <c r="C25" s="165"/>
      <c r="D25" s="165"/>
      <c r="E25" s="166"/>
      <c r="F25" s="167"/>
      <c r="G25" s="168" t="str">
        <f t="shared" si="0"/>
        <v/>
      </c>
      <c r="H25" s="169" t="str">
        <f t="shared" si="1"/>
        <v/>
      </c>
    </row>
    <row r="26" spans="1:8" ht="17.25" customHeight="1" thickTop="1" thickBot="1" x14ac:dyDescent="0.2">
      <c r="A26" s="444" t="s">
        <v>152</v>
      </c>
      <c r="B26" s="445"/>
      <c r="C26" s="445"/>
      <c r="D26" s="445"/>
      <c r="E26" s="445"/>
      <c r="F26" s="445"/>
      <c r="G26" s="446"/>
      <c r="H26" s="147">
        <f>SUM(H5:H25)</f>
        <v>415600</v>
      </c>
    </row>
    <row r="27" spans="1:8" ht="17.25" customHeight="1" x14ac:dyDescent="0.15">
      <c r="A27" s="15"/>
      <c r="B27" s="15"/>
      <c r="C27" s="19"/>
      <c r="D27" s="15"/>
      <c r="E27" s="15"/>
      <c r="F27" s="15"/>
      <c r="G27" s="26" t="s">
        <v>153</v>
      </c>
      <c r="H27" s="16">
        <f>SUMIF(G5:G25,"要",H5:H25)</f>
        <v>310000</v>
      </c>
    </row>
    <row r="28" spans="1:8" ht="17.25" customHeight="1" x14ac:dyDescent="0.15">
      <c r="A28" s="7" t="s">
        <v>154</v>
      </c>
      <c r="F28" s="7"/>
      <c r="G28" s="7"/>
    </row>
    <row r="29" spans="1:8" ht="17.25" customHeight="1" x14ac:dyDescent="0.15">
      <c r="F29" s="7"/>
      <c r="G29" s="7"/>
    </row>
    <row r="30" spans="1:8" ht="17.25" customHeight="1" x14ac:dyDescent="0.15"/>
    <row r="31" spans="1:8" ht="17.25" customHeight="1" x14ac:dyDescent="0.15"/>
    <row r="32" spans="1:8" ht="17.25" customHeight="1" x14ac:dyDescent="0.15"/>
    <row r="33" ht="17.25" customHeight="1" x14ac:dyDescent="0.15"/>
    <row r="34" ht="17.25" customHeight="1" x14ac:dyDescent="0.15"/>
    <row r="35" ht="17.25" customHeight="1" x14ac:dyDescent="0.15"/>
    <row r="36" ht="17.25" customHeight="1" x14ac:dyDescent="0.15"/>
    <row r="37" ht="17.25" customHeight="1" x14ac:dyDescent="0.15"/>
    <row r="38" ht="17.25" customHeight="1" x14ac:dyDescent="0.15"/>
    <row r="39" ht="17.25" customHeight="1" x14ac:dyDescent="0.15"/>
    <row r="40" ht="17.25" customHeight="1" x14ac:dyDescent="0.15"/>
    <row r="41" ht="17.25" customHeight="1" x14ac:dyDescent="0.15"/>
  </sheetData>
  <sheetProtection algorithmName="SHA-512" hashValue="vYQKrIrdCYNUATW/ZOsFVyNeDN3QKNg8bd5tvD0Jmeo64ID9hBxkOGhzHKcO3n083NQlCHa0tcnBdtTfHyX7cQ==" saltValue="Oju+CJhgZMFq+3NIphJBWg==" spinCount="100000" sheet="1" formatCells="0" formatColumns="0" formatRows="0"/>
  <protectedRanges>
    <protectedRange sqref="A5:F9 A11:F25 A10:E10" name="範囲1"/>
    <protectedRange sqref="F10" name="範囲1_2"/>
  </protectedRanges>
  <mergeCells count="7">
    <mergeCell ref="A26:G26"/>
    <mergeCell ref="C3:E3"/>
    <mergeCell ref="A3:A4"/>
    <mergeCell ref="B3:B4"/>
    <mergeCell ref="H3:H4"/>
    <mergeCell ref="F3:F4"/>
    <mergeCell ref="G3:G4"/>
  </mergeCells>
  <phoneticPr fontId="16"/>
  <dataValidations disablePrompts="1" count="3">
    <dataValidation type="list" allowBlank="1" showInputMessage="1" showErrorMessage="1" sqref="F5:F9 F10:F25" xr:uid="{00000000-0002-0000-0A00-000001000000}">
      <formula1>"税込（課税）,課税対象外"</formula1>
    </dataValidation>
    <dataValidation type="list" allowBlank="1" showInputMessage="1" showErrorMessage="1" sqref="E5:E9 E10:E25" xr:uid="{00000000-0002-0000-0A00-000002000000}">
      <formula1>"選択してください,個,点,式,件,ヶ月"</formula1>
    </dataValidation>
    <dataValidation type="list" allowBlank="1" showDropDown="1" showInputMessage="1" showErrorMessage="1" sqref="G5:G25" xr:uid="{00000000-0002-0000-0A00-000000000000}">
      <formula1>"要,不要"</formula1>
    </dataValidation>
  </dataValidations>
  <printOptions horizontalCentered="1"/>
  <pageMargins left="0.70866141732283472" right="0.70866141732283472" top="0.74803149606299213" bottom="0.74803149606299213" header="0.31496062992125984" footer="0.31496062992125984"/>
  <pageSetup paperSize="9" scale="94" fitToHeight="0" orientation="landscape" blackAndWhite="1" r:id="rId1"/>
  <headerFooter>
    <oddFooter>&amp;R&amp;12&amp;K00-023Ver.20260401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66FFFF"/>
    <pageSetUpPr fitToPage="1"/>
  </sheetPr>
  <dimension ref="A1:G11"/>
  <sheetViews>
    <sheetView zoomScaleNormal="100" workbookViewId="0"/>
  </sheetViews>
  <sheetFormatPr defaultColWidth="9" defaultRowHeight="14.25" x14ac:dyDescent="0.15"/>
  <cols>
    <col min="1" max="1" width="15.25" style="1" customWidth="1"/>
    <col min="2" max="3" width="25.5" style="1" customWidth="1"/>
    <col min="4" max="4" width="18" style="1" customWidth="1"/>
    <col min="5" max="5" width="10.25" style="2" customWidth="1"/>
    <col min="6" max="6" width="18" style="2" customWidth="1"/>
    <col min="7" max="7" width="8.25" style="1" bestFit="1" customWidth="1"/>
    <col min="8" max="16384" width="9" style="1"/>
  </cols>
  <sheetData>
    <row r="1" spans="1:7" x14ac:dyDescent="0.15">
      <c r="A1" s="1" t="s">
        <v>238</v>
      </c>
    </row>
    <row r="2" spans="1:7" ht="17.25" customHeight="1" thickBot="1" x14ac:dyDescent="0.2">
      <c r="A2" s="1" t="s">
        <v>263</v>
      </c>
      <c r="F2" s="3" t="s">
        <v>132</v>
      </c>
    </row>
    <row r="3" spans="1:7" ht="17.25" customHeight="1" thickBot="1" x14ac:dyDescent="0.2">
      <c r="A3" s="22" t="s">
        <v>264</v>
      </c>
      <c r="B3" s="453" t="s">
        <v>240</v>
      </c>
      <c r="C3" s="455"/>
      <c r="D3" s="215" t="s">
        <v>265</v>
      </c>
      <c r="E3" s="23" t="s">
        <v>266</v>
      </c>
      <c r="F3" s="214" t="s">
        <v>139</v>
      </c>
    </row>
    <row r="4" spans="1:7" ht="17.25" customHeight="1" x14ac:dyDescent="0.15">
      <c r="A4" s="206" t="s">
        <v>267</v>
      </c>
      <c r="B4" s="478" t="s">
        <v>268</v>
      </c>
      <c r="C4" s="479"/>
      <c r="D4" s="207">
        <f>IF(COUNTIF(【鑑】経費等内訳書!$B$64:$D$64,"免税事業者"),0,設備備品費!I31)</f>
        <v>2580000</v>
      </c>
      <c r="E4" s="208">
        <f>IF(COUNTIF(【鑑】経費等内訳書!$B$64:$D$64,"免税事業者"), 0%,10%)</f>
        <v>0.1</v>
      </c>
      <c r="F4" s="209">
        <f t="shared" ref="F4:F10" si="0">IF(D4*E4=0,0,ROUNDDOWN(D4*E4,0))</f>
        <v>258000</v>
      </c>
      <c r="G4" s="13"/>
    </row>
    <row r="5" spans="1:7" ht="17.25" customHeight="1" x14ac:dyDescent="0.15">
      <c r="A5" s="25" t="s">
        <v>269</v>
      </c>
      <c r="B5" s="474" t="s">
        <v>268</v>
      </c>
      <c r="C5" s="475"/>
      <c r="D5" s="34">
        <f>IF(COUNTIF(【鑑】経費等内訳書!$B$64:$D$64,"免税事業者"),0,消耗品費!H41)</f>
        <v>220000</v>
      </c>
      <c r="E5" s="24">
        <f>IF(COUNTIF(【鑑】経費等内訳書!$B$64:$D$64,"免税事業者"), 0%,10%)</f>
        <v>0.1</v>
      </c>
      <c r="F5" s="14">
        <f t="shared" si="0"/>
        <v>22000</v>
      </c>
    </row>
    <row r="6" spans="1:7" ht="17.25" customHeight="1" x14ac:dyDescent="0.15">
      <c r="A6" s="25" t="s">
        <v>270</v>
      </c>
      <c r="B6" s="474" t="s">
        <v>268</v>
      </c>
      <c r="C6" s="475"/>
      <c r="D6" s="34">
        <f>IF(COUNTIF(【鑑】経費等内訳書!$B$64:$D$64,"免税事業者"),0,旅費!O23)</f>
        <v>250000</v>
      </c>
      <c r="E6" s="24">
        <f>IF(COUNTIF(【鑑】経費等内訳書!$B$64:$D$64,"免税事業者"), 0%,10%)</f>
        <v>0.1</v>
      </c>
      <c r="F6" s="14">
        <f>IF(D6*E6=0,0,ROUNDDOWN(D6*E6,0))</f>
        <v>25000</v>
      </c>
    </row>
    <row r="7" spans="1:7" ht="17.25" customHeight="1" x14ac:dyDescent="0.15">
      <c r="A7" s="25" t="s">
        <v>271</v>
      </c>
      <c r="B7" s="474" t="s">
        <v>268</v>
      </c>
      <c r="C7" s="475"/>
      <c r="D7" s="34">
        <f>IF(COUNTIF(【鑑】経費等内訳書!$B$64:$D$64,"免税事業者"),0,'人件費 (実績単価)'!J29+'人件費（健保等級）'!J27)</f>
        <v>10779200</v>
      </c>
      <c r="E7" s="24">
        <f>IF(COUNTIF(【鑑】経費等内訳書!$B$64:$D$64,"免税事業者"), 0%,10%)</f>
        <v>0.1</v>
      </c>
      <c r="F7" s="14">
        <f t="shared" si="0"/>
        <v>1077920</v>
      </c>
    </row>
    <row r="8" spans="1:7" ht="17.25" customHeight="1" x14ac:dyDescent="0.15">
      <c r="A8" s="25" t="s">
        <v>272</v>
      </c>
      <c r="B8" s="474" t="s">
        <v>268</v>
      </c>
      <c r="C8" s="475"/>
      <c r="D8" s="34">
        <f>IF(COUNTIF(【鑑】経費等内訳書!$B$64:$D$64,"免税事業者"),0,謝金!G29)</f>
        <v>11000</v>
      </c>
      <c r="E8" s="24">
        <f>IF(COUNTIF(【鑑】経費等内訳書!$B$64:$D$64,"免税事業者"), 0%,10%)</f>
        <v>0.1</v>
      </c>
      <c r="F8" s="14">
        <f t="shared" si="0"/>
        <v>1100</v>
      </c>
    </row>
    <row r="9" spans="1:7" ht="17.25" customHeight="1" x14ac:dyDescent="0.15">
      <c r="A9" s="25" t="s">
        <v>273</v>
      </c>
      <c r="B9" s="474" t="s">
        <v>268</v>
      </c>
      <c r="C9" s="475"/>
      <c r="D9" s="34">
        <f>IF(COUNTIF(【鑑】経費等内訳書!$B$64:$D$64,"免税事業者"),0,外注費!H26)</f>
        <v>1000000</v>
      </c>
      <c r="E9" s="24">
        <f>IF(COUNTIF(【鑑】経費等内訳書!$B$64:$D$64,"免税事業者"), 0%,10%)</f>
        <v>0.1</v>
      </c>
      <c r="F9" s="14">
        <f t="shared" si="0"/>
        <v>100000</v>
      </c>
    </row>
    <row r="10" spans="1:7" ht="17.25" customHeight="1" thickBot="1" x14ac:dyDescent="0.2">
      <c r="A10" s="210" t="s">
        <v>109</v>
      </c>
      <c r="B10" s="476" t="s">
        <v>268</v>
      </c>
      <c r="C10" s="477"/>
      <c r="D10" s="211">
        <f>IF(COUNTIF(【鑑】経費等内訳書!$B$64:$D$64,"免税事業者"),0,その他!H27)</f>
        <v>310000</v>
      </c>
      <c r="E10" s="212">
        <f>IF(COUNTIF(【鑑】経費等内訳書!$B$64:$D$64,"免税事業者"), 0%,10%)</f>
        <v>0.1</v>
      </c>
      <c r="F10" s="213">
        <f t="shared" si="0"/>
        <v>31000</v>
      </c>
    </row>
    <row r="11" spans="1:7" ht="15.75" thickTop="1" thickBot="1" x14ac:dyDescent="0.2">
      <c r="A11" s="432" t="s">
        <v>152</v>
      </c>
      <c r="B11" s="433"/>
      <c r="C11" s="433"/>
      <c r="D11" s="433"/>
      <c r="E11" s="434"/>
      <c r="F11" s="205">
        <f>SUM(F4:F10)</f>
        <v>1515020</v>
      </c>
    </row>
  </sheetData>
  <sheetProtection algorithmName="SHA-512" hashValue="NlUbLcl6kq6vLA7bvnk2HzdoP5Ch/lBTI6naXA0HeFX6gE6r6OSJMyKI0Ap7hwNXB1S2T6EcTHAPUw0CrJJyjQ==" saltValue="cfSrcBn01uc9RVdLWCs2gA==" spinCount="100000" sheet="1" formatCells="0" formatColumns="0" formatRows="0"/>
  <mergeCells count="9">
    <mergeCell ref="B9:C9"/>
    <mergeCell ref="B10:C10"/>
    <mergeCell ref="A11:E11"/>
    <mergeCell ref="B3:C3"/>
    <mergeCell ref="B4:C4"/>
    <mergeCell ref="B5:C5"/>
    <mergeCell ref="B7:C7"/>
    <mergeCell ref="B8:C8"/>
    <mergeCell ref="B6:C6"/>
  </mergeCells>
  <phoneticPr fontId="16"/>
  <printOptions horizontalCentered="1"/>
  <pageMargins left="0.70866141732283472" right="0.70866141732283472" top="0.74803149606299213" bottom="0.74803149606299213" header="0.31496062992125984" footer="0.31496062992125984"/>
  <pageSetup paperSize="9" orientation="landscape" blackAndWhite="1" r:id="rId1"/>
  <headerFooter>
    <oddFooter>&amp;R&amp;12&amp;K00-023Ver.20260401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sheetPr>
  <dimension ref="A1:BT3"/>
  <sheetViews>
    <sheetView zoomScale="85" zoomScaleNormal="85" workbookViewId="0"/>
  </sheetViews>
  <sheetFormatPr defaultColWidth="9" defaultRowHeight="13.5" x14ac:dyDescent="0.15"/>
  <cols>
    <col min="1" max="1" width="5.5" style="272" customWidth="1"/>
    <col min="2" max="5" width="8.5" style="272" customWidth="1"/>
    <col min="6" max="7" width="15.75" style="272" customWidth="1"/>
    <col min="8" max="8" width="13.25" style="272" customWidth="1"/>
    <col min="9" max="9" width="14" style="272" customWidth="1"/>
    <col min="10" max="10" width="15.75" style="272" customWidth="1"/>
    <col min="11" max="11" width="20.75" style="272" customWidth="1"/>
    <col min="12" max="12" width="46.5" style="272" customWidth="1"/>
    <col min="13" max="13" width="42.75" style="272" customWidth="1"/>
    <col min="14" max="14" width="18.5" style="272" customWidth="1"/>
    <col min="15" max="15" width="22" style="272" customWidth="1"/>
    <col min="16" max="16" width="25.5" style="272" customWidth="1"/>
    <col min="17" max="17" width="21.75" style="272" customWidth="1"/>
    <col min="18" max="18" width="32.25" style="272" customWidth="1"/>
    <col min="19" max="19" width="27.5" style="272" customWidth="1"/>
    <col min="20" max="20" width="22.25" style="272" customWidth="1"/>
    <col min="21" max="21" width="24.25" style="274" customWidth="1"/>
    <col min="22" max="23" width="16.75" style="272" customWidth="1"/>
    <col min="24" max="24" width="18.5" style="272" customWidth="1"/>
    <col min="25" max="25" width="16.75" style="272" customWidth="1"/>
    <col min="26" max="26" width="18" style="272" customWidth="1"/>
    <col min="27" max="27" width="17.5" style="272" customWidth="1"/>
    <col min="28" max="28" width="54.5" style="272" customWidth="1"/>
    <col min="29" max="29" width="15.5" style="272" customWidth="1"/>
    <col min="30" max="30" width="21.25" style="272" customWidth="1"/>
    <col min="31" max="31" width="12.25" style="272" customWidth="1"/>
    <col min="32" max="32" width="13.25" style="272" customWidth="1"/>
    <col min="33" max="33" width="13" style="272" customWidth="1"/>
    <col min="34" max="35" width="12.25" style="272" customWidth="1"/>
    <col min="36" max="36" width="10.75" style="272" bestFit="1" customWidth="1"/>
    <col min="37" max="37" width="12.25" style="272" customWidth="1"/>
    <col min="38" max="38" width="9.5" style="272" bestFit="1" customWidth="1"/>
    <col min="39" max="39" width="10.25" style="272" bestFit="1" customWidth="1"/>
    <col min="40" max="40" width="10.25" style="272" customWidth="1"/>
    <col min="41" max="41" width="49.25" style="272" customWidth="1"/>
    <col min="42" max="42" width="20.25" style="272" bestFit="1" customWidth="1"/>
    <col min="43" max="43" width="16.5" style="272" customWidth="1"/>
    <col min="44" max="44" width="39.5" style="272" customWidth="1"/>
    <col min="45" max="45" width="17.5" style="272" customWidth="1"/>
    <col min="46" max="46" width="17.25" style="272" customWidth="1"/>
    <col min="47" max="47" width="26.5" style="272" customWidth="1"/>
    <col min="48" max="48" width="14.25" style="272" customWidth="1"/>
    <col min="49" max="50" width="20.75" style="272" customWidth="1"/>
    <col min="51" max="51" width="35.75" style="272" customWidth="1"/>
    <col min="52" max="52" width="20.5" style="272" customWidth="1"/>
    <col min="53" max="53" width="21" style="272" customWidth="1"/>
    <col min="54" max="54" width="14.75" style="272" customWidth="1"/>
    <col min="55" max="55" width="12.25" style="272" customWidth="1"/>
    <col min="56" max="56" width="19.5" style="272" customWidth="1"/>
    <col min="57" max="57" width="17.25" style="272" customWidth="1"/>
    <col min="58" max="58" width="18.25" style="272" customWidth="1"/>
    <col min="59" max="60" width="17.5" style="272" customWidth="1"/>
    <col min="61" max="61" width="21" style="272" customWidth="1"/>
    <col min="62" max="62" width="20.5" style="272" customWidth="1"/>
    <col min="63" max="63" width="18.75" style="272" customWidth="1"/>
    <col min="64" max="65" width="16.5" style="272" customWidth="1"/>
    <col min="66" max="66" width="25" style="272" customWidth="1"/>
    <col min="67" max="67" width="24.25" style="272" customWidth="1"/>
    <col min="68" max="68" width="20.5" style="272" customWidth="1"/>
    <col min="69" max="69" width="17.5" style="272" customWidth="1"/>
    <col min="70" max="70" width="14.5" style="272" customWidth="1"/>
    <col min="71" max="71" width="21.5" style="272" customWidth="1"/>
    <col min="72" max="72" width="27.5" style="272" customWidth="1"/>
    <col min="73" max="16384" width="9" style="272"/>
  </cols>
  <sheetData>
    <row r="1" spans="1:72" s="271" customFormat="1" ht="39" customHeight="1" thickTop="1" x14ac:dyDescent="0.15">
      <c r="A1" s="339" t="s">
        <v>20</v>
      </c>
      <c r="B1" s="275" t="s">
        <v>21</v>
      </c>
      <c r="C1" s="276" t="s">
        <v>22</v>
      </c>
      <c r="D1" s="276" t="s">
        <v>23</v>
      </c>
      <c r="E1" s="276" t="s">
        <v>23</v>
      </c>
      <c r="F1" s="280" t="s">
        <v>24</v>
      </c>
      <c r="G1" s="281" t="s">
        <v>25</v>
      </c>
      <c r="H1" s="282" t="s">
        <v>26</v>
      </c>
      <c r="I1" s="283" t="s">
        <v>27</v>
      </c>
      <c r="J1" s="284" t="s">
        <v>28</v>
      </c>
      <c r="K1" s="285" t="s">
        <v>283</v>
      </c>
      <c r="L1" s="286" t="s">
        <v>29</v>
      </c>
      <c r="M1" s="287" t="s">
        <v>30</v>
      </c>
      <c r="N1" s="285" t="s">
        <v>31</v>
      </c>
      <c r="O1" s="288" t="s">
        <v>32</v>
      </c>
      <c r="P1" s="288" t="s">
        <v>33</v>
      </c>
      <c r="Q1" s="288" t="s">
        <v>34</v>
      </c>
      <c r="R1" s="288" t="s">
        <v>35</v>
      </c>
      <c r="S1" s="286" t="s">
        <v>284</v>
      </c>
      <c r="T1" s="288" t="s">
        <v>36</v>
      </c>
      <c r="U1" s="286" t="s">
        <v>37</v>
      </c>
      <c r="V1" s="286" t="s">
        <v>38</v>
      </c>
      <c r="W1" s="289" t="s">
        <v>39</v>
      </c>
      <c r="X1" s="290" t="s">
        <v>285</v>
      </c>
      <c r="Y1" s="290" t="s">
        <v>286</v>
      </c>
      <c r="Z1" s="290" t="s">
        <v>287</v>
      </c>
      <c r="AA1" s="290" t="s">
        <v>288</v>
      </c>
      <c r="AB1" s="286" t="s">
        <v>289</v>
      </c>
      <c r="AC1" s="286" t="s">
        <v>290</v>
      </c>
      <c r="AD1" s="286" t="s">
        <v>291</v>
      </c>
      <c r="AE1" s="286" t="s">
        <v>40</v>
      </c>
      <c r="AF1" s="288" t="s">
        <v>41</v>
      </c>
      <c r="AG1" s="285" t="s">
        <v>42</v>
      </c>
      <c r="AH1" s="288" t="s">
        <v>43</v>
      </c>
      <c r="AI1" s="288" t="s">
        <v>44</v>
      </c>
      <c r="AJ1" s="288" t="s">
        <v>45</v>
      </c>
      <c r="AK1" s="288" t="s">
        <v>46</v>
      </c>
      <c r="AL1" s="286" t="s">
        <v>47</v>
      </c>
      <c r="AM1" s="288" t="s">
        <v>48</v>
      </c>
      <c r="AN1" s="291" t="s">
        <v>49</v>
      </c>
      <c r="AO1" s="292" t="s">
        <v>50</v>
      </c>
      <c r="AP1" s="292" t="s">
        <v>51</v>
      </c>
      <c r="AQ1" s="293" t="s">
        <v>52</v>
      </c>
      <c r="AR1" s="294" t="s">
        <v>53</v>
      </c>
      <c r="AS1" s="294" t="s">
        <v>54</v>
      </c>
      <c r="AT1" s="295" t="s">
        <v>55</v>
      </c>
      <c r="AU1" s="295" t="s">
        <v>56</v>
      </c>
      <c r="AV1" s="295" t="s">
        <v>57</v>
      </c>
      <c r="AW1" s="295" t="s">
        <v>58</v>
      </c>
      <c r="AX1" s="296" t="s">
        <v>59</v>
      </c>
      <c r="AY1" s="297" t="s">
        <v>60</v>
      </c>
      <c r="AZ1" s="297" t="s">
        <v>61</v>
      </c>
      <c r="BA1" s="298" t="s">
        <v>62</v>
      </c>
      <c r="BB1" s="298" t="s">
        <v>56</v>
      </c>
      <c r="BC1" s="298" t="s">
        <v>57</v>
      </c>
      <c r="BD1" s="298" t="s">
        <v>63</v>
      </c>
      <c r="BE1" s="299" t="s">
        <v>64</v>
      </c>
      <c r="BF1" s="300" t="s">
        <v>65</v>
      </c>
      <c r="BG1" s="300" t="s">
        <v>56</v>
      </c>
      <c r="BH1" s="300" t="s">
        <v>57</v>
      </c>
      <c r="BI1" s="300" t="s">
        <v>66</v>
      </c>
      <c r="BJ1" s="301" t="s">
        <v>67</v>
      </c>
      <c r="BK1" s="301" t="s">
        <v>68</v>
      </c>
      <c r="BL1" s="302" t="s">
        <v>56</v>
      </c>
      <c r="BM1" s="302" t="s">
        <v>57</v>
      </c>
      <c r="BN1" s="302" t="s">
        <v>69</v>
      </c>
      <c r="BO1" s="303" t="s">
        <v>70</v>
      </c>
      <c r="BP1" s="303" t="s">
        <v>71</v>
      </c>
      <c r="BQ1" s="304" t="s">
        <v>56</v>
      </c>
      <c r="BR1" s="304" t="s">
        <v>57</v>
      </c>
      <c r="BS1" s="303" t="s">
        <v>72</v>
      </c>
      <c r="BT1" s="305" t="s">
        <v>73</v>
      </c>
    </row>
    <row r="2" spans="1:72" ht="37.5" customHeight="1" x14ac:dyDescent="0.15">
      <c r="A2" s="277">
        <v>1</v>
      </c>
      <c r="B2" s="278" t="s">
        <v>74</v>
      </c>
      <c r="C2" s="278" t="s">
        <v>74</v>
      </c>
      <c r="D2" s="278" t="s">
        <v>74</v>
      </c>
      <c r="E2" s="279" t="s">
        <v>74</v>
      </c>
      <c r="F2" s="179" t="str">
        <f>【鑑】経費等内訳書!F1</f>
        <v xml:space="preserve">AMED記入  </v>
      </c>
      <c r="G2" s="317" t="s">
        <v>75</v>
      </c>
      <c r="H2" s="326" t="s">
        <v>75</v>
      </c>
      <c r="I2" s="340" t="s">
        <v>75</v>
      </c>
      <c r="J2" s="318" t="s">
        <v>76</v>
      </c>
      <c r="K2" s="307" t="str">
        <f>IF(【鑑】経費等内訳書!B3="","",【鑑】経費等内訳書!B3)</f>
        <v/>
      </c>
      <c r="L2" s="307" t="str">
        <f>IF(【鑑】経費等内訳書!B8="","",【鑑】経費等内訳書!B8)</f>
        <v/>
      </c>
      <c r="M2" s="307" t="str">
        <f>IF(【鑑】経費等内訳書!B9="","",【鑑】経費等内訳書!B9)</f>
        <v/>
      </c>
      <c r="N2" s="307" t="str">
        <f>IF(【鑑】経費等内訳書!B4="","",【鑑】経費等内訳書!B4)</f>
        <v>選択してください</v>
      </c>
      <c r="O2" s="308" t="str">
        <f>IF(【鑑】経費等内訳書!B10="","",【鑑】経費等内訳書!B10)</f>
        <v/>
      </c>
      <c r="P2" s="308" t="str">
        <f>IF(【鑑】経費等内訳書!B18="","",【鑑】経費等内訳書!B18)</f>
        <v/>
      </c>
      <c r="Q2" s="308" t="str">
        <f>IF(【鑑】経費等内訳書!B16="","",【鑑】経費等内訳書!B16)</f>
        <v/>
      </c>
      <c r="R2" s="308" t="str">
        <f>IF(【鑑】経費等内訳書!F16="","",【鑑】経費等内訳書!F16)</f>
        <v/>
      </c>
      <c r="S2" s="308" t="str">
        <f>IF(【鑑】経費等内訳書!B15="","",【鑑】経費等内訳書!B15)</f>
        <v/>
      </c>
      <c r="T2" s="309" t="str">
        <f>IF(【鑑】経費等内訳書!B17="","",【鑑】経費等内訳書!B17)</f>
        <v/>
      </c>
      <c r="U2" s="309" t="str">
        <f>IF(【鑑】経費等内訳書!F18="","",【鑑】経費等内訳書!F18)</f>
        <v/>
      </c>
      <c r="V2" s="309" t="str">
        <f>IF(【鑑】経費等内訳書!F17="","",【鑑】経費等内訳書!F17)</f>
        <v/>
      </c>
      <c r="W2" s="310" t="str">
        <f>IF(【鑑】経費等内訳書!B12="","",【鑑】経費等内訳書!B12)</f>
        <v/>
      </c>
      <c r="X2" s="310" t="str">
        <f>IF(【鑑】経費等内訳書!B13="","",【鑑】経費等内訳書!B13)</f>
        <v/>
      </c>
      <c r="Y2" s="310" t="str">
        <f>IF(【鑑】経費等内訳書!B14="","",【鑑】経費等内訳書!B14)</f>
        <v/>
      </c>
      <c r="Z2" s="310" t="str">
        <f>IF(【鑑】経費等内訳書!E14="","",【鑑】経費等内訳書!E14)</f>
        <v/>
      </c>
      <c r="AA2" s="310" t="str">
        <f>IF(【鑑】経費等内訳書!E13="","",【鑑】経費等内訳書!E13)</f>
        <v/>
      </c>
      <c r="AB2" s="308" t="str">
        <f>IF(【鑑】経費等内訳書!B5="","",【鑑】経費等内訳書!B5)</f>
        <v/>
      </c>
      <c r="AC2" s="308" t="str">
        <f>IF(【鑑】経費等内訳書!B6="","",【鑑】経費等内訳書!B6)</f>
        <v/>
      </c>
      <c r="AD2" s="308" t="str">
        <f>IF(【鑑】経費等内訳書!B7="","",【鑑】経費等内訳書!B7)</f>
        <v/>
      </c>
      <c r="AE2" s="311">
        <f>SUM(AG2:AJ2,AM2)</f>
        <v>33692776</v>
      </c>
      <c r="AF2" s="312">
        <f>IF(COUNTIF(【鑑】経費等内訳書!$B$64:$D$64,"免税事業者"),"－",ROUNDDOWN(AE2*10/110,0))</f>
        <v>3062979</v>
      </c>
      <c r="AG2" s="313">
        <f>IF(【鑑】経費等内訳書!F22="","",【鑑】経費等内訳書!F22)</f>
        <v>5504000</v>
      </c>
      <c r="AH2" s="313">
        <f>IF(【鑑】経費等内訳書!F24="","",【鑑】経費等内訳書!F24)</f>
        <v>410000</v>
      </c>
      <c r="AI2" s="313">
        <f>IF(【鑑】経費等内訳書!F25="","",【鑑】経費等内訳書!F25)</f>
        <v>15408900</v>
      </c>
      <c r="AJ2" s="313">
        <f>IF(【鑑】経費等内訳書!F27="","",【鑑】経費等内訳書!F27)</f>
        <v>4594620</v>
      </c>
      <c r="AK2" s="313">
        <f>IF(【鑑】経費等内訳書!F30="","",【鑑】経費等内訳書!F30)</f>
        <v>25917520</v>
      </c>
      <c r="AL2" s="313">
        <f>IF(【鑑】経費等内訳書!C31="","",【鑑】経費等内訳書!C31)</f>
        <v>30</v>
      </c>
      <c r="AM2" s="311">
        <f>IF(【鑑】経費等内訳書!F31="","",【鑑】経費等内訳書!F31)</f>
        <v>7775256</v>
      </c>
      <c r="AN2" s="314"/>
      <c r="AO2" s="306" t="str">
        <f>IF(【鑑】経費等内訳書!B19="","",【鑑】経費等内訳書!B19)</f>
        <v/>
      </c>
      <c r="AP2" s="306" t="str">
        <f>IF(【鑑】経費等内訳書!B64="","",【鑑】経費等内訳書!B64)</f>
        <v>必ず選択してください</v>
      </c>
      <c r="AQ2" s="315" t="str">
        <f>IF(【鑑】経費等内訳書!E36="","",【鑑】経費等内訳書!E36)</f>
        <v/>
      </c>
      <c r="AR2" s="308" t="str">
        <f>IF(【鑑】経費等内訳書!F36="","",【鑑】経費等内訳書!F36)</f>
        <v/>
      </c>
      <c r="AS2" s="316" t="str">
        <f>IF(【鑑】経費等内訳書!B36="","",【鑑】経費等内訳書!B36)</f>
        <v/>
      </c>
      <c r="AT2" s="316" t="str">
        <f>IF(【鑑】経費等内訳書!A36="","",【鑑】経費等内訳書!A36)</f>
        <v/>
      </c>
      <c r="AU2" s="316" t="str">
        <f>IF(【鑑】経費等内訳書!A38="","",【鑑】経費等内訳書!A38)</f>
        <v/>
      </c>
      <c r="AV2" s="316" t="str">
        <f>IF(【鑑】経費等内訳書!B38="","",【鑑】経費等内訳書!B38)</f>
        <v/>
      </c>
      <c r="AW2" s="309" t="str">
        <f>IF(【鑑】経費等内訳書!E38="","",【鑑】経費等内訳書!E38)</f>
        <v/>
      </c>
      <c r="AX2" s="308" t="str">
        <f>IF(【鑑】経費等内訳書!E42="","",【鑑】経費等内訳書!E42)</f>
        <v/>
      </c>
      <c r="AY2" s="308" t="str">
        <f>IF(【鑑】経費等内訳書!F42="","",【鑑】経費等内訳書!F42)</f>
        <v/>
      </c>
      <c r="AZ2" s="316" t="str">
        <f>IF(【鑑】経費等内訳書!B42="","",【鑑】経費等内訳書!B42)</f>
        <v/>
      </c>
      <c r="BA2" s="316" t="str">
        <f>IF(【鑑】経費等内訳書!A42="","",【鑑】経費等内訳書!A42)</f>
        <v/>
      </c>
      <c r="BB2" s="316" t="str">
        <f>IF(【鑑】経費等内訳書!A44="","",【鑑】経費等内訳書!A44)</f>
        <v/>
      </c>
      <c r="BC2" s="309" t="str">
        <f>IF(【鑑】経費等内訳書!B44="","",【鑑】経費等内訳書!B44)</f>
        <v/>
      </c>
      <c r="BD2" s="308" t="str">
        <f>IF(【鑑】経費等内訳書!E44="","",【鑑】経費等内訳書!E44)</f>
        <v/>
      </c>
      <c r="BE2" s="316" t="str">
        <f>IF(【鑑】経費等内訳書!B48="","",【鑑】経費等内訳書!B48)</f>
        <v/>
      </c>
      <c r="BF2" s="316" t="str">
        <f>IF(【鑑】経費等内訳書!A48="","",【鑑】経費等内訳書!A48)</f>
        <v/>
      </c>
      <c r="BG2" s="316" t="str">
        <f>IF(【鑑】経費等内訳書!A50="","",【鑑】経費等内訳書!A50)</f>
        <v/>
      </c>
      <c r="BH2" s="316" t="str">
        <f>IF(【鑑】経費等内訳書!B50="","",【鑑】経費等内訳書!B50)</f>
        <v/>
      </c>
      <c r="BI2" s="308" t="str">
        <f>IF(【鑑】経費等内訳書!E50="","",【鑑】経費等内訳書!E50)</f>
        <v/>
      </c>
      <c r="BJ2" s="316" t="str">
        <f>IF(【鑑】経費等内訳書!B54="","",【鑑】経費等内訳書!B54)</f>
        <v/>
      </c>
      <c r="BK2" s="316" t="str">
        <f>IF(【鑑】経費等内訳書!A54="","",【鑑】経費等内訳書!A54)</f>
        <v/>
      </c>
      <c r="BL2" s="316" t="str">
        <f>IF(【鑑】経費等内訳書!A56="","",【鑑】経費等内訳書!A56)</f>
        <v/>
      </c>
      <c r="BM2" s="309" t="str">
        <f>IF(【鑑】経費等内訳書!B56="","",【鑑】経費等内訳書!B56)</f>
        <v/>
      </c>
      <c r="BN2" s="308" t="str">
        <f>IF(【鑑】経費等内訳書!E56="","",【鑑】経費等内訳書!E56)</f>
        <v/>
      </c>
      <c r="BO2" s="316" t="str">
        <f>IF(【鑑】経費等内訳書!B60="","",【鑑】経費等内訳書!B60)</f>
        <v/>
      </c>
      <c r="BP2" s="316" t="str">
        <f>IF(【鑑】経費等内訳書!A60="","",【鑑】経費等内訳書!A60)</f>
        <v/>
      </c>
      <c r="BQ2" s="316" t="str">
        <f>IF(【鑑】経費等内訳書!A62="","",【鑑】経費等内訳書!A62)</f>
        <v/>
      </c>
      <c r="BR2" s="316" t="str">
        <f>IF(【鑑】経費等内訳書!B62="","",【鑑】経費等内訳書!B62)</f>
        <v/>
      </c>
      <c r="BS2" s="308" t="str">
        <f>IF(【鑑】経費等内訳書!E62="","",【鑑】経費等内訳書!E62)</f>
        <v/>
      </c>
      <c r="BT2" s="122"/>
    </row>
    <row r="3" spans="1:72" ht="17.25" customHeight="1" x14ac:dyDescent="0.15">
      <c r="R3" s="273"/>
      <c r="AC3" s="341"/>
      <c r="AD3" s="341"/>
    </row>
  </sheetData>
  <sheetProtection algorithmName="SHA-512" hashValue="J1IwUc1IvMiwNVOs6w6cT2w7TnhZ+IGlJ3u/U77EpDJNkQ6kiuOG0evntmH679peX3rcHWrJeHlXWqpjtyz92w==" saltValue="Gpt1tsaQWm87JX0iyiAtZw==" spinCount="100000" sheet="1" formatCells="0" formatColumns="0" formatRows="0"/>
  <phoneticPr fontId="16"/>
  <dataValidations count="2">
    <dataValidation type="list" allowBlank="1" showInputMessage="1" showErrorMessage="1" sqref="N1" xr:uid="{00000000-0002-0000-0100-000000000000}">
      <formula1>"大学等,企業等"</formula1>
    </dataValidation>
    <dataValidation type="list" allowBlank="1" showInputMessage="1" showErrorMessage="1" sqref="J2" xr:uid="{AE800C0C-49C3-479D-836F-1D5F9E9E81DA}">
      <formula1>"AMED選択,別記２のとおりとする。,なし。"</formula1>
    </dataValidation>
  </dataValidations>
  <pageMargins left="0.70866141732283472" right="0.70866141732283472" top="0.74803149606299213" bottom="0.74803149606299213" header="0.31496062992125984" footer="0.31496062992125984"/>
  <pageSetup paperSize="8" scale="80" fitToWidth="0" orientation="landscape" cellComments="asDisplayed" r:id="rId1"/>
  <headerFooter>
    <oddFooter>&amp;R&amp;K00-022Ver.20260401</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66FFFF"/>
    <pageSetUpPr fitToPage="1"/>
  </sheetPr>
  <dimension ref="A1:T66"/>
  <sheetViews>
    <sheetView tabSelected="1" zoomScale="115" zoomScaleNormal="115" zoomScaleSheetLayoutView="100" workbookViewId="0">
      <selection activeCell="B1" sqref="B1"/>
    </sheetView>
  </sheetViews>
  <sheetFormatPr defaultColWidth="9.5" defaultRowHeight="18" customHeight="1" x14ac:dyDescent="0.15"/>
  <cols>
    <col min="1" max="1" width="32.5" style="226" customWidth="1"/>
    <col min="2" max="2" width="19.25" style="226" customWidth="1"/>
    <col min="3" max="3" width="6.5" style="226" customWidth="1"/>
    <col min="4" max="4" width="3.25" style="226" customWidth="1"/>
    <col min="5" max="5" width="25.5" style="226" customWidth="1"/>
    <col min="6" max="6" width="26.5" style="226" customWidth="1"/>
    <col min="7" max="16384" width="9.5" style="226"/>
  </cols>
  <sheetData>
    <row r="1" spans="1:6" ht="18" customHeight="1" x14ac:dyDescent="0.15">
      <c r="A1" s="327" t="s">
        <v>77</v>
      </c>
      <c r="B1" s="350"/>
      <c r="E1" s="225" t="s">
        <v>78</v>
      </c>
      <c r="F1" s="227" t="s">
        <v>79</v>
      </c>
    </row>
    <row r="2" spans="1:6" ht="18" customHeight="1" x14ac:dyDescent="0.15">
      <c r="A2" s="405" t="s">
        <v>80</v>
      </c>
      <c r="B2" s="405"/>
      <c r="E2" s="225" t="s">
        <v>81</v>
      </c>
      <c r="F2" s="227" t="s">
        <v>82</v>
      </c>
    </row>
    <row r="3" spans="1:6" ht="18" customHeight="1" x14ac:dyDescent="0.15">
      <c r="A3" s="342" t="s">
        <v>277</v>
      </c>
      <c r="B3" s="406"/>
      <c r="C3" s="406"/>
      <c r="D3" s="406"/>
      <c r="E3" s="406"/>
      <c r="F3" s="407"/>
    </row>
    <row r="4" spans="1:6" ht="18" customHeight="1" x14ac:dyDescent="0.15">
      <c r="A4" s="342" t="s">
        <v>83</v>
      </c>
      <c r="B4" s="408" t="s">
        <v>84</v>
      </c>
      <c r="C4" s="408"/>
      <c r="D4" s="408"/>
      <c r="E4" s="408"/>
      <c r="F4" s="408"/>
    </row>
    <row r="5" spans="1:6" ht="18" customHeight="1" x14ac:dyDescent="0.15">
      <c r="A5" s="342" t="s">
        <v>278</v>
      </c>
      <c r="B5" s="410"/>
      <c r="C5" s="410"/>
      <c r="D5" s="410"/>
      <c r="E5" s="410"/>
      <c r="F5" s="410"/>
    </row>
    <row r="6" spans="1:6" ht="18" customHeight="1" x14ac:dyDescent="0.15">
      <c r="A6" s="342" t="s">
        <v>279</v>
      </c>
      <c r="B6" s="410"/>
      <c r="C6" s="410"/>
      <c r="D6" s="410"/>
      <c r="E6" s="410"/>
      <c r="F6" s="410"/>
    </row>
    <row r="7" spans="1:6" ht="15.6" customHeight="1" x14ac:dyDescent="0.15">
      <c r="A7" s="342" t="s">
        <v>280</v>
      </c>
      <c r="B7" s="410"/>
      <c r="C7" s="410"/>
      <c r="D7" s="410"/>
      <c r="E7" s="410"/>
      <c r="F7" s="410"/>
    </row>
    <row r="8" spans="1:6" ht="28.15" customHeight="1" x14ac:dyDescent="0.15">
      <c r="A8" s="342" t="s">
        <v>85</v>
      </c>
      <c r="B8" s="410"/>
      <c r="C8" s="410"/>
      <c r="D8" s="410"/>
      <c r="E8" s="410"/>
      <c r="F8" s="410"/>
    </row>
    <row r="9" spans="1:6" ht="18" customHeight="1" x14ac:dyDescent="0.15">
      <c r="A9" s="342" t="s">
        <v>86</v>
      </c>
      <c r="B9" s="410"/>
      <c r="C9" s="410"/>
      <c r="D9" s="410"/>
      <c r="E9" s="410"/>
      <c r="F9" s="410"/>
    </row>
    <row r="10" spans="1:6" ht="18" customHeight="1" x14ac:dyDescent="0.15">
      <c r="A10" s="342" t="s">
        <v>281</v>
      </c>
      <c r="B10" s="411"/>
      <c r="C10" s="411"/>
      <c r="D10" s="411"/>
      <c r="E10" s="411"/>
      <c r="F10" s="411"/>
    </row>
    <row r="11" spans="1:6" ht="18.600000000000001" hidden="1" customHeight="1" x14ac:dyDescent="0.15">
      <c r="A11" s="342" t="s">
        <v>293</v>
      </c>
      <c r="B11" s="411"/>
      <c r="C11" s="412"/>
      <c r="D11" s="412"/>
      <c r="E11" s="412"/>
      <c r="F11" s="412"/>
    </row>
    <row r="12" spans="1:6" ht="18" customHeight="1" x14ac:dyDescent="0.15">
      <c r="A12" s="342" t="s">
        <v>274</v>
      </c>
      <c r="B12" s="223"/>
      <c r="C12" s="228"/>
      <c r="D12" s="228"/>
      <c r="E12" s="228"/>
      <c r="F12" s="229"/>
    </row>
    <row r="13" spans="1:6" ht="18" customHeight="1" x14ac:dyDescent="0.15">
      <c r="A13" s="342" t="s">
        <v>292</v>
      </c>
      <c r="B13" s="409"/>
      <c r="C13" s="409"/>
      <c r="D13" s="328" t="s">
        <v>87</v>
      </c>
      <c r="E13" s="270"/>
      <c r="F13" s="230"/>
    </row>
    <row r="14" spans="1:6" ht="18" customHeight="1" x14ac:dyDescent="0.15">
      <c r="A14" s="342" t="s">
        <v>282</v>
      </c>
      <c r="B14" s="409"/>
      <c r="C14" s="409"/>
      <c r="D14" s="328" t="s">
        <v>87</v>
      </c>
      <c r="E14" s="270"/>
      <c r="F14" s="230"/>
    </row>
    <row r="15" spans="1:6" ht="18" customHeight="1" x14ac:dyDescent="0.15">
      <c r="A15" s="342" t="s">
        <v>276</v>
      </c>
      <c r="B15" s="413"/>
      <c r="C15" s="413"/>
      <c r="D15" s="413"/>
      <c r="E15" s="413"/>
      <c r="F15" s="413"/>
    </row>
    <row r="16" spans="1:6" ht="18" customHeight="1" thickBot="1" x14ac:dyDescent="0.2">
      <c r="A16" s="342" t="s">
        <v>88</v>
      </c>
      <c r="B16" s="414"/>
      <c r="C16" s="415"/>
      <c r="D16" s="415"/>
      <c r="E16" s="329" t="s">
        <v>89</v>
      </c>
      <c r="F16" s="325"/>
    </row>
    <row r="17" spans="1:20" ht="18" customHeight="1" thickTop="1" x14ac:dyDescent="0.15">
      <c r="A17" s="342" t="s">
        <v>90</v>
      </c>
      <c r="B17" s="367"/>
      <c r="C17" s="367"/>
      <c r="D17" s="367"/>
      <c r="E17" s="330" t="s">
        <v>91</v>
      </c>
      <c r="F17" s="324"/>
    </row>
    <row r="18" spans="1:20" ht="18" customHeight="1" x14ac:dyDescent="0.15">
      <c r="A18" s="331" t="s">
        <v>92</v>
      </c>
      <c r="B18" s="380"/>
      <c r="C18" s="380"/>
      <c r="D18" s="380"/>
      <c r="E18" s="332" t="s">
        <v>93</v>
      </c>
      <c r="F18" s="324"/>
    </row>
    <row r="19" spans="1:20" ht="158.25" customHeight="1" x14ac:dyDescent="0.15">
      <c r="A19" s="338" t="s">
        <v>94</v>
      </c>
      <c r="B19" s="387"/>
      <c r="C19" s="388"/>
      <c r="D19" s="388"/>
      <c r="E19" s="388"/>
      <c r="F19" s="388"/>
      <c r="T19" s="225"/>
    </row>
    <row r="20" spans="1:20" ht="18" customHeight="1" thickBot="1" x14ac:dyDescent="0.2">
      <c r="A20" s="238" t="s">
        <v>95</v>
      </c>
      <c r="B20" s="238"/>
      <c r="C20" s="238"/>
      <c r="D20" s="238"/>
      <c r="E20" s="239"/>
      <c r="F20" s="239" t="s">
        <v>96</v>
      </c>
    </row>
    <row r="21" spans="1:20" s="232" customFormat="1" ht="18" customHeight="1" thickBot="1" x14ac:dyDescent="0.2">
      <c r="A21" s="240" t="s">
        <v>97</v>
      </c>
      <c r="B21" s="391" t="s">
        <v>98</v>
      </c>
      <c r="C21" s="392"/>
      <c r="D21" s="393"/>
      <c r="E21" s="323" t="s">
        <v>99</v>
      </c>
      <c r="F21" s="241" t="s">
        <v>100</v>
      </c>
      <c r="G21" s="231"/>
    </row>
    <row r="22" spans="1:20" ht="18" customHeight="1" x14ac:dyDescent="0.15">
      <c r="A22" s="242" t="s">
        <v>101</v>
      </c>
      <c r="B22" s="394" t="s">
        <v>102</v>
      </c>
      <c r="C22" s="395"/>
      <c r="D22" s="396"/>
      <c r="E22" s="243">
        <f>設備備品費!I30</f>
        <v>4080000</v>
      </c>
      <c r="F22" s="244">
        <f>SUM(E22:E23)</f>
        <v>5504000</v>
      </c>
    </row>
    <row r="23" spans="1:20" ht="18" customHeight="1" x14ac:dyDescent="0.15">
      <c r="A23" s="245"/>
      <c r="B23" s="384" t="s">
        <v>103</v>
      </c>
      <c r="C23" s="385"/>
      <c r="D23" s="386"/>
      <c r="E23" s="246">
        <f>消耗品費!H40</f>
        <v>1424000</v>
      </c>
      <c r="F23" s="247"/>
    </row>
    <row r="24" spans="1:20" ht="18" customHeight="1" x14ac:dyDescent="0.15">
      <c r="A24" s="248" t="s">
        <v>104</v>
      </c>
      <c r="B24" s="384" t="s">
        <v>105</v>
      </c>
      <c r="C24" s="385"/>
      <c r="D24" s="386"/>
      <c r="E24" s="246">
        <f>旅費!O22</f>
        <v>410000</v>
      </c>
      <c r="F24" s="249">
        <f>E24</f>
        <v>410000</v>
      </c>
    </row>
    <row r="25" spans="1:20" ht="18" customHeight="1" x14ac:dyDescent="0.15">
      <c r="A25" s="250" t="s">
        <v>106</v>
      </c>
      <c r="B25" s="384" t="s">
        <v>107</v>
      </c>
      <c r="C25" s="385"/>
      <c r="D25" s="386"/>
      <c r="E25" s="251">
        <f>'人件費 (実績単価)'!J26+'人件費（健保等級）'!J26</f>
        <v>15385900</v>
      </c>
      <c r="F25" s="252">
        <f>SUM(E25:E26)</f>
        <v>15408900</v>
      </c>
    </row>
    <row r="26" spans="1:20" ht="18" customHeight="1" x14ac:dyDescent="0.15">
      <c r="A26" s="245"/>
      <c r="B26" s="384" t="s">
        <v>108</v>
      </c>
      <c r="C26" s="385"/>
      <c r="D26" s="386"/>
      <c r="E26" s="251">
        <f>謝金!G28</f>
        <v>23000</v>
      </c>
      <c r="F26" s="247"/>
    </row>
    <row r="27" spans="1:20" ht="18" customHeight="1" x14ac:dyDescent="0.15">
      <c r="A27" s="250" t="s">
        <v>109</v>
      </c>
      <c r="B27" s="384" t="s">
        <v>110</v>
      </c>
      <c r="C27" s="385"/>
      <c r="D27" s="386"/>
      <c r="E27" s="251">
        <f>外注費!H25</f>
        <v>2664000</v>
      </c>
      <c r="F27" s="252">
        <f>SUM(E27:E29)</f>
        <v>4594620</v>
      </c>
    </row>
    <row r="28" spans="1:20" ht="18" customHeight="1" x14ac:dyDescent="0.15">
      <c r="A28" s="253"/>
      <c r="B28" s="384" t="s">
        <v>109</v>
      </c>
      <c r="C28" s="385"/>
      <c r="D28" s="386"/>
      <c r="E28" s="246">
        <f>SUM(その他!H26)</f>
        <v>415600</v>
      </c>
      <c r="F28" s="254"/>
    </row>
    <row r="29" spans="1:20" ht="18" customHeight="1" x14ac:dyDescent="0.15">
      <c r="A29" s="255"/>
      <c r="B29" s="384" t="s">
        <v>111</v>
      </c>
      <c r="C29" s="385"/>
      <c r="D29" s="386"/>
      <c r="E29" s="246">
        <f>+'その他（消費税相当額）'!F11</f>
        <v>1515020</v>
      </c>
      <c r="F29" s="256"/>
    </row>
    <row r="30" spans="1:20" ht="18" customHeight="1" x14ac:dyDescent="0.15">
      <c r="A30" s="397" t="s">
        <v>112</v>
      </c>
      <c r="B30" s="398"/>
      <c r="C30" s="398"/>
      <c r="D30" s="399"/>
      <c r="E30" s="257">
        <f>SUM(E22:E29)</f>
        <v>25917520</v>
      </c>
      <c r="F30" s="258">
        <f>E30</f>
        <v>25917520</v>
      </c>
    </row>
    <row r="31" spans="1:20" ht="18" customHeight="1" thickBot="1" x14ac:dyDescent="0.2">
      <c r="A31" s="248" t="s">
        <v>113</v>
      </c>
      <c r="B31" s="259" t="s">
        <v>114</v>
      </c>
      <c r="C31" s="269">
        <v>30</v>
      </c>
      <c r="D31" s="260" t="s">
        <v>115</v>
      </c>
      <c r="E31" s="261"/>
      <c r="F31" s="262">
        <f>ROUNDDOWN(F30*C31/100,0)</f>
        <v>7775256</v>
      </c>
    </row>
    <row r="32" spans="1:20" ht="18" customHeight="1" thickTop="1" thickBot="1" x14ac:dyDescent="0.2">
      <c r="A32" s="371" t="s">
        <v>116</v>
      </c>
      <c r="B32" s="372"/>
      <c r="C32" s="263"/>
      <c r="D32" s="263"/>
      <c r="E32" s="264"/>
      <c r="F32" s="265">
        <f>F30+F31</f>
        <v>33692776</v>
      </c>
    </row>
    <row r="33" spans="1:6" ht="18" customHeight="1" x14ac:dyDescent="0.15">
      <c r="A33" s="266"/>
      <c r="B33" s="266"/>
      <c r="C33" s="266"/>
      <c r="D33" s="266"/>
      <c r="E33" s="267" t="s">
        <v>117</v>
      </c>
      <c r="F33" s="268">
        <f>F31/F30</f>
        <v>0.3</v>
      </c>
    </row>
    <row r="34" spans="1:6" ht="18" customHeight="1" x14ac:dyDescent="0.15">
      <c r="A34" s="230" t="s">
        <v>118</v>
      </c>
      <c r="B34" s="233"/>
      <c r="C34" s="233"/>
      <c r="D34" s="233"/>
      <c r="E34" s="234"/>
      <c r="F34" s="234"/>
    </row>
    <row r="35" spans="1:6" ht="18" customHeight="1" x14ac:dyDescent="0.15">
      <c r="A35" s="333" t="s">
        <v>119</v>
      </c>
      <c r="B35" s="381" t="s">
        <v>120</v>
      </c>
      <c r="C35" s="382"/>
      <c r="D35" s="383"/>
      <c r="E35" s="334" t="s">
        <v>121</v>
      </c>
      <c r="F35" s="334" t="s">
        <v>122</v>
      </c>
    </row>
    <row r="36" spans="1:6" ht="18" customHeight="1" x14ac:dyDescent="0.15">
      <c r="A36" s="319"/>
      <c r="B36" s="377"/>
      <c r="C36" s="375"/>
      <c r="D36" s="376"/>
      <c r="E36" s="320"/>
      <c r="F36" s="368"/>
    </row>
    <row r="37" spans="1:6" ht="18" customHeight="1" x14ac:dyDescent="0.15">
      <c r="A37" s="335" t="s">
        <v>123</v>
      </c>
      <c r="B37" s="373" t="s">
        <v>124</v>
      </c>
      <c r="C37" s="373"/>
      <c r="D37" s="373"/>
      <c r="E37" s="335" t="s">
        <v>125</v>
      </c>
      <c r="F37" s="369"/>
    </row>
    <row r="38" spans="1:6" ht="18" customHeight="1" x14ac:dyDescent="0.15">
      <c r="A38" s="321"/>
      <c r="B38" s="374"/>
      <c r="C38" s="375"/>
      <c r="D38" s="376"/>
      <c r="E38" s="322"/>
      <c r="F38" s="370"/>
    </row>
    <row r="39" spans="1:6" ht="18" customHeight="1" x14ac:dyDescent="0.15">
      <c r="A39" s="233"/>
      <c r="B39" s="233"/>
      <c r="C39" s="233"/>
      <c r="D39" s="233"/>
      <c r="E39" s="234"/>
      <c r="F39" s="234"/>
    </row>
    <row r="40" spans="1:6" ht="18" customHeight="1" x14ac:dyDescent="0.15">
      <c r="A40" s="230" t="s">
        <v>126</v>
      </c>
      <c r="B40" s="233"/>
      <c r="C40" s="233"/>
      <c r="D40" s="233"/>
      <c r="E40" s="234"/>
      <c r="F40" s="234"/>
    </row>
    <row r="41" spans="1:6" ht="18" customHeight="1" x14ac:dyDescent="0.15">
      <c r="A41" s="333" t="s">
        <v>119</v>
      </c>
      <c r="B41" s="381" t="s">
        <v>120</v>
      </c>
      <c r="C41" s="382"/>
      <c r="D41" s="383"/>
      <c r="E41" s="334" t="s">
        <v>121</v>
      </c>
      <c r="F41" s="334" t="s">
        <v>122</v>
      </c>
    </row>
    <row r="42" spans="1:6" ht="18" customHeight="1" x14ac:dyDescent="0.15">
      <c r="A42" s="319"/>
      <c r="B42" s="377"/>
      <c r="C42" s="375"/>
      <c r="D42" s="376"/>
      <c r="E42" s="320"/>
      <c r="F42" s="368"/>
    </row>
    <row r="43" spans="1:6" ht="18" customHeight="1" x14ac:dyDescent="0.15">
      <c r="A43" s="335" t="s">
        <v>123</v>
      </c>
      <c r="B43" s="373" t="s">
        <v>124</v>
      </c>
      <c r="C43" s="373"/>
      <c r="D43" s="373"/>
      <c r="E43" s="335" t="s">
        <v>125</v>
      </c>
      <c r="F43" s="369"/>
    </row>
    <row r="44" spans="1:6" ht="18" customHeight="1" x14ac:dyDescent="0.15">
      <c r="A44" s="321"/>
      <c r="B44" s="374"/>
      <c r="C44" s="375"/>
      <c r="D44" s="376"/>
      <c r="E44" s="322"/>
      <c r="F44" s="370"/>
    </row>
    <row r="45" spans="1:6" ht="18" customHeight="1" x14ac:dyDescent="0.15">
      <c r="A45" s="233"/>
      <c r="B45" s="233"/>
      <c r="C45" s="233"/>
      <c r="D45" s="233"/>
      <c r="E45" s="234"/>
      <c r="F45" s="234"/>
    </row>
    <row r="46" spans="1:6" ht="18" customHeight="1" x14ac:dyDescent="0.15">
      <c r="A46" s="230" t="s">
        <v>127</v>
      </c>
      <c r="B46" s="233"/>
      <c r="C46" s="233"/>
      <c r="D46" s="233"/>
      <c r="E46" s="234"/>
      <c r="F46" s="234"/>
    </row>
    <row r="47" spans="1:6" ht="18" customHeight="1" x14ac:dyDescent="0.15">
      <c r="A47" s="333" t="s">
        <v>119</v>
      </c>
      <c r="B47" s="381" t="s">
        <v>120</v>
      </c>
      <c r="C47" s="382"/>
      <c r="D47" s="383"/>
      <c r="E47" s="235"/>
      <c r="F47" s="232"/>
    </row>
    <row r="48" spans="1:6" ht="18" customHeight="1" x14ac:dyDescent="0.15">
      <c r="A48" s="319"/>
      <c r="B48" s="377"/>
      <c r="C48" s="375"/>
      <c r="D48" s="376"/>
      <c r="E48" s="236"/>
      <c r="F48" s="378"/>
    </row>
    <row r="49" spans="1:6" ht="18" customHeight="1" x14ac:dyDescent="0.15">
      <c r="A49" s="335" t="s">
        <v>123</v>
      </c>
      <c r="B49" s="373" t="s">
        <v>124</v>
      </c>
      <c r="C49" s="373"/>
      <c r="D49" s="373"/>
      <c r="E49" s="335" t="s">
        <v>125</v>
      </c>
      <c r="F49" s="379"/>
    </row>
    <row r="50" spans="1:6" ht="18" customHeight="1" x14ac:dyDescent="0.15">
      <c r="A50" s="321"/>
      <c r="B50" s="374"/>
      <c r="C50" s="375"/>
      <c r="D50" s="376"/>
      <c r="E50" s="322"/>
      <c r="F50" s="379"/>
    </row>
    <row r="51" spans="1:6" ht="18" customHeight="1" x14ac:dyDescent="0.15">
      <c r="A51" s="233"/>
      <c r="B51" s="233"/>
      <c r="C51" s="233"/>
      <c r="D51" s="233"/>
      <c r="E51" s="234"/>
      <c r="F51" s="234"/>
    </row>
    <row r="52" spans="1:6" ht="53.25" customHeight="1" x14ac:dyDescent="0.15">
      <c r="A52" s="378" t="s">
        <v>295</v>
      </c>
      <c r="B52" s="378"/>
      <c r="C52" s="378"/>
      <c r="D52" s="378"/>
      <c r="E52" s="378"/>
      <c r="F52" s="378"/>
    </row>
    <row r="53" spans="1:6" ht="18" customHeight="1" x14ac:dyDescent="0.15">
      <c r="A53" s="333" t="s">
        <v>119</v>
      </c>
      <c r="B53" s="381" t="s">
        <v>120</v>
      </c>
      <c r="C53" s="382"/>
      <c r="D53" s="383"/>
      <c r="E53" s="348"/>
      <c r="F53" s="347"/>
    </row>
    <row r="54" spans="1:6" ht="18" customHeight="1" x14ac:dyDescent="0.15">
      <c r="A54" s="319"/>
      <c r="B54" s="377"/>
      <c r="C54" s="375"/>
      <c r="D54" s="376"/>
      <c r="E54" s="346"/>
      <c r="F54" s="347"/>
    </row>
    <row r="55" spans="1:6" ht="18" customHeight="1" x14ac:dyDescent="0.15">
      <c r="A55" s="335" t="s">
        <v>123</v>
      </c>
      <c r="B55" s="373" t="s">
        <v>124</v>
      </c>
      <c r="C55" s="373"/>
      <c r="D55" s="373"/>
      <c r="E55" s="335" t="s">
        <v>125</v>
      </c>
      <c r="F55" s="343"/>
    </row>
    <row r="56" spans="1:6" ht="18" customHeight="1" x14ac:dyDescent="0.15">
      <c r="A56" s="321"/>
      <c r="B56" s="374"/>
      <c r="C56" s="375"/>
      <c r="D56" s="376"/>
      <c r="E56" s="322"/>
      <c r="F56" s="343"/>
    </row>
    <row r="57" spans="1:6" ht="18" customHeight="1" x14ac:dyDescent="0.15">
      <c r="A57" s="365"/>
      <c r="B57" s="366"/>
      <c r="C57" s="366"/>
      <c r="D57" s="366"/>
      <c r="E57" s="366"/>
      <c r="F57" s="366"/>
    </row>
    <row r="58" spans="1:6" ht="63.75" customHeight="1" x14ac:dyDescent="0.15">
      <c r="A58" s="378" t="s">
        <v>294</v>
      </c>
      <c r="B58" s="378"/>
      <c r="C58" s="378"/>
      <c r="D58" s="378"/>
      <c r="E58" s="378"/>
      <c r="F58" s="378"/>
    </row>
    <row r="59" spans="1:6" ht="18" customHeight="1" x14ac:dyDescent="0.15">
      <c r="A59" s="333" t="s">
        <v>119</v>
      </c>
      <c r="B59" s="381" t="s">
        <v>120</v>
      </c>
      <c r="C59" s="382"/>
      <c r="D59" s="383"/>
      <c r="E59" s="336"/>
      <c r="F59" s="345"/>
    </row>
    <row r="60" spans="1:6" ht="18" customHeight="1" x14ac:dyDescent="0.15">
      <c r="A60" s="319"/>
      <c r="B60" s="377"/>
      <c r="C60" s="375"/>
      <c r="D60" s="376"/>
      <c r="E60" s="344"/>
      <c r="F60" s="404"/>
    </row>
    <row r="61" spans="1:6" ht="18" customHeight="1" x14ac:dyDescent="0.15">
      <c r="A61" s="335" t="s">
        <v>123</v>
      </c>
      <c r="B61" s="373" t="s">
        <v>124</v>
      </c>
      <c r="C61" s="373"/>
      <c r="D61" s="373"/>
      <c r="E61" s="335" t="s">
        <v>125</v>
      </c>
      <c r="F61" s="404"/>
    </row>
    <row r="62" spans="1:6" ht="18" customHeight="1" x14ac:dyDescent="0.15">
      <c r="A62" s="321"/>
      <c r="B62" s="374"/>
      <c r="C62" s="375"/>
      <c r="D62" s="376"/>
      <c r="E62" s="322"/>
      <c r="F62" s="404"/>
    </row>
    <row r="63" spans="1:6" ht="18" customHeight="1" x14ac:dyDescent="0.15">
      <c r="A63" s="365"/>
      <c r="B63" s="366"/>
      <c r="C63" s="366"/>
      <c r="D63" s="366"/>
      <c r="E63" s="366"/>
      <c r="F63" s="366"/>
    </row>
    <row r="64" spans="1:6" ht="18" customHeight="1" x14ac:dyDescent="0.15">
      <c r="A64" s="337" t="s">
        <v>128</v>
      </c>
      <c r="B64" s="401" t="s">
        <v>129</v>
      </c>
      <c r="C64" s="402"/>
      <c r="D64" s="403"/>
      <c r="E64" s="237"/>
    </row>
    <row r="65" spans="1:5" ht="18" customHeight="1" x14ac:dyDescent="0.15">
      <c r="A65" s="400"/>
      <c r="B65" s="400"/>
      <c r="C65" s="400"/>
      <c r="D65" s="400"/>
      <c r="E65" s="400"/>
    </row>
    <row r="66" spans="1:5" ht="18" customHeight="1" x14ac:dyDescent="0.15">
      <c r="A66" s="389"/>
      <c r="B66" s="390"/>
      <c r="C66" s="390"/>
      <c r="D66" s="390"/>
      <c r="E66" s="390"/>
    </row>
  </sheetData>
  <sheetProtection algorithmName="SHA-512" hashValue="B5cVnr8dKuWDiG1rvjr5MGQUTTmSoEpgeph81J6PypKGB8IgwLyReApkAak5/DN0y/HXfJqbcdvzJWcFCCA0aA==" saltValue="pju7zNwOAZ1Q7+esmJhvCA==" spinCount="100000" sheet="1" formatCells="0" formatColumns="0" formatRows="0"/>
  <protectedRanges>
    <protectedRange sqref="B1:F19" name="範囲1"/>
  </protectedRanges>
  <mergeCells count="59">
    <mergeCell ref="A63:F63"/>
    <mergeCell ref="F60:F62"/>
    <mergeCell ref="A2:B2"/>
    <mergeCell ref="B3:F3"/>
    <mergeCell ref="B4:F4"/>
    <mergeCell ref="B13:C13"/>
    <mergeCell ref="B14:C14"/>
    <mergeCell ref="B8:F8"/>
    <mergeCell ref="B5:F5"/>
    <mergeCell ref="B6:F6"/>
    <mergeCell ref="B9:F9"/>
    <mergeCell ref="B10:F10"/>
    <mergeCell ref="B7:F7"/>
    <mergeCell ref="B11:F11"/>
    <mergeCell ref="B15:F15"/>
    <mergeCell ref="B16:D16"/>
    <mergeCell ref="A66:E66"/>
    <mergeCell ref="B21:D21"/>
    <mergeCell ref="B22:D22"/>
    <mergeCell ref="B23:D23"/>
    <mergeCell ref="B24:D24"/>
    <mergeCell ref="B25:D25"/>
    <mergeCell ref="B26:D26"/>
    <mergeCell ref="B27:D27"/>
    <mergeCell ref="B29:D29"/>
    <mergeCell ref="A30:D30"/>
    <mergeCell ref="B47:D47"/>
    <mergeCell ref="B41:D41"/>
    <mergeCell ref="A65:E65"/>
    <mergeCell ref="B64:D64"/>
    <mergeCell ref="B59:D59"/>
    <mergeCell ref="B62:D62"/>
    <mergeCell ref="B61:D61"/>
    <mergeCell ref="B18:D18"/>
    <mergeCell ref="B55:D55"/>
    <mergeCell ref="B37:D37"/>
    <mergeCell ref="B53:D53"/>
    <mergeCell ref="B56:D56"/>
    <mergeCell ref="B42:D42"/>
    <mergeCell ref="B48:D48"/>
    <mergeCell ref="B54:D54"/>
    <mergeCell ref="B60:D60"/>
    <mergeCell ref="A52:F52"/>
    <mergeCell ref="A58:F58"/>
    <mergeCell ref="B28:D28"/>
    <mergeCell ref="B35:D35"/>
    <mergeCell ref="B19:F19"/>
    <mergeCell ref="B50:D50"/>
    <mergeCell ref="A57:F57"/>
    <mergeCell ref="B17:D17"/>
    <mergeCell ref="F36:F38"/>
    <mergeCell ref="A32:B32"/>
    <mergeCell ref="B49:D49"/>
    <mergeCell ref="B44:D44"/>
    <mergeCell ref="B38:D38"/>
    <mergeCell ref="B36:D36"/>
    <mergeCell ref="F48:F50"/>
    <mergeCell ref="F42:F44"/>
    <mergeCell ref="B43:D43"/>
  </mergeCells>
  <phoneticPr fontId="16"/>
  <dataValidations count="4">
    <dataValidation type="list" showInputMessage="1" showErrorMessage="1" sqref="B64:D64" xr:uid="{00000000-0002-0000-0200-000000000000}">
      <formula1>"必ず選択してください,課税事業者,免税事業者"</formula1>
    </dataValidation>
    <dataValidation type="list" allowBlank="1" showInputMessage="1" showErrorMessage="1" sqref="B4:F4" xr:uid="{00000000-0002-0000-0200-000001000000}">
      <formula1>"選択してください,大学等,企業等"</formula1>
    </dataValidation>
    <dataValidation type="list" allowBlank="1" showInputMessage="1" showErrorMessage="1" sqref="F2" xr:uid="{68A515A8-4000-46C4-8E4D-5F8E59A44CD0}">
      <formula1>"AMED記入,当初予算,調整費(春),調整費(秋),調整費(冬),調整費(運営費交付金),一次補正,二次補正,三次補正"</formula1>
    </dataValidation>
    <dataValidation allowBlank="1" showInputMessage="1" showErrorMessage="1" prompt="※「研究機関の代表者」は「契約書（乙）」の情報を記載" sqref="B5:F8" xr:uid="{C66C1B73-4BC0-432E-82F6-969F554FAE6B}"/>
  </dataValidations>
  <printOptions horizontalCentered="1"/>
  <pageMargins left="0.23622047244094491" right="0.23622047244094491" top="0.19685039370078741" bottom="0.19685039370078741" header="0.31496062992125984" footer="0.31496062992125984"/>
  <pageSetup paperSize="8" scale="91" orientation="portrait" cellComments="asDisplayed" r:id="rId1"/>
  <headerFooter>
    <oddHeader>&amp;L【機密性2資料】&amp;R【資料3】</oddHeader>
    <oddFooter>&amp;R&amp;12&amp;K00-023Ver.20260401</oddFooter>
  </headerFooter>
  <rowBreaks count="2" manualBreakCount="2">
    <brk id="19" max="16383" man="1"/>
    <brk id="45" max="16383" man="1"/>
  </rowBreaks>
  <ignoredErrors>
    <ignoredError sqref="F31"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66FFFF"/>
    <pageSetUpPr fitToPage="1"/>
  </sheetPr>
  <dimension ref="A1:J39"/>
  <sheetViews>
    <sheetView showWhiteSpace="0" zoomScaleNormal="100" workbookViewId="0"/>
  </sheetViews>
  <sheetFormatPr defaultColWidth="9" defaultRowHeight="14.25" x14ac:dyDescent="0.15"/>
  <cols>
    <col min="1" max="1" width="25.5" style="1" customWidth="1"/>
    <col min="2" max="2" width="40.5" style="1" customWidth="1"/>
    <col min="3" max="3" width="14.75" style="4" customWidth="1"/>
    <col min="4" max="4" width="16.25" style="1" customWidth="1"/>
    <col min="5" max="5" width="5.75" style="1" customWidth="1"/>
    <col min="6" max="6" width="5" style="1" customWidth="1"/>
    <col min="7" max="7" width="13.75" style="1" bestFit="1" customWidth="1"/>
    <col min="8" max="8" width="4.75" style="1" customWidth="1"/>
    <col min="9" max="9" width="17.75" style="2" customWidth="1"/>
    <col min="10" max="10" width="9" style="1"/>
    <col min="11" max="12" width="14.75" style="1" customWidth="1"/>
    <col min="13" max="16384" width="9" style="1"/>
  </cols>
  <sheetData>
    <row r="1" spans="1:10" x14ac:dyDescent="0.15">
      <c r="A1" s="1" t="s">
        <v>130</v>
      </c>
    </row>
    <row r="2" spans="1:10" ht="17.25" customHeight="1" thickBot="1" x14ac:dyDescent="0.2">
      <c r="A2" s="1" t="s">
        <v>131</v>
      </c>
      <c r="I2" s="3" t="s">
        <v>132</v>
      </c>
    </row>
    <row r="3" spans="1:10" ht="15.75" customHeight="1" x14ac:dyDescent="0.15">
      <c r="A3" s="420" t="s">
        <v>133</v>
      </c>
      <c r="B3" s="422" t="s">
        <v>134</v>
      </c>
      <c r="C3" s="424" t="s">
        <v>135</v>
      </c>
      <c r="D3" s="427" t="s">
        <v>136</v>
      </c>
      <c r="E3" s="427"/>
      <c r="F3" s="427"/>
      <c r="G3" s="428" t="s">
        <v>137</v>
      </c>
      <c r="H3" s="430" t="s">
        <v>138</v>
      </c>
      <c r="I3" s="418" t="s">
        <v>139</v>
      </c>
    </row>
    <row r="4" spans="1:10" ht="15.75" customHeight="1" thickBot="1" x14ac:dyDescent="0.2">
      <c r="A4" s="421"/>
      <c r="B4" s="423"/>
      <c r="C4" s="425"/>
      <c r="D4" s="18" t="s">
        <v>140</v>
      </c>
      <c r="E4" s="426" t="s">
        <v>141</v>
      </c>
      <c r="F4" s="426"/>
      <c r="G4" s="429"/>
      <c r="H4" s="431"/>
      <c r="I4" s="419"/>
    </row>
    <row r="5" spans="1:10" s="7" customFormat="1" ht="17.25" customHeight="1" x14ac:dyDescent="0.15">
      <c r="A5" s="46" t="s">
        <v>142</v>
      </c>
      <c r="B5" s="47" t="s">
        <v>143</v>
      </c>
      <c r="C5" s="48" t="s">
        <v>144</v>
      </c>
      <c r="D5" s="49">
        <v>1500000</v>
      </c>
      <c r="E5" s="180">
        <v>1</v>
      </c>
      <c r="F5" s="110" t="s">
        <v>145</v>
      </c>
      <c r="G5" s="83" t="s">
        <v>146</v>
      </c>
      <c r="H5" s="35" t="str">
        <f>IF(G5="","",IF(G5="課税対象外","要","不要"))</f>
        <v>不要</v>
      </c>
      <c r="I5" s="36">
        <f>IF(A5="","",ROUNDDOWN(D5*E5,0))</f>
        <v>1500000</v>
      </c>
      <c r="J5" s="13"/>
    </row>
    <row r="6" spans="1:10" ht="17.25" customHeight="1" x14ac:dyDescent="0.15">
      <c r="A6" s="46" t="s">
        <v>147</v>
      </c>
      <c r="B6" s="47" t="s">
        <v>148</v>
      </c>
      <c r="C6" s="48" t="s">
        <v>149</v>
      </c>
      <c r="D6" s="53">
        <v>2580000</v>
      </c>
      <c r="E6" s="50">
        <v>1</v>
      </c>
      <c r="F6" s="51" t="s">
        <v>150</v>
      </c>
      <c r="G6" s="52" t="s">
        <v>151</v>
      </c>
      <c r="H6" s="37" t="str">
        <f t="shared" ref="H6:H29" si="0">IF(G6="","",IF(G6="課税対象外","要","不要"))</f>
        <v>要</v>
      </c>
      <c r="I6" s="36">
        <f t="shared" ref="I6:I29" si="1">IF(A6="","",ROUNDDOWN(D6*E6,0))</f>
        <v>2580000</v>
      </c>
    </row>
    <row r="7" spans="1:10" ht="17.25" customHeight="1" x14ac:dyDescent="0.15">
      <c r="A7" s="54"/>
      <c r="B7" s="55"/>
      <c r="C7" s="48"/>
      <c r="D7" s="56"/>
      <c r="E7" s="57"/>
      <c r="F7" s="58"/>
      <c r="G7" s="59"/>
      <c r="H7" s="38" t="str">
        <f t="shared" si="0"/>
        <v/>
      </c>
      <c r="I7" s="36" t="str">
        <f t="shared" si="1"/>
        <v/>
      </c>
    </row>
    <row r="8" spans="1:10" ht="17.25" customHeight="1" x14ac:dyDescent="0.15">
      <c r="A8" s="54"/>
      <c r="B8" s="55"/>
      <c r="C8" s="48"/>
      <c r="D8" s="56"/>
      <c r="E8" s="57"/>
      <c r="F8" s="58"/>
      <c r="G8" s="59"/>
      <c r="H8" s="38" t="str">
        <f t="shared" si="0"/>
        <v/>
      </c>
      <c r="I8" s="36" t="str">
        <f t="shared" si="1"/>
        <v/>
      </c>
    </row>
    <row r="9" spans="1:10" ht="17.25" customHeight="1" x14ac:dyDescent="0.15">
      <c r="A9" s="54"/>
      <c r="B9" s="55"/>
      <c r="C9" s="48"/>
      <c r="D9" s="56"/>
      <c r="E9" s="57"/>
      <c r="F9" s="58"/>
      <c r="G9" s="59"/>
      <c r="H9" s="38" t="str">
        <f t="shared" si="0"/>
        <v/>
      </c>
      <c r="I9" s="36" t="str">
        <f t="shared" si="1"/>
        <v/>
      </c>
    </row>
    <row r="10" spans="1:10" ht="17.25" customHeight="1" x14ac:dyDescent="0.15">
      <c r="A10" s="54"/>
      <c r="B10" s="55"/>
      <c r="C10" s="48"/>
      <c r="D10" s="56"/>
      <c r="E10" s="57"/>
      <c r="F10" s="58"/>
      <c r="G10" s="59"/>
      <c r="H10" s="38" t="str">
        <f t="shared" si="0"/>
        <v/>
      </c>
      <c r="I10" s="36" t="str">
        <f t="shared" si="1"/>
        <v/>
      </c>
    </row>
    <row r="11" spans="1:10" ht="17.25" customHeight="1" x14ac:dyDescent="0.15">
      <c r="A11" s="54"/>
      <c r="B11" s="55"/>
      <c r="C11" s="48"/>
      <c r="D11" s="56"/>
      <c r="E11" s="57"/>
      <c r="F11" s="58"/>
      <c r="G11" s="59"/>
      <c r="H11" s="38" t="str">
        <f t="shared" si="0"/>
        <v/>
      </c>
      <c r="I11" s="36" t="str">
        <f t="shared" si="1"/>
        <v/>
      </c>
    </row>
    <row r="12" spans="1:10" ht="17.25" customHeight="1" x14ac:dyDescent="0.15">
      <c r="A12" s="54"/>
      <c r="B12" s="55"/>
      <c r="C12" s="48"/>
      <c r="D12" s="56"/>
      <c r="E12" s="57"/>
      <c r="F12" s="58"/>
      <c r="G12" s="59"/>
      <c r="H12" s="38" t="str">
        <f t="shared" si="0"/>
        <v/>
      </c>
      <c r="I12" s="36" t="str">
        <f t="shared" si="1"/>
        <v/>
      </c>
    </row>
    <row r="13" spans="1:10" ht="17.25" customHeight="1" x14ac:dyDescent="0.15">
      <c r="A13" s="54"/>
      <c r="B13" s="55"/>
      <c r="C13" s="48"/>
      <c r="D13" s="56"/>
      <c r="E13" s="57"/>
      <c r="F13" s="58"/>
      <c r="G13" s="59"/>
      <c r="H13" s="38" t="str">
        <f t="shared" si="0"/>
        <v/>
      </c>
      <c r="I13" s="36" t="str">
        <f t="shared" si="1"/>
        <v/>
      </c>
    </row>
    <row r="14" spans="1:10" ht="17.25" customHeight="1" x14ac:dyDescent="0.15">
      <c r="A14" s="54"/>
      <c r="B14" s="55"/>
      <c r="C14" s="48"/>
      <c r="D14" s="56"/>
      <c r="E14" s="57"/>
      <c r="F14" s="58"/>
      <c r="G14" s="59"/>
      <c r="H14" s="38" t="str">
        <f t="shared" si="0"/>
        <v/>
      </c>
      <c r="I14" s="36" t="str">
        <f t="shared" si="1"/>
        <v/>
      </c>
    </row>
    <row r="15" spans="1:10" ht="17.25" customHeight="1" x14ac:dyDescent="0.15">
      <c r="A15" s="54"/>
      <c r="B15" s="55"/>
      <c r="C15" s="48"/>
      <c r="D15" s="56"/>
      <c r="E15" s="57"/>
      <c r="F15" s="58"/>
      <c r="G15" s="59"/>
      <c r="H15" s="38" t="str">
        <f t="shared" si="0"/>
        <v/>
      </c>
      <c r="I15" s="36" t="str">
        <f t="shared" si="1"/>
        <v/>
      </c>
    </row>
    <row r="16" spans="1:10" ht="17.25" customHeight="1" x14ac:dyDescent="0.15">
      <c r="A16" s="54"/>
      <c r="B16" s="55"/>
      <c r="C16" s="48"/>
      <c r="D16" s="56"/>
      <c r="E16" s="57"/>
      <c r="F16" s="58"/>
      <c r="G16" s="59"/>
      <c r="H16" s="38" t="str">
        <f t="shared" si="0"/>
        <v/>
      </c>
      <c r="I16" s="36" t="str">
        <f t="shared" si="1"/>
        <v/>
      </c>
    </row>
    <row r="17" spans="1:10" ht="17.25" customHeight="1" x14ac:dyDescent="0.15">
      <c r="A17" s="54"/>
      <c r="B17" s="55"/>
      <c r="C17" s="48"/>
      <c r="D17" s="56"/>
      <c r="E17" s="57"/>
      <c r="F17" s="58"/>
      <c r="G17" s="59"/>
      <c r="H17" s="38" t="str">
        <f t="shared" si="0"/>
        <v/>
      </c>
      <c r="I17" s="36" t="str">
        <f t="shared" si="1"/>
        <v/>
      </c>
    </row>
    <row r="18" spans="1:10" ht="17.25" customHeight="1" x14ac:dyDescent="0.15">
      <c r="A18" s="54"/>
      <c r="B18" s="55"/>
      <c r="C18" s="48"/>
      <c r="D18" s="56"/>
      <c r="E18" s="57"/>
      <c r="F18" s="58"/>
      <c r="G18" s="59"/>
      <c r="H18" s="38" t="str">
        <f t="shared" si="0"/>
        <v/>
      </c>
      <c r="I18" s="36" t="str">
        <f t="shared" si="1"/>
        <v/>
      </c>
    </row>
    <row r="19" spans="1:10" ht="17.25" customHeight="1" x14ac:dyDescent="0.15">
      <c r="A19" s="54"/>
      <c r="B19" s="55"/>
      <c r="C19" s="48"/>
      <c r="D19" s="56"/>
      <c r="E19" s="57"/>
      <c r="F19" s="58"/>
      <c r="G19" s="59"/>
      <c r="H19" s="38" t="str">
        <f t="shared" si="0"/>
        <v/>
      </c>
      <c r="I19" s="36" t="str">
        <f t="shared" si="1"/>
        <v/>
      </c>
    </row>
    <row r="20" spans="1:10" ht="17.25" customHeight="1" x14ac:dyDescent="0.15">
      <c r="A20" s="54"/>
      <c r="B20" s="55"/>
      <c r="C20" s="48"/>
      <c r="D20" s="56"/>
      <c r="E20" s="57"/>
      <c r="F20" s="58"/>
      <c r="G20" s="59"/>
      <c r="H20" s="38" t="str">
        <f t="shared" si="0"/>
        <v/>
      </c>
      <c r="I20" s="36" t="str">
        <f t="shared" si="1"/>
        <v/>
      </c>
    </row>
    <row r="21" spans="1:10" ht="17.25" customHeight="1" x14ac:dyDescent="0.15">
      <c r="A21" s="54"/>
      <c r="B21" s="55"/>
      <c r="C21" s="48"/>
      <c r="D21" s="56"/>
      <c r="E21" s="57"/>
      <c r="F21" s="58"/>
      <c r="G21" s="59"/>
      <c r="H21" s="38" t="str">
        <f t="shared" si="0"/>
        <v/>
      </c>
      <c r="I21" s="36" t="str">
        <f t="shared" si="1"/>
        <v/>
      </c>
    </row>
    <row r="22" spans="1:10" ht="17.25" customHeight="1" x14ac:dyDescent="0.15">
      <c r="A22" s="54"/>
      <c r="B22" s="55"/>
      <c r="C22" s="48"/>
      <c r="D22" s="56"/>
      <c r="E22" s="57"/>
      <c r="F22" s="58"/>
      <c r="G22" s="59"/>
      <c r="H22" s="38" t="str">
        <f t="shared" si="0"/>
        <v/>
      </c>
      <c r="I22" s="36" t="str">
        <f t="shared" si="1"/>
        <v/>
      </c>
    </row>
    <row r="23" spans="1:10" ht="17.25" customHeight="1" x14ac:dyDescent="0.15">
      <c r="A23" s="54"/>
      <c r="B23" s="55"/>
      <c r="C23" s="48"/>
      <c r="D23" s="56"/>
      <c r="E23" s="57"/>
      <c r="F23" s="58"/>
      <c r="G23" s="59"/>
      <c r="H23" s="38" t="str">
        <f t="shared" si="0"/>
        <v/>
      </c>
      <c r="I23" s="36" t="str">
        <f t="shared" si="1"/>
        <v/>
      </c>
    </row>
    <row r="24" spans="1:10" ht="17.25" customHeight="1" x14ac:dyDescent="0.15">
      <c r="A24" s="54"/>
      <c r="B24" s="55"/>
      <c r="C24" s="48"/>
      <c r="D24" s="56"/>
      <c r="E24" s="57"/>
      <c r="F24" s="58"/>
      <c r="G24" s="59"/>
      <c r="H24" s="38" t="str">
        <f t="shared" si="0"/>
        <v/>
      </c>
      <c r="I24" s="36" t="str">
        <f t="shared" si="1"/>
        <v/>
      </c>
    </row>
    <row r="25" spans="1:10" ht="17.25" customHeight="1" x14ac:dyDescent="0.15">
      <c r="A25" s="54"/>
      <c r="B25" s="55"/>
      <c r="C25" s="48"/>
      <c r="D25" s="56"/>
      <c r="E25" s="57"/>
      <c r="F25" s="58"/>
      <c r="G25" s="59"/>
      <c r="H25" s="38" t="str">
        <f t="shared" si="0"/>
        <v/>
      </c>
      <c r="I25" s="36" t="str">
        <f t="shared" si="1"/>
        <v/>
      </c>
    </row>
    <row r="26" spans="1:10" ht="17.25" customHeight="1" x14ac:dyDescent="0.15">
      <c r="A26" s="54"/>
      <c r="B26" s="55"/>
      <c r="C26" s="48"/>
      <c r="D26" s="56"/>
      <c r="E26" s="57"/>
      <c r="F26" s="58"/>
      <c r="G26" s="59"/>
      <c r="H26" s="38" t="str">
        <f t="shared" si="0"/>
        <v/>
      </c>
      <c r="I26" s="36" t="str">
        <f t="shared" si="1"/>
        <v/>
      </c>
    </row>
    <row r="27" spans="1:10" ht="17.25" customHeight="1" x14ac:dyDescent="0.15">
      <c r="A27" s="54"/>
      <c r="B27" s="55"/>
      <c r="C27" s="48"/>
      <c r="D27" s="56"/>
      <c r="E27" s="57"/>
      <c r="F27" s="58"/>
      <c r="G27" s="59"/>
      <c r="H27" s="38" t="str">
        <f t="shared" si="0"/>
        <v/>
      </c>
      <c r="I27" s="36" t="str">
        <f t="shared" si="1"/>
        <v/>
      </c>
    </row>
    <row r="28" spans="1:10" ht="17.25" customHeight="1" x14ac:dyDescent="0.15">
      <c r="A28" s="54"/>
      <c r="B28" s="60"/>
      <c r="C28" s="48"/>
      <c r="D28" s="56"/>
      <c r="E28" s="57"/>
      <c r="F28" s="58"/>
      <c r="G28" s="59"/>
      <c r="H28" s="38" t="str">
        <f t="shared" si="0"/>
        <v/>
      </c>
      <c r="I28" s="36" t="str">
        <f t="shared" si="1"/>
        <v/>
      </c>
    </row>
    <row r="29" spans="1:10" ht="17.25" customHeight="1" thickBot="1" x14ac:dyDescent="0.2">
      <c r="A29" s="61"/>
      <c r="B29" s="62"/>
      <c r="C29" s="48"/>
      <c r="D29" s="56"/>
      <c r="E29" s="57"/>
      <c r="F29" s="58"/>
      <c r="G29" s="59"/>
      <c r="H29" s="38" t="str">
        <f t="shared" si="0"/>
        <v/>
      </c>
      <c r="I29" s="36" t="str">
        <f t="shared" si="1"/>
        <v/>
      </c>
    </row>
    <row r="30" spans="1:10" ht="17.25" customHeight="1" thickTop="1" thickBot="1" x14ac:dyDescent="0.2">
      <c r="A30" s="416" t="s">
        <v>152</v>
      </c>
      <c r="B30" s="417"/>
      <c r="C30" s="417"/>
      <c r="D30" s="417"/>
      <c r="E30" s="417"/>
      <c r="F30" s="417"/>
      <c r="G30" s="417"/>
      <c r="H30" s="417"/>
      <c r="I30" s="142">
        <f>SUM(I5:I29)</f>
        <v>4080000</v>
      </c>
    </row>
    <row r="31" spans="1:10" ht="17.25" customHeight="1" x14ac:dyDescent="0.15">
      <c r="A31" s="15"/>
      <c r="B31" s="15"/>
      <c r="C31" s="15"/>
      <c r="D31" s="19"/>
      <c r="E31" s="15"/>
      <c r="F31" s="15"/>
      <c r="G31" s="15"/>
      <c r="H31" s="26" t="s">
        <v>153</v>
      </c>
      <c r="I31" s="16">
        <f>SUMIF(H5:H29,"要",I5:I29)</f>
        <v>2580000</v>
      </c>
    </row>
    <row r="32" spans="1:10" s="7" customFormat="1" ht="17.25" customHeight="1" x14ac:dyDescent="0.15">
      <c r="A32" s="7" t="s">
        <v>154</v>
      </c>
      <c r="C32" s="9"/>
      <c r="E32" s="1"/>
      <c r="F32" s="1"/>
      <c r="G32" s="1"/>
      <c r="H32" s="1"/>
      <c r="I32" s="1"/>
      <c r="J32" s="1"/>
    </row>
    <row r="33" spans="7:9" ht="17.25" customHeight="1" x14ac:dyDescent="0.15">
      <c r="I33" s="1"/>
    </row>
    <row r="34" spans="7:9" ht="17.25" customHeight="1" x14ac:dyDescent="0.15">
      <c r="I34" s="1"/>
    </row>
    <row r="35" spans="7:9" x14ac:dyDescent="0.15">
      <c r="G35" s="7"/>
      <c r="H35" s="7"/>
    </row>
    <row r="36" spans="7:9" x14ac:dyDescent="0.15">
      <c r="G36" s="7"/>
      <c r="H36" s="7"/>
    </row>
    <row r="37" spans="7:9" x14ac:dyDescent="0.15">
      <c r="G37" s="7"/>
      <c r="H37" s="7"/>
    </row>
    <row r="38" spans="7:9" x14ac:dyDescent="0.15">
      <c r="G38" s="7"/>
      <c r="H38" s="7"/>
    </row>
    <row r="39" spans="7:9" x14ac:dyDescent="0.15">
      <c r="G39" s="7"/>
      <c r="H39" s="7"/>
    </row>
  </sheetData>
  <sheetProtection algorithmName="SHA-512" hashValue="CQuBOqTAlbBoug9bJGxyvJe09vJ8zAdHlPmFAyAUlh56338fEZs3zqfAPwLHZ+Pc0K6MEwweNcT6n2somkF/wA==" saltValue="Z97bSTr/XtD6vc7YFBU90w==" spinCount="100000" sheet="1" formatCells="0" formatColumns="0" formatRows="0"/>
  <protectedRanges>
    <protectedRange sqref="A5:G29" name="範囲1"/>
  </protectedRanges>
  <mergeCells count="9">
    <mergeCell ref="A30:H30"/>
    <mergeCell ref="I3:I4"/>
    <mergeCell ref="A3:A4"/>
    <mergeCell ref="B3:B4"/>
    <mergeCell ref="C3:C4"/>
    <mergeCell ref="E4:F4"/>
    <mergeCell ref="D3:F3"/>
    <mergeCell ref="G3:G4"/>
    <mergeCell ref="H3:H4"/>
  </mergeCells>
  <phoneticPr fontId="16"/>
  <dataValidations count="4">
    <dataValidation type="list" allowBlank="1" showInputMessage="1" showErrorMessage="1" sqref="G5:G29" xr:uid="{00000000-0002-0000-0300-000000000000}">
      <formula1>"税込（課税）,課税対象外"</formula1>
    </dataValidation>
    <dataValidation type="list" allowBlank="1" showInputMessage="1" showErrorMessage="1" sqref="C5:C29" xr:uid="{00000000-0002-0000-0300-000001000000}">
      <formula1>"選択してください,第1四半期,第2四半期,第3四半期,第4四半期,"</formula1>
    </dataValidation>
    <dataValidation type="list" allowBlank="1" showInputMessage="1" showErrorMessage="1" sqref="F5:F29" xr:uid="{00000000-0002-0000-0300-000002000000}">
      <formula1>"選択してください,個,点,台,式,件"</formula1>
    </dataValidation>
    <dataValidation type="list" allowBlank="1" showDropDown="1" showInputMessage="1" showErrorMessage="1" sqref="H5:H29" xr:uid="{00000000-0002-0000-0300-000003000000}">
      <formula1>"要,不要"</formula1>
    </dataValidation>
  </dataValidations>
  <printOptions horizontalCentered="1"/>
  <pageMargins left="0.70866141732283472" right="0.70866141732283472" top="0.74803149606299213" bottom="0.74803149606299213" header="0.31496062992125984" footer="0.31496062992125984"/>
  <pageSetup paperSize="9" scale="92" fitToHeight="0" orientation="landscape" blackAndWhite="1" r:id="rId1"/>
  <headerFooter>
    <oddFooter>&amp;R&amp;12&amp;K00-023Ver.20260401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66FFFF"/>
    <pageSetUpPr fitToPage="1"/>
  </sheetPr>
  <dimension ref="A1:I112"/>
  <sheetViews>
    <sheetView zoomScaleNormal="100" workbookViewId="0"/>
  </sheetViews>
  <sheetFormatPr defaultColWidth="9" defaultRowHeight="19.5" customHeight="1" x14ac:dyDescent="0.15"/>
  <cols>
    <col min="1" max="1" width="33.25" style="43" customWidth="1"/>
    <col min="2" max="2" width="40.75" style="43" customWidth="1"/>
    <col min="3" max="3" width="14.5" style="1" customWidth="1"/>
    <col min="4" max="4" width="7.75" style="1" customWidth="1"/>
    <col min="5" max="5" width="6.75" style="1" customWidth="1"/>
    <col min="6" max="6" width="13.75" style="1" bestFit="1" customWidth="1"/>
    <col min="7" max="7" width="4.75" style="1" customWidth="1"/>
    <col min="8" max="8" width="17.5" style="2" customWidth="1"/>
    <col min="9" max="9" width="9" style="7"/>
    <col min="10" max="12" width="9" style="1"/>
    <col min="13" max="13" width="8.5" style="1" customWidth="1"/>
    <col min="14" max="16384" width="9" style="1"/>
  </cols>
  <sheetData>
    <row r="1" spans="1:9" ht="19.5" customHeight="1" x14ac:dyDescent="0.15">
      <c r="A1" s="43" t="s">
        <v>155</v>
      </c>
    </row>
    <row r="2" spans="1:9" ht="19.5" customHeight="1" thickBot="1" x14ac:dyDescent="0.2">
      <c r="A2" s="43" t="s">
        <v>156</v>
      </c>
      <c r="D2" s="4"/>
      <c r="E2" s="4"/>
      <c r="H2" s="3" t="s">
        <v>132</v>
      </c>
    </row>
    <row r="3" spans="1:9" ht="13.5" customHeight="1" x14ac:dyDescent="0.15">
      <c r="A3" s="437" t="s">
        <v>133</v>
      </c>
      <c r="B3" s="435" t="s">
        <v>134</v>
      </c>
      <c r="C3" s="439" t="s">
        <v>136</v>
      </c>
      <c r="D3" s="440"/>
      <c r="E3" s="441"/>
      <c r="F3" s="428" t="s">
        <v>137</v>
      </c>
      <c r="G3" s="430" t="s">
        <v>138</v>
      </c>
      <c r="H3" s="418" t="s">
        <v>139</v>
      </c>
    </row>
    <row r="4" spans="1:9" ht="13.5" customHeight="1" thickBot="1" x14ac:dyDescent="0.2">
      <c r="A4" s="438"/>
      <c r="B4" s="436"/>
      <c r="C4" s="17" t="s">
        <v>140</v>
      </c>
      <c r="D4" s="18" t="s">
        <v>141</v>
      </c>
      <c r="E4" s="18" t="s">
        <v>157</v>
      </c>
      <c r="F4" s="429"/>
      <c r="G4" s="431"/>
      <c r="H4" s="419"/>
    </row>
    <row r="5" spans="1:9" s="7" customFormat="1" ht="17.25" customHeight="1" x14ac:dyDescent="0.15">
      <c r="A5" s="64" t="s">
        <v>158</v>
      </c>
      <c r="B5" s="65" t="s">
        <v>143</v>
      </c>
      <c r="C5" s="66">
        <v>25000</v>
      </c>
      <c r="D5" s="67">
        <v>5</v>
      </c>
      <c r="E5" s="68" t="s">
        <v>159</v>
      </c>
      <c r="F5" s="52" t="s">
        <v>146</v>
      </c>
      <c r="G5" s="37" t="str">
        <f>IF(F5="","",IF(F5="課税対象外","要","不要"))</f>
        <v>不要</v>
      </c>
      <c r="H5" s="42">
        <f>IF(A5="","",ROUNDDOWN(C5*D5,0))</f>
        <v>125000</v>
      </c>
      <c r="I5" s="13"/>
    </row>
    <row r="6" spans="1:9" ht="17.25" customHeight="1" x14ac:dyDescent="0.15">
      <c r="A6" s="64" t="s">
        <v>160</v>
      </c>
      <c r="B6" s="65" t="s">
        <v>161</v>
      </c>
      <c r="C6" s="66">
        <v>25000</v>
      </c>
      <c r="D6" s="67">
        <v>5</v>
      </c>
      <c r="E6" s="68" t="s">
        <v>159</v>
      </c>
      <c r="F6" s="52" t="s">
        <v>146</v>
      </c>
      <c r="G6" s="37" t="str">
        <f t="shared" ref="G6:G39" si="0">IF(F6="","",IF(F6="課税対象外","要","不要"))</f>
        <v>不要</v>
      </c>
      <c r="H6" s="42">
        <f t="shared" ref="H6:H39" si="1">IF(A6="","",ROUNDDOWN(C6*D6,0))</f>
        <v>125000</v>
      </c>
    </row>
    <row r="7" spans="1:9" ht="17.25" customHeight="1" x14ac:dyDescent="0.15">
      <c r="A7" s="64" t="s">
        <v>162</v>
      </c>
      <c r="B7" s="65" t="s">
        <v>163</v>
      </c>
      <c r="C7" s="66">
        <v>60000</v>
      </c>
      <c r="D7" s="67">
        <v>1</v>
      </c>
      <c r="E7" s="68" t="s">
        <v>164</v>
      </c>
      <c r="F7" s="52" t="s">
        <v>146</v>
      </c>
      <c r="G7" s="37" t="str">
        <f t="shared" si="0"/>
        <v>不要</v>
      </c>
      <c r="H7" s="42">
        <f t="shared" si="1"/>
        <v>60000</v>
      </c>
    </row>
    <row r="8" spans="1:9" ht="17.25" customHeight="1" x14ac:dyDescent="0.15">
      <c r="A8" s="64" t="s">
        <v>165</v>
      </c>
      <c r="B8" s="65" t="s">
        <v>166</v>
      </c>
      <c r="C8" s="66">
        <v>70000</v>
      </c>
      <c r="D8" s="67">
        <v>1</v>
      </c>
      <c r="E8" s="68" t="s">
        <v>164</v>
      </c>
      <c r="F8" s="52" t="s">
        <v>151</v>
      </c>
      <c r="G8" s="37" t="str">
        <f t="shared" si="0"/>
        <v>要</v>
      </c>
      <c r="H8" s="42">
        <f t="shared" si="1"/>
        <v>70000</v>
      </c>
    </row>
    <row r="9" spans="1:9" ht="17.25" customHeight="1" x14ac:dyDescent="0.15">
      <c r="A9" s="64" t="s">
        <v>167</v>
      </c>
      <c r="B9" s="65" t="s">
        <v>163</v>
      </c>
      <c r="C9" s="66">
        <v>80000</v>
      </c>
      <c r="D9" s="67">
        <v>1</v>
      </c>
      <c r="E9" s="68" t="s">
        <v>164</v>
      </c>
      <c r="F9" s="52" t="s">
        <v>146</v>
      </c>
      <c r="G9" s="37" t="str">
        <f t="shared" si="0"/>
        <v>不要</v>
      </c>
      <c r="H9" s="42">
        <f t="shared" si="1"/>
        <v>80000</v>
      </c>
    </row>
    <row r="10" spans="1:9" ht="17.25" customHeight="1" x14ac:dyDescent="0.15">
      <c r="A10" s="69" t="s">
        <v>168</v>
      </c>
      <c r="B10" s="70" t="s">
        <v>169</v>
      </c>
      <c r="C10" s="66">
        <v>14000</v>
      </c>
      <c r="D10" s="67">
        <v>1</v>
      </c>
      <c r="E10" s="68" t="s">
        <v>170</v>
      </c>
      <c r="F10" s="52" t="s">
        <v>146</v>
      </c>
      <c r="G10" s="37" t="str">
        <f t="shared" si="0"/>
        <v>不要</v>
      </c>
      <c r="H10" s="42">
        <f t="shared" si="1"/>
        <v>14000</v>
      </c>
    </row>
    <row r="11" spans="1:9" ht="17.25" customHeight="1" x14ac:dyDescent="0.15">
      <c r="A11" s="64" t="s">
        <v>171</v>
      </c>
      <c r="B11" s="65" t="s">
        <v>172</v>
      </c>
      <c r="C11" s="66">
        <v>5000</v>
      </c>
      <c r="D11" s="67">
        <v>100</v>
      </c>
      <c r="E11" s="68" t="s">
        <v>173</v>
      </c>
      <c r="F11" s="52" t="s">
        <v>146</v>
      </c>
      <c r="G11" s="37" t="str">
        <f t="shared" si="0"/>
        <v>不要</v>
      </c>
      <c r="H11" s="42">
        <f t="shared" si="1"/>
        <v>500000</v>
      </c>
    </row>
    <row r="12" spans="1:9" ht="17.25" customHeight="1" x14ac:dyDescent="0.15">
      <c r="A12" s="64" t="s">
        <v>174</v>
      </c>
      <c r="B12" s="65" t="s">
        <v>175</v>
      </c>
      <c r="C12" s="66">
        <v>150000</v>
      </c>
      <c r="D12" s="67">
        <v>1</v>
      </c>
      <c r="E12" s="68" t="s">
        <v>164</v>
      </c>
      <c r="F12" s="52" t="s">
        <v>146</v>
      </c>
      <c r="G12" s="37" t="str">
        <f t="shared" si="0"/>
        <v>不要</v>
      </c>
      <c r="H12" s="42">
        <f t="shared" si="1"/>
        <v>150000</v>
      </c>
    </row>
    <row r="13" spans="1:9" ht="17.25" customHeight="1" x14ac:dyDescent="0.15">
      <c r="A13" s="64" t="s">
        <v>176</v>
      </c>
      <c r="B13" s="65" t="s">
        <v>177</v>
      </c>
      <c r="C13" s="66">
        <v>150000</v>
      </c>
      <c r="D13" s="67">
        <v>1</v>
      </c>
      <c r="E13" s="68" t="s">
        <v>164</v>
      </c>
      <c r="F13" s="52" t="s">
        <v>146</v>
      </c>
      <c r="G13" s="37" t="str">
        <f t="shared" si="0"/>
        <v>不要</v>
      </c>
      <c r="H13" s="42">
        <f t="shared" si="1"/>
        <v>150000</v>
      </c>
    </row>
    <row r="14" spans="1:9" ht="17.25" customHeight="1" x14ac:dyDescent="0.15">
      <c r="A14" s="64" t="s">
        <v>176</v>
      </c>
      <c r="B14" s="65" t="s">
        <v>178</v>
      </c>
      <c r="C14" s="66">
        <v>150000</v>
      </c>
      <c r="D14" s="67">
        <v>1</v>
      </c>
      <c r="E14" s="68" t="s">
        <v>164</v>
      </c>
      <c r="F14" s="52" t="s">
        <v>151</v>
      </c>
      <c r="G14" s="37" t="str">
        <f t="shared" si="0"/>
        <v>要</v>
      </c>
      <c r="H14" s="42">
        <f t="shared" si="1"/>
        <v>150000</v>
      </c>
    </row>
    <row r="15" spans="1:9" ht="17.25" customHeight="1" x14ac:dyDescent="0.15">
      <c r="A15" s="71"/>
      <c r="B15" s="72"/>
      <c r="C15" s="73"/>
      <c r="D15" s="74"/>
      <c r="E15" s="74"/>
      <c r="F15" s="75"/>
      <c r="G15" s="37" t="str">
        <f t="shared" si="0"/>
        <v/>
      </c>
      <c r="H15" s="42" t="str">
        <f t="shared" si="1"/>
        <v/>
      </c>
    </row>
    <row r="16" spans="1:9" ht="17.25" customHeight="1" x14ac:dyDescent="0.15">
      <c r="A16" s="71"/>
      <c r="B16" s="72"/>
      <c r="C16" s="73"/>
      <c r="D16" s="74"/>
      <c r="E16" s="74"/>
      <c r="F16" s="75"/>
      <c r="G16" s="37" t="str">
        <f t="shared" si="0"/>
        <v/>
      </c>
      <c r="H16" s="42" t="str">
        <f t="shared" si="1"/>
        <v/>
      </c>
    </row>
    <row r="17" spans="1:9" ht="17.25" customHeight="1" x14ac:dyDescent="0.15">
      <c r="A17" s="71"/>
      <c r="B17" s="72"/>
      <c r="C17" s="73"/>
      <c r="D17" s="74"/>
      <c r="E17" s="74"/>
      <c r="F17" s="75"/>
      <c r="G17" s="37" t="str">
        <f t="shared" si="0"/>
        <v/>
      </c>
      <c r="H17" s="42" t="str">
        <f t="shared" si="1"/>
        <v/>
      </c>
    </row>
    <row r="18" spans="1:9" ht="17.25" customHeight="1" x14ac:dyDescent="0.15">
      <c r="A18" s="71"/>
      <c r="B18" s="72"/>
      <c r="C18" s="73"/>
      <c r="D18" s="74"/>
      <c r="E18" s="74"/>
      <c r="F18" s="75"/>
      <c r="G18" s="37" t="str">
        <f t="shared" si="0"/>
        <v/>
      </c>
      <c r="H18" s="42" t="str">
        <f t="shared" si="1"/>
        <v/>
      </c>
    </row>
    <row r="19" spans="1:9" ht="17.25" customHeight="1" x14ac:dyDescent="0.15">
      <c r="A19" s="71"/>
      <c r="B19" s="72"/>
      <c r="C19" s="73"/>
      <c r="D19" s="74"/>
      <c r="E19" s="74"/>
      <c r="F19" s="75"/>
      <c r="G19" s="37" t="str">
        <f t="shared" si="0"/>
        <v/>
      </c>
      <c r="H19" s="42" t="str">
        <f t="shared" si="1"/>
        <v/>
      </c>
    </row>
    <row r="20" spans="1:9" ht="17.25" customHeight="1" x14ac:dyDescent="0.15">
      <c r="A20" s="71"/>
      <c r="B20" s="72"/>
      <c r="C20" s="73"/>
      <c r="D20" s="74"/>
      <c r="E20" s="74"/>
      <c r="F20" s="75"/>
      <c r="G20" s="37" t="str">
        <f t="shared" si="0"/>
        <v/>
      </c>
      <c r="H20" s="42" t="str">
        <f t="shared" si="1"/>
        <v/>
      </c>
    </row>
    <row r="21" spans="1:9" ht="17.25" customHeight="1" x14ac:dyDescent="0.15">
      <c r="A21" s="71"/>
      <c r="B21" s="72"/>
      <c r="C21" s="73"/>
      <c r="D21" s="74"/>
      <c r="E21" s="74"/>
      <c r="F21" s="75"/>
      <c r="G21" s="37" t="str">
        <f t="shared" si="0"/>
        <v/>
      </c>
      <c r="H21" s="42" t="str">
        <f t="shared" si="1"/>
        <v/>
      </c>
    </row>
    <row r="22" spans="1:9" ht="17.25" customHeight="1" x14ac:dyDescent="0.15">
      <c r="A22" s="71"/>
      <c r="B22" s="72"/>
      <c r="C22" s="73"/>
      <c r="D22" s="74"/>
      <c r="E22" s="74"/>
      <c r="F22" s="75"/>
      <c r="G22" s="37" t="str">
        <f t="shared" si="0"/>
        <v/>
      </c>
      <c r="H22" s="42" t="str">
        <f t="shared" si="1"/>
        <v/>
      </c>
    </row>
    <row r="23" spans="1:9" ht="17.25" customHeight="1" x14ac:dyDescent="0.15">
      <c r="A23" s="71"/>
      <c r="B23" s="72"/>
      <c r="C23" s="73"/>
      <c r="D23" s="74"/>
      <c r="E23" s="74"/>
      <c r="F23" s="75"/>
      <c r="G23" s="37" t="str">
        <f t="shared" si="0"/>
        <v/>
      </c>
      <c r="H23" s="42" t="str">
        <f t="shared" si="1"/>
        <v/>
      </c>
    </row>
    <row r="24" spans="1:9" ht="17.25" customHeight="1" x14ac:dyDescent="0.15">
      <c r="A24" s="71"/>
      <c r="B24" s="72"/>
      <c r="C24" s="73"/>
      <c r="D24" s="74"/>
      <c r="E24" s="74"/>
      <c r="F24" s="75"/>
      <c r="G24" s="37" t="str">
        <f t="shared" si="0"/>
        <v/>
      </c>
      <c r="H24" s="42" t="str">
        <f t="shared" si="1"/>
        <v/>
      </c>
    </row>
    <row r="25" spans="1:9" ht="17.25" customHeight="1" x14ac:dyDescent="0.15">
      <c r="A25" s="71"/>
      <c r="B25" s="72"/>
      <c r="C25" s="73"/>
      <c r="D25" s="74"/>
      <c r="E25" s="74"/>
      <c r="F25" s="75"/>
      <c r="G25" s="37" t="str">
        <f t="shared" si="0"/>
        <v/>
      </c>
      <c r="H25" s="42" t="str">
        <f t="shared" si="1"/>
        <v/>
      </c>
    </row>
    <row r="26" spans="1:9" ht="17.25" customHeight="1" x14ac:dyDescent="0.15">
      <c r="A26" s="71"/>
      <c r="B26" s="72"/>
      <c r="C26" s="73"/>
      <c r="D26" s="74"/>
      <c r="E26" s="74"/>
      <c r="F26" s="75"/>
      <c r="G26" s="37" t="str">
        <f t="shared" si="0"/>
        <v/>
      </c>
      <c r="H26" s="42" t="str">
        <f t="shared" si="1"/>
        <v/>
      </c>
    </row>
    <row r="27" spans="1:9" ht="17.25" customHeight="1" x14ac:dyDescent="0.15">
      <c r="A27" s="71"/>
      <c r="B27" s="72"/>
      <c r="C27" s="73"/>
      <c r="D27" s="74"/>
      <c r="E27" s="74"/>
      <c r="F27" s="75"/>
      <c r="G27" s="37" t="str">
        <f t="shared" si="0"/>
        <v/>
      </c>
      <c r="H27" s="42" t="str">
        <f t="shared" si="1"/>
        <v/>
      </c>
    </row>
    <row r="28" spans="1:9" ht="17.25" customHeight="1" x14ac:dyDescent="0.15">
      <c r="A28" s="71"/>
      <c r="B28" s="72"/>
      <c r="C28" s="73"/>
      <c r="D28" s="74"/>
      <c r="E28" s="74"/>
      <c r="F28" s="75"/>
      <c r="G28" s="37" t="str">
        <f t="shared" si="0"/>
        <v/>
      </c>
      <c r="H28" s="42" t="str">
        <f t="shared" si="1"/>
        <v/>
      </c>
    </row>
    <row r="29" spans="1:9" s="5" customFormat="1" ht="17.25" customHeight="1" x14ac:dyDescent="0.15">
      <c r="A29" s="76"/>
      <c r="B29" s="77"/>
      <c r="C29" s="78"/>
      <c r="D29" s="79"/>
      <c r="E29" s="79"/>
      <c r="F29" s="75"/>
      <c r="G29" s="37" t="str">
        <f t="shared" si="0"/>
        <v/>
      </c>
      <c r="H29" s="42" t="str">
        <f t="shared" si="1"/>
        <v/>
      </c>
      <c r="I29" s="7"/>
    </row>
    <row r="30" spans="1:9" s="5" customFormat="1" ht="17.25" customHeight="1" x14ac:dyDescent="0.15">
      <c r="A30" s="80"/>
      <c r="B30" s="77"/>
      <c r="C30" s="78"/>
      <c r="D30" s="79"/>
      <c r="E30" s="79"/>
      <c r="F30" s="75"/>
      <c r="G30" s="37" t="str">
        <f t="shared" si="0"/>
        <v/>
      </c>
      <c r="H30" s="42" t="str">
        <f t="shared" si="1"/>
        <v/>
      </c>
      <c r="I30" s="7"/>
    </row>
    <row r="31" spans="1:9" ht="17.25" customHeight="1" x14ac:dyDescent="0.15">
      <c r="A31" s="71"/>
      <c r="B31" s="72"/>
      <c r="C31" s="73"/>
      <c r="D31" s="74"/>
      <c r="E31" s="74"/>
      <c r="F31" s="75"/>
      <c r="G31" s="37" t="str">
        <f t="shared" si="0"/>
        <v/>
      </c>
      <c r="H31" s="42" t="str">
        <f t="shared" si="1"/>
        <v/>
      </c>
    </row>
    <row r="32" spans="1:9" ht="17.25" customHeight="1" x14ac:dyDescent="0.15">
      <c r="A32" s="71"/>
      <c r="B32" s="72"/>
      <c r="C32" s="73"/>
      <c r="D32" s="74"/>
      <c r="E32" s="74"/>
      <c r="F32" s="75"/>
      <c r="G32" s="37" t="str">
        <f t="shared" si="0"/>
        <v/>
      </c>
      <c r="H32" s="42" t="str">
        <f t="shared" si="1"/>
        <v/>
      </c>
    </row>
    <row r="33" spans="1:9" ht="17.25" customHeight="1" x14ac:dyDescent="0.15">
      <c r="A33" s="71"/>
      <c r="B33" s="72"/>
      <c r="C33" s="73"/>
      <c r="D33" s="74"/>
      <c r="E33" s="74"/>
      <c r="F33" s="75"/>
      <c r="G33" s="37" t="str">
        <f t="shared" si="0"/>
        <v/>
      </c>
      <c r="H33" s="42" t="str">
        <f t="shared" si="1"/>
        <v/>
      </c>
    </row>
    <row r="34" spans="1:9" ht="17.25" customHeight="1" x14ac:dyDescent="0.15">
      <c r="A34" s="71"/>
      <c r="B34" s="72"/>
      <c r="C34" s="73"/>
      <c r="D34" s="74"/>
      <c r="E34" s="74"/>
      <c r="F34" s="75"/>
      <c r="G34" s="37" t="str">
        <f t="shared" si="0"/>
        <v/>
      </c>
      <c r="H34" s="42" t="str">
        <f t="shared" si="1"/>
        <v/>
      </c>
    </row>
    <row r="35" spans="1:9" s="5" customFormat="1" ht="17.25" customHeight="1" x14ac:dyDescent="0.15">
      <c r="A35" s="76"/>
      <c r="B35" s="77"/>
      <c r="C35" s="78"/>
      <c r="D35" s="79"/>
      <c r="E35" s="79"/>
      <c r="F35" s="75"/>
      <c r="G35" s="37" t="str">
        <f t="shared" si="0"/>
        <v/>
      </c>
      <c r="H35" s="42" t="str">
        <f t="shared" si="1"/>
        <v/>
      </c>
      <c r="I35" s="7"/>
    </row>
    <row r="36" spans="1:9" ht="17.25" customHeight="1" x14ac:dyDescent="0.15">
      <c r="A36" s="71"/>
      <c r="B36" s="72"/>
      <c r="C36" s="73"/>
      <c r="D36" s="74"/>
      <c r="E36" s="74"/>
      <c r="F36" s="75"/>
      <c r="G36" s="37" t="str">
        <f t="shared" si="0"/>
        <v/>
      </c>
      <c r="H36" s="42" t="str">
        <f t="shared" si="1"/>
        <v/>
      </c>
    </row>
    <row r="37" spans="1:9" s="5" customFormat="1" ht="17.25" customHeight="1" x14ac:dyDescent="0.15">
      <c r="A37" s="76"/>
      <c r="B37" s="77"/>
      <c r="C37" s="78"/>
      <c r="D37" s="79"/>
      <c r="E37" s="79"/>
      <c r="F37" s="75"/>
      <c r="G37" s="37" t="str">
        <f t="shared" si="0"/>
        <v/>
      </c>
      <c r="H37" s="42" t="str">
        <f t="shared" si="1"/>
        <v/>
      </c>
      <c r="I37" s="7"/>
    </row>
    <row r="38" spans="1:9" s="5" customFormat="1" ht="17.25" customHeight="1" x14ac:dyDescent="0.15">
      <c r="A38" s="80"/>
      <c r="B38" s="77"/>
      <c r="C38" s="78"/>
      <c r="D38" s="79"/>
      <c r="E38" s="79"/>
      <c r="F38" s="75"/>
      <c r="G38" s="37" t="str">
        <f t="shared" si="0"/>
        <v/>
      </c>
      <c r="H38" s="42" t="str">
        <f t="shared" si="1"/>
        <v/>
      </c>
      <c r="I38" s="7"/>
    </row>
    <row r="39" spans="1:9" s="5" customFormat="1" ht="17.25" customHeight="1" thickBot="1" x14ac:dyDescent="0.2">
      <c r="A39" s="182"/>
      <c r="B39" s="183"/>
      <c r="C39" s="184"/>
      <c r="D39" s="185"/>
      <c r="E39" s="185"/>
      <c r="F39" s="186"/>
      <c r="G39" s="187" t="str">
        <f t="shared" si="0"/>
        <v/>
      </c>
      <c r="H39" s="188" t="str">
        <f t="shared" si="1"/>
        <v/>
      </c>
      <c r="I39" s="7"/>
    </row>
    <row r="40" spans="1:9" ht="17.25" customHeight="1" thickTop="1" thickBot="1" x14ac:dyDescent="0.2">
      <c r="A40" s="432" t="s">
        <v>179</v>
      </c>
      <c r="B40" s="433"/>
      <c r="C40" s="433"/>
      <c r="D40" s="433"/>
      <c r="E40" s="433"/>
      <c r="F40" s="433"/>
      <c r="G40" s="434"/>
      <c r="H40" s="181">
        <f>SUM(H5:H39)</f>
        <v>1424000</v>
      </c>
    </row>
    <row r="41" spans="1:9" ht="17.25" customHeight="1" x14ac:dyDescent="0.15">
      <c r="A41" s="44"/>
      <c r="B41" s="44"/>
      <c r="C41" s="19"/>
      <c r="D41" s="15"/>
      <c r="E41" s="15"/>
      <c r="F41" s="15"/>
      <c r="G41" s="26" t="s">
        <v>153</v>
      </c>
      <c r="H41" s="16">
        <f>SUMIF(G5:G39,"要",H5:H39)</f>
        <v>220000</v>
      </c>
    </row>
    <row r="42" spans="1:9" s="7" customFormat="1" ht="17.25" customHeight="1" x14ac:dyDescent="0.15">
      <c r="A42" s="7" t="s">
        <v>154</v>
      </c>
      <c r="B42" s="45"/>
      <c r="F42" s="15"/>
      <c r="G42" s="15"/>
      <c r="H42" s="10"/>
    </row>
    <row r="43" spans="1:9" s="7" customFormat="1" ht="17.25" customHeight="1" x14ac:dyDescent="0.15">
      <c r="A43" s="45"/>
      <c r="B43" s="43"/>
      <c r="H43" s="8"/>
    </row>
    <row r="44" spans="1:9" ht="17.25" customHeight="1" x14ac:dyDescent="0.15">
      <c r="F44" s="20"/>
      <c r="G44" s="20"/>
    </row>
    <row r="45" spans="1:9" ht="17.25" customHeight="1" x14ac:dyDescent="0.15"/>
    <row r="46" spans="1:9" ht="17.25" customHeight="1" x14ac:dyDescent="0.15"/>
    <row r="47" spans="1:9" s="5" customFormat="1" ht="17.25" customHeight="1" x14ac:dyDescent="0.15">
      <c r="A47" s="43"/>
      <c r="B47" s="43"/>
      <c r="C47" s="1"/>
      <c r="D47" s="1"/>
      <c r="E47" s="1"/>
      <c r="F47" s="1"/>
      <c r="G47" s="1"/>
      <c r="H47" s="2"/>
      <c r="I47" s="7"/>
    </row>
    <row r="48" spans="1:9" s="5" customFormat="1" ht="17.25" customHeight="1" x14ac:dyDescent="0.15">
      <c r="A48" s="43"/>
      <c r="B48" s="43"/>
      <c r="C48" s="1"/>
      <c r="D48" s="1"/>
      <c r="E48" s="1"/>
      <c r="F48" s="1"/>
      <c r="G48" s="1"/>
      <c r="H48" s="2"/>
      <c r="I48" s="7"/>
    </row>
    <row r="49" spans="1:9" s="5" customFormat="1" ht="17.25" customHeight="1" x14ac:dyDescent="0.15">
      <c r="A49" s="43"/>
      <c r="B49" s="43"/>
      <c r="C49" s="1"/>
      <c r="D49" s="1"/>
      <c r="E49" s="1"/>
      <c r="F49" s="7"/>
      <c r="G49" s="7"/>
      <c r="H49" s="2"/>
      <c r="I49" s="7"/>
    </row>
    <row r="50" spans="1:9" s="5" customFormat="1" ht="17.25" customHeight="1" x14ac:dyDescent="0.15">
      <c r="A50" s="43"/>
      <c r="B50" s="43"/>
      <c r="C50" s="1"/>
      <c r="D50" s="1"/>
      <c r="E50" s="1"/>
      <c r="F50" s="7"/>
      <c r="G50" s="7"/>
      <c r="H50" s="2"/>
      <c r="I50" s="7"/>
    </row>
    <row r="51" spans="1:9" ht="17.25" customHeight="1" x14ac:dyDescent="0.15">
      <c r="F51" s="7"/>
      <c r="G51" s="7"/>
    </row>
    <row r="52" spans="1:9" ht="17.25" customHeight="1" x14ac:dyDescent="0.15">
      <c r="F52" s="7"/>
      <c r="G52" s="7"/>
    </row>
    <row r="53" spans="1:9" ht="17.25" customHeight="1" x14ac:dyDescent="0.15">
      <c r="F53" s="7"/>
      <c r="G53" s="7"/>
    </row>
    <row r="54" spans="1:9" ht="17.25" customHeight="1" x14ac:dyDescent="0.15"/>
    <row r="55" spans="1:9" ht="17.25" customHeight="1" x14ac:dyDescent="0.15"/>
    <row r="56" spans="1:9" ht="17.25" customHeight="1" x14ac:dyDescent="0.15"/>
    <row r="57" spans="1:9" ht="17.25" customHeight="1" x14ac:dyDescent="0.15"/>
    <row r="58" spans="1:9" ht="17.25" customHeight="1" x14ac:dyDescent="0.15"/>
    <row r="59" spans="1:9" ht="17.25" customHeight="1" x14ac:dyDescent="0.15"/>
    <row r="60" spans="1:9" ht="17.25" customHeight="1" x14ac:dyDescent="0.15"/>
    <row r="61" spans="1:9" ht="17.25" customHeight="1" x14ac:dyDescent="0.15"/>
    <row r="62" spans="1:9" ht="17.25" customHeight="1" x14ac:dyDescent="0.15"/>
    <row r="63" spans="1:9" ht="17.25" customHeight="1" x14ac:dyDescent="0.15"/>
    <row r="64" spans="1:9" ht="17.25" customHeight="1" x14ac:dyDescent="0.15"/>
    <row r="65" ht="17.25" customHeight="1" x14ac:dyDescent="0.15"/>
    <row r="66" ht="17.2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sheetData>
  <sheetProtection algorithmName="SHA-512" hashValue="FgEhiYOexffQuHORKfn8rUq2NlcKep931dSynMc80QrV5VM1OfiCqY7XJO4tWsP58Y6AB8ndvOWKzgqBHs6szg==" saltValue="QtD+/1eCG48kn9HywWCr0g==" spinCount="100000" sheet="1" formatCells="0" formatColumns="0" formatRows="0"/>
  <protectedRanges>
    <protectedRange sqref="A5:F39" name="範囲1"/>
  </protectedRanges>
  <mergeCells count="7">
    <mergeCell ref="A40:G40"/>
    <mergeCell ref="H3:H4"/>
    <mergeCell ref="B3:B4"/>
    <mergeCell ref="A3:A4"/>
    <mergeCell ref="F3:F4"/>
    <mergeCell ref="G3:G4"/>
    <mergeCell ref="C3:E3"/>
  </mergeCells>
  <phoneticPr fontId="16"/>
  <dataValidations count="5">
    <dataValidation type="list" allowBlank="1" showInputMessage="1" showErrorMessage="1" sqref="G44" xr:uid="{00000000-0002-0000-0400-000000000000}">
      <formula1>"要,不要"</formula1>
    </dataValidation>
    <dataValidation type="list" allowBlank="1" showInputMessage="1" showErrorMessage="1" sqref="F44" xr:uid="{00000000-0002-0000-0400-000001000000}">
      <formula1>"課税,不課税"</formula1>
    </dataValidation>
    <dataValidation type="list" allowBlank="1" showInputMessage="1" showErrorMessage="1" sqref="F5:F39" xr:uid="{00000000-0002-0000-0400-000002000000}">
      <formula1>"税込（課税）,課税対象外"</formula1>
    </dataValidation>
    <dataValidation type="list" allowBlank="1" showInputMessage="1" showErrorMessage="1" sqref="E5:E39" xr:uid="{00000000-0002-0000-0400-000003000000}">
      <formula1>"選択してください,個,点,台,式,件,匹"</formula1>
    </dataValidation>
    <dataValidation type="list" allowBlank="1" showDropDown="1" showInputMessage="1" showErrorMessage="1" sqref="G5:G39" xr:uid="{00000000-0002-0000-0400-000004000000}">
      <formula1>"要,不要"</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landscape" blackAndWhite="1" r:id="rId1"/>
  <headerFooter>
    <oddFooter>&amp;R&amp;12&amp;K00-023Ver.20260401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66FFFF"/>
    <pageSetUpPr fitToPage="1"/>
  </sheetPr>
  <dimension ref="A1:P37"/>
  <sheetViews>
    <sheetView zoomScaleNormal="100" workbookViewId="0"/>
  </sheetViews>
  <sheetFormatPr defaultColWidth="9" defaultRowHeight="14.25" x14ac:dyDescent="0.15"/>
  <cols>
    <col min="1" max="1" width="9.75" style="1" customWidth="1"/>
    <col min="2" max="2" width="10.5" style="1" customWidth="1"/>
    <col min="3" max="3" width="16.75" style="1" customWidth="1"/>
    <col min="4" max="4" width="31.25" style="1" customWidth="1"/>
    <col min="5" max="5" width="3.25" style="4" customWidth="1"/>
    <col min="6" max="6" width="3.25" style="27" customWidth="1"/>
    <col min="7" max="7" width="3.25" style="4" customWidth="1"/>
    <col min="8" max="8" width="3.25" style="27" customWidth="1"/>
    <col min="9" max="9" width="33.5" style="1" customWidth="1"/>
    <col min="10" max="10" width="10.25" style="1" customWidth="1"/>
    <col min="11" max="11" width="4" style="1" customWidth="1"/>
    <col min="12" max="12" width="6.25" style="1" customWidth="1"/>
    <col min="13" max="13" width="13.75" style="1" bestFit="1" customWidth="1"/>
    <col min="14" max="14" width="4.75" style="1" customWidth="1"/>
    <col min="15" max="15" width="19.25" style="1" customWidth="1"/>
    <col min="16" max="16" width="9" style="7"/>
    <col min="17" max="16384" width="9" style="1"/>
  </cols>
  <sheetData>
    <row r="1" spans="1:16" ht="41.65" customHeight="1" thickBot="1" x14ac:dyDescent="0.2">
      <c r="A1" s="1" t="s">
        <v>180</v>
      </c>
      <c r="O1" s="3" t="s">
        <v>132</v>
      </c>
    </row>
    <row r="2" spans="1:16" ht="16.899999999999999" customHeight="1" x14ac:dyDescent="0.15">
      <c r="A2" s="449" t="s">
        <v>181</v>
      </c>
      <c r="B2" s="427" t="s">
        <v>182</v>
      </c>
      <c r="C2" s="427" t="s">
        <v>183</v>
      </c>
      <c r="D2" s="451" t="s">
        <v>184</v>
      </c>
      <c r="E2" s="453" t="s">
        <v>185</v>
      </c>
      <c r="F2" s="454"/>
      <c r="G2" s="454"/>
      <c r="H2" s="455"/>
      <c r="I2" s="451" t="s">
        <v>186</v>
      </c>
      <c r="J2" s="427" t="s">
        <v>136</v>
      </c>
      <c r="K2" s="427"/>
      <c r="L2" s="427"/>
      <c r="M2" s="427" t="s">
        <v>137</v>
      </c>
      <c r="N2" s="447" t="s">
        <v>138</v>
      </c>
      <c r="O2" s="442" t="s">
        <v>139</v>
      </c>
    </row>
    <row r="3" spans="1:16" ht="16.899999999999999" customHeight="1" thickBot="1" x14ac:dyDescent="0.2">
      <c r="A3" s="450"/>
      <c r="B3" s="426"/>
      <c r="C3" s="426"/>
      <c r="D3" s="452"/>
      <c r="E3" s="456"/>
      <c r="F3" s="433"/>
      <c r="G3" s="433"/>
      <c r="H3" s="434"/>
      <c r="I3" s="452"/>
      <c r="J3" s="17" t="s">
        <v>140</v>
      </c>
      <c r="K3" s="21" t="s">
        <v>187</v>
      </c>
      <c r="L3" s="18" t="s">
        <v>188</v>
      </c>
      <c r="M3" s="426"/>
      <c r="N3" s="448"/>
      <c r="O3" s="443"/>
    </row>
    <row r="4" spans="1:16" s="12" customFormat="1" ht="21" customHeight="1" x14ac:dyDescent="0.15">
      <c r="A4" s="81" t="s">
        <v>189</v>
      </c>
      <c r="B4" s="82" t="s">
        <v>190</v>
      </c>
      <c r="C4" s="82" t="s">
        <v>191</v>
      </c>
      <c r="D4" s="151" t="s">
        <v>298</v>
      </c>
      <c r="E4" s="152">
        <v>1</v>
      </c>
      <c r="F4" s="153" t="s">
        <v>192</v>
      </c>
      <c r="G4" s="154">
        <v>2</v>
      </c>
      <c r="H4" s="155" t="s">
        <v>193</v>
      </c>
      <c r="I4" s="156" t="s">
        <v>194</v>
      </c>
      <c r="J4" s="157">
        <v>5000</v>
      </c>
      <c r="K4" s="158">
        <v>2</v>
      </c>
      <c r="L4" s="158">
        <v>2</v>
      </c>
      <c r="M4" s="224" t="s">
        <v>146</v>
      </c>
      <c r="N4" s="159" t="str">
        <f>IF(M4="","",IF(M4="課税対象外","要","不要"))</f>
        <v>不要</v>
      </c>
      <c r="O4" s="160">
        <f>IF(C4="","",ROUNDDOWN(J4*K4*L4,0))</f>
        <v>20000</v>
      </c>
      <c r="P4" s="13"/>
    </row>
    <row r="5" spans="1:16" s="11" customFormat="1" ht="21" customHeight="1" x14ac:dyDescent="0.15">
      <c r="A5" s="84" t="s">
        <v>195</v>
      </c>
      <c r="B5" s="85" t="s">
        <v>190</v>
      </c>
      <c r="C5" s="85" t="s">
        <v>196</v>
      </c>
      <c r="D5" s="70" t="s">
        <v>197</v>
      </c>
      <c r="E5" s="86">
        <v>0</v>
      </c>
      <c r="F5" s="87" t="s">
        <v>192</v>
      </c>
      <c r="G5" s="88">
        <v>1</v>
      </c>
      <c r="H5" s="89" t="s">
        <v>193</v>
      </c>
      <c r="I5" s="90" t="s">
        <v>198</v>
      </c>
      <c r="J5" s="91">
        <v>30000</v>
      </c>
      <c r="K5" s="91">
        <v>4</v>
      </c>
      <c r="L5" s="91">
        <v>1</v>
      </c>
      <c r="M5" s="52" t="s">
        <v>146</v>
      </c>
      <c r="N5" s="37" t="str">
        <f t="shared" ref="N5:N21" si="0">IF(M5="","",IF(M5="課税対象外","要","不要"))</f>
        <v>不要</v>
      </c>
      <c r="O5" s="161">
        <f t="shared" ref="O5:O21" si="1">IF(C5="","",ROUNDDOWN(J5*K5*L5,0))</f>
        <v>120000</v>
      </c>
      <c r="P5" s="12"/>
    </row>
    <row r="6" spans="1:16" s="11" customFormat="1" ht="21" customHeight="1" x14ac:dyDescent="0.15">
      <c r="A6" s="84" t="s">
        <v>199</v>
      </c>
      <c r="B6" s="85" t="s">
        <v>200</v>
      </c>
      <c r="C6" s="85" t="s">
        <v>201</v>
      </c>
      <c r="D6" s="70" t="s">
        <v>202</v>
      </c>
      <c r="E6" s="86">
        <v>4</v>
      </c>
      <c r="F6" s="87" t="s">
        <v>192</v>
      </c>
      <c r="G6" s="88">
        <v>5</v>
      </c>
      <c r="H6" s="89" t="s">
        <v>193</v>
      </c>
      <c r="I6" s="90" t="s">
        <v>203</v>
      </c>
      <c r="J6" s="91">
        <v>250000</v>
      </c>
      <c r="K6" s="91">
        <v>1</v>
      </c>
      <c r="L6" s="91">
        <v>1</v>
      </c>
      <c r="M6" s="52" t="s">
        <v>151</v>
      </c>
      <c r="N6" s="37" t="str">
        <f t="shared" si="0"/>
        <v>要</v>
      </c>
      <c r="O6" s="161">
        <f t="shared" si="1"/>
        <v>250000</v>
      </c>
      <c r="P6" s="12"/>
    </row>
    <row r="7" spans="1:16" s="11" customFormat="1" ht="21" customHeight="1" x14ac:dyDescent="0.15">
      <c r="A7" s="84" t="s">
        <v>199</v>
      </c>
      <c r="B7" s="85" t="s">
        <v>190</v>
      </c>
      <c r="C7" s="85" t="s">
        <v>201</v>
      </c>
      <c r="D7" s="70" t="s">
        <v>202</v>
      </c>
      <c r="E7" s="86">
        <v>4</v>
      </c>
      <c r="F7" s="87" t="s">
        <v>192</v>
      </c>
      <c r="G7" s="88">
        <v>5</v>
      </c>
      <c r="H7" s="89" t="s">
        <v>193</v>
      </c>
      <c r="I7" s="90" t="s">
        <v>204</v>
      </c>
      <c r="J7" s="91">
        <v>20000</v>
      </c>
      <c r="K7" s="91">
        <v>1</v>
      </c>
      <c r="L7" s="91">
        <v>1</v>
      </c>
      <c r="M7" s="52" t="s">
        <v>146</v>
      </c>
      <c r="N7" s="37" t="str">
        <f t="shared" si="0"/>
        <v>不要</v>
      </c>
      <c r="O7" s="161">
        <f t="shared" si="1"/>
        <v>20000</v>
      </c>
      <c r="P7" s="12"/>
    </row>
    <row r="8" spans="1:16" s="30" customFormat="1" ht="21" customHeight="1" x14ac:dyDescent="0.15">
      <c r="A8" s="92"/>
      <c r="B8" s="93"/>
      <c r="C8" s="93"/>
      <c r="D8" s="77"/>
      <c r="E8" s="94"/>
      <c r="F8" s="118" t="s">
        <v>192</v>
      </c>
      <c r="G8" s="119"/>
      <c r="H8" s="120" t="s">
        <v>193</v>
      </c>
      <c r="I8" s="95"/>
      <c r="J8" s="96"/>
      <c r="K8" s="96"/>
      <c r="L8" s="96"/>
      <c r="M8" s="59"/>
      <c r="N8" s="41" t="str">
        <f t="shared" si="0"/>
        <v/>
      </c>
      <c r="O8" s="161" t="str">
        <f t="shared" si="1"/>
        <v/>
      </c>
    </row>
    <row r="9" spans="1:16" s="30" customFormat="1" ht="21" customHeight="1" x14ac:dyDescent="0.15">
      <c r="A9" s="92"/>
      <c r="B9" s="93"/>
      <c r="C9" s="93"/>
      <c r="D9" s="77"/>
      <c r="E9" s="94"/>
      <c r="F9" s="118" t="s">
        <v>192</v>
      </c>
      <c r="G9" s="119"/>
      <c r="H9" s="120" t="s">
        <v>193</v>
      </c>
      <c r="I9" s="95"/>
      <c r="J9" s="96"/>
      <c r="K9" s="96"/>
      <c r="L9" s="96"/>
      <c r="M9" s="59"/>
      <c r="N9" s="41" t="str">
        <f t="shared" si="0"/>
        <v/>
      </c>
      <c r="O9" s="161" t="str">
        <f t="shared" si="1"/>
        <v/>
      </c>
    </row>
    <row r="10" spans="1:16" s="30" customFormat="1" ht="21" customHeight="1" x14ac:dyDescent="0.15">
      <c r="A10" s="92"/>
      <c r="B10" s="93"/>
      <c r="C10" s="93"/>
      <c r="D10" s="77"/>
      <c r="E10" s="94"/>
      <c r="F10" s="118" t="s">
        <v>192</v>
      </c>
      <c r="G10" s="119"/>
      <c r="H10" s="120" t="s">
        <v>193</v>
      </c>
      <c r="I10" s="95"/>
      <c r="J10" s="96"/>
      <c r="K10" s="96"/>
      <c r="L10" s="96"/>
      <c r="M10" s="59"/>
      <c r="N10" s="41" t="str">
        <f t="shared" si="0"/>
        <v/>
      </c>
      <c r="O10" s="161" t="str">
        <f t="shared" si="1"/>
        <v/>
      </c>
    </row>
    <row r="11" spans="1:16" s="30" customFormat="1" ht="21" customHeight="1" x14ac:dyDescent="0.15">
      <c r="A11" s="143"/>
      <c r="B11" s="144"/>
      <c r="C11" s="144"/>
      <c r="D11" s="77"/>
      <c r="E11" s="94"/>
      <c r="F11" s="118" t="s">
        <v>192</v>
      </c>
      <c r="G11" s="119"/>
      <c r="H11" s="120" t="s">
        <v>193</v>
      </c>
      <c r="I11" s="95"/>
      <c r="J11" s="96"/>
      <c r="K11" s="96"/>
      <c r="L11" s="96"/>
      <c r="M11" s="59"/>
      <c r="N11" s="41" t="str">
        <f t="shared" si="0"/>
        <v/>
      </c>
      <c r="O11" s="161" t="str">
        <f t="shared" si="1"/>
        <v/>
      </c>
    </row>
    <row r="12" spans="1:16" s="30" customFormat="1" ht="21" customHeight="1" x14ac:dyDescent="0.15">
      <c r="A12" s="92"/>
      <c r="B12" s="93"/>
      <c r="C12" s="93"/>
      <c r="D12" s="77"/>
      <c r="E12" s="94"/>
      <c r="F12" s="118" t="s">
        <v>192</v>
      </c>
      <c r="G12" s="119"/>
      <c r="H12" s="120" t="s">
        <v>193</v>
      </c>
      <c r="I12" s="95"/>
      <c r="J12" s="96"/>
      <c r="K12" s="96"/>
      <c r="L12" s="96"/>
      <c r="M12" s="59"/>
      <c r="N12" s="41" t="str">
        <f t="shared" si="0"/>
        <v/>
      </c>
      <c r="O12" s="161" t="str">
        <f t="shared" si="1"/>
        <v/>
      </c>
    </row>
    <row r="13" spans="1:16" s="30" customFormat="1" ht="21" customHeight="1" x14ac:dyDescent="0.15">
      <c r="A13" s="92"/>
      <c r="B13" s="93"/>
      <c r="C13" s="93"/>
      <c r="D13" s="77"/>
      <c r="E13" s="94"/>
      <c r="F13" s="118" t="s">
        <v>192</v>
      </c>
      <c r="G13" s="119"/>
      <c r="H13" s="120" t="s">
        <v>193</v>
      </c>
      <c r="I13" s="95"/>
      <c r="J13" s="96"/>
      <c r="K13" s="96"/>
      <c r="L13" s="96"/>
      <c r="M13" s="59"/>
      <c r="N13" s="41" t="str">
        <f t="shared" si="0"/>
        <v/>
      </c>
      <c r="O13" s="161" t="str">
        <f t="shared" si="1"/>
        <v/>
      </c>
    </row>
    <row r="14" spans="1:16" s="30" customFormat="1" ht="21" customHeight="1" x14ac:dyDescent="0.15">
      <c r="A14" s="143"/>
      <c r="B14" s="144"/>
      <c r="C14" s="144"/>
      <c r="D14" s="77"/>
      <c r="E14" s="94"/>
      <c r="F14" s="118" t="s">
        <v>192</v>
      </c>
      <c r="G14" s="119"/>
      <c r="H14" s="120" t="s">
        <v>193</v>
      </c>
      <c r="I14" s="95"/>
      <c r="J14" s="96"/>
      <c r="K14" s="96"/>
      <c r="L14" s="96"/>
      <c r="M14" s="59"/>
      <c r="N14" s="41" t="str">
        <f t="shared" si="0"/>
        <v/>
      </c>
      <c r="O14" s="161" t="str">
        <f t="shared" si="1"/>
        <v/>
      </c>
    </row>
    <row r="15" spans="1:16" s="30" customFormat="1" ht="21" customHeight="1" x14ac:dyDescent="0.15">
      <c r="A15" s="92"/>
      <c r="B15" s="93"/>
      <c r="C15" s="93"/>
      <c r="D15" s="77"/>
      <c r="E15" s="94"/>
      <c r="F15" s="118" t="s">
        <v>192</v>
      </c>
      <c r="G15" s="119"/>
      <c r="H15" s="120" t="s">
        <v>193</v>
      </c>
      <c r="I15" s="95"/>
      <c r="J15" s="96"/>
      <c r="K15" s="96"/>
      <c r="L15" s="96"/>
      <c r="M15" s="59"/>
      <c r="N15" s="41" t="str">
        <f t="shared" si="0"/>
        <v/>
      </c>
      <c r="O15" s="161" t="str">
        <f t="shared" si="1"/>
        <v/>
      </c>
    </row>
    <row r="16" spans="1:16" s="30" customFormat="1" ht="21" customHeight="1" x14ac:dyDescent="0.15">
      <c r="A16" s="92"/>
      <c r="B16" s="93"/>
      <c r="C16" s="93"/>
      <c r="D16" s="77"/>
      <c r="E16" s="94"/>
      <c r="F16" s="118" t="s">
        <v>192</v>
      </c>
      <c r="G16" s="119"/>
      <c r="H16" s="120" t="s">
        <v>193</v>
      </c>
      <c r="I16" s="95"/>
      <c r="J16" s="96"/>
      <c r="K16" s="96"/>
      <c r="L16" s="96"/>
      <c r="M16" s="59"/>
      <c r="N16" s="41" t="str">
        <f t="shared" si="0"/>
        <v/>
      </c>
      <c r="O16" s="161" t="str">
        <f t="shared" si="1"/>
        <v/>
      </c>
    </row>
    <row r="17" spans="1:15" s="30" customFormat="1" ht="21" customHeight="1" x14ac:dyDescent="0.15">
      <c r="A17" s="92"/>
      <c r="B17" s="93"/>
      <c r="C17" s="93"/>
      <c r="D17" s="77"/>
      <c r="E17" s="94"/>
      <c r="F17" s="118" t="s">
        <v>192</v>
      </c>
      <c r="G17" s="119"/>
      <c r="H17" s="120" t="s">
        <v>193</v>
      </c>
      <c r="I17" s="95"/>
      <c r="J17" s="96"/>
      <c r="K17" s="96"/>
      <c r="L17" s="96"/>
      <c r="M17" s="59"/>
      <c r="N17" s="41" t="str">
        <f t="shared" si="0"/>
        <v/>
      </c>
      <c r="O17" s="161" t="str">
        <f t="shared" si="1"/>
        <v/>
      </c>
    </row>
    <row r="18" spans="1:15" s="30" customFormat="1" ht="21" customHeight="1" x14ac:dyDescent="0.15">
      <c r="A18" s="143"/>
      <c r="B18" s="144"/>
      <c r="C18" s="144"/>
      <c r="D18" s="77"/>
      <c r="E18" s="94"/>
      <c r="F18" s="118" t="s">
        <v>192</v>
      </c>
      <c r="G18" s="119"/>
      <c r="H18" s="120" t="s">
        <v>193</v>
      </c>
      <c r="I18" s="95"/>
      <c r="J18" s="96"/>
      <c r="K18" s="96"/>
      <c r="L18" s="96"/>
      <c r="M18" s="59"/>
      <c r="N18" s="41" t="str">
        <f t="shared" si="0"/>
        <v/>
      </c>
      <c r="O18" s="161" t="str">
        <f t="shared" si="1"/>
        <v/>
      </c>
    </row>
    <row r="19" spans="1:15" s="30" customFormat="1" ht="21" customHeight="1" x14ac:dyDescent="0.15">
      <c r="A19" s="92"/>
      <c r="B19" s="93"/>
      <c r="C19" s="93"/>
      <c r="D19" s="77"/>
      <c r="E19" s="94"/>
      <c r="F19" s="118" t="s">
        <v>192</v>
      </c>
      <c r="G19" s="119"/>
      <c r="H19" s="120" t="s">
        <v>193</v>
      </c>
      <c r="I19" s="95"/>
      <c r="J19" s="96"/>
      <c r="K19" s="96"/>
      <c r="L19" s="96"/>
      <c r="M19" s="59"/>
      <c r="N19" s="41" t="str">
        <f t="shared" si="0"/>
        <v/>
      </c>
      <c r="O19" s="161" t="str">
        <f t="shared" si="1"/>
        <v/>
      </c>
    </row>
    <row r="20" spans="1:15" s="30" customFormat="1" ht="21" customHeight="1" x14ac:dyDescent="0.15">
      <c r="A20" s="92"/>
      <c r="B20" s="93"/>
      <c r="C20" s="93"/>
      <c r="D20" s="77"/>
      <c r="E20" s="94"/>
      <c r="F20" s="118" t="s">
        <v>192</v>
      </c>
      <c r="G20" s="119"/>
      <c r="H20" s="120" t="s">
        <v>193</v>
      </c>
      <c r="I20" s="95"/>
      <c r="J20" s="96"/>
      <c r="K20" s="96"/>
      <c r="L20" s="96"/>
      <c r="M20" s="59"/>
      <c r="N20" s="41" t="str">
        <f t="shared" si="0"/>
        <v/>
      </c>
      <c r="O20" s="161" t="str">
        <f t="shared" si="1"/>
        <v/>
      </c>
    </row>
    <row r="21" spans="1:15" s="30" customFormat="1" ht="21" customHeight="1" thickBot="1" x14ac:dyDescent="0.2">
      <c r="A21" s="143"/>
      <c r="B21" s="144"/>
      <c r="C21" s="144"/>
      <c r="D21" s="189"/>
      <c r="E21" s="190"/>
      <c r="F21" s="191" t="s">
        <v>192</v>
      </c>
      <c r="G21" s="192"/>
      <c r="H21" s="193" t="s">
        <v>193</v>
      </c>
      <c r="I21" s="194"/>
      <c r="J21" s="195"/>
      <c r="K21" s="195"/>
      <c r="L21" s="195"/>
      <c r="M21" s="63"/>
      <c r="N21" s="196" t="str">
        <f t="shared" si="0"/>
        <v/>
      </c>
      <c r="O21" s="197" t="str">
        <f t="shared" si="1"/>
        <v/>
      </c>
    </row>
    <row r="22" spans="1:15" ht="17.25" customHeight="1" thickTop="1" thickBot="1" x14ac:dyDescent="0.2">
      <c r="A22" s="444" t="s">
        <v>152</v>
      </c>
      <c r="B22" s="445"/>
      <c r="C22" s="445"/>
      <c r="D22" s="445"/>
      <c r="E22" s="445"/>
      <c r="F22" s="445"/>
      <c r="G22" s="445"/>
      <c r="H22" s="445"/>
      <c r="I22" s="445"/>
      <c r="J22" s="445"/>
      <c r="K22" s="445"/>
      <c r="L22" s="445"/>
      <c r="M22" s="445"/>
      <c r="N22" s="446"/>
      <c r="O22" s="198">
        <f>SUM(O4:O21)</f>
        <v>410000</v>
      </c>
    </row>
    <row r="23" spans="1:15" ht="17.25" customHeight="1" x14ac:dyDescent="0.15">
      <c r="A23" s="15"/>
      <c r="B23" s="15"/>
      <c r="C23" s="15"/>
      <c r="D23" s="15"/>
      <c r="E23" s="15"/>
      <c r="F23" s="28"/>
      <c r="G23" s="15"/>
      <c r="H23" s="28"/>
      <c r="I23" s="19"/>
      <c r="J23" s="19"/>
      <c r="K23" s="15"/>
      <c r="L23" s="15"/>
      <c r="M23" s="15"/>
      <c r="N23" s="26" t="s">
        <v>205</v>
      </c>
      <c r="O23" s="16">
        <f>SUMIF(N4:N21,"要",O4:O21)</f>
        <v>250000</v>
      </c>
    </row>
    <row r="24" spans="1:15" s="7" customFormat="1" ht="17.25" customHeight="1" x14ac:dyDescent="0.15">
      <c r="A24" s="7" t="s">
        <v>154</v>
      </c>
      <c r="E24" s="9"/>
      <c r="F24" s="29"/>
      <c r="G24" s="9"/>
      <c r="H24" s="29"/>
      <c r="M24" s="15"/>
      <c r="N24" s="15"/>
    </row>
    <row r="25" spans="1:15" s="7" customFormat="1" ht="17.25" customHeight="1" x14ac:dyDescent="0.15">
      <c r="E25" s="9"/>
      <c r="F25" s="29"/>
      <c r="G25" s="9"/>
      <c r="H25" s="29"/>
      <c r="M25" s="15"/>
      <c r="N25" s="15"/>
    </row>
    <row r="26" spans="1:15" s="7" customFormat="1" x14ac:dyDescent="0.15">
      <c r="E26" s="9"/>
      <c r="F26" s="29"/>
      <c r="G26" s="9"/>
      <c r="H26" s="29"/>
      <c r="M26" s="15"/>
      <c r="N26" s="15"/>
    </row>
    <row r="27" spans="1:15" s="7" customFormat="1" ht="17.25" customHeight="1" x14ac:dyDescent="0.15">
      <c r="E27" s="9"/>
      <c r="F27" s="29"/>
      <c r="G27" s="9"/>
      <c r="H27" s="29"/>
    </row>
    <row r="28" spans="1:15" x14ac:dyDescent="0.15">
      <c r="M28" s="20"/>
      <c r="N28" s="20"/>
    </row>
    <row r="33" spans="13:14" x14ac:dyDescent="0.15">
      <c r="M33" s="7"/>
      <c r="N33" s="7"/>
    </row>
    <row r="34" spans="13:14" x14ac:dyDescent="0.15">
      <c r="M34" s="7"/>
      <c r="N34" s="7"/>
    </row>
    <row r="35" spans="13:14" x14ac:dyDescent="0.15">
      <c r="M35" s="7"/>
      <c r="N35" s="7"/>
    </row>
    <row r="36" spans="13:14" x14ac:dyDescent="0.15">
      <c r="M36" s="7"/>
      <c r="N36" s="7"/>
    </row>
    <row r="37" spans="13:14" x14ac:dyDescent="0.15">
      <c r="M37" s="7"/>
      <c r="N37" s="7"/>
    </row>
  </sheetData>
  <sheetProtection algorithmName="SHA-512" hashValue="HXVXwyTX0f5h1WJMAD8VtLbm97aFBB0G+67Z1p+f5XtH8gUabMC6tKOZHnHZoqP8OoTpEgYwGd5QvPr+gQ/Q5g==" saltValue="0IS0XEmBLHGun4CYrvfDHQ==" spinCount="100000" sheet="1" formatCells="0" formatColumns="0" formatRows="0"/>
  <protectedRanges>
    <protectedRange sqref="A4:L21" name="範囲1"/>
  </protectedRanges>
  <mergeCells count="11">
    <mergeCell ref="O2:O3"/>
    <mergeCell ref="A22:N22"/>
    <mergeCell ref="M2:M3"/>
    <mergeCell ref="N2:N3"/>
    <mergeCell ref="J2:L2"/>
    <mergeCell ref="A2:A3"/>
    <mergeCell ref="C2:C3"/>
    <mergeCell ref="D2:D3"/>
    <mergeCell ref="I2:I3"/>
    <mergeCell ref="E2:H3"/>
    <mergeCell ref="B2:B3"/>
  </mergeCells>
  <phoneticPr fontId="16"/>
  <dataValidations disablePrompts="1" count="6">
    <dataValidation type="list" allowBlank="1" showInputMessage="1" showErrorMessage="1" sqref="M28" xr:uid="{00000000-0002-0000-0500-000000000000}">
      <formula1>"課税,不課税"</formula1>
    </dataValidation>
    <dataValidation type="list" allowBlank="1" showInputMessage="1" showErrorMessage="1" sqref="N28" xr:uid="{00000000-0002-0000-0500-000001000000}">
      <formula1>"要,不要"</formula1>
    </dataValidation>
    <dataValidation type="list" allowBlank="1" showInputMessage="1" showErrorMessage="1" sqref="A4:A21" xr:uid="{00000000-0002-0000-0500-000002000000}">
      <formula1>"選択してください,国内,海外,招聘"</formula1>
    </dataValidation>
    <dataValidation type="list" showInputMessage="1" showErrorMessage="1" sqref="M4:M21" xr:uid="{00000000-0002-0000-0500-000003000000}">
      <formula1>"税込（課税）,課税対象外"</formula1>
    </dataValidation>
    <dataValidation type="list" allowBlank="1" showInputMessage="1" showErrorMessage="1" sqref="B4:B21" xr:uid="{00000000-0002-0000-0500-000004000000}">
      <formula1>"国内使用分,海外使用分"</formula1>
    </dataValidation>
    <dataValidation type="list" allowBlank="1" showDropDown="1" showInputMessage="1" showErrorMessage="1" sqref="N4:N21" xr:uid="{00000000-0002-0000-0500-000005000000}">
      <formula1>"要,不要"</formula1>
    </dataValidation>
  </dataValidations>
  <printOptions horizontalCentered="1"/>
  <pageMargins left="0.70866141732283472" right="0.70866141732283472" top="0.74803149606299213" bottom="0.74803149606299213" header="0.31496062992125984" footer="0.31496062992125984"/>
  <pageSetup paperSize="9" scale="76" fitToHeight="0" orientation="landscape" blackAndWhite="1" r:id="rId1"/>
  <headerFooter>
    <oddFooter>&amp;R&amp;12&amp;K00-023Ver.20260401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66FFFF"/>
    <pageSetUpPr fitToPage="1"/>
  </sheetPr>
  <dimension ref="A1:L41"/>
  <sheetViews>
    <sheetView zoomScaleNormal="100" workbookViewId="0"/>
  </sheetViews>
  <sheetFormatPr defaultColWidth="9" defaultRowHeight="14.25" x14ac:dyDescent="0.15"/>
  <cols>
    <col min="1" max="1" width="25.25" style="1" customWidth="1"/>
    <col min="2" max="2" width="19.25" style="1" customWidth="1"/>
    <col min="3" max="6" width="10.25" style="1" customWidth="1"/>
    <col min="7" max="7" width="10.25" style="1" hidden="1" customWidth="1"/>
    <col min="8" max="8" width="8.5" style="4" customWidth="1"/>
    <col min="9" max="9" width="4.75" style="1" customWidth="1"/>
    <col min="10" max="10" width="20" style="2" customWidth="1"/>
    <col min="11" max="11" width="19.25" style="2" customWidth="1"/>
    <col min="12" max="12" width="9" style="7"/>
    <col min="13" max="14" width="34" style="1" customWidth="1"/>
    <col min="15" max="16384" width="9" style="1"/>
  </cols>
  <sheetData>
    <row r="1" spans="1:12" x14ac:dyDescent="0.15">
      <c r="A1" s="1" t="s">
        <v>206</v>
      </c>
    </row>
    <row r="2" spans="1:12" ht="17.25" customHeight="1" thickBot="1" x14ac:dyDescent="0.2">
      <c r="A2" s="1" t="s">
        <v>207</v>
      </c>
      <c r="B2" s="4"/>
      <c r="C2" s="4"/>
      <c r="D2" s="4"/>
      <c r="E2" s="4"/>
      <c r="F2" s="4"/>
      <c r="G2" s="4"/>
      <c r="J2" s="3" t="s">
        <v>132</v>
      </c>
      <c r="K2" s="3"/>
    </row>
    <row r="3" spans="1:12" ht="17.25" customHeight="1" x14ac:dyDescent="0.15">
      <c r="A3" s="460" t="s">
        <v>208</v>
      </c>
      <c r="B3" s="451" t="s">
        <v>209</v>
      </c>
      <c r="C3" s="427" t="s">
        <v>136</v>
      </c>
      <c r="D3" s="427"/>
      <c r="E3" s="427"/>
      <c r="F3" s="427"/>
      <c r="G3" s="427"/>
      <c r="H3" s="462" t="s">
        <v>210</v>
      </c>
      <c r="I3" s="447" t="s">
        <v>138</v>
      </c>
      <c r="J3" s="458" t="s">
        <v>139</v>
      </c>
      <c r="K3" s="418" t="s">
        <v>211</v>
      </c>
    </row>
    <row r="4" spans="1:12" ht="17.25" customHeight="1" thickBot="1" x14ac:dyDescent="0.2">
      <c r="A4" s="461"/>
      <c r="B4" s="452"/>
      <c r="C4" s="137" t="s">
        <v>212</v>
      </c>
      <c r="D4" s="136" t="s">
        <v>213</v>
      </c>
      <c r="E4" s="137" t="s">
        <v>214</v>
      </c>
      <c r="F4" s="136" t="s">
        <v>215</v>
      </c>
      <c r="G4" s="134"/>
      <c r="H4" s="463"/>
      <c r="I4" s="448"/>
      <c r="J4" s="459"/>
      <c r="K4" s="457"/>
    </row>
    <row r="5" spans="1:12" ht="17.25" customHeight="1" x14ac:dyDescent="0.15">
      <c r="A5" s="81" t="s">
        <v>216</v>
      </c>
      <c r="B5" s="82" t="s">
        <v>191</v>
      </c>
      <c r="C5" s="138">
        <v>4300</v>
      </c>
      <c r="D5" s="351">
        <v>500</v>
      </c>
      <c r="E5" s="138"/>
      <c r="F5" s="351"/>
      <c r="G5" s="146"/>
      <c r="H5" s="97" t="s">
        <v>217</v>
      </c>
      <c r="I5" s="35" t="str">
        <f>IF(H5="","",IF(H5="税込","不要","要"))</f>
        <v>要</v>
      </c>
      <c r="J5" s="204">
        <f>IF(B5="","",ROUNDDOWN((C5*D5)+(E5*F5),0))</f>
        <v>2150000</v>
      </c>
      <c r="K5" s="219"/>
    </row>
    <row r="6" spans="1:12" s="12" customFormat="1" ht="17.25" customHeight="1" x14ac:dyDescent="0.15">
      <c r="A6" s="84" t="s">
        <v>218</v>
      </c>
      <c r="B6" s="85" t="s">
        <v>219</v>
      </c>
      <c r="C6" s="139">
        <v>1600</v>
      </c>
      <c r="D6" s="351">
        <v>200</v>
      </c>
      <c r="E6" s="139"/>
      <c r="F6" s="351"/>
      <c r="G6" s="140"/>
      <c r="H6" s="100" t="s">
        <v>220</v>
      </c>
      <c r="I6" s="37" t="str">
        <f t="shared" ref="I6:I25" si="0">IF(H6="","",IF(H6="税込","不要","要"))</f>
        <v>不要</v>
      </c>
      <c r="J6" s="204">
        <f t="shared" ref="J6:J25" si="1">IF(B6="","",ROUNDDOWN((C6*D6)+(E6*F6),0))</f>
        <v>320000</v>
      </c>
      <c r="K6" s="220"/>
      <c r="L6" s="13"/>
    </row>
    <row r="7" spans="1:12" s="11" customFormat="1" ht="17.25" customHeight="1" x14ac:dyDescent="0.15">
      <c r="A7" s="98" t="s">
        <v>216</v>
      </c>
      <c r="B7" s="85" t="s">
        <v>196</v>
      </c>
      <c r="C7" s="139"/>
      <c r="D7" s="351"/>
      <c r="E7" s="139">
        <v>301300</v>
      </c>
      <c r="F7" s="351">
        <v>12</v>
      </c>
      <c r="G7" s="140"/>
      <c r="H7" s="100" t="s">
        <v>217</v>
      </c>
      <c r="I7" s="37" t="str">
        <f t="shared" si="0"/>
        <v>要</v>
      </c>
      <c r="J7" s="204">
        <f t="shared" si="1"/>
        <v>3615600</v>
      </c>
      <c r="K7" s="220"/>
      <c r="L7" s="12"/>
    </row>
    <row r="8" spans="1:12" s="11" customFormat="1" ht="17.25" customHeight="1" x14ac:dyDescent="0.15">
      <c r="A8" s="84" t="s">
        <v>218</v>
      </c>
      <c r="B8" s="85" t="s">
        <v>221</v>
      </c>
      <c r="C8" s="139"/>
      <c r="D8" s="351"/>
      <c r="E8" s="139">
        <v>254900</v>
      </c>
      <c r="F8" s="351">
        <v>3</v>
      </c>
      <c r="G8" s="140"/>
      <c r="H8" s="100" t="s">
        <v>220</v>
      </c>
      <c r="I8" s="37" t="str">
        <f t="shared" si="0"/>
        <v>不要</v>
      </c>
      <c r="J8" s="204">
        <f t="shared" si="1"/>
        <v>764700</v>
      </c>
      <c r="K8" s="220"/>
      <c r="L8" s="12"/>
    </row>
    <row r="9" spans="1:12" s="11" customFormat="1" ht="17.25" customHeight="1" x14ac:dyDescent="0.15">
      <c r="A9" s="84"/>
      <c r="B9" s="85"/>
      <c r="C9" s="139"/>
      <c r="D9" s="351"/>
      <c r="E9" s="139"/>
      <c r="F9" s="351"/>
      <c r="G9" s="140"/>
      <c r="H9" s="100"/>
      <c r="I9" s="38" t="str">
        <f t="shared" si="0"/>
        <v/>
      </c>
      <c r="J9" s="204" t="str">
        <f t="shared" si="1"/>
        <v/>
      </c>
      <c r="K9" s="220"/>
      <c r="L9" s="12"/>
    </row>
    <row r="10" spans="1:12" s="11" customFormat="1" ht="17.25" customHeight="1" x14ac:dyDescent="0.15">
      <c r="A10" s="84"/>
      <c r="B10" s="85"/>
      <c r="C10" s="139"/>
      <c r="D10" s="351"/>
      <c r="E10" s="139"/>
      <c r="F10" s="351"/>
      <c r="G10" s="140"/>
      <c r="H10" s="100"/>
      <c r="I10" s="38" t="str">
        <f t="shared" si="0"/>
        <v/>
      </c>
      <c r="J10" s="204" t="str">
        <f t="shared" si="1"/>
        <v/>
      </c>
      <c r="K10" s="220"/>
      <c r="L10" s="12"/>
    </row>
    <row r="11" spans="1:12" s="11" customFormat="1" ht="17.25" customHeight="1" x14ac:dyDescent="0.15">
      <c r="A11" s="98"/>
      <c r="B11" s="85"/>
      <c r="C11" s="139"/>
      <c r="D11" s="351"/>
      <c r="E11" s="139"/>
      <c r="F11" s="351"/>
      <c r="G11" s="140"/>
      <c r="H11" s="100"/>
      <c r="I11" s="38" t="str">
        <f t="shared" si="0"/>
        <v/>
      </c>
      <c r="J11" s="204" t="str">
        <f t="shared" si="1"/>
        <v/>
      </c>
      <c r="K11" s="220"/>
      <c r="L11" s="12"/>
    </row>
    <row r="12" spans="1:12" s="11" customFormat="1" ht="17.25" customHeight="1" x14ac:dyDescent="0.15">
      <c r="A12" s="84"/>
      <c r="B12" s="85"/>
      <c r="C12" s="139"/>
      <c r="D12" s="351"/>
      <c r="E12" s="139"/>
      <c r="F12" s="351"/>
      <c r="G12" s="140"/>
      <c r="H12" s="100"/>
      <c r="I12" s="38" t="str">
        <f t="shared" si="0"/>
        <v/>
      </c>
      <c r="J12" s="204" t="str">
        <f t="shared" si="1"/>
        <v/>
      </c>
      <c r="K12" s="220"/>
      <c r="L12" s="12"/>
    </row>
    <row r="13" spans="1:12" s="11" customFormat="1" ht="17.25" customHeight="1" x14ac:dyDescent="0.15">
      <c r="A13" s="84"/>
      <c r="B13" s="85"/>
      <c r="C13" s="139"/>
      <c r="D13" s="351"/>
      <c r="E13" s="139"/>
      <c r="F13" s="351"/>
      <c r="G13" s="140"/>
      <c r="H13" s="100"/>
      <c r="I13" s="38" t="str">
        <f t="shared" si="0"/>
        <v/>
      </c>
      <c r="J13" s="204" t="str">
        <f t="shared" si="1"/>
        <v/>
      </c>
      <c r="K13" s="220"/>
      <c r="L13" s="12"/>
    </row>
    <row r="14" spans="1:12" s="11" customFormat="1" ht="17.25" customHeight="1" x14ac:dyDescent="0.15">
      <c r="A14" s="84"/>
      <c r="B14" s="85"/>
      <c r="C14" s="139"/>
      <c r="D14" s="351"/>
      <c r="E14" s="139"/>
      <c r="F14" s="351"/>
      <c r="G14" s="140"/>
      <c r="H14" s="100"/>
      <c r="I14" s="38" t="str">
        <f t="shared" si="0"/>
        <v/>
      </c>
      <c r="J14" s="204" t="str">
        <f t="shared" si="1"/>
        <v/>
      </c>
      <c r="K14" s="220"/>
      <c r="L14" s="12"/>
    </row>
    <row r="15" spans="1:12" s="11" customFormat="1" ht="17.25" customHeight="1" x14ac:dyDescent="0.15">
      <c r="A15" s="84"/>
      <c r="B15" s="85"/>
      <c r="C15" s="139"/>
      <c r="D15" s="351"/>
      <c r="E15" s="139"/>
      <c r="F15" s="351"/>
      <c r="G15" s="140"/>
      <c r="H15" s="100"/>
      <c r="I15" s="38" t="str">
        <f t="shared" si="0"/>
        <v/>
      </c>
      <c r="J15" s="204" t="str">
        <f t="shared" si="1"/>
        <v/>
      </c>
      <c r="K15" s="220"/>
      <c r="L15" s="12"/>
    </row>
    <row r="16" spans="1:12" s="11" customFormat="1" ht="17.25" customHeight="1" x14ac:dyDescent="0.15">
      <c r="A16" s="84"/>
      <c r="B16" s="85"/>
      <c r="C16" s="139"/>
      <c r="D16" s="351"/>
      <c r="E16" s="139"/>
      <c r="F16" s="351"/>
      <c r="G16" s="140"/>
      <c r="H16" s="100"/>
      <c r="I16" s="38" t="str">
        <f t="shared" si="0"/>
        <v/>
      </c>
      <c r="J16" s="204" t="str">
        <f t="shared" si="1"/>
        <v/>
      </c>
      <c r="K16" s="220"/>
      <c r="L16" s="12"/>
    </row>
    <row r="17" spans="1:12" s="11" customFormat="1" ht="17.25" customHeight="1" x14ac:dyDescent="0.15">
      <c r="A17" s="84"/>
      <c r="B17" s="85"/>
      <c r="C17" s="139"/>
      <c r="D17" s="351"/>
      <c r="E17" s="139"/>
      <c r="F17" s="351"/>
      <c r="G17" s="140"/>
      <c r="H17" s="100"/>
      <c r="I17" s="38" t="str">
        <f t="shared" si="0"/>
        <v/>
      </c>
      <c r="J17" s="204" t="str">
        <f t="shared" si="1"/>
        <v/>
      </c>
      <c r="K17" s="220"/>
      <c r="L17" s="12"/>
    </row>
    <row r="18" spans="1:12" s="11" customFormat="1" ht="17.25" customHeight="1" x14ac:dyDescent="0.15">
      <c r="A18" s="84"/>
      <c r="B18" s="85"/>
      <c r="C18" s="139"/>
      <c r="D18" s="351"/>
      <c r="E18" s="139"/>
      <c r="F18" s="351"/>
      <c r="G18" s="140"/>
      <c r="H18" s="100"/>
      <c r="I18" s="38" t="str">
        <f t="shared" si="0"/>
        <v/>
      </c>
      <c r="J18" s="204" t="str">
        <f t="shared" si="1"/>
        <v/>
      </c>
      <c r="K18" s="220"/>
      <c r="L18" s="12"/>
    </row>
    <row r="19" spans="1:12" s="11" customFormat="1" ht="17.25" customHeight="1" x14ac:dyDescent="0.15">
      <c r="A19" s="84"/>
      <c r="B19" s="85"/>
      <c r="C19" s="139"/>
      <c r="D19" s="351"/>
      <c r="E19" s="139"/>
      <c r="F19" s="351"/>
      <c r="G19" s="140"/>
      <c r="H19" s="100"/>
      <c r="I19" s="38" t="str">
        <f t="shared" si="0"/>
        <v/>
      </c>
      <c r="J19" s="204" t="str">
        <f t="shared" si="1"/>
        <v/>
      </c>
      <c r="K19" s="220"/>
      <c r="L19" s="12"/>
    </row>
    <row r="20" spans="1:12" s="11" customFormat="1" ht="17.25" customHeight="1" x14ac:dyDescent="0.15">
      <c r="A20" s="84"/>
      <c r="B20" s="85"/>
      <c r="C20" s="139"/>
      <c r="D20" s="351"/>
      <c r="E20" s="139"/>
      <c r="F20" s="351"/>
      <c r="G20" s="140"/>
      <c r="H20" s="100"/>
      <c r="I20" s="38" t="str">
        <f t="shared" si="0"/>
        <v/>
      </c>
      <c r="J20" s="204" t="str">
        <f t="shared" si="1"/>
        <v/>
      </c>
      <c r="K20" s="220"/>
      <c r="L20" s="12"/>
    </row>
    <row r="21" spans="1:12" s="11" customFormat="1" ht="17.25" customHeight="1" x14ac:dyDescent="0.15">
      <c r="A21" s="84"/>
      <c r="B21" s="85"/>
      <c r="C21" s="139"/>
      <c r="D21" s="351"/>
      <c r="E21" s="139"/>
      <c r="F21" s="351"/>
      <c r="G21" s="140"/>
      <c r="H21" s="100"/>
      <c r="I21" s="38" t="str">
        <f t="shared" si="0"/>
        <v/>
      </c>
      <c r="J21" s="204" t="str">
        <f t="shared" si="1"/>
        <v/>
      </c>
      <c r="K21" s="220"/>
      <c r="L21" s="12"/>
    </row>
    <row r="22" spans="1:12" s="11" customFormat="1" ht="17.25" customHeight="1" x14ac:dyDescent="0.15">
      <c r="A22" s="84"/>
      <c r="B22" s="85"/>
      <c r="C22" s="139"/>
      <c r="D22" s="351"/>
      <c r="E22" s="139"/>
      <c r="F22" s="351"/>
      <c r="G22" s="140"/>
      <c r="H22" s="100"/>
      <c r="I22" s="38" t="str">
        <f t="shared" si="0"/>
        <v/>
      </c>
      <c r="J22" s="204" t="str">
        <f t="shared" si="1"/>
        <v/>
      </c>
      <c r="K22" s="220"/>
      <c r="L22" s="12"/>
    </row>
    <row r="23" spans="1:12" s="11" customFormat="1" ht="17.25" customHeight="1" x14ac:dyDescent="0.15">
      <c r="A23" s="84"/>
      <c r="B23" s="85"/>
      <c r="C23" s="139"/>
      <c r="D23" s="351"/>
      <c r="E23" s="139"/>
      <c r="F23" s="351"/>
      <c r="G23" s="140"/>
      <c r="H23" s="100"/>
      <c r="I23" s="38" t="str">
        <f t="shared" si="0"/>
        <v/>
      </c>
      <c r="J23" s="204" t="str">
        <f t="shared" si="1"/>
        <v/>
      </c>
      <c r="K23" s="220"/>
      <c r="L23" s="12"/>
    </row>
    <row r="24" spans="1:12" s="11" customFormat="1" ht="17.25" customHeight="1" x14ac:dyDescent="0.15">
      <c r="A24" s="84"/>
      <c r="B24" s="85"/>
      <c r="C24" s="139"/>
      <c r="D24" s="351"/>
      <c r="E24" s="139"/>
      <c r="F24" s="351"/>
      <c r="G24" s="140"/>
      <c r="H24" s="100"/>
      <c r="I24" s="38" t="str">
        <f t="shared" si="0"/>
        <v/>
      </c>
      <c r="J24" s="204" t="str">
        <f t="shared" si="1"/>
        <v/>
      </c>
      <c r="K24" s="220"/>
      <c r="L24" s="12"/>
    </row>
    <row r="25" spans="1:12" s="11" customFormat="1" ht="16.899999999999999" customHeight="1" thickBot="1" x14ac:dyDescent="0.2">
      <c r="A25" s="84"/>
      <c r="B25" s="85"/>
      <c r="C25" s="139"/>
      <c r="D25" s="351"/>
      <c r="E25" s="139"/>
      <c r="F25" s="351"/>
      <c r="G25" s="140"/>
      <c r="H25" s="100"/>
      <c r="I25" s="38" t="str">
        <f t="shared" si="0"/>
        <v/>
      </c>
      <c r="J25" s="204" t="str">
        <f t="shared" si="1"/>
        <v/>
      </c>
      <c r="K25" s="221"/>
      <c r="L25" s="12"/>
    </row>
    <row r="26" spans="1:12" ht="17.25" customHeight="1" thickTop="1" thickBot="1" x14ac:dyDescent="0.2">
      <c r="A26" s="444" t="s">
        <v>152</v>
      </c>
      <c r="B26" s="445"/>
      <c r="C26" s="445"/>
      <c r="D26" s="445"/>
      <c r="E26" s="445"/>
      <c r="F26" s="445"/>
      <c r="G26" s="445"/>
      <c r="H26" s="445"/>
      <c r="I26" s="445"/>
      <c r="J26" s="200">
        <f>SUM(J5:J25)</f>
        <v>6850300</v>
      </c>
      <c r="K26" s="222"/>
    </row>
    <row r="27" spans="1:12" ht="17.25" customHeight="1" x14ac:dyDescent="0.15">
      <c r="A27" s="15"/>
      <c r="B27" s="15"/>
      <c r="C27" s="15"/>
      <c r="D27" s="15"/>
      <c r="E27" s="15"/>
      <c r="F27" s="15"/>
      <c r="G27" s="19"/>
      <c r="H27" s="135"/>
      <c r="I27" s="26" t="s">
        <v>153</v>
      </c>
      <c r="J27" s="16">
        <f>SUMIF(I5:I25,"要",J5:J25)</f>
        <v>5765600</v>
      </c>
      <c r="K27" s="16"/>
    </row>
    <row r="28" spans="1:12" s="7" customFormat="1" ht="16.899999999999999" customHeight="1" x14ac:dyDescent="0.15">
      <c r="A28" s="7" t="s">
        <v>154</v>
      </c>
      <c r="H28" s="9"/>
      <c r="I28" s="32"/>
      <c r="J28" s="2"/>
      <c r="K28" s="2"/>
    </row>
    <row r="29" spans="1:12" s="7" customFormat="1" ht="16.899999999999999" customHeight="1" x14ac:dyDescent="0.15">
      <c r="F29" s="15"/>
      <c r="G29" s="19"/>
      <c r="H29" s="15"/>
      <c r="I29" s="26"/>
      <c r="J29" s="33"/>
      <c r="K29" s="33"/>
    </row>
    <row r="30" spans="1:12" s="7" customFormat="1" ht="16.899999999999999" customHeight="1" x14ac:dyDescent="0.15">
      <c r="H30" s="9"/>
      <c r="I30" s="15"/>
      <c r="J30" s="8"/>
      <c r="K30" s="8"/>
    </row>
    <row r="31" spans="1:12" s="7" customFormat="1" ht="16.899999999999999" customHeight="1" x14ac:dyDescent="0.15">
      <c r="H31" s="9"/>
      <c r="J31" s="8"/>
      <c r="K31" s="8"/>
    </row>
    <row r="32" spans="1:12" s="7" customFormat="1" ht="17.25" customHeight="1" x14ac:dyDescent="0.15">
      <c r="H32" s="8"/>
      <c r="I32" s="20"/>
    </row>
    <row r="33" spans="1:9" ht="16.899999999999999" customHeight="1" x14ac:dyDescent="0.15"/>
    <row r="34" spans="1:9" ht="16.899999999999999" customHeight="1" x14ac:dyDescent="0.15"/>
    <row r="35" spans="1:9" ht="16.899999999999999" customHeight="1" x14ac:dyDescent="0.15"/>
    <row r="36" spans="1:9" ht="16.899999999999999" customHeight="1" x14ac:dyDescent="0.15"/>
    <row r="37" spans="1:9" ht="16.899999999999999" customHeight="1" x14ac:dyDescent="0.15">
      <c r="A37" s="6"/>
      <c r="I37" s="7"/>
    </row>
    <row r="38" spans="1:9" ht="16.899999999999999" customHeight="1" x14ac:dyDescent="0.15">
      <c r="A38" s="6"/>
      <c r="I38" s="7"/>
    </row>
    <row r="39" spans="1:9" ht="16.899999999999999" customHeight="1" x14ac:dyDescent="0.15">
      <c r="A39" s="6"/>
      <c r="I39" s="7"/>
    </row>
    <row r="40" spans="1:9" ht="16.899999999999999" customHeight="1" x14ac:dyDescent="0.15">
      <c r="A40" s="6"/>
      <c r="I40" s="7"/>
    </row>
    <row r="41" spans="1:9" x14ac:dyDescent="0.15">
      <c r="I41" s="7"/>
    </row>
  </sheetData>
  <sheetProtection algorithmName="SHA-512" hashValue="DbadPuzI16OHnupPr5gyBFKLqAZwSYy7gjk8sT/8wkVhREMrrVVzFUyB4zO4G/7A3GgNMr3mejysBN88/92Jzw==" saltValue="tTA0sen5xQhLoVo7VuKLkQ==" spinCount="100000" sheet="1" formatCells="0" formatColumns="0" formatRows="0"/>
  <protectedRanges>
    <protectedRange sqref="A5:H25" name="範囲1"/>
  </protectedRanges>
  <mergeCells count="8">
    <mergeCell ref="K3:K4"/>
    <mergeCell ref="J3:J4"/>
    <mergeCell ref="A26:I26"/>
    <mergeCell ref="A3:A4"/>
    <mergeCell ref="B3:B4"/>
    <mergeCell ref="C3:G3"/>
    <mergeCell ref="H3:H4"/>
    <mergeCell ref="I3:I4"/>
  </mergeCells>
  <phoneticPr fontId="16"/>
  <dataValidations count="3">
    <dataValidation type="list" allowBlank="1" showInputMessage="1" showErrorMessage="1" sqref="I32" xr:uid="{00000000-0002-0000-0700-000000000000}">
      <formula1>"要,不要"</formula1>
    </dataValidation>
    <dataValidation type="list" allowBlank="1" showInputMessage="1" showErrorMessage="1" sqref="H5:H25" xr:uid="{00000000-0002-0000-0700-000001000000}">
      <formula1>"直雇用,税込"</formula1>
    </dataValidation>
    <dataValidation type="list" allowBlank="1" showDropDown="1" showInputMessage="1" showErrorMessage="1" sqref="I5:I25" xr:uid="{00000000-0002-0000-0700-000002000000}">
      <formula1>"要,不要"</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landscape" blackAndWhite="1" r:id="rId1"/>
  <headerFooter>
    <oddFooter>&amp;R&amp;12&amp;K00-023Ver.20260401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0DC34-1FF8-48FD-B728-C46CDD0A718E}">
  <sheetPr>
    <tabColor rgb="FF66FFFF"/>
    <pageSetUpPr fitToPage="1"/>
  </sheetPr>
  <dimension ref="A1:L41"/>
  <sheetViews>
    <sheetView zoomScaleNormal="100" workbookViewId="0"/>
  </sheetViews>
  <sheetFormatPr defaultColWidth="9" defaultRowHeight="14.25" x14ac:dyDescent="0.15"/>
  <cols>
    <col min="1" max="1" width="25.25" style="1" customWidth="1"/>
    <col min="2" max="2" width="19.25" style="1" customWidth="1"/>
    <col min="3" max="6" width="10.5" style="1" customWidth="1"/>
    <col min="7" max="7" width="6" style="1" customWidth="1"/>
    <col min="8" max="8" width="6" style="4" customWidth="1"/>
    <col min="9" max="9" width="4.75" style="1" customWidth="1"/>
    <col min="10" max="10" width="12.5" style="2" customWidth="1"/>
    <col min="11" max="11" width="5.5" style="2" hidden="1" customWidth="1"/>
    <col min="12" max="12" width="19.25" style="2" customWidth="1"/>
    <col min="13" max="16384" width="9" style="1"/>
  </cols>
  <sheetData>
    <row r="1" spans="1:12" x14ac:dyDescent="0.15">
      <c r="A1" s="1" t="s">
        <v>206</v>
      </c>
    </row>
    <row r="2" spans="1:12" ht="17.25" customHeight="1" thickBot="1" x14ac:dyDescent="0.2">
      <c r="A2" s="1" t="s">
        <v>207</v>
      </c>
      <c r="B2" s="4"/>
      <c r="C2" s="4"/>
      <c r="D2" s="4"/>
      <c r="E2" s="4"/>
      <c r="F2" s="4"/>
      <c r="G2" s="4"/>
      <c r="J2" s="3" t="s">
        <v>132</v>
      </c>
      <c r="K2" s="3"/>
      <c r="L2" s="3"/>
    </row>
    <row r="3" spans="1:12" ht="17.25" customHeight="1" x14ac:dyDescent="0.15">
      <c r="A3" s="460" t="s">
        <v>208</v>
      </c>
      <c r="B3" s="451" t="s">
        <v>209</v>
      </c>
      <c r="C3" s="427" t="s">
        <v>136</v>
      </c>
      <c r="D3" s="427"/>
      <c r="E3" s="427"/>
      <c r="F3" s="427"/>
      <c r="G3" s="427"/>
      <c r="H3" s="462" t="s">
        <v>222</v>
      </c>
      <c r="I3" s="468" t="s">
        <v>138</v>
      </c>
      <c r="J3" s="470" t="s">
        <v>139</v>
      </c>
      <c r="K3" s="466" t="s">
        <v>223</v>
      </c>
      <c r="L3" s="464" t="s">
        <v>211</v>
      </c>
    </row>
    <row r="4" spans="1:12" ht="35.25" customHeight="1" thickBot="1" x14ac:dyDescent="0.2">
      <c r="A4" s="461"/>
      <c r="B4" s="452"/>
      <c r="C4" s="349" t="s">
        <v>296</v>
      </c>
      <c r="D4" s="349" t="s">
        <v>297</v>
      </c>
      <c r="E4" s="113" t="s">
        <v>224</v>
      </c>
      <c r="F4" s="113" t="s">
        <v>225</v>
      </c>
      <c r="G4" s="170" t="s">
        <v>226</v>
      </c>
      <c r="H4" s="463"/>
      <c r="I4" s="469"/>
      <c r="J4" s="471"/>
      <c r="K4" s="467"/>
      <c r="L4" s="465"/>
    </row>
    <row r="5" spans="1:12" ht="17.25" customHeight="1" x14ac:dyDescent="0.15">
      <c r="A5" s="81" t="s">
        <v>227</v>
      </c>
      <c r="B5" s="82" t="s">
        <v>191</v>
      </c>
      <c r="C5" s="175">
        <v>310000</v>
      </c>
      <c r="D5" s="352">
        <v>9</v>
      </c>
      <c r="E5" s="175">
        <v>75000</v>
      </c>
      <c r="F5" s="175">
        <v>450000</v>
      </c>
      <c r="G5" s="175">
        <v>100</v>
      </c>
      <c r="H5" s="171" t="s">
        <v>217</v>
      </c>
      <c r="I5" s="39" t="str">
        <f>IF(H5="","",IF(H5="派遣","不要","要"))</f>
        <v>要</v>
      </c>
      <c r="J5" s="202">
        <f t="shared" ref="J5:J25" si="0">IF(B5="","",ROUNDDOWN((C5*D5+E5+F5)*G5%,0))</f>
        <v>3315000</v>
      </c>
      <c r="K5" s="201">
        <f>IF(I5="要",E5*G5%,0)</f>
        <v>75000</v>
      </c>
      <c r="L5" s="216"/>
    </row>
    <row r="6" spans="1:12" s="12" customFormat="1" ht="17.25" customHeight="1" x14ac:dyDescent="0.15">
      <c r="A6" s="98" t="s">
        <v>227</v>
      </c>
      <c r="B6" s="85" t="s">
        <v>196</v>
      </c>
      <c r="C6" s="176">
        <v>295600</v>
      </c>
      <c r="D6" s="353">
        <v>12</v>
      </c>
      <c r="E6" s="176">
        <v>30000</v>
      </c>
      <c r="F6" s="176">
        <v>0</v>
      </c>
      <c r="G6" s="176">
        <v>50</v>
      </c>
      <c r="H6" s="172" t="s">
        <v>217</v>
      </c>
      <c r="I6" s="40" t="str">
        <f t="shared" ref="I6:I25" si="1">IF(H6="","",IF(H6="派遣","不要","要"))</f>
        <v>要</v>
      </c>
      <c r="J6" s="202">
        <f t="shared" si="0"/>
        <v>1788600</v>
      </c>
      <c r="K6" s="201">
        <f t="shared" ref="K6" si="2">IF(I6="要",E6*G6%,0)</f>
        <v>15000</v>
      </c>
      <c r="L6" s="216"/>
    </row>
    <row r="7" spans="1:12" s="11" customFormat="1" ht="17.25" customHeight="1" x14ac:dyDescent="0.15">
      <c r="A7" s="84" t="s">
        <v>218</v>
      </c>
      <c r="B7" s="85" t="s">
        <v>219</v>
      </c>
      <c r="C7" s="176">
        <v>250000</v>
      </c>
      <c r="D7" s="353">
        <v>12</v>
      </c>
      <c r="E7" s="176">
        <v>0</v>
      </c>
      <c r="F7" s="176">
        <v>0</v>
      </c>
      <c r="G7" s="176">
        <v>100</v>
      </c>
      <c r="H7" s="172" t="s">
        <v>228</v>
      </c>
      <c r="I7" s="40" t="str">
        <f t="shared" si="1"/>
        <v>不要</v>
      </c>
      <c r="J7" s="202">
        <f t="shared" si="0"/>
        <v>3000000</v>
      </c>
      <c r="K7" s="201">
        <f>IF(I7="要",E7*G7%,0)</f>
        <v>0</v>
      </c>
      <c r="L7" s="216"/>
    </row>
    <row r="8" spans="1:12" s="11" customFormat="1" ht="17.25" customHeight="1" x14ac:dyDescent="0.15">
      <c r="A8" s="84" t="s">
        <v>218</v>
      </c>
      <c r="B8" s="85" t="s">
        <v>221</v>
      </c>
      <c r="C8" s="176">
        <v>1000</v>
      </c>
      <c r="D8" s="353">
        <v>1440</v>
      </c>
      <c r="E8" s="176">
        <v>0</v>
      </c>
      <c r="F8" s="176">
        <v>0</v>
      </c>
      <c r="G8" s="176">
        <v>30</v>
      </c>
      <c r="H8" s="172" t="s">
        <v>228</v>
      </c>
      <c r="I8" s="40" t="str">
        <f t="shared" si="1"/>
        <v>不要</v>
      </c>
      <c r="J8" s="202">
        <f t="shared" si="0"/>
        <v>432000</v>
      </c>
      <c r="K8" s="201">
        <f t="shared" ref="K8:K25" si="3">IF(I8="要",E8*G8%,0)</f>
        <v>0</v>
      </c>
      <c r="L8" s="216"/>
    </row>
    <row r="9" spans="1:12" s="11" customFormat="1" ht="17.25" customHeight="1" x14ac:dyDescent="0.15">
      <c r="A9" s="84"/>
      <c r="B9" s="85"/>
      <c r="C9" s="176"/>
      <c r="D9" s="353"/>
      <c r="E9" s="176"/>
      <c r="F9" s="176"/>
      <c r="G9" s="176"/>
      <c r="H9" s="172"/>
      <c r="I9" s="114" t="str">
        <f t="shared" si="1"/>
        <v/>
      </c>
      <c r="J9" s="202" t="str">
        <f t="shared" si="0"/>
        <v/>
      </c>
      <c r="K9" s="201">
        <f t="shared" si="3"/>
        <v>0</v>
      </c>
      <c r="L9" s="216"/>
    </row>
    <row r="10" spans="1:12" s="11" customFormat="1" ht="17.25" customHeight="1" x14ac:dyDescent="0.15">
      <c r="A10" s="84"/>
      <c r="B10" s="85"/>
      <c r="C10" s="176"/>
      <c r="D10" s="353"/>
      <c r="E10" s="176"/>
      <c r="F10" s="176"/>
      <c r="G10" s="176"/>
      <c r="H10" s="172"/>
      <c r="I10" s="114" t="str">
        <f t="shared" si="1"/>
        <v/>
      </c>
      <c r="J10" s="202" t="str">
        <f t="shared" si="0"/>
        <v/>
      </c>
      <c r="K10" s="201">
        <f t="shared" si="3"/>
        <v>0</v>
      </c>
      <c r="L10" s="216"/>
    </row>
    <row r="11" spans="1:12" s="11" customFormat="1" ht="17.25" customHeight="1" x14ac:dyDescent="0.15">
      <c r="A11" s="84"/>
      <c r="B11" s="85"/>
      <c r="C11" s="176"/>
      <c r="D11" s="353"/>
      <c r="E11" s="176"/>
      <c r="F11" s="176"/>
      <c r="G11" s="176"/>
      <c r="H11" s="172"/>
      <c r="I11" s="114" t="str">
        <f t="shared" si="1"/>
        <v/>
      </c>
      <c r="J11" s="202" t="str">
        <f t="shared" si="0"/>
        <v/>
      </c>
      <c r="K11" s="201">
        <f t="shared" si="3"/>
        <v>0</v>
      </c>
      <c r="L11" s="216"/>
    </row>
    <row r="12" spans="1:12" s="11" customFormat="1" ht="17.25" customHeight="1" x14ac:dyDescent="0.15">
      <c r="A12" s="84"/>
      <c r="B12" s="85"/>
      <c r="C12" s="176"/>
      <c r="D12" s="353"/>
      <c r="E12" s="176"/>
      <c r="F12" s="176"/>
      <c r="G12" s="176"/>
      <c r="H12" s="172"/>
      <c r="I12" s="114" t="str">
        <f t="shared" si="1"/>
        <v/>
      </c>
      <c r="J12" s="202" t="str">
        <f t="shared" si="0"/>
        <v/>
      </c>
      <c r="K12" s="201">
        <f t="shared" si="3"/>
        <v>0</v>
      </c>
      <c r="L12" s="216"/>
    </row>
    <row r="13" spans="1:12" s="11" customFormat="1" ht="17.25" customHeight="1" x14ac:dyDescent="0.15">
      <c r="A13" s="101"/>
      <c r="B13" s="59"/>
      <c r="C13" s="177"/>
      <c r="D13" s="354"/>
      <c r="E13" s="177"/>
      <c r="F13" s="177"/>
      <c r="G13" s="177"/>
      <c r="H13" s="173"/>
      <c r="I13" s="114" t="str">
        <f t="shared" si="1"/>
        <v/>
      </c>
      <c r="J13" s="202" t="str">
        <f t="shared" si="0"/>
        <v/>
      </c>
      <c r="K13" s="201">
        <f t="shared" si="3"/>
        <v>0</v>
      </c>
      <c r="L13" s="216"/>
    </row>
    <row r="14" spans="1:12" s="11" customFormat="1" ht="17.25" customHeight="1" x14ac:dyDescent="0.15">
      <c r="A14" s="101"/>
      <c r="B14" s="59"/>
      <c r="C14" s="177"/>
      <c r="D14" s="354"/>
      <c r="E14" s="177"/>
      <c r="F14" s="177"/>
      <c r="G14" s="177"/>
      <c r="H14" s="173"/>
      <c r="I14" s="114" t="str">
        <f t="shared" si="1"/>
        <v/>
      </c>
      <c r="J14" s="202" t="str">
        <f t="shared" si="0"/>
        <v/>
      </c>
      <c r="K14" s="201">
        <f t="shared" si="3"/>
        <v>0</v>
      </c>
      <c r="L14" s="216"/>
    </row>
    <row r="15" spans="1:12" s="11" customFormat="1" ht="17.25" customHeight="1" x14ac:dyDescent="0.15">
      <c r="A15" s="101"/>
      <c r="B15" s="59"/>
      <c r="C15" s="177"/>
      <c r="D15" s="354"/>
      <c r="E15" s="177"/>
      <c r="F15" s="177"/>
      <c r="G15" s="177"/>
      <c r="H15" s="173"/>
      <c r="I15" s="114" t="str">
        <f t="shared" si="1"/>
        <v/>
      </c>
      <c r="J15" s="202" t="str">
        <f t="shared" si="0"/>
        <v/>
      </c>
      <c r="K15" s="201">
        <f t="shared" si="3"/>
        <v>0</v>
      </c>
      <c r="L15" s="216"/>
    </row>
    <row r="16" spans="1:12" s="11" customFormat="1" ht="17.25" customHeight="1" x14ac:dyDescent="0.15">
      <c r="A16" s="84"/>
      <c r="B16" s="85"/>
      <c r="C16" s="176"/>
      <c r="D16" s="353"/>
      <c r="E16" s="176"/>
      <c r="F16" s="176"/>
      <c r="G16" s="176"/>
      <c r="H16" s="172"/>
      <c r="I16" s="114" t="str">
        <f t="shared" si="1"/>
        <v/>
      </c>
      <c r="J16" s="202" t="str">
        <f t="shared" si="0"/>
        <v/>
      </c>
      <c r="K16" s="201">
        <f t="shared" si="3"/>
        <v>0</v>
      </c>
      <c r="L16" s="216"/>
    </row>
    <row r="17" spans="1:12" s="11" customFormat="1" ht="17.25" customHeight="1" x14ac:dyDescent="0.15">
      <c r="A17" s="84"/>
      <c r="B17" s="85"/>
      <c r="C17" s="176"/>
      <c r="D17" s="353"/>
      <c r="E17" s="176"/>
      <c r="F17" s="176"/>
      <c r="G17" s="176"/>
      <c r="H17" s="172"/>
      <c r="I17" s="114" t="str">
        <f t="shared" si="1"/>
        <v/>
      </c>
      <c r="J17" s="202" t="str">
        <f t="shared" si="0"/>
        <v/>
      </c>
      <c r="K17" s="201">
        <f t="shared" si="3"/>
        <v>0</v>
      </c>
      <c r="L17" s="216"/>
    </row>
    <row r="18" spans="1:12" s="11" customFormat="1" ht="17.25" customHeight="1" x14ac:dyDescent="0.15">
      <c r="A18" s="84"/>
      <c r="B18" s="85"/>
      <c r="C18" s="176"/>
      <c r="D18" s="353"/>
      <c r="E18" s="176"/>
      <c r="F18" s="176"/>
      <c r="G18" s="176"/>
      <c r="H18" s="172"/>
      <c r="I18" s="114" t="str">
        <f t="shared" si="1"/>
        <v/>
      </c>
      <c r="J18" s="202" t="str">
        <f t="shared" si="0"/>
        <v/>
      </c>
      <c r="K18" s="201">
        <f t="shared" si="3"/>
        <v>0</v>
      </c>
      <c r="L18" s="216"/>
    </row>
    <row r="19" spans="1:12" s="11" customFormat="1" ht="17.25" customHeight="1" x14ac:dyDescent="0.15">
      <c r="A19" s="84"/>
      <c r="B19" s="85"/>
      <c r="C19" s="176"/>
      <c r="D19" s="353"/>
      <c r="E19" s="176"/>
      <c r="F19" s="176"/>
      <c r="G19" s="176"/>
      <c r="H19" s="172"/>
      <c r="I19" s="114" t="str">
        <f t="shared" si="1"/>
        <v/>
      </c>
      <c r="J19" s="202" t="str">
        <f t="shared" si="0"/>
        <v/>
      </c>
      <c r="K19" s="201">
        <f t="shared" si="3"/>
        <v>0</v>
      </c>
      <c r="L19" s="216"/>
    </row>
    <row r="20" spans="1:12" s="11" customFormat="1" ht="17.25" customHeight="1" x14ac:dyDescent="0.15">
      <c r="A20" s="84"/>
      <c r="B20" s="85"/>
      <c r="C20" s="176"/>
      <c r="D20" s="353"/>
      <c r="E20" s="176"/>
      <c r="F20" s="176"/>
      <c r="G20" s="176"/>
      <c r="H20" s="172"/>
      <c r="I20" s="114" t="str">
        <f t="shared" si="1"/>
        <v/>
      </c>
      <c r="J20" s="202" t="str">
        <f t="shared" si="0"/>
        <v/>
      </c>
      <c r="K20" s="201">
        <f t="shared" si="3"/>
        <v>0</v>
      </c>
      <c r="L20" s="216"/>
    </row>
    <row r="21" spans="1:12" s="11" customFormat="1" ht="17.25" customHeight="1" x14ac:dyDescent="0.15">
      <c r="A21" s="84"/>
      <c r="B21" s="85"/>
      <c r="C21" s="176"/>
      <c r="D21" s="353"/>
      <c r="E21" s="176"/>
      <c r="F21" s="176"/>
      <c r="G21" s="176"/>
      <c r="H21" s="172"/>
      <c r="I21" s="114" t="str">
        <f t="shared" si="1"/>
        <v/>
      </c>
      <c r="J21" s="202" t="str">
        <f t="shared" si="0"/>
        <v/>
      </c>
      <c r="K21" s="201">
        <f t="shared" si="3"/>
        <v>0</v>
      </c>
      <c r="L21" s="216"/>
    </row>
    <row r="22" spans="1:12" s="11" customFormat="1" ht="17.25" customHeight="1" x14ac:dyDescent="0.15">
      <c r="A22" s="101"/>
      <c r="B22" s="59"/>
      <c r="C22" s="177"/>
      <c r="D22" s="354"/>
      <c r="E22" s="177"/>
      <c r="F22" s="177"/>
      <c r="G22" s="177"/>
      <c r="H22" s="173"/>
      <c r="I22" s="114" t="str">
        <f t="shared" si="1"/>
        <v/>
      </c>
      <c r="J22" s="202" t="str">
        <f t="shared" si="0"/>
        <v/>
      </c>
      <c r="K22" s="201">
        <f t="shared" si="3"/>
        <v>0</v>
      </c>
      <c r="L22" s="216"/>
    </row>
    <row r="23" spans="1:12" s="11" customFormat="1" ht="17.25" customHeight="1" x14ac:dyDescent="0.15">
      <c r="A23" s="101"/>
      <c r="B23" s="59"/>
      <c r="C23" s="177"/>
      <c r="D23" s="354"/>
      <c r="E23" s="177"/>
      <c r="F23" s="177"/>
      <c r="G23" s="177"/>
      <c r="H23" s="173"/>
      <c r="I23" s="114" t="str">
        <f t="shared" si="1"/>
        <v/>
      </c>
      <c r="J23" s="202" t="str">
        <f t="shared" si="0"/>
        <v/>
      </c>
      <c r="K23" s="201">
        <f t="shared" si="3"/>
        <v>0</v>
      </c>
      <c r="L23" s="216"/>
    </row>
    <row r="24" spans="1:12" s="11" customFormat="1" ht="17.25" customHeight="1" x14ac:dyDescent="0.15">
      <c r="A24" s="101"/>
      <c r="B24" s="59"/>
      <c r="C24" s="177"/>
      <c r="D24" s="354"/>
      <c r="E24" s="177"/>
      <c r="F24" s="177"/>
      <c r="G24" s="177"/>
      <c r="H24" s="173"/>
      <c r="I24" s="114" t="str">
        <f t="shared" si="1"/>
        <v/>
      </c>
      <c r="J24" s="202" t="str">
        <f t="shared" si="0"/>
        <v/>
      </c>
      <c r="K24" s="201">
        <f t="shared" si="3"/>
        <v>0</v>
      </c>
      <c r="L24" s="216"/>
    </row>
    <row r="25" spans="1:12" s="11" customFormat="1" ht="17.25" customHeight="1" thickBot="1" x14ac:dyDescent="0.2">
      <c r="A25" s="102"/>
      <c r="B25" s="63"/>
      <c r="C25" s="178"/>
      <c r="D25" s="355"/>
      <c r="E25" s="178"/>
      <c r="F25" s="178"/>
      <c r="G25" s="178"/>
      <c r="H25" s="174"/>
      <c r="I25" s="150" t="str">
        <f t="shared" si="1"/>
        <v/>
      </c>
      <c r="J25" s="203" t="str">
        <f t="shared" si="0"/>
        <v/>
      </c>
      <c r="K25" s="201">
        <f t="shared" si="3"/>
        <v>0</v>
      </c>
      <c r="L25" s="217"/>
    </row>
    <row r="26" spans="1:12" ht="17.25" customHeight="1" thickTop="1" thickBot="1" x14ac:dyDescent="0.2">
      <c r="A26" s="444" t="s">
        <v>152</v>
      </c>
      <c r="B26" s="445"/>
      <c r="C26" s="445"/>
      <c r="D26" s="445"/>
      <c r="E26" s="445"/>
      <c r="F26" s="445"/>
      <c r="G26" s="445"/>
      <c r="H26" s="445"/>
      <c r="I26" s="445"/>
      <c r="J26" s="200">
        <f>SUM(J5:J25)</f>
        <v>8535600</v>
      </c>
      <c r="K26" s="199">
        <f>SUM(K5:K25)</f>
        <v>90000</v>
      </c>
      <c r="L26" s="218"/>
    </row>
    <row r="27" spans="1:12" ht="17.25" customHeight="1" x14ac:dyDescent="0.15">
      <c r="A27" s="15"/>
      <c r="B27" s="15"/>
      <c r="C27" s="15"/>
      <c r="D27" s="15"/>
      <c r="E27" s="15"/>
      <c r="F27" s="15"/>
      <c r="G27" s="19"/>
      <c r="H27" s="15"/>
      <c r="I27" s="32" t="s">
        <v>229</v>
      </c>
      <c r="J27" s="2">
        <f>SUMIF(I5:I25,"要",J5:J25)</f>
        <v>5103600</v>
      </c>
    </row>
    <row r="28" spans="1:12" s="7" customFormat="1" ht="16.899999999999999" customHeight="1" x14ac:dyDescent="0.15">
      <c r="H28" s="9"/>
      <c r="I28" s="32" t="s">
        <v>230</v>
      </c>
      <c r="J28" s="2">
        <f>K26</f>
        <v>90000</v>
      </c>
      <c r="K28" s="2"/>
      <c r="L28" s="2"/>
    </row>
    <row r="29" spans="1:12" s="7" customFormat="1" ht="16.899999999999999" customHeight="1" x14ac:dyDescent="0.15">
      <c r="F29" s="15"/>
      <c r="G29" s="19"/>
      <c r="H29" s="15"/>
      <c r="I29" s="26" t="s">
        <v>231</v>
      </c>
      <c r="J29" s="33">
        <f>J27-J28</f>
        <v>5013600</v>
      </c>
      <c r="K29" s="33"/>
      <c r="L29" s="33"/>
    </row>
    <row r="30" spans="1:12" s="7" customFormat="1" ht="16.899999999999999" customHeight="1" x14ac:dyDescent="0.15">
      <c r="A30" s="7" t="s">
        <v>154</v>
      </c>
      <c r="H30" s="9"/>
      <c r="I30" s="15"/>
      <c r="J30" s="8"/>
      <c r="K30" s="8"/>
      <c r="L30" s="8"/>
    </row>
    <row r="31" spans="1:12" s="7" customFormat="1" ht="16.899999999999999" customHeight="1" x14ac:dyDescent="0.15">
      <c r="H31" s="9"/>
      <c r="J31" s="8"/>
      <c r="K31" s="8"/>
      <c r="L31" s="8"/>
    </row>
    <row r="32" spans="1:12" s="7" customFormat="1" ht="17.25" customHeight="1" x14ac:dyDescent="0.15">
      <c r="H32" s="8"/>
      <c r="I32" s="20"/>
    </row>
    <row r="33" spans="1:9" ht="16.899999999999999" customHeight="1" x14ac:dyDescent="0.15"/>
    <row r="34" spans="1:9" ht="16.899999999999999" customHeight="1" x14ac:dyDescent="0.15"/>
    <row r="35" spans="1:9" ht="16.899999999999999" customHeight="1" x14ac:dyDescent="0.15"/>
    <row r="36" spans="1:9" ht="16.899999999999999" customHeight="1" x14ac:dyDescent="0.15"/>
    <row r="37" spans="1:9" ht="16.899999999999999" customHeight="1" x14ac:dyDescent="0.15">
      <c r="A37" s="6"/>
      <c r="I37" s="7"/>
    </row>
    <row r="38" spans="1:9" ht="16.899999999999999" customHeight="1" x14ac:dyDescent="0.15">
      <c r="A38" s="6"/>
      <c r="I38" s="7"/>
    </row>
    <row r="39" spans="1:9" ht="16.899999999999999" customHeight="1" x14ac:dyDescent="0.15">
      <c r="A39" s="6"/>
      <c r="I39" s="7"/>
    </row>
    <row r="40" spans="1:9" ht="16.899999999999999" customHeight="1" x14ac:dyDescent="0.15">
      <c r="A40" s="6"/>
      <c r="I40" s="7"/>
    </row>
    <row r="41" spans="1:9" x14ac:dyDescent="0.15">
      <c r="I41" s="7"/>
    </row>
  </sheetData>
  <sheetProtection algorithmName="SHA-512" hashValue="xsFkaeO6nqaBTuVmJy7YpD5EfZwFoZxI5uoBjnZXG+dwkpUuWrgTvBVDHIvl/QjfkZSsqcYmhVJ4Qq19ABCjEA==" saltValue="bJScPwE0cejkuBLGvFrWow==" spinCount="100000" sheet="1" formatCells="0" formatColumns="0" formatRows="0"/>
  <protectedRanges>
    <protectedRange sqref="A5:H25" name="範囲1"/>
  </protectedRanges>
  <dataConsolidate/>
  <mergeCells count="9">
    <mergeCell ref="L3:L4"/>
    <mergeCell ref="K3:K4"/>
    <mergeCell ref="A26:I26"/>
    <mergeCell ref="A3:A4"/>
    <mergeCell ref="B3:B4"/>
    <mergeCell ref="C3:G3"/>
    <mergeCell ref="H3:H4"/>
    <mergeCell ref="I3:I4"/>
    <mergeCell ref="J3:J4"/>
  </mergeCells>
  <phoneticPr fontId="16"/>
  <dataValidations count="3">
    <dataValidation type="list" allowBlank="1" showInputMessage="1" showErrorMessage="1" sqref="I32" xr:uid="{7ACC7F5A-3B27-44A7-97DB-3DCFE2D5644E}">
      <formula1>"要,不要"</formula1>
    </dataValidation>
    <dataValidation type="list" allowBlank="1" showInputMessage="1" showErrorMessage="1" sqref="H5:H25" xr:uid="{A3BC4A23-92E4-46AE-AC3B-DA024D8FC948}">
      <formula1>"直雇用,派遣"</formula1>
    </dataValidation>
    <dataValidation type="list" allowBlank="1" showDropDown="1" showInputMessage="1" showErrorMessage="1" sqref="I5:I25" xr:uid="{BBEB4C50-2220-458F-AF5F-9E2F6F50F4BD}">
      <formula1>"要,不要"</formula1>
    </dataValidation>
  </dataValidations>
  <pageMargins left="0.70866141732283472" right="0.70866141732283472" top="0.74803149606299213" bottom="0.74803149606299213" header="0.31496062992125984" footer="0.31496062992125984"/>
  <pageSetup paperSize="9" scale="98" fitToHeight="0" orientation="landscape" blackAndWhite="1" r:id="rId1"/>
  <headerFooter>
    <oddFooter>&amp;R&amp;12&amp;K00-023Ver.20260401</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66FFFF"/>
    <pageSetUpPr fitToPage="1"/>
  </sheetPr>
  <dimension ref="A1:K36"/>
  <sheetViews>
    <sheetView zoomScaleNormal="100" workbookViewId="0"/>
  </sheetViews>
  <sheetFormatPr defaultColWidth="9" defaultRowHeight="14.25" x14ac:dyDescent="0.15"/>
  <cols>
    <col min="1" max="1" width="15.5" style="1" customWidth="1"/>
    <col min="2" max="2" width="48.5" style="1" customWidth="1"/>
    <col min="3" max="3" width="14.5" style="1" customWidth="1"/>
    <col min="4" max="4" width="8.75" style="1" customWidth="1"/>
    <col min="5" max="5" width="14.75" style="1" customWidth="1"/>
    <col min="6" max="6" width="6.25" style="1" customWidth="1"/>
    <col min="7" max="7" width="17" style="2" customWidth="1"/>
    <col min="8" max="16384" width="9" style="1"/>
  </cols>
  <sheetData>
    <row r="1" spans="1:11" x14ac:dyDescent="0.15">
      <c r="A1" s="1" t="s">
        <v>206</v>
      </c>
      <c r="G1" s="1"/>
      <c r="H1" s="4"/>
      <c r="J1" s="2"/>
      <c r="K1" s="7"/>
    </row>
    <row r="2" spans="1:11" ht="17.25" customHeight="1" thickBot="1" x14ac:dyDescent="0.2">
      <c r="A2" s="1" t="s">
        <v>232</v>
      </c>
      <c r="G2" s="3" t="s">
        <v>132</v>
      </c>
    </row>
    <row r="3" spans="1:11" ht="14.25" customHeight="1" x14ac:dyDescent="0.15">
      <c r="A3" s="473" t="s">
        <v>209</v>
      </c>
      <c r="B3" s="451" t="s">
        <v>233</v>
      </c>
      <c r="C3" s="427" t="s">
        <v>234</v>
      </c>
      <c r="D3" s="427"/>
      <c r="E3" s="462" t="s">
        <v>235</v>
      </c>
      <c r="F3" s="447" t="s">
        <v>138</v>
      </c>
      <c r="G3" s="442" t="s">
        <v>139</v>
      </c>
    </row>
    <row r="4" spans="1:11" ht="14.25" customHeight="1" thickBot="1" x14ac:dyDescent="0.2">
      <c r="A4" s="461"/>
      <c r="B4" s="452"/>
      <c r="C4" s="17" t="s">
        <v>140</v>
      </c>
      <c r="D4" s="17" t="s">
        <v>187</v>
      </c>
      <c r="E4" s="472"/>
      <c r="F4" s="448"/>
      <c r="G4" s="443"/>
    </row>
    <row r="5" spans="1:11" s="7" customFormat="1" ht="17.25" customHeight="1" x14ac:dyDescent="0.15">
      <c r="A5" s="46" t="s">
        <v>236</v>
      </c>
      <c r="B5" s="67" t="s">
        <v>299</v>
      </c>
      <c r="C5" s="67">
        <v>5500</v>
      </c>
      <c r="D5" s="67">
        <v>2</v>
      </c>
      <c r="E5" s="115" t="s">
        <v>151</v>
      </c>
      <c r="F5" s="39" t="str">
        <f>IF(E5="","",IF(E5="課税対象外","要","不要"))</f>
        <v>要</v>
      </c>
      <c r="G5" s="36">
        <f>IF(B5="","",ROUNDDOWN(C5*D5,0))</f>
        <v>11000</v>
      </c>
      <c r="H5" s="13"/>
    </row>
    <row r="6" spans="1:11" ht="17.25" customHeight="1" x14ac:dyDescent="0.15">
      <c r="A6" s="103" t="s">
        <v>236</v>
      </c>
      <c r="B6" s="121" t="s">
        <v>237</v>
      </c>
      <c r="C6" s="121">
        <v>12000</v>
      </c>
      <c r="D6" s="121">
        <v>1</v>
      </c>
      <c r="E6" s="105" t="s">
        <v>146</v>
      </c>
      <c r="F6" s="40" t="str">
        <f t="shared" ref="F6:F27" si="0">IF(E6="","",IF(E6="課税対象外","要","不要"))</f>
        <v>不要</v>
      </c>
      <c r="G6" s="36">
        <f t="shared" ref="G6:G27" si="1">IF(B6="","",ROUNDDOWN(C6*D6,0))</f>
        <v>12000</v>
      </c>
    </row>
    <row r="7" spans="1:11" ht="17.25" customHeight="1" x14ac:dyDescent="0.15">
      <c r="A7" s="54"/>
      <c r="B7" s="104"/>
      <c r="C7" s="104"/>
      <c r="D7" s="104"/>
      <c r="E7" s="105"/>
      <c r="F7" s="114" t="str">
        <f t="shared" si="0"/>
        <v/>
      </c>
      <c r="G7" s="36" t="str">
        <f t="shared" si="1"/>
        <v/>
      </c>
    </row>
    <row r="8" spans="1:11" ht="17.25" customHeight="1" x14ac:dyDescent="0.15">
      <c r="A8" s="54"/>
      <c r="B8" s="104"/>
      <c r="C8" s="104"/>
      <c r="D8" s="104"/>
      <c r="E8" s="105"/>
      <c r="F8" s="114" t="str">
        <f t="shared" si="0"/>
        <v/>
      </c>
      <c r="G8" s="36" t="str">
        <f t="shared" si="1"/>
        <v/>
      </c>
    </row>
    <row r="9" spans="1:11" ht="17.25" customHeight="1" x14ac:dyDescent="0.15">
      <c r="A9" s="54"/>
      <c r="B9" s="104"/>
      <c r="C9" s="104"/>
      <c r="D9" s="104"/>
      <c r="E9" s="105"/>
      <c r="F9" s="114" t="str">
        <f t="shared" si="0"/>
        <v/>
      </c>
      <c r="G9" s="36" t="str">
        <f t="shared" si="1"/>
        <v/>
      </c>
    </row>
    <row r="10" spans="1:11" ht="17.25" customHeight="1" x14ac:dyDescent="0.15">
      <c r="A10" s="54"/>
      <c r="B10" s="104"/>
      <c r="C10" s="104"/>
      <c r="D10" s="104"/>
      <c r="E10" s="105"/>
      <c r="F10" s="114" t="str">
        <f t="shared" si="0"/>
        <v/>
      </c>
      <c r="G10" s="36" t="str">
        <f t="shared" si="1"/>
        <v/>
      </c>
    </row>
    <row r="11" spans="1:11" ht="17.25" customHeight="1" x14ac:dyDescent="0.15">
      <c r="A11" s="54"/>
      <c r="B11" s="104"/>
      <c r="C11" s="104"/>
      <c r="D11" s="104"/>
      <c r="E11" s="105"/>
      <c r="F11" s="114" t="str">
        <f t="shared" si="0"/>
        <v/>
      </c>
      <c r="G11" s="36" t="str">
        <f t="shared" si="1"/>
        <v/>
      </c>
    </row>
    <row r="12" spans="1:11" ht="17.25" customHeight="1" x14ac:dyDescent="0.15">
      <c r="A12" s="54"/>
      <c r="B12" s="104"/>
      <c r="C12" s="104"/>
      <c r="D12" s="104"/>
      <c r="E12" s="105"/>
      <c r="F12" s="114" t="str">
        <f t="shared" si="0"/>
        <v/>
      </c>
      <c r="G12" s="36" t="str">
        <f t="shared" si="1"/>
        <v/>
      </c>
    </row>
    <row r="13" spans="1:11" ht="17.25" customHeight="1" x14ac:dyDescent="0.15">
      <c r="A13" s="54"/>
      <c r="B13" s="104"/>
      <c r="C13" s="104"/>
      <c r="D13" s="104"/>
      <c r="E13" s="105"/>
      <c r="F13" s="114" t="str">
        <f t="shared" si="0"/>
        <v/>
      </c>
      <c r="G13" s="36" t="str">
        <f t="shared" si="1"/>
        <v/>
      </c>
    </row>
    <row r="14" spans="1:11" ht="17.25" customHeight="1" x14ac:dyDescent="0.15">
      <c r="A14" s="54"/>
      <c r="B14" s="104"/>
      <c r="C14" s="104"/>
      <c r="D14" s="104"/>
      <c r="E14" s="105"/>
      <c r="F14" s="114" t="str">
        <f t="shared" si="0"/>
        <v/>
      </c>
      <c r="G14" s="36" t="str">
        <f t="shared" si="1"/>
        <v/>
      </c>
    </row>
    <row r="15" spans="1:11" ht="17.25" customHeight="1" x14ac:dyDescent="0.15">
      <c r="A15" s="54"/>
      <c r="B15" s="104"/>
      <c r="C15" s="104"/>
      <c r="D15" s="104"/>
      <c r="E15" s="105"/>
      <c r="F15" s="114" t="str">
        <f t="shared" si="0"/>
        <v/>
      </c>
      <c r="G15" s="36" t="str">
        <f t="shared" si="1"/>
        <v/>
      </c>
    </row>
    <row r="16" spans="1:11" ht="17.25" customHeight="1" x14ac:dyDescent="0.15">
      <c r="A16" s="54"/>
      <c r="B16" s="104"/>
      <c r="C16" s="104"/>
      <c r="D16" s="104"/>
      <c r="E16" s="105"/>
      <c r="F16" s="114" t="str">
        <f t="shared" si="0"/>
        <v/>
      </c>
      <c r="G16" s="36" t="str">
        <f t="shared" si="1"/>
        <v/>
      </c>
    </row>
    <row r="17" spans="1:7" ht="17.25" customHeight="1" x14ac:dyDescent="0.15">
      <c r="A17" s="54"/>
      <c r="B17" s="104"/>
      <c r="C17" s="104"/>
      <c r="D17" s="104"/>
      <c r="E17" s="105"/>
      <c r="F17" s="114" t="str">
        <f t="shared" si="0"/>
        <v/>
      </c>
      <c r="G17" s="36" t="str">
        <f t="shared" si="1"/>
        <v/>
      </c>
    </row>
    <row r="18" spans="1:7" ht="17.25" customHeight="1" x14ac:dyDescent="0.15">
      <c r="A18" s="54"/>
      <c r="B18" s="104"/>
      <c r="C18" s="104"/>
      <c r="D18" s="104"/>
      <c r="E18" s="105"/>
      <c r="F18" s="114" t="str">
        <f t="shared" si="0"/>
        <v/>
      </c>
      <c r="G18" s="36" t="str">
        <f t="shared" si="1"/>
        <v/>
      </c>
    </row>
    <row r="19" spans="1:7" ht="17.25" customHeight="1" x14ac:dyDescent="0.15">
      <c r="A19" s="54"/>
      <c r="B19" s="104"/>
      <c r="C19" s="104"/>
      <c r="D19" s="104"/>
      <c r="E19" s="105"/>
      <c r="F19" s="114" t="str">
        <f t="shared" si="0"/>
        <v/>
      </c>
      <c r="G19" s="36" t="str">
        <f t="shared" si="1"/>
        <v/>
      </c>
    </row>
    <row r="20" spans="1:7" ht="17.25" customHeight="1" x14ac:dyDescent="0.15">
      <c r="A20" s="54"/>
      <c r="B20" s="104"/>
      <c r="C20" s="104"/>
      <c r="D20" s="104"/>
      <c r="E20" s="105"/>
      <c r="F20" s="114" t="str">
        <f t="shared" si="0"/>
        <v/>
      </c>
      <c r="G20" s="36" t="str">
        <f t="shared" si="1"/>
        <v/>
      </c>
    </row>
    <row r="21" spans="1:7" ht="17.25" customHeight="1" x14ac:dyDescent="0.15">
      <c r="A21" s="54"/>
      <c r="B21" s="104"/>
      <c r="C21" s="104"/>
      <c r="D21" s="104"/>
      <c r="E21" s="105"/>
      <c r="F21" s="114" t="str">
        <f t="shared" si="0"/>
        <v/>
      </c>
      <c r="G21" s="36" t="str">
        <f t="shared" si="1"/>
        <v/>
      </c>
    </row>
    <row r="22" spans="1:7" ht="17.25" customHeight="1" x14ac:dyDescent="0.15">
      <c r="A22" s="54"/>
      <c r="B22" s="104"/>
      <c r="C22" s="104"/>
      <c r="D22" s="104"/>
      <c r="E22" s="105"/>
      <c r="F22" s="114" t="str">
        <f t="shared" si="0"/>
        <v/>
      </c>
      <c r="G22" s="36" t="str">
        <f t="shared" si="1"/>
        <v/>
      </c>
    </row>
    <row r="23" spans="1:7" ht="17.25" customHeight="1" x14ac:dyDescent="0.15">
      <c r="A23" s="54"/>
      <c r="B23" s="104"/>
      <c r="C23" s="104"/>
      <c r="D23" s="104"/>
      <c r="E23" s="105"/>
      <c r="F23" s="114" t="str">
        <f t="shared" si="0"/>
        <v/>
      </c>
      <c r="G23" s="36" t="str">
        <f t="shared" si="1"/>
        <v/>
      </c>
    </row>
    <row r="24" spans="1:7" ht="17.25" customHeight="1" x14ac:dyDescent="0.15">
      <c r="A24" s="54"/>
      <c r="B24" s="104"/>
      <c r="C24" s="104"/>
      <c r="D24" s="104"/>
      <c r="E24" s="105"/>
      <c r="F24" s="114" t="str">
        <f t="shared" si="0"/>
        <v/>
      </c>
      <c r="G24" s="36" t="str">
        <f t="shared" si="1"/>
        <v/>
      </c>
    </row>
    <row r="25" spans="1:7" ht="17.25" customHeight="1" x14ac:dyDescent="0.15">
      <c r="A25" s="54"/>
      <c r="B25" s="104"/>
      <c r="C25" s="104"/>
      <c r="D25" s="104"/>
      <c r="E25" s="105"/>
      <c r="F25" s="114" t="str">
        <f t="shared" si="0"/>
        <v/>
      </c>
      <c r="G25" s="36" t="str">
        <f t="shared" si="1"/>
        <v/>
      </c>
    </row>
    <row r="26" spans="1:7" ht="17.25" customHeight="1" x14ac:dyDescent="0.15">
      <c r="A26" s="54"/>
      <c r="B26" s="104"/>
      <c r="C26" s="104"/>
      <c r="D26" s="104"/>
      <c r="E26" s="105"/>
      <c r="F26" s="114" t="str">
        <f t="shared" si="0"/>
        <v/>
      </c>
      <c r="G26" s="36" t="str">
        <f t="shared" si="1"/>
        <v/>
      </c>
    </row>
    <row r="27" spans="1:7" ht="17.25" customHeight="1" thickBot="1" x14ac:dyDescent="0.2">
      <c r="A27" s="61"/>
      <c r="B27" s="148"/>
      <c r="C27" s="148"/>
      <c r="D27" s="148"/>
      <c r="E27" s="149"/>
      <c r="F27" s="150" t="str">
        <f t="shared" si="0"/>
        <v/>
      </c>
      <c r="G27" s="141" t="str">
        <f t="shared" si="1"/>
        <v/>
      </c>
    </row>
    <row r="28" spans="1:7" ht="17.25" customHeight="1" thickTop="1" thickBot="1" x14ac:dyDescent="0.2">
      <c r="A28" s="444" t="s">
        <v>152</v>
      </c>
      <c r="B28" s="445"/>
      <c r="C28" s="145"/>
      <c r="D28" s="145"/>
      <c r="E28" s="145"/>
      <c r="F28" s="145"/>
      <c r="G28" s="142">
        <f>SUM(G5:G27)</f>
        <v>23000</v>
      </c>
    </row>
    <row r="29" spans="1:7" ht="17.25" customHeight="1" x14ac:dyDescent="0.15">
      <c r="A29" s="15"/>
      <c r="B29" s="15"/>
      <c r="C29" s="15"/>
      <c r="D29" s="15"/>
      <c r="E29" s="15"/>
      <c r="F29" s="26" t="s">
        <v>153</v>
      </c>
      <c r="G29" s="16">
        <f>SUMIF(F5:F27,"要",G5:G27)</f>
        <v>11000</v>
      </c>
    </row>
    <row r="30" spans="1:7" ht="17.25" customHeight="1" x14ac:dyDescent="0.15">
      <c r="A30" s="7" t="s">
        <v>154</v>
      </c>
      <c r="G30" s="1"/>
    </row>
    <row r="31" spans="1:7" ht="17.25" customHeight="1" x14ac:dyDescent="0.15"/>
    <row r="32" spans="1:7" ht="17.25" customHeight="1" x14ac:dyDescent="0.15"/>
    <row r="33" ht="17.25" customHeight="1" x14ac:dyDescent="0.15"/>
    <row r="34" ht="17.25" customHeight="1" x14ac:dyDescent="0.15"/>
    <row r="35" ht="17.25" customHeight="1" x14ac:dyDescent="0.15"/>
    <row r="36" ht="17.25" customHeight="1" x14ac:dyDescent="0.15"/>
  </sheetData>
  <sheetProtection algorithmName="SHA-512" hashValue="bVL7A7UwTZUF6/W+9gnJpXwrickL554IsMLyUiHOZkF+ETd7hiejpWmEm7DqJ07tXcnbjG12/QitLW3mQJh5cg==" saltValue="+WryLAeDZglR1JKyLyPEjg==" spinCount="100000" sheet="1" formatCells="0" formatColumns="0" formatRows="0"/>
  <protectedRanges>
    <protectedRange sqref="A5:E27" name="範囲1"/>
  </protectedRanges>
  <mergeCells count="7">
    <mergeCell ref="A28:B28"/>
    <mergeCell ref="C3:D3"/>
    <mergeCell ref="E3:E4"/>
    <mergeCell ref="F3:F4"/>
    <mergeCell ref="G3:G4"/>
    <mergeCell ref="A3:A4"/>
    <mergeCell ref="B3:B4"/>
  </mergeCells>
  <phoneticPr fontId="16"/>
  <dataValidations count="2">
    <dataValidation type="list" allowBlank="1" showInputMessage="1" showErrorMessage="1" sqref="E5:E27" xr:uid="{00000000-0002-0000-0800-000000000000}">
      <formula1>"税込（課税）,課税対象外"</formula1>
    </dataValidation>
    <dataValidation type="list" allowBlank="1" showDropDown="1" showInputMessage="1" showErrorMessage="1" sqref="F5:F27" xr:uid="{00000000-0002-0000-0800-000001000000}">
      <formula1>"要,不要"</formula1>
    </dataValidation>
  </dataValidations>
  <printOptions horizontalCentered="1"/>
  <pageMargins left="0.70866141732283472" right="0.70866141732283472" top="0.74803149606299213" bottom="0.74803149606299213" header="0.31496062992125984" footer="0.31496062992125984"/>
  <pageSetup paperSize="9" fitToHeight="0" orientation="landscape" blackAndWhite="1" r:id="rId1"/>
  <headerFooter>
    <oddFooter>&amp;R&amp;12&amp;K00-023Ver.20260401</oddFoot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c2291ba-d1ae-45bc-bc4e-2ad6273df05a" xsi:nil="true"/>
    <_x7ba1__x7406__x8ab2__x5ba4_ xmlns="efab77f4-a3c7-4288-aa9b-60c5ca53344a" xsi:nil="true"/>
    <_x5229__x7528__x671f__x9650_ xmlns="efab77f4-a3c7-4288-aa9b-60c5ca53344a" xsi:nil="true"/>
    <_x5206__x985e_ xmlns="efab77f4-a3c7-4288-aa9b-60c5ca53344a" xsi:nil="true"/>
    <_x76ee__x7684__x0028_30_x6587__x5b57__x4ee5__x5185__x0029_ xmlns="efab77f4-a3c7-4288-aa9b-60c5ca53344a" xsi:nil="true"/>
    <lcf76f155ced4ddcb4097134ff3c332f xmlns="efab77f4-a3c7-4288-aa9b-60c5ca53344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E0BCF27554BFA4CA633343DEE2E1035" ma:contentTypeVersion="25" ma:contentTypeDescription="新しいドキュメントを作成します。" ma:contentTypeScope="" ma:versionID="d25c86cab3f814259d98327ce1cc3559">
  <xsd:schema xmlns:xsd="http://www.w3.org/2001/XMLSchema" xmlns:xs="http://www.w3.org/2001/XMLSchema" xmlns:p="http://schemas.microsoft.com/office/2006/metadata/properties" xmlns:ns1="efab77f4-a3c7-4288-aa9b-60c5ca53344a" xmlns:ns3="44966a13-b6be-4e9c-b333-594869edaa6e" xmlns:ns4="bc2291ba-d1ae-45bc-bc4e-2ad6273df05a" targetNamespace="http://schemas.microsoft.com/office/2006/metadata/properties" ma:root="true" ma:fieldsID="5ff3a56e796f56069536fc5088074cc4" ns1:_="" ns3:_="" ns4:_="">
    <xsd:import namespace="efab77f4-a3c7-4288-aa9b-60c5ca53344a"/>
    <xsd:import namespace="44966a13-b6be-4e9c-b333-594869edaa6e"/>
    <xsd:import namespace="bc2291ba-d1ae-45bc-bc4e-2ad6273df05a"/>
    <xsd:element name="properties">
      <xsd:complexType>
        <xsd:sequence>
          <xsd:element name="documentManagement">
            <xsd:complexType>
              <xsd:all>
                <xsd:element ref="ns1:_x5206__x985e_" minOccurs="0"/>
                <xsd:element ref="ns1:_x7ba1__x7406__x8ab2__x5ba4_" minOccurs="0"/>
                <xsd:element ref="ns1:_x76ee__x7684__x0028_30_x6587__x5b57__x4ee5__x5185__x0029_" minOccurs="0"/>
                <xsd:element ref="ns1:_x5229__x7528__x671f__x9650_" minOccurs="0"/>
                <xsd:element ref="ns3:MediaServiceMetadata" minOccurs="0"/>
                <xsd:element ref="ns3:MediaServiceFastMetadata" minOccurs="0"/>
                <xsd:element ref="ns1:MediaServiceDateTaken" minOccurs="0"/>
                <xsd:element ref="ns1:MediaLengthInSeconds" minOccurs="0"/>
                <xsd:element ref="ns1:MediaServiceGenerationTime" minOccurs="0"/>
                <xsd:element ref="ns1:MediaServiceEventHashCode" minOccurs="0"/>
                <xsd:element ref="ns1:MediaServiceAutoKeyPoints" minOccurs="0"/>
                <xsd:element ref="ns1:MediaServiceKeyPoints" minOccurs="0"/>
                <xsd:element ref="ns1:MediaServiceOCR" minOccurs="0"/>
                <xsd:element ref="ns1:MediaServiceLocation" minOccurs="0"/>
                <xsd:element ref="ns4:SharedWithUsers" minOccurs="0"/>
                <xsd:element ref="ns4:SharedWithDetails" minOccurs="0"/>
                <xsd:element ref="ns1:lcf76f155ced4ddcb4097134ff3c332f" minOccurs="0"/>
                <xsd:element ref="ns4:TaxCatchAll" minOccurs="0"/>
                <xsd:element ref="ns1:MediaServiceObjectDetectorVersions" minOccurs="0"/>
                <xsd:element ref="ns1: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b77f4-a3c7-4288-aa9b-60c5ca53344a" elementFormDefault="qualified">
    <xsd:import namespace="http://schemas.microsoft.com/office/2006/documentManagement/types"/>
    <xsd:import namespace="http://schemas.microsoft.com/office/infopath/2007/PartnerControls"/>
    <xsd:element name="_x5206__x985e_" ma:index="0" nillable="true" ma:displayName="分類" ma:format="Dropdown" ma:internalName="_x5206__x985e_">
      <xsd:simpleType>
        <xsd:restriction base="dms:Choice">
          <xsd:enumeration value="常設"/>
          <xsd:enumeration value="臨時"/>
        </xsd:restriction>
      </xsd:simpleType>
    </xsd:element>
    <xsd:element name="_x7ba1__x7406__x8ab2__x5ba4_" ma:index="2" nillable="true" ma:displayName="管理課室" ma:internalName="_x7ba1__x7406__x8ab2__x5ba4_">
      <xsd:simpleType>
        <xsd:restriction base="dms:Text">
          <xsd:maxLength value="20"/>
        </xsd:restriction>
      </xsd:simpleType>
    </xsd:element>
    <xsd:element name="_x76ee__x7684__x0028_30_x6587__x5b57__x4ee5__x5185__x0029_" ma:index="3" nillable="true" ma:displayName="目的(30文字以内)" ma:internalName="_x76ee__x7684__x0028_30_x6587__x5b57__x4ee5__x5185__x0029_">
      <xsd:simpleType>
        <xsd:restriction base="dms:Text">
          <xsd:maxLength value="30"/>
        </xsd:restriction>
      </xsd:simpleType>
    </xsd:element>
    <xsd:element name="_x5229__x7528__x671f__x9650_" ma:index="4" nillable="true" ma:displayName="利用期限" ma:format="DateOnly" ma:internalName="_x5229__x7528__x671f__x9650_">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5c7e5f05-5949-426b-b97e-8572c11ee6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966a13-b6be-4e9c-b333-594869edaa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13d50d1c-67ad-4e4a-ae7a-2c499b01abc1}" ma:internalName="TaxCatchAll" ma:showField="CatchAllData" ma:web="bc2291ba-d1ae-45bc-bc4e-2ad6273df0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コンテンツ タイプ"/>
        <xsd:element ref="dc:title" minOccurs="0" maxOccurs="1" ma:index="5"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F3F251-D0B7-48F1-A77A-E45E520352E0}">
  <ds:schemaRefs>
    <ds:schemaRef ds:uri="http://schemas.microsoft.com/office/2006/documentManagement/types"/>
    <ds:schemaRef ds:uri="bc2291ba-d1ae-45bc-bc4e-2ad6273df05a"/>
    <ds:schemaRef ds:uri="44966a13-b6be-4e9c-b333-594869edaa6e"/>
    <ds:schemaRef ds:uri="http://purl.org/dc/dcmitype/"/>
    <ds:schemaRef ds:uri="http://schemas.microsoft.com/office/infopath/2007/PartnerControls"/>
    <ds:schemaRef ds:uri="http://schemas.openxmlformats.org/package/2006/metadata/core-properties"/>
    <ds:schemaRef ds:uri="http://purl.org/dc/elements/1.1/"/>
    <ds:schemaRef ds:uri="http://www.w3.org/XML/1998/namespace"/>
    <ds:schemaRef ds:uri="efab77f4-a3c7-4288-aa9b-60c5ca53344a"/>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5402B9F-BB29-4692-B1C9-7259796938F1}">
  <ds:schemaRefs>
    <ds:schemaRef ds:uri="http://schemas.microsoft.com/sharepoint/v3/contenttype/forms"/>
  </ds:schemaRefs>
</ds:datastoreItem>
</file>

<file path=customXml/itemProps3.xml><?xml version="1.0" encoding="utf-8"?>
<ds:datastoreItem xmlns:ds="http://schemas.openxmlformats.org/officeDocument/2006/customXml" ds:itemID="{9B32B21C-62D4-488E-9310-94CB04642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b77f4-a3c7-4288-aa9b-60c5ca53344a"/>
    <ds:schemaRef ds:uri="44966a13-b6be-4e9c-b333-594869edaa6e"/>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16</vt:i4>
      </vt:variant>
    </vt:vector>
  </HeadingPairs>
  <TitlesOfParts>
    <vt:vector size="28" baseType="lpstr">
      <vt:lpstr>経費欄(計画書貼り付け用)</vt:lpstr>
      <vt:lpstr>契約項目シート</vt:lpstr>
      <vt:lpstr>【鑑】経費等内訳書</vt:lpstr>
      <vt:lpstr>設備備品費</vt:lpstr>
      <vt:lpstr>消耗品費</vt:lpstr>
      <vt:lpstr>旅費</vt:lpstr>
      <vt:lpstr>人件費（健保等級）</vt:lpstr>
      <vt:lpstr>人件費 (実績単価)</vt:lpstr>
      <vt:lpstr>謝金</vt:lpstr>
      <vt:lpstr>外注費</vt:lpstr>
      <vt:lpstr>その他</vt:lpstr>
      <vt:lpstr>その他（消費税相当額）</vt:lpstr>
      <vt:lpstr>【鑑】経費等内訳書!Print_Area</vt:lpstr>
      <vt:lpstr>その他!Print_Area</vt:lpstr>
      <vt:lpstr>'その他（消費税相当額）'!Print_Area</vt:lpstr>
      <vt:lpstr>外注費!Print_Area</vt:lpstr>
      <vt:lpstr>契約項目シート!Print_Area</vt:lpstr>
      <vt:lpstr>'経費欄(計画書貼り付け用)'!Print_Area</vt:lpstr>
      <vt:lpstr>謝金!Print_Area</vt:lpstr>
      <vt:lpstr>消耗品費!Print_Area</vt:lpstr>
      <vt:lpstr>'人件費 (実績単価)'!Print_Area</vt:lpstr>
      <vt:lpstr>'人件費（健保等級）'!Print_Area</vt:lpstr>
      <vt:lpstr>設備備品費!Print_Area</vt:lpstr>
      <vt:lpstr>旅費!Print_Area</vt:lpstr>
      <vt:lpstr>消費税区分</vt:lpstr>
      <vt:lpstr>消費税相当額の有無</vt:lpstr>
      <vt:lpstr>税込</vt:lpstr>
      <vt:lpstr>選択してください</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0x0101005E0BCF27554BFA4CA633343DEE2E1035</vt:lpwstr>
  </property>
  <property fmtid="{D5CDD505-2E9C-101B-9397-08002B2CF9AE}" pid="3" name="MediaServiceImageTags">
    <vt:lpwstr/>
  </property>
</Properties>
</file>