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AAAD410C-1A21-4076-AD64-F75D23DDD27C}" xr6:coauthVersionLast="47" xr6:coauthVersionMax="47" xr10:uidLastSave="{00000000-0000-0000-0000-000000000000}"/>
  <bookViews>
    <workbookView xWindow="-108" yWindow="-108" windowWidth="23256" windowHeight="12576" xr2:uid="{00000000-000D-0000-FFFF-FFFF00000000}"/>
  </bookViews>
  <sheets>
    <sheet name="表紙" sheetId="15" r:id="rId1"/>
    <sheet name="1. LNP-①4成分の配合比に特徴" sheetId="8" r:id="rId2"/>
    <sheet name="1. LNP-②標的に特徴" sheetId="9" r:id="rId3"/>
    <sheet name="1. LNP-③（参考）その他組成に特徴" sheetId="11" r:id="rId4"/>
    <sheet name="1. LNP-④（参考）粒子の性状に特徴" sheetId="10" r:id="rId5"/>
    <sheet name="1. LNP-製品組成" sheetId="2" r:id="rId6"/>
    <sheet name="1. LNP-LNP訴訟関連特許" sheetId="13" r:id="rId7"/>
    <sheet name="2. 5-capping関連特許" sheetId="16" r:id="rId8"/>
  </sheets>
  <definedNames>
    <definedName name="_xlnm._FilterDatabase" localSheetId="1" hidden="1">'1. LNP-①4成分の配合比に特徴'!$C$2:$AU$2</definedName>
    <definedName name="_xlnm._FilterDatabase" localSheetId="2" hidden="1">'1. LNP-②標的に特徴'!$B$2:$AS$2</definedName>
    <definedName name="_xlnm._FilterDatabase" localSheetId="3" hidden="1">'1. LNP-③（参考）その他組成に特徴'!$A$2:$Y$23</definedName>
    <definedName name="_xlnm._FilterDatabase" localSheetId="4" hidden="1">'1. LNP-④（参考）粒子の性状に特徴'!$A$2:$Y$12</definedName>
    <definedName name="_xlnm._FilterDatabase" localSheetId="6" hidden="1">'1. LNP-LNP訴訟関連特許'!$A$2:$H$37</definedName>
    <definedName name="_xlnm._FilterDatabase" localSheetId="7" hidden="1">'2. 5-capping関連特許'!$B$2:$H$37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E16" i="2"/>
  <c r="D16" i="2"/>
  <c r="C16" i="2"/>
  <c r="F11" i="2"/>
  <c r="E11" i="2"/>
  <c r="D11" i="2"/>
  <c r="C11" i="2"/>
  <c r="F6" i="2"/>
  <c r="E6" i="2"/>
  <c r="D6" i="2"/>
  <c r="C6" i="2"/>
  <c r="G13" i="2" l="1"/>
  <c r="G8" i="2"/>
  <c r="D12" i="2" s="1"/>
  <c r="G3" i="2"/>
  <c r="F7" i="2" s="1"/>
  <c r="C17" i="2" l="1"/>
  <c r="F17" i="2"/>
  <c r="E17" i="2"/>
  <c r="D17" i="2"/>
  <c r="F12" i="2"/>
  <c r="C12" i="2"/>
  <c r="E12" i="2"/>
  <c r="E7" i="2"/>
  <c r="D7" i="2"/>
  <c r="C7" i="2"/>
  <c r="G3" i="11" l="1"/>
  <c r="AE3" i="8" a="1"/>
  <c r="AE3" i="8" s="1"/>
  <c r="AF3" i="8" s="1"/>
  <c r="AG3" i="8"/>
  <c r="AH3" i="8" s="1"/>
  <c r="AI3" i="8"/>
  <c r="AJ3" i="8" s="1"/>
  <c r="AK3" i="8"/>
  <c r="AL3" i="8" s="1"/>
  <c r="AE4" i="8" a="1"/>
  <c r="AE4" i="8" s="1"/>
  <c r="AF4" i="8" s="1"/>
  <c r="AG4" i="8"/>
  <c r="AH4" i="8"/>
  <c r="AI4" i="8"/>
  <c r="AJ4" i="8" s="1"/>
  <c r="AK4" i="8"/>
  <c r="AL4" i="8" s="1"/>
  <c r="AE5" i="8" a="1"/>
  <c r="AE5" i="8" s="1"/>
  <c r="AF5" i="8" s="1"/>
  <c r="AG5" i="8"/>
  <c r="AH5" i="8" s="1"/>
  <c r="AI5" i="8"/>
  <c r="AJ5" i="8" s="1"/>
  <c r="AK5" i="8"/>
  <c r="AL5" i="8" s="1"/>
  <c r="AE6" i="8" a="1"/>
  <c r="AE6" i="8" s="1"/>
  <c r="AF6" i="8" s="1"/>
  <c r="AG6" i="8"/>
  <c r="AH6" i="8" s="1"/>
  <c r="AI6" i="8"/>
  <c r="AJ6" i="8" s="1"/>
  <c r="AK6" i="8"/>
  <c r="AL6" i="8" s="1"/>
  <c r="AE7" i="8" a="1"/>
  <c r="AE7" i="8" s="1"/>
  <c r="AF7" i="8" s="1"/>
  <c r="AG7" i="8"/>
  <c r="AH7" i="8" s="1"/>
  <c r="AI7" i="8"/>
  <c r="AJ7" i="8" s="1"/>
  <c r="AK7" i="8"/>
  <c r="AL7" i="8" s="1"/>
  <c r="AE8" i="8" a="1"/>
  <c r="AE8" i="8" s="1"/>
  <c r="AF8" i="8" s="1"/>
  <c r="AG8" i="8"/>
  <c r="AH8" i="8" s="1"/>
  <c r="AI8" i="8"/>
  <c r="AJ8" i="8" s="1"/>
  <c r="AK8" i="8"/>
  <c r="AL8" i="8" s="1"/>
  <c r="AE9" i="8" a="1"/>
  <c r="AE9" i="8" s="1"/>
  <c r="AF9" i="8" s="1"/>
  <c r="AG9" i="8"/>
  <c r="AH9" i="8" s="1"/>
  <c r="AI9" i="8"/>
  <c r="AJ9" i="8" s="1"/>
  <c r="AK9" i="8"/>
  <c r="AL9" i="8" s="1"/>
  <c r="AE10" i="8" a="1"/>
  <c r="AE10" i="8" s="1"/>
  <c r="AF10" i="8" s="1"/>
  <c r="AG10" i="8"/>
  <c r="AH10" i="8" s="1"/>
  <c r="AI10" i="8"/>
  <c r="AJ10" i="8"/>
  <c r="AK10" i="8"/>
  <c r="AL10" i="8" s="1"/>
  <c r="AE11" i="8" a="1"/>
  <c r="AE11" i="8" s="1"/>
  <c r="AF11" i="8" s="1"/>
  <c r="AG11" i="8"/>
  <c r="AH11" i="8" s="1"/>
  <c r="AI11" i="8"/>
  <c r="AJ11" i="8" s="1"/>
  <c r="AK11" i="8"/>
  <c r="AL11" i="8" s="1"/>
  <c r="AE12" i="8" a="1"/>
  <c r="AE12" i="8" s="1"/>
  <c r="AF12" i="8" s="1"/>
  <c r="AG12" i="8"/>
  <c r="AH12" i="8" s="1"/>
  <c r="AI12" i="8"/>
  <c r="AJ12" i="8" s="1"/>
  <c r="AK12" i="8"/>
  <c r="AL12" i="8" s="1"/>
  <c r="AE13" i="8" a="1"/>
  <c r="AE13" i="8" s="1"/>
  <c r="AF13" i="8" s="1"/>
  <c r="AG13" i="8"/>
  <c r="AH13" i="8" s="1"/>
  <c r="AI13" i="8"/>
  <c r="AJ13" i="8" s="1"/>
  <c r="AK13" i="8"/>
  <c r="AL13" i="8" s="1"/>
  <c r="AE14" i="8" a="1"/>
  <c r="AE14" i="8" s="1"/>
  <c r="AF14" i="8" s="1"/>
  <c r="AG14" i="8"/>
  <c r="AH14" i="8" s="1"/>
  <c r="AI14" i="8"/>
  <c r="AJ14" i="8" s="1"/>
  <c r="AK14" i="8"/>
  <c r="AL14" i="8" s="1"/>
  <c r="AE15" i="8" a="1"/>
  <c r="AE15" i="8" s="1"/>
  <c r="AF15" i="8" s="1"/>
  <c r="AG15" i="8"/>
  <c r="AH15" i="8" s="1"/>
  <c r="AI15" i="8"/>
  <c r="AJ15" i="8" s="1"/>
  <c r="AK15" i="8"/>
  <c r="AL15" i="8" s="1"/>
  <c r="AE16" i="8" a="1"/>
  <c r="AE16" i="8" s="1"/>
  <c r="AF16" i="8" s="1"/>
  <c r="AG16" i="8"/>
  <c r="AH16" i="8" s="1"/>
  <c r="AI16" i="8"/>
  <c r="AJ16" i="8" s="1"/>
  <c r="AK16" i="8"/>
  <c r="AL16" i="8"/>
  <c r="AE17" i="8" a="1"/>
  <c r="AE17" i="8" s="1"/>
  <c r="AF17" i="8" s="1"/>
  <c r="AG17" i="8"/>
  <c r="AH17" i="8" s="1"/>
  <c r="AI17" i="8"/>
  <c r="AJ17" i="8" s="1"/>
  <c r="AK17" i="8"/>
  <c r="AL17" i="8" s="1"/>
  <c r="AE18" i="8" a="1"/>
  <c r="AE18" i="8" s="1"/>
  <c r="AF18" i="8" s="1"/>
  <c r="AG18" i="8"/>
  <c r="AH18" i="8" s="1"/>
  <c r="AI18" i="8"/>
  <c r="AJ18" i="8" s="1"/>
  <c r="AK18" i="8"/>
  <c r="AL18" i="8" s="1"/>
  <c r="AE19" i="8" a="1"/>
  <c r="AE19" i="8" s="1"/>
  <c r="AF19" i="8" s="1"/>
  <c r="AG19" i="8"/>
  <c r="AH19" i="8" s="1"/>
  <c r="AI19" i="8"/>
  <c r="AJ19" i="8" s="1"/>
  <c r="AK19" i="8"/>
  <c r="AL19" i="8" s="1"/>
  <c r="AE20" i="8" a="1"/>
  <c r="AE20" i="8" s="1"/>
  <c r="AF20" i="8" s="1"/>
  <c r="AG20" i="8"/>
  <c r="AH20" i="8" s="1"/>
  <c r="AI20" i="8"/>
  <c r="AJ20" i="8" s="1"/>
  <c r="AK20" i="8"/>
  <c r="AL20" i="8" s="1"/>
  <c r="AE21" i="8" a="1"/>
  <c r="AE21" i="8" s="1"/>
  <c r="AF21" i="8" s="1"/>
  <c r="AG21" i="8"/>
  <c r="AH21" i="8" s="1"/>
  <c r="AI21" i="8"/>
  <c r="AJ21" i="8" s="1"/>
  <c r="AK21" i="8"/>
  <c r="AL21" i="8" s="1"/>
  <c r="AE22" i="8" a="1"/>
  <c r="AE22" i="8" s="1"/>
  <c r="AF22" i="8" s="1"/>
  <c r="AG22" i="8"/>
  <c r="AH22" i="8" s="1"/>
  <c r="AI22" i="8"/>
  <c r="AJ22" i="8" s="1"/>
  <c r="AK22" i="8"/>
  <c r="AL22" i="8" s="1"/>
  <c r="AE23" i="8" a="1"/>
  <c r="AE23" i="8" s="1"/>
  <c r="AF23" i="8" s="1"/>
  <c r="AG23" i="8"/>
  <c r="AH23" i="8" s="1"/>
  <c r="AI23" i="8"/>
  <c r="AJ23" i="8" s="1"/>
  <c r="AK23" i="8"/>
  <c r="AL23" i="8" s="1"/>
  <c r="AE24" i="8" a="1"/>
  <c r="AE24" i="8" s="1"/>
  <c r="AF24" i="8" s="1"/>
  <c r="AG24" i="8"/>
  <c r="AH24" i="8" s="1"/>
  <c r="AI24" i="8"/>
  <c r="AJ24" i="8" s="1"/>
  <c r="AK24" i="8"/>
  <c r="AL24" i="8" s="1"/>
  <c r="AE25" i="8" a="1"/>
  <c r="AE25" i="8" s="1"/>
  <c r="AF25" i="8" s="1"/>
  <c r="AG25" i="8"/>
  <c r="AH25" i="8" s="1"/>
  <c r="AI25" i="8"/>
  <c r="AJ25" i="8" s="1"/>
  <c r="AK25" i="8"/>
  <c r="AL25" i="8" s="1"/>
  <c r="AE26" i="8" a="1"/>
  <c r="AE26" i="8" s="1"/>
  <c r="AF26" i="8" s="1"/>
  <c r="AG26" i="8"/>
  <c r="AH26" i="8" s="1"/>
  <c r="AI26" i="8"/>
  <c r="AJ26" i="8" s="1"/>
  <c r="AK26" i="8"/>
  <c r="AL26" i="8" s="1"/>
  <c r="AE27" i="8" a="1"/>
  <c r="AE27" i="8" s="1"/>
  <c r="AF27" i="8" s="1"/>
  <c r="AG27" i="8"/>
  <c r="AH27" i="8" s="1"/>
  <c r="AI27" i="8"/>
  <c r="AJ27" i="8" s="1"/>
  <c r="AK27" i="8"/>
  <c r="AL27" i="8" s="1"/>
  <c r="AE28" i="8" a="1"/>
  <c r="AE28" i="8" s="1"/>
  <c r="AF28" i="8" s="1"/>
  <c r="AG28" i="8"/>
  <c r="AH28" i="8" s="1"/>
  <c r="AI28" i="8"/>
  <c r="AJ28" i="8" s="1"/>
  <c r="AK28" i="8"/>
  <c r="AL28" i="8" s="1"/>
  <c r="AE29" i="8" a="1"/>
  <c r="AE29" i="8" s="1"/>
  <c r="AF29" i="8" s="1"/>
  <c r="AG29" i="8"/>
  <c r="AH29" i="8" s="1"/>
  <c r="AI29" i="8"/>
  <c r="AJ29" i="8" s="1"/>
  <c r="AK29" i="8"/>
  <c r="AL29" i="8" s="1"/>
  <c r="AE30" i="8" a="1"/>
  <c r="AE30" i="8" s="1"/>
  <c r="AF30" i="8" s="1"/>
  <c r="AG30" i="8"/>
  <c r="AH30" i="8" s="1"/>
  <c r="AI30" i="8"/>
  <c r="AJ30" i="8" s="1"/>
  <c r="AK30" i="8"/>
  <c r="AL30" i="8" s="1"/>
  <c r="AE31" i="8" a="1"/>
  <c r="AE31" i="8" s="1"/>
  <c r="AF31" i="8" s="1"/>
  <c r="AG31" i="8"/>
  <c r="AH31" i="8" s="1"/>
  <c r="AI31" i="8"/>
  <c r="AJ31" i="8" s="1"/>
  <c r="AK31" i="8"/>
  <c r="AL31" i="8" s="1"/>
  <c r="AE32" i="8" a="1"/>
  <c r="AE32" i="8" s="1"/>
  <c r="AF32" i="8" s="1"/>
  <c r="AG32" i="8"/>
  <c r="AH32" i="8" s="1"/>
  <c r="AI32" i="8"/>
  <c r="AJ32" i="8" s="1"/>
  <c r="AK32" i="8"/>
  <c r="AL32" i="8" s="1"/>
  <c r="AE33" i="8" a="1"/>
  <c r="AE33" i="8" s="1"/>
  <c r="AF33" i="8" s="1"/>
  <c r="AG33" i="8"/>
  <c r="AH33" i="8" s="1"/>
  <c r="AI33" i="8"/>
  <c r="AJ33" i="8" s="1"/>
  <c r="AK33" i="8"/>
  <c r="AL33" i="8" s="1"/>
  <c r="AE34" i="8" a="1"/>
  <c r="AE34" i="8" s="1"/>
  <c r="AF34" i="8" s="1"/>
  <c r="AG34" i="8"/>
  <c r="AH34" i="8" s="1"/>
  <c r="AI34" i="8"/>
  <c r="AJ34" i="8" s="1"/>
  <c r="AK34" i="8"/>
  <c r="AL34" i="8" s="1"/>
  <c r="AE35" i="8" a="1"/>
  <c r="AE35" i="8" s="1"/>
  <c r="AF35" i="8" s="1"/>
  <c r="AG35" i="8"/>
  <c r="AH35" i="8" s="1"/>
  <c r="AI35" i="8"/>
  <c r="AJ35" i="8" s="1"/>
  <c r="AK35" i="8"/>
  <c r="AL35" i="8" s="1"/>
  <c r="AE36" i="8" a="1"/>
  <c r="AE36" i="8" s="1"/>
  <c r="AF36" i="8" s="1"/>
  <c r="AG36" i="8"/>
  <c r="AH36" i="8" s="1"/>
  <c r="AI36" i="8"/>
  <c r="AJ36" i="8" s="1"/>
  <c r="AK36" i="8"/>
  <c r="AL36" i="8" s="1"/>
  <c r="AE37" i="8" a="1"/>
  <c r="AE37" i="8" s="1"/>
  <c r="AF37" i="8" s="1"/>
  <c r="AG37" i="8"/>
  <c r="AH37" i="8" s="1"/>
  <c r="AI37" i="8"/>
  <c r="AJ37" i="8"/>
  <c r="AK37" i="8"/>
  <c r="AL37" i="8" s="1"/>
  <c r="AE38" i="8" a="1"/>
  <c r="AE38" i="8" s="1"/>
  <c r="AF38" i="8" s="1"/>
  <c r="AG38" i="8"/>
  <c r="AH38" i="8" s="1"/>
  <c r="AI38" i="8"/>
  <c r="AJ38" i="8" s="1"/>
  <c r="AK38" i="8"/>
  <c r="AL38" i="8" s="1"/>
  <c r="AE39" i="8" a="1"/>
  <c r="AE39" i="8" s="1"/>
  <c r="AF39" i="8" s="1"/>
  <c r="AG39" i="8"/>
  <c r="AH39" i="8" s="1"/>
  <c r="AI39" i="8"/>
  <c r="AJ39" i="8" s="1"/>
  <c r="AK39" i="8"/>
  <c r="AL39" i="8" s="1"/>
  <c r="AE40" i="8" a="1"/>
  <c r="AE40" i="8" s="1"/>
  <c r="AF40" i="8" s="1"/>
  <c r="AG40" i="8"/>
  <c r="AH40" i="8" s="1"/>
  <c r="AI40" i="8"/>
  <c r="AJ40" i="8" s="1"/>
  <c r="AK40" i="8"/>
  <c r="AL40" i="8" s="1"/>
  <c r="AE41" i="8" a="1"/>
  <c r="AE41" i="8" s="1"/>
  <c r="AF41" i="8" s="1"/>
  <c r="AG41" i="8"/>
  <c r="AH41" i="8" s="1"/>
  <c r="AI41" i="8"/>
  <c r="AJ41" i="8" s="1"/>
  <c r="AK41" i="8"/>
  <c r="AL41" i="8" s="1"/>
  <c r="AE42" i="8" a="1"/>
  <c r="AE42" i="8" s="1"/>
  <c r="AF42" i="8" s="1"/>
  <c r="AG42" i="8"/>
  <c r="AH42" i="8" s="1"/>
  <c r="AI42" i="8"/>
  <c r="AJ42" i="8" s="1"/>
  <c r="AK42" i="8"/>
  <c r="AL42" i="8" s="1"/>
  <c r="AE43" i="8" a="1"/>
  <c r="AE43" i="8" s="1"/>
  <c r="AF43" i="8" s="1"/>
  <c r="AG43" i="8"/>
  <c r="AH43" i="8" s="1"/>
  <c r="AI43" i="8"/>
  <c r="AJ43" i="8" s="1"/>
  <c r="AK43" i="8"/>
  <c r="AL43" i="8" s="1"/>
  <c r="G8" i="11"/>
  <c r="G10" i="11"/>
  <c r="G11" i="11"/>
  <c r="G12" i="11"/>
  <c r="G13" i="11"/>
  <c r="G15" i="11"/>
  <c r="G18" i="11"/>
  <c r="G20" i="11"/>
  <c r="G28" i="11"/>
  <c r="G30" i="11"/>
  <c r="G25" i="11"/>
  <c r="G5" i="11"/>
  <c r="G6" i="11"/>
  <c r="G7" i="11"/>
  <c r="G9" i="11"/>
  <c r="G26" i="11"/>
  <c r="G14" i="11"/>
  <c r="G16" i="11"/>
  <c r="G17" i="11"/>
  <c r="G19" i="11"/>
  <c r="G21" i="11"/>
  <c r="G22" i="11"/>
  <c r="G23" i="11"/>
  <c r="G24" i="11"/>
  <c r="G27" i="11"/>
  <c r="G29" i="11"/>
  <c r="G31" i="11"/>
  <c r="G32" i="11"/>
  <c r="H4" i="9"/>
  <c r="H5" i="9"/>
  <c r="H6" i="9"/>
  <c r="H7" i="9"/>
  <c r="H8" i="9"/>
  <c r="H9" i="9"/>
  <c r="H10" i="9"/>
  <c r="H11" i="9"/>
  <c r="H18" i="9"/>
  <c r="H19" i="9"/>
  <c r="H20" i="9"/>
  <c r="H26" i="9"/>
  <c r="H42" i="9"/>
  <c r="H43" i="9"/>
  <c r="H44" i="9"/>
  <c r="H45" i="9"/>
  <c r="H47" i="9"/>
  <c r="H48" i="9"/>
  <c r="H56" i="9"/>
  <c r="H4" i="8"/>
  <c r="H5" i="8"/>
  <c r="H6" i="8"/>
  <c r="H7" i="8"/>
  <c r="H20" i="8"/>
  <c r="H27" i="8"/>
  <c r="AB18" i="9" l="1" a="1"/>
  <c r="AB18" i="9" s="1"/>
  <c r="AC18" i="9" s="1"/>
  <c r="AD18" i="9"/>
  <c r="AE18" i="9" s="1"/>
  <c r="AF18" i="9"/>
  <c r="AG18" i="9" s="1"/>
  <c r="AH18" i="9"/>
  <c r="AI18" i="9" s="1"/>
  <c r="AK18" i="9"/>
  <c r="AL18" i="9"/>
  <c r="AM18" i="9"/>
  <c r="AN18" i="9"/>
  <c r="AB19" i="9" a="1"/>
  <c r="AB19" i="9" s="1"/>
  <c r="AC19" i="9" s="1"/>
  <c r="AD19" i="9"/>
  <c r="AE19" i="9" s="1"/>
  <c r="AF19" i="9"/>
  <c r="AG19" i="9" s="1"/>
  <c r="AH19" i="9"/>
  <c r="AI19" i="9" s="1"/>
  <c r="AK19" i="9"/>
  <c r="AL19" i="9"/>
  <c r="AM19" i="9"/>
  <c r="AN19" i="9"/>
  <c r="AB42" i="9" a="1"/>
  <c r="AB42" i="9" s="1"/>
  <c r="AC42" i="9" s="1"/>
  <c r="AD42" i="9"/>
  <c r="AE42" i="9" s="1"/>
  <c r="AF42" i="9"/>
  <c r="AG42" i="9" s="1"/>
  <c r="AH42" i="9"/>
  <c r="AI42" i="9" s="1"/>
  <c r="AK42" i="9"/>
  <c r="AL42" i="9"/>
  <c r="AM42" i="9"/>
  <c r="AN42" i="9"/>
  <c r="AB20" i="9" a="1"/>
  <c r="AB20" i="9" s="1"/>
  <c r="AC20" i="9" s="1"/>
  <c r="AD20" i="9"/>
  <c r="AE20" i="9" s="1"/>
  <c r="AF20" i="9"/>
  <c r="AG20" i="9" s="1"/>
  <c r="AH20" i="9"/>
  <c r="AI20" i="9" s="1"/>
  <c r="AK20" i="9"/>
  <c r="AL20" i="9"/>
  <c r="AM20" i="9"/>
  <c r="AN20" i="9"/>
  <c r="AB43" i="9" a="1"/>
  <c r="AB43" i="9" s="1"/>
  <c r="AC43" i="9" s="1"/>
  <c r="AD43" i="9"/>
  <c r="AE43" i="9" s="1"/>
  <c r="AF43" i="9"/>
  <c r="AG43" i="9" s="1"/>
  <c r="AH43" i="9"/>
  <c r="AI43" i="9" s="1"/>
  <c r="AK43" i="9"/>
  <c r="AL43" i="9"/>
  <c r="AM43" i="9"/>
  <c r="AN43" i="9"/>
  <c r="AB44" i="9" a="1"/>
  <c r="AB44" i="9" s="1"/>
  <c r="AC44" i="9" s="1"/>
  <c r="AD44" i="9"/>
  <c r="AE44" i="9" s="1"/>
  <c r="AF44" i="9"/>
  <c r="AG44" i="9" s="1"/>
  <c r="AH44" i="9"/>
  <c r="AI44" i="9" s="1"/>
  <c r="AK44" i="9"/>
  <c r="AL44" i="9"/>
  <c r="AM44" i="9"/>
  <c r="AN44" i="9"/>
  <c r="AB56" i="9" a="1"/>
  <c r="AB56" i="9" s="1"/>
  <c r="AC56" i="9" s="1"/>
  <c r="AD56" i="9"/>
  <c r="AE56" i="9" s="1"/>
  <c r="AF56" i="9"/>
  <c r="AG56" i="9" s="1"/>
  <c r="AH56" i="9"/>
  <c r="AI56" i="9" s="1"/>
  <c r="AK56" i="9"/>
  <c r="AL56" i="9"/>
  <c r="AM56" i="9"/>
  <c r="AN56" i="9"/>
  <c r="AB26" i="9" a="1"/>
  <c r="AB26" i="9" s="1"/>
  <c r="AC26" i="9" s="1"/>
  <c r="AD26" i="9"/>
  <c r="AE26" i="9" s="1"/>
  <c r="AF26" i="9"/>
  <c r="AG26" i="9" s="1"/>
  <c r="AH26" i="9"/>
  <c r="AI26" i="9" s="1"/>
  <c r="AK26" i="9"/>
  <c r="AL26" i="9"/>
  <c r="AM26" i="9"/>
  <c r="AN26" i="9"/>
  <c r="AB47" i="9" a="1"/>
  <c r="AB47" i="9" s="1"/>
  <c r="AC47" i="9" s="1"/>
  <c r="AD47" i="9"/>
  <c r="AE47" i="9" s="1"/>
  <c r="AF47" i="9"/>
  <c r="AG47" i="9" s="1"/>
  <c r="AH47" i="9"/>
  <c r="AI47" i="9" s="1"/>
  <c r="AK47" i="9"/>
  <c r="AL47" i="9"/>
  <c r="AM47" i="9"/>
  <c r="AN47" i="9"/>
  <c r="AB45" i="9" a="1"/>
  <c r="AB45" i="9" s="1"/>
  <c r="AC45" i="9" s="1"/>
  <c r="AD45" i="9"/>
  <c r="AE45" i="9" s="1"/>
  <c r="AF45" i="9"/>
  <c r="AG45" i="9" s="1"/>
  <c r="AH45" i="9"/>
  <c r="AI45" i="9" s="1"/>
  <c r="AK45" i="9"/>
  <c r="AL45" i="9"/>
  <c r="AM45" i="9"/>
  <c r="AN45" i="9"/>
  <c r="AB48" i="9" a="1"/>
  <c r="AB48" i="9" s="1"/>
  <c r="AC48" i="9" s="1"/>
  <c r="AD48" i="9"/>
  <c r="AE48" i="9" s="1"/>
  <c r="AF48" i="9"/>
  <c r="AG48" i="9" s="1"/>
  <c r="AH48" i="9"/>
  <c r="AI48" i="9" s="1"/>
  <c r="AK48" i="9"/>
  <c r="AL48" i="9"/>
  <c r="AM48" i="9"/>
  <c r="AN48" i="9"/>
  <c r="AM27" i="8"/>
  <c r="AN27" i="8"/>
  <c r="AO27" i="8"/>
  <c r="AP27" i="8"/>
  <c r="AB7" i="9" l="1" a="1"/>
  <c r="AB7" i="9" s="1"/>
  <c r="AC7" i="9" s="1"/>
  <c r="AD7" i="9"/>
  <c r="AE7" i="9" s="1"/>
  <c r="AF7" i="9"/>
  <c r="AG7" i="9" s="1"/>
  <c r="AH7" i="9"/>
  <c r="AI7" i="9" s="1"/>
  <c r="AK7" i="9"/>
  <c r="AL7" i="9"/>
  <c r="AM7" i="9"/>
  <c r="AN7" i="9"/>
  <c r="AB8" i="9" a="1"/>
  <c r="AB8" i="9" s="1"/>
  <c r="AC8" i="9" s="1"/>
  <c r="AD8" i="9"/>
  <c r="AE8" i="9" s="1"/>
  <c r="AF8" i="9"/>
  <c r="AG8" i="9" s="1"/>
  <c r="AH8" i="9"/>
  <c r="AI8" i="9" s="1"/>
  <c r="AK8" i="9"/>
  <c r="AL8" i="9"/>
  <c r="AM8" i="9"/>
  <c r="AN8" i="9"/>
  <c r="AB9" i="9" a="1"/>
  <c r="AB9" i="9" s="1"/>
  <c r="AC9" i="9" s="1"/>
  <c r="AD9" i="9"/>
  <c r="AE9" i="9" s="1"/>
  <c r="AF9" i="9"/>
  <c r="AG9" i="9" s="1"/>
  <c r="AH9" i="9"/>
  <c r="AI9" i="9" s="1"/>
  <c r="AK9" i="9"/>
  <c r="AL9" i="9"/>
  <c r="AM9" i="9"/>
  <c r="AN9" i="9"/>
  <c r="AB10" i="9" a="1"/>
  <c r="AB10" i="9" s="1"/>
  <c r="AC10" i="9" s="1"/>
  <c r="AD10" i="9"/>
  <c r="AE10" i="9" s="1"/>
  <c r="AF10" i="9"/>
  <c r="AG10" i="9" s="1"/>
  <c r="AH10" i="9"/>
  <c r="AI10" i="9" s="1"/>
  <c r="AK10" i="9"/>
  <c r="AL10" i="9"/>
  <c r="AM10" i="9"/>
  <c r="AN10" i="9"/>
  <c r="AB11" i="9" a="1"/>
  <c r="AB11" i="9" s="1"/>
  <c r="AC11" i="9" s="1"/>
  <c r="AD11" i="9"/>
  <c r="AE11" i="9" s="1"/>
  <c r="AF11" i="9"/>
  <c r="AG11" i="9" s="1"/>
  <c r="AH11" i="9"/>
  <c r="AI11" i="9" s="1"/>
  <c r="AK11" i="9"/>
  <c r="AL11" i="9"/>
  <c r="AM11" i="9"/>
  <c r="AN11" i="9"/>
  <c r="AB4" i="9" a="1"/>
  <c r="AB4" i="9" s="1"/>
  <c r="AC4" i="9" s="1"/>
  <c r="AD4" i="9"/>
  <c r="AE4" i="9" s="1"/>
  <c r="AF4" i="9"/>
  <c r="AG4" i="9" s="1"/>
  <c r="AH4" i="9"/>
  <c r="AI4" i="9" s="1"/>
  <c r="AK4" i="9"/>
  <c r="AL4" i="9"/>
  <c r="AM4" i="9"/>
  <c r="AN4" i="9"/>
  <c r="AB5" i="9" a="1"/>
  <c r="AB5" i="9" s="1"/>
  <c r="AC5" i="9" s="1"/>
  <c r="AD5" i="9"/>
  <c r="AE5" i="9" s="1"/>
  <c r="AF5" i="9"/>
  <c r="AG5" i="9" s="1"/>
  <c r="AH5" i="9"/>
  <c r="AI5" i="9" s="1"/>
  <c r="AK5" i="9"/>
  <c r="AL5" i="9"/>
  <c r="AM5" i="9"/>
  <c r="AN5" i="9"/>
  <c r="AB6" i="9" a="1"/>
  <c r="AB6" i="9" s="1"/>
  <c r="AC6" i="9" s="1"/>
  <c r="AD6" i="9"/>
  <c r="AE6" i="9" s="1"/>
  <c r="AF6" i="9"/>
  <c r="AG6" i="9" s="1"/>
  <c r="AH6" i="9"/>
  <c r="AI6" i="9" s="1"/>
  <c r="AK6" i="9"/>
  <c r="AL6" i="9"/>
  <c r="AM6" i="9"/>
  <c r="AN6" i="9"/>
  <c r="AK53" i="9"/>
  <c r="AL53" i="9"/>
  <c r="AM53" i="9"/>
  <c r="AN53" i="9"/>
  <c r="AK54" i="9"/>
  <c r="AL54" i="9"/>
  <c r="AM54" i="9"/>
  <c r="AN54" i="9"/>
  <c r="AK55" i="9"/>
  <c r="AL55" i="9"/>
  <c r="AM55" i="9"/>
  <c r="AN55" i="9"/>
  <c r="AB52" i="9" a="1"/>
  <c r="AB52" i="9" s="1"/>
  <c r="AC52" i="9" s="1"/>
  <c r="AD52" i="9"/>
  <c r="AE52" i="9" s="1"/>
  <c r="AF52" i="9"/>
  <c r="AG52" i="9" s="1"/>
  <c r="AH52" i="9"/>
  <c r="AI52" i="9" s="1"/>
  <c r="AB53" i="9" a="1"/>
  <c r="AB53" i="9" s="1"/>
  <c r="AC53" i="9" s="1"/>
  <c r="AD53" i="9"/>
  <c r="AE53" i="9" s="1"/>
  <c r="AF53" i="9"/>
  <c r="AG53" i="9" s="1"/>
  <c r="AH53" i="9"/>
  <c r="AI53" i="9" s="1"/>
  <c r="AB54" i="9" a="1"/>
  <c r="AB54" i="9" s="1"/>
  <c r="AC54" i="9" s="1"/>
  <c r="AD54" i="9"/>
  <c r="AE54" i="9" s="1"/>
  <c r="AF54" i="9"/>
  <c r="AG54" i="9" s="1"/>
  <c r="AH54" i="9"/>
  <c r="AI54" i="9" s="1"/>
  <c r="AB55" i="9" a="1"/>
  <c r="AB55" i="9" s="1"/>
  <c r="AC55" i="9" s="1"/>
  <c r="AD55" i="9"/>
  <c r="AE55" i="9" s="1"/>
  <c r="AF55" i="9"/>
  <c r="AG55" i="9" s="1"/>
  <c r="AH55" i="9"/>
  <c r="AI55" i="9" s="1"/>
  <c r="H55" i="9"/>
  <c r="H54" i="9"/>
  <c r="H53" i="9"/>
  <c r="AM20" i="8" l="1"/>
  <c r="AN20" i="8"/>
  <c r="AO20" i="8"/>
  <c r="AP20" i="8"/>
  <c r="AM4" i="8"/>
  <c r="AN4" i="8"/>
  <c r="AO4" i="8"/>
  <c r="AP4" i="8"/>
  <c r="AM5" i="8"/>
  <c r="AN5" i="8"/>
  <c r="AO5" i="8"/>
  <c r="AP5" i="8"/>
  <c r="AM6" i="8"/>
  <c r="AN6" i="8"/>
  <c r="AO6" i="8"/>
  <c r="AP6" i="8"/>
  <c r="AM7" i="8"/>
  <c r="AN7" i="8"/>
  <c r="AO7" i="8"/>
  <c r="AP7" i="8"/>
  <c r="G4" i="11" l="1"/>
  <c r="G3" i="10"/>
  <c r="G11" i="10"/>
  <c r="G10" i="10"/>
  <c r="G9" i="10"/>
  <c r="G8" i="10"/>
  <c r="G7" i="10"/>
  <c r="G5" i="10"/>
  <c r="G4" i="10"/>
  <c r="G12" i="10"/>
  <c r="G6" i="10"/>
  <c r="H16" i="9"/>
  <c r="AK15" i="9"/>
  <c r="AL15" i="9"/>
  <c r="AM15" i="9"/>
  <c r="AN15" i="9"/>
  <c r="AK49" i="9"/>
  <c r="AL49" i="9"/>
  <c r="AM49" i="9"/>
  <c r="AN49" i="9"/>
  <c r="AK12" i="9"/>
  <c r="AL12" i="9"/>
  <c r="AM12" i="9"/>
  <c r="AN12" i="9"/>
  <c r="AK13" i="9"/>
  <c r="AL13" i="9"/>
  <c r="AM13" i="9"/>
  <c r="AN13" i="9"/>
  <c r="AK46" i="9"/>
  <c r="AL46" i="9"/>
  <c r="AM46" i="9"/>
  <c r="AN46" i="9"/>
  <c r="AK3" i="9"/>
  <c r="AL3" i="9"/>
  <c r="AM3" i="9"/>
  <c r="AN3" i="9"/>
  <c r="AK50" i="9"/>
  <c r="AL50" i="9"/>
  <c r="AM50" i="9"/>
  <c r="AN50" i="9"/>
  <c r="AK51" i="9"/>
  <c r="AL51" i="9"/>
  <c r="AM51" i="9"/>
  <c r="AN51" i="9"/>
  <c r="AK29" i="9"/>
  <c r="AL29" i="9"/>
  <c r="AM29" i="9"/>
  <c r="AN29" i="9"/>
  <c r="AK36" i="9"/>
  <c r="AL36" i="9"/>
  <c r="AM36" i="9"/>
  <c r="AN36" i="9"/>
  <c r="AK24" i="9"/>
  <c r="AL24" i="9"/>
  <c r="AM24" i="9"/>
  <c r="AN24" i="9"/>
  <c r="AK17" i="9"/>
  <c r="AL17" i="9"/>
  <c r="AM17" i="9"/>
  <c r="AN17" i="9"/>
  <c r="AK31" i="9"/>
  <c r="AL31" i="9"/>
  <c r="AM31" i="9"/>
  <c r="AN31" i="9"/>
  <c r="AK39" i="9"/>
  <c r="AL39" i="9"/>
  <c r="AM39" i="9"/>
  <c r="AN39" i="9"/>
  <c r="AK40" i="9"/>
  <c r="AL40" i="9"/>
  <c r="AM40" i="9"/>
  <c r="AN40" i="9"/>
  <c r="AK33" i="9"/>
  <c r="AL33" i="9"/>
  <c r="AM33" i="9"/>
  <c r="AN33" i="9"/>
  <c r="AK32" i="9"/>
  <c r="AL32" i="9"/>
  <c r="AM32" i="9"/>
  <c r="AN32" i="9"/>
  <c r="AK21" i="9"/>
  <c r="AL21" i="9"/>
  <c r="AM21" i="9"/>
  <c r="AN21" i="9"/>
  <c r="AK28" i="9"/>
  <c r="AL28" i="9"/>
  <c r="AM28" i="9"/>
  <c r="AN28" i="9"/>
  <c r="AK35" i="9"/>
  <c r="AL35" i="9"/>
  <c r="AM35" i="9"/>
  <c r="AN35" i="9"/>
  <c r="AK22" i="9"/>
  <c r="AL22" i="9"/>
  <c r="AM22" i="9"/>
  <c r="AN22" i="9"/>
  <c r="AK23" i="9"/>
  <c r="AL23" i="9"/>
  <c r="AM23" i="9"/>
  <c r="AN23" i="9"/>
  <c r="AK25" i="9"/>
  <c r="AL25" i="9"/>
  <c r="AM25" i="9"/>
  <c r="AN25" i="9"/>
  <c r="AK27" i="9"/>
  <c r="AL27" i="9"/>
  <c r="AM27" i="9"/>
  <c r="AN27" i="9"/>
  <c r="AK34" i="9"/>
  <c r="AL34" i="9"/>
  <c r="AM34" i="9"/>
  <c r="AN34" i="9"/>
  <c r="AK16" i="9"/>
  <c r="AL16" i="9"/>
  <c r="AM16" i="9"/>
  <c r="AN16" i="9"/>
  <c r="AK41" i="9"/>
  <c r="AL41" i="9"/>
  <c r="AM41" i="9"/>
  <c r="AN41" i="9"/>
  <c r="AK37" i="9"/>
  <c r="AL37" i="9"/>
  <c r="AM37" i="9"/>
  <c r="AN37" i="9"/>
  <c r="AK30" i="9"/>
  <c r="AL30" i="9"/>
  <c r="AM30" i="9"/>
  <c r="AN30" i="9"/>
  <c r="AK38" i="9"/>
  <c r="AL38" i="9"/>
  <c r="AM38" i="9"/>
  <c r="AN38" i="9"/>
  <c r="AK52" i="9"/>
  <c r="AL52" i="9"/>
  <c r="AM52" i="9"/>
  <c r="AN52" i="9"/>
  <c r="AK14" i="9"/>
  <c r="AN14" i="9"/>
  <c r="AM14" i="9"/>
  <c r="AL14" i="9"/>
  <c r="AM8" i="8"/>
  <c r="AN8" i="8"/>
  <c r="AO8" i="8"/>
  <c r="AP8" i="8"/>
  <c r="AM9" i="8"/>
  <c r="AN9" i="8"/>
  <c r="AO9" i="8"/>
  <c r="AP9" i="8"/>
  <c r="AM10" i="8"/>
  <c r="AN10" i="8"/>
  <c r="AO10" i="8"/>
  <c r="AP10" i="8"/>
  <c r="AM11" i="8"/>
  <c r="AN11" i="8"/>
  <c r="AO11" i="8"/>
  <c r="AP11" i="8"/>
  <c r="AM12" i="8"/>
  <c r="AN12" i="8"/>
  <c r="AO12" i="8"/>
  <c r="AP12" i="8"/>
  <c r="AM13" i="8"/>
  <c r="AN13" i="8"/>
  <c r="AO13" i="8"/>
  <c r="AP13" i="8"/>
  <c r="AM14" i="8"/>
  <c r="AN14" i="8"/>
  <c r="AO14" i="8"/>
  <c r="AP14" i="8"/>
  <c r="AM15" i="8"/>
  <c r="AN15" i="8"/>
  <c r="AO15" i="8"/>
  <c r="AP15" i="8"/>
  <c r="AM16" i="8"/>
  <c r="AN16" i="8"/>
  <c r="AO16" i="8"/>
  <c r="AP16" i="8"/>
  <c r="AM17" i="8"/>
  <c r="AN17" i="8"/>
  <c r="AO17" i="8"/>
  <c r="AP17" i="8"/>
  <c r="AM18" i="8"/>
  <c r="AN18" i="8"/>
  <c r="AO18" i="8"/>
  <c r="AP18" i="8"/>
  <c r="AM19" i="8"/>
  <c r="AN19" i="8"/>
  <c r="AO19" i="8"/>
  <c r="AP19" i="8"/>
  <c r="AM21" i="8"/>
  <c r="AN21" i="8"/>
  <c r="AO21" i="8"/>
  <c r="AP21" i="8"/>
  <c r="AM22" i="8"/>
  <c r="AN22" i="8"/>
  <c r="AO22" i="8"/>
  <c r="AP22" i="8"/>
  <c r="AM23" i="8"/>
  <c r="AN23" i="8"/>
  <c r="AO23" i="8"/>
  <c r="AP23" i="8"/>
  <c r="AM24" i="8"/>
  <c r="AN24" i="8"/>
  <c r="AO24" i="8"/>
  <c r="AP24" i="8"/>
  <c r="AM25" i="8"/>
  <c r="AN25" i="8"/>
  <c r="AO25" i="8"/>
  <c r="AP25" i="8"/>
  <c r="AM26" i="8"/>
  <c r="AN26" i="8"/>
  <c r="AO26" i="8"/>
  <c r="AP26" i="8"/>
  <c r="AM28" i="8"/>
  <c r="AN28" i="8"/>
  <c r="AO28" i="8"/>
  <c r="AP28" i="8"/>
  <c r="AM29" i="8"/>
  <c r="AN29" i="8"/>
  <c r="AO29" i="8"/>
  <c r="AP29" i="8"/>
  <c r="AM30" i="8"/>
  <c r="AN30" i="8"/>
  <c r="AO30" i="8"/>
  <c r="AP30" i="8"/>
  <c r="AM31" i="8"/>
  <c r="AN31" i="8"/>
  <c r="AO31" i="8"/>
  <c r="AP31" i="8"/>
  <c r="AM32" i="8"/>
  <c r="AN32" i="8"/>
  <c r="AO32" i="8"/>
  <c r="AP32" i="8"/>
  <c r="AM33" i="8"/>
  <c r="AN33" i="8"/>
  <c r="AO33" i="8"/>
  <c r="AP33" i="8"/>
  <c r="AM34" i="8"/>
  <c r="AN34" i="8"/>
  <c r="AO34" i="8"/>
  <c r="AP34" i="8"/>
  <c r="AM35" i="8"/>
  <c r="AN35" i="8"/>
  <c r="AO35" i="8"/>
  <c r="AP35" i="8"/>
  <c r="AM36" i="8"/>
  <c r="AN36" i="8"/>
  <c r="AO36" i="8"/>
  <c r="AP36" i="8"/>
  <c r="AM37" i="8"/>
  <c r="AN37" i="8"/>
  <c r="AO37" i="8"/>
  <c r="AP37" i="8"/>
  <c r="AM38" i="8"/>
  <c r="AN38" i="8"/>
  <c r="AO38" i="8"/>
  <c r="AP38" i="8"/>
  <c r="AM39" i="8"/>
  <c r="AN39" i="8"/>
  <c r="AO39" i="8"/>
  <c r="AP39" i="8"/>
  <c r="AM40" i="8"/>
  <c r="AN40" i="8"/>
  <c r="AO40" i="8"/>
  <c r="AP40" i="8"/>
  <c r="AM41" i="8"/>
  <c r="AN41" i="8"/>
  <c r="AO41" i="8"/>
  <c r="AP41" i="8"/>
  <c r="AM42" i="8"/>
  <c r="AN42" i="8"/>
  <c r="AO42" i="8"/>
  <c r="AP42" i="8"/>
  <c r="AM43" i="8"/>
  <c r="AN43" i="8"/>
  <c r="AO43" i="8"/>
  <c r="AP43" i="8"/>
  <c r="AN3" i="8"/>
  <c r="AO3" i="8"/>
  <c r="AP3" i="8"/>
  <c r="AM3" i="8"/>
  <c r="H52" i="9"/>
  <c r="AH38" i="9"/>
  <c r="AI38" i="9" s="1"/>
  <c r="AF38" i="9"/>
  <c r="AG38" i="9" s="1"/>
  <c r="AD38" i="9"/>
  <c r="AE38" i="9" s="1"/>
  <c r="AB38" i="9" a="1"/>
  <c r="AB38" i="9" s="1"/>
  <c r="AC38" i="9" s="1"/>
  <c r="H38" i="9"/>
  <c r="AH30" i="9"/>
  <c r="AI30" i="9" s="1"/>
  <c r="AF30" i="9"/>
  <c r="AG30" i="9" s="1"/>
  <c r="AD30" i="9"/>
  <c r="AE30" i="9" s="1"/>
  <c r="AB30" i="9" a="1"/>
  <c r="AB30" i="9" s="1"/>
  <c r="AC30" i="9" s="1"/>
  <c r="H30" i="9"/>
  <c r="AH37" i="9"/>
  <c r="AI37" i="9" s="1"/>
  <c r="AF37" i="9"/>
  <c r="AG37" i="9" s="1"/>
  <c r="AD37" i="9"/>
  <c r="AE37" i="9" s="1"/>
  <c r="AB37" i="9" a="1"/>
  <c r="AB37" i="9" s="1"/>
  <c r="AC37" i="9" s="1"/>
  <c r="H37" i="9"/>
  <c r="AH41" i="9"/>
  <c r="AI41" i="9" s="1"/>
  <c r="AF41" i="9"/>
  <c r="AG41" i="9" s="1"/>
  <c r="AD41" i="9"/>
  <c r="AE41" i="9" s="1"/>
  <c r="AB41" i="9" a="1"/>
  <c r="AB41" i="9" s="1"/>
  <c r="AC41" i="9" s="1"/>
  <c r="H41" i="9"/>
  <c r="AH16" i="9"/>
  <c r="AI16" i="9" s="1"/>
  <c r="AF16" i="9"/>
  <c r="AG16" i="9" s="1"/>
  <c r="AD16" i="9"/>
  <c r="AE16" i="9" s="1"/>
  <c r="AB16" i="9" a="1"/>
  <c r="AB16" i="9" s="1"/>
  <c r="AC16" i="9" s="1"/>
  <c r="AH34" i="9"/>
  <c r="AI34" i="9" s="1"/>
  <c r="AF34" i="9"/>
  <c r="AG34" i="9" s="1"/>
  <c r="AD34" i="9"/>
  <c r="AE34" i="9" s="1"/>
  <c r="AB34" i="9" a="1"/>
  <c r="AB34" i="9" s="1"/>
  <c r="AC34" i="9" s="1"/>
  <c r="H34" i="9"/>
  <c r="AH27" i="9"/>
  <c r="AI27" i="9" s="1"/>
  <c r="AF27" i="9"/>
  <c r="AG27" i="9" s="1"/>
  <c r="AD27" i="9"/>
  <c r="AE27" i="9" s="1"/>
  <c r="AB27" i="9" a="1"/>
  <c r="AB27" i="9" s="1"/>
  <c r="AC27" i="9" s="1"/>
  <c r="H27" i="9"/>
  <c r="AH25" i="9"/>
  <c r="AI25" i="9" s="1"/>
  <c r="AF25" i="9"/>
  <c r="AG25" i="9" s="1"/>
  <c r="AD25" i="9"/>
  <c r="AE25" i="9" s="1"/>
  <c r="AB25" i="9" a="1"/>
  <c r="AB25" i="9" s="1"/>
  <c r="AC25" i="9" s="1"/>
  <c r="H25" i="9"/>
  <c r="AH23" i="9"/>
  <c r="AI23" i="9" s="1"/>
  <c r="AF23" i="9"/>
  <c r="AG23" i="9" s="1"/>
  <c r="AD23" i="9"/>
  <c r="AE23" i="9" s="1"/>
  <c r="AB23" i="9" a="1"/>
  <c r="AB23" i="9" s="1"/>
  <c r="AC23" i="9" s="1"/>
  <c r="H23" i="9"/>
  <c r="AH22" i="9"/>
  <c r="AI22" i="9" s="1"/>
  <c r="AF22" i="9"/>
  <c r="AG22" i="9" s="1"/>
  <c r="AD22" i="9"/>
  <c r="AE22" i="9" s="1"/>
  <c r="AB22" i="9" a="1"/>
  <c r="AB22" i="9" s="1"/>
  <c r="AC22" i="9" s="1"/>
  <c r="H22" i="9"/>
  <c r="AH35" i="9"/>
  <c r="AI35" i="9" s="1"/>
  <c r="AF35" i="9"/>
  <c r="AG35" i="9" s="1"/>
  <c r="AD35" i="9"/>
  <c r="AE35" i="9" s="1"/>
  <c r="AB35" i="9" a="1"/>
  <c r="AB35" i="9" s="1"/>
  <c r="AC35" i="9" s="1"/>
  <c r="H35" i="9"/>
  <c r="AH28" i="9"/>
  <c r="AI28" i="9" s="1"/>
  <c r="AF28" i="9"/>
  <c r="AG28" i="9" s="1"/>
  <c r="AD28" i="9"/>
  <c r="AE28" i="9" s="1"/>
  <c r="AB28" i="9" a="1"/>
  <c r="AB28" i="9" s="1"/>
  <c r="AC28" i="9" s="1"/>
  <c r="H28" i="9"/>
  <c r="AH21" i="9"/>
  <c r="AI21" i="9" s="1"/>
  <c r="AF21" i="9"/>
  <c r="AG21" i="9" s="1"/>
  <c r="AD21" i="9"/>
  <c r="AE21" i="9" s="1"/>
  <c r="AB21" i="9" a="1"/>
  <c r="AB21" i="9" s="1"/>
  <c r="AC21" i="9" s="1"/>
  <c r="H21" i="9"/>
  <c r="AH32" i="9"/>
  <c r="AI32" i="9" s="1"/>
  <c r="AF32" i="9"/>
  <c r="AG32" i="9" s="1"/>
  <c r="AD32" i="9"/>
  <c r="AE32" i="9" s="1"/>
  <c r="AB32" i="9" a="1"/>
  <c r="AB32" i="9" s="1"/>
  <c r="AC32" i="9" s="1"/>
  <c r="H32" i="9"/>
  <c r="AH33" i="9"/>
  <c r="AI33" i="9" s="1"/>
  <c r="AF33" i="9"/>
  <c r="AG33" i="9" s="1"/>
  <c r="AD33" i="9"/>
  <c r="AE33" i="9" s="1"/>
  <c r="AB33" i="9" a="1"/>
  <c r="AB33" i="9" s="1"/>
  <c r="AC33" i="9" s="1"/>
  <c r="H33" i="9"/>
  <c r="AH40" i="9"/>
  <c r="AI40" i="9" s="1"/>
  <c r="AF40" i="9"/>
  <c r="AG40" i="9" s="1"/>
  <c r="AD40" i="9"/>
  <c r="AE40" i="9" s="1"/>
  <c r="AB40" i="9" a="1"/>
  <c r="AB40" i="9" s="1"/>
  <c r="AC40" i="9" s="1"/>
  <c r="H40" i="9"/>
  <c r="AH39" i="9"/>
  <c r="AI39" i="9" s="1"/>
  <c r="AF39" i="9"/>
  <c r="AG39" i="9" s="1"/>
  <c r="AD39" i="9"/>
  <c r="AE39" i="9" s="1"/>
  <c r="AB39" i="9" a="1"/>
  <c r="AB39" i="9" s="1"/>
  <c r="AC39" i="9" s="1"/>
  <c r="H39" i="9"/>
  <c r="AH31" i="9"/>
  <c r="AI31" i="9" s="1"/>
  <c r="AF31" i="9"/>
  <c r="AG31" i="9" s="1"/>
  <c r="AD31" i="9"/>
  <c r="AE31" i="9" s="1"/>
  <c r="AB31" i="9" a="1"/>
  <c r="AB31" i="9" s="1"/>
  <c r="AC31" i="9" s="1"/>
  <c r="H31" i="9"/>
  <c r="AH17" i="9"/>
  <c r="AI17" i="9" s="1"/>
  <c r="AF17" i="9"/>
  <c r="AG17" i="9" s="1"/>
  <c r="AD17" i="9"/>
  <c r="AE17" i="9" s="1"/>
  <c r="AB17" i="9" a="1"/>
  <c r="AB17" i="9" s="1"/>
  <c r="AC17" i="9" s="1"/>
  <c r="H17" i="9"/>
  <c r="AH24" i="9"/>
  <c r="AI24" i="9" s="1"/>
  <c r="AF24" i="9"/>
  <c r="AG24" i="9" s="1"/>
  <c r="AD24" i="9"/>
  <c r="AE24" i="9" s="1"/>
  <c r="AB24" i="9" a="1"/>
  <c r="AB24" i="9" s="1"/>
  <c r="AC24" i="9" s="1"/>
  <c r="H24" i="9"/>
  <c r="AH36" i="9"/>
  <c r="AI36" i="9" s="1"/>
  <c r="AF36" i="9"/>
  <c r="AG36" i="9" s="1"/>
  <c r="AD36" i="9"/>
  <c r="AE36" i="9" s="1"/>
  <c r="AB36" i="9" a="1"/>
  <c r="AB36" i="9" s="1"/>
  <c r="AC36" i="9" s="1"/>
  <c r="H36" i="9"/>
  <c r="AH29" i="9"/>
  <c r="AI29" i="9" s="1"/>
  <c r="AF29" i="9"/>
  <c r="AG29" i="9" s="1"/>
  <c r="AD29" i="9"/>
  <c r="AE29" i="9" s="1"/>
  <c r="AB29" i="9" a="1"/>
  <c r="AB29" i="9" s="1"/>
  <c r="AC29" i="9" s="1"/>
  <c r="H29" i="9"/>
  <c r="AH51" i="9"/>
  <c r="AI51" i="9" s="1"/>
  <c r="AF51" i="9"/>
  <c r="AG51" i="9" s="1"/>
  <c r="AD51" i="9"/>
  <c r="AE51" i="9" s="1"/>
  <c r="AB51" i="9" a="1"/>
  <c r="AB51" i="9" s="1"/>
  <c r="AC51" i="9" s="1"/>
  <c r="H51" i="9"/>
  <c r="AH50" i="9"/>
  <c r="AI50" i="9" s="1"/>
  <c r="AF50" i="9"/>
  <c r="AG50" i="9" s="1"/>
  <c r="AD50" i="9"/>
  <c r="AE50" i="9" s="1"/>
  <c r="AB50" i="9" a="1"/>
  <c r="AB50" i="9" s="1"/>
  <c r="AC50" i="9" s="1"/>
  <c r="H50" i="9"/>
  <c r="AH3" i="9"/>
  <c r="AI3" i="9" s="1"/>
  <c r="AF3" i="9"/>
  <c r="AG3" i="9" s="1"/>
  <c r="AD3" i="9"/>
  <c r="AE3" i="9" s="1"/>
  <c r="AB3" i="9" a="1"/>
  <c r="AB3" i="9" s="1"/>
  <c r="AC3" i="9" s="1"/>
  <c r="H3" i="9"/>
  <c r="AH46" i="9"/>
  <c r="AI46" i="9" s="1"/>
  <c r="AF46" i="9"/>
  <c r="AG46" i="9" s="1"/>
  <c r="AD46" i="9"/>
  <c r="AE46" i="9" s="1"/>
  <c r="AB46" i="9" a="1"/>
  <c r="AB46" i="9" s="1"/>
  <c r="AC46" i="9" s="1"/>
  <c r="H46" i="9"/>
  <c r="AH13" i="9"/>
  <c r="AI13" i="9" s="1"/>
  <c r="AF13" i="9"/>
  <c r="AG13" i="9" s="1"/>
  <c r="AD13" i="9"/>
  <c r="AE13" i="9" s="1"/>
  <c r="AB13" i="9" a="1"/>
  <c r="AB13" i="9" s="1"/>
  <c r="AC13" i="9" s="1"/>
  <c r="H13" i="9"/>
  <c r="AH12" i="9"/>
  <c r="AI12" i="9" s="1"/>
  <c r="AF12" i="9"/>
  <c r="AG12" i="9" s="1"/>
  <c r="AD12" i="9"/>
  <c r="AE12" i="9" s="1"/>
  <c r="AB12" i="9" a="1"/>
  <c r="AB12" i="9" s="1"/>
  <c r="AC12" i="9" s="1"/>
  <c r="H12" i="9"/>
  <c r="AH49" i="9"/>
  <c r="AI49" i="9" s="1"/>
  <c r="AF49" i="9"/>
  <c r="AG49" i="9" s="1"/>
  <c r="AD49" i="9"/>
  <c r="AE49" i="9" s="1"/>
  <c r="AB49" i="9" a="1"/>
  <c r="AB49" i="9" s="1"/>
  <c r="AC49" i="9" s="1"/>
  <c r="H49" i="9"/>
  <c r="AH15" i="9"/>
  <c r="AI15" i="9" s="1"/>
  <c r="AF15" i="9"/>
  <c r="AG15" i="9" s="1"/>
  <c r="AD15" i="9"/>
  <c r="AE15" i="9" s="1"/>
  <c r="AB15" i="9" a="1"/>
  <c r="AB15" i="9" s="1"/>
  <c r="AC15" i="9" s="1"/>
  <c r="H15" i="9"/>
  <c r="AH14" i="9"/>
  <c r="AI14" i="9" s="1"/>
  <c r="AF14" i="9"/>
  <c r="AG14" i="9" s="1"/>
  <c r="AD14" i="9"/>
  <c r="AE14" i="9" s="1"/>
  <c r="AB14" i="9" a="1"/>
  <c r="AB14" i="9" s="1"/>
  <c r="AC14" i="9" s="1"/>
  <c r="H14" i="9"/>
  <c r="H43" i="8"/>
  <c r="H42" i="8"/>
  <c r="H41" i="8"/>
  <c r="H40" i="8"/>
  <c r="H39" i="8"/>
  <c r="H38" i="8"/>
  <c r="H37" i="8"/>
  <c r="H36" i="8"/>
  <c r="H35" i="8"/>
  <c r="H34" i="8"/>
  <c r="H33" i="8"/>
  <c r="H32" i="8"/>
  <c r="H31" i="8"/>
  <c r="H30" i="8"/>
  <c r="H29" i="8"/>
  <c r="H28" i="8"/>
  <c r="H26" i="8"/>
  <c r="H25" i="8"/>
  <c r="H24" i="8"/>
  <c r="H23" i="8"/>
  <c r="H22" i="8"/>
  <c r="H21" i="8"/>
  <c r="H19" i="8"/>
  <c r="H18" i="8"/>
  <c r="H17" i="8"/>
  <c r="H16" i="8"/>
  <c r="H15" i="8"/>
  <c r="H14" i="8"/>
  <c r="H13" i="8"/>
  <c r="H12" i="8"/>
  <c r="H11" i="8"/>
  <c r="H10" i="8"/>
  <c r="H9" i="8"/>
  <c r="H8" i="8"/>
  <c r="H3"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<sst xmlns="http://schemas.openxmlformats.org/spreadsheetml/2006/main" count="2754" uniqueCount="1077">
  <si>
    <t>US</t>
  </si>
  <si>
    <t>(US11951177)
High sterol-containing lipid nanoparticles</t>
  </si>
  <si>
    <t>NANOVATION THERAPEUTICS</t>
  </si>
  <si>
    <t>Open</t>
  </si>
  <si>
    <t>(US11786598)
Lipid formulations for delivery of therapeutic agents</t>
  </si>
  <si>
    <t>ARBUTUS BIOPHARMA</t>
  </si>
  <si>
    <t>(US11141378)
Lipid formulations for nucleic acid delivery</t>
  </si>
  <si>
    <t>(US11718852)
Non-liposomal systems for nucleic acid delivery</t>
  </si>
  <si>
    <t>MODERNATX</t>
  </si>
  <si>
    <t>(JP7447389)
Ｔ細胞遺伝子発現の非ウイルス性改変</t>
  </si>
  <si>
    <t>PRECISION NANOSYSTEMS ULC</t>
  </si>
  <si>
    <t>(US10940207)
Ice-based lipid nanoparticle formulation for delivery of mRNA</t>
  </si>
  <si>
    <t>TRANSLATE BIO</t>
  </si>
  <si>
    <t>(US11026894)
Lipid nanoparticles and use thereof to deliver RNA polynucleotides</t>
  </si>
  <si>
    <t>MIT - MASSACHUSETTS INSTITUTE OF TECHNOLOGY</t>
  </si>
  <si>
    <t>(US11013812)
Ice-based lipid nanoparticle formulation for delivery of mRNA</t>
  </si>
  <si>
    <t>(JP7422977)
メッセンジャーＲＮＡ用乾燥粉末製剤</t>
  </si>
  <si>
    <t>(US10703789)
Modified polynucleotides for the production of secreted proteins</t>
  </si>
  <si>
    <t>(JP7379776)
耐性細胞型をトランスフェクトするための組成物</t>
  </si>
  <si>
    <t>(US11679159)
Compositions for transfecting resistant cell types</t>
  </si>
  <si>
    <t>EP</t>
  </si>
  <si>
    <t>(JP7333563)
脂質ナノ粒子</t>
  </si>
  <si>
    <t>ISAAR IMMUNOTHERAPY ENVE</t>
  </si>
  <si>
    <t>(US11684577)
Lipid nanoparticles</t>
  </si>
  <si>
    <t>ETHERNA IMMUNOTHERAPIES
VRIJE UNIVERSITEIT BRUSSEL</t>
  </si>
  <si>
    <t>(JP7284179)
製剤</t>
  </si>
  <si>
    <t>INTELLIA THERAPEUTICS</t>
  </si>
  <si>
    <t>(EP3688162)
Formulations</t>
  </si>
  <si>
    <t>(US11446383)
Lipid formulations for delivery of therapeutic agents</t>
  </si>
  <si>
    <t>(US11786607)
RNA formulations</t>
  </si>
  <si>
    <t>JP</t>
  </si>
  <si>
    <t>(JP7332478)
脂質ナノ粒子製剤</t>
  </si>
  <si>
    <t>(US11969506)
Lipid nanoparticle formulation</t>
  </si>
  <si>
    <t>MODERNATX
OREGON STATE UNIVERSITY</t>
  </si>
  <si>
    <t>(US10471153)
Ice-based lipid nanoparticle formulation for delivery of mRNA</t>
  </si>
  <si>
    <t>TRANSLATE BIO MA</t>
  </si>
  <si>
    <t>(US11712481)
Lipid nanoparticle formulations</t>
  </si>
  <si>
    <t>ACUITAS THERAPEUTICS</t>
  </si>
  <si>
    <t>CN</t>
  </si>
  <si>
    <t>(JP6986563)
ｂｃｌ−２を抑制するアンチセンスオリゴヌクレオチドの脂質ナノ粒子及びその調製方法</t>
  </si>
  <si>
    <t>NANJING AIKANA BIOMEDICAL
NANJING GREEN LEAF PHARMACEUTICAL</t>
  </si>
  <si>
    <t>(JP6893245)
脂質ナノ粒子用膜材料組成物</t>
  </si>
  <si>
    <t>(EP3527201)
Lipid nanoparticle film material composition</t>
  </si>
  <si>
    <t>NANJING ASEC NANO BIOMEDICINE
NANJING LUYE PHARMACEUTICAL</t>
  </si>
  <si>
    <t>(EP3519578)
Compositions for transfecting resistant cell types</t>
  </si>
  <si>
    <t>PREC NANOSYSTEMS</t>
  </si>
  <si>
    <t>(JP6884714)
肺疾患及び肺損傷を治療するための組成物及び方法</t>
  </si>
  <si>
    <t>INSMED</t>
  </si>
  <si>
    <t>(EP3319976)
Compositions and methods for treating lung diseases and lung injury</t>
  </si>
  <si>
    <t>GB</t>
  </si>
  <si>
    <t>(US11786468)
Nanoparticles</t>
  </si>
  <si>
    <t>KINGS COLLEGE LONDON</t>
  </si>
  <si>
    <t>(US9518272)
Non-liposomal systems for nucleic acid delivery</t>
  </si>
  <si>
    <t>SHIRE HUMAN GENETIC THERAPIES</t>
  </si>
  <si>
    <t>(JP6881813)
核酸ワクチン</t>
  </si>
  <si>
    <t>(EP3134131)
Nucleic acid vaccines</t>
  </si>
  <si>
    <t>(US9404127)
Non-liposomal systems for nucleic acid delivery</t>
  </si>
  <si>
    <t>(US9878042)
Lipid formulations for delivery of therapeutic agents to solid tumors</t>
  </si>
  <si>
    <t>(US9364435)
Lipid formulations for nucleic acid delivery</t>
  </si>
  <si>
    <t>(US8822668)
Lipid formulations for nucleic acid delivery</t>
  </si>
  <si>
    <t>(US8492359)
Lipid formulations for nucleic acid delivery</t>
  </si>
  <si>
    <t>(US9006417)
Non-liposomal systems for nucleic acid delivery</t>
  </si>
  <si>
    <t>KR</t>
  </si>
  <si>
    <t>(JP5705978)
溶解度が向上した難溶性トリサイクリック誘導体の薬学的組成物</t>
  </si>
  <si>
    <t>JEIL PHARMACEUTICAL</t>
  </si>
  <si>
    <t>(EP2586430)
Pharmaceutical composition in which solubility of partially soluble tricyclic derivative is improved</t>
  </si>
  <si>
    <t>(US8906395)
Pharmaceutical composition in which solubility of partially soluble tricyclic derivative is improved</t>
  </si>
  <si>
    <t>ARIBIO</t>
  </si>
  <si>
    <t>(US8283333)
Lipid formulations for nucleic acid delivery</t>
  </si>
  <si>
    <t>(JP5766188)
固形腫瘍に治療剤を送達するための脂質製剤</t>
  </si>
  <si>
    <t>PROTIVA BIOTHERAPEUTICS</t>
  </si>
  <si>
    <t>(EP2449114)
Novel lipid formulations for delivery of therapeutic agents to solid tumors</t>
  </si>
  <si>
    <t>(US8058069)
Lipid formulations for nucleic acid delivery</t>
  </si>
  <si>
    <t>(JP5475753)
核酸送達用の脂質製剤</t>
  </si>
  <si>
    <t>(EP2279254)
Novel lipid formulations for nucleic acid delivery</t>
  </si>
  <si>
    <t>イオン化脂質</t>
    <rPh sb="3" eb="4">
      <t>カ</t>
    </rPh>
    <rPh sb="4" eb="6">
      <t>シシツ</t>
    </rPh>
    <phoneticPr fontId="1"/>
  </si>
  <si>
    <t>種類</t>
    <rPh sb="0" eb="2">
      <t>シュルイ</t>
    </rPh>
    <phoneticPr fontId="1"/>
  </si>
  <si>
    <t>備考</t>
    <rPh sb="0" eb="2">
      <t>ビコウ</t>
    </rPh>
    <phoneticPr fontId="1"/>
  </si>
  <si>
    <t>PEG化脂質</t>
    <rPh sb="3" eb="4">
      <t>カ</t>
    </rPh>
    <rPh sb="4" eb="6">
      <t>シシツ</t>
    </rPh>
    <phoneticPr fontId="1"/>
  </si>
  <si>
    <t>その他特徴</t>
    <rPh sb="2" eb="3">
      <t>タ</t>
    </rPh>
    <rPh sb="3" eb="5">
      <t>トクチョウ</t>
    </rPh>
    <phoneticPr fontId="1"/>
  </si>
  <si>
    <t>核酸</t>
    <rPh sb="0" eb="2">
      <t>カクサン</t>
    </rPh>
    <phoneticPr fontId="1"/>
  </si>
  <si>
    <t>ステロール</t>
    <phoneticPr fontId="1"/>
  </si>
  <si>
    <t>中間値</t>
    <rPh sb="0" eb="3">
      <t>チュウカンチ</t>
    </rPh>
    <phoneticPr fontId="1"/>
  </si>
  <si>
    <t>幅</t>
    <rPh sb="0" eb="1">
      <t>ハバ</t>
    </rPh>
    <phoneticPr fontId="1"/>
  </si>
  <si>
    <t>リン脂質</t>
    <rPh sb="2" eb="4">
      <t>シシツ</t>
    </rPh>
    <phoneticPr fontId="1"/>
  </si>
  <si>
    <t>RNA</t>
    <phoneticPr fontId="1"/>
  </si>
  <si>
    <t>請求項2で特定</t>
    <rPh sb="0" eb="3">
      <t>セイキュウコウ</t>
    </rPh>
    <rPh sb="5" eb="7">
      <t>トクテイ</t>
    </rPh>
    <phoneticPr fontId="1"/>
  </si>
  <si>
    <t>特定なし。100%-非イオン脂質合計として計算</t>
    <rPh sb="0" eb="2">
      <t>トクテイ</t>
    </rPh>
    <rPh sb="10" eb="11">
      <t>ヒ</t>
    </rPh>
    <rPh sb="14" eb="16">
      <t>シシツ</t>
    </rPh>
    <rPh sb="16" eb="18">
      <t>ゴウケイ</t>
    </rPh>
    <rPh sb="21" eb="23">
      <t>ケイサン</t>
    </rPh>
    <phoneticPr fontId="1"/>
  </si>
  <si>
    <t xml:space="preserve">イオン化脂質
</t>
    <rPh sb="3" eb="4">
      <t>カ</t>
    </rPh>
    <rPh sb="4" eb="6">
      <t>シシツ</t>
    </rPh>
    <phoneticPr fontId="1"/>
  </si>
  <si>
    <t>コレステロール</t>
    <phoneticPr fontId="1"/>
  </si>
  <si>
    <t>コレステロール又は誘導体</t>
    <rPh sb="7" eb="8">
      <t>マタ</t>
    </rPh>
    <rPh sb="9" eb="12">
      <t>ユウドウタイ</t>
    </rPh>
    <phoneticPr fontId="1"/>
  </si>
  <si>
    <t>ステロール又は誘導体</t>
    <rPh sb="5" eb="6">
      <t>マタ</t>
    </rPh>
    <rPh sb="7" eb="10">
      <t>ユウドウタイ</t>
    </rPh>
    <phoneticPr fontId="1"/>
  </si>
  <si>
    <t>疎水性ポリマー脂質コンジュゲート</t>
    <rPh sb="0" eb="3">
      <t>ソスイセイ</t>
    </rPh>
    <rPh sb="7" eb="9">
      <t>シシツ</t>
    </rPh>
    <phoneticPr fontId="1"/>
  </si>
  <si>
    <t>凝集阻害コンジュゲート脂質</t>
    <rPh sb="0" eb="2">
      <t>ギョウシュウ</t>
    </rPh>
    <rPh sb="2" eb="4">
      <t>ソガイ</t>
    </rPh>
    <rPh sb="11" eb="13">
      <t>シシツ</t>
    </rPh>
    <phoneticPr fontId="1"/>
  </si>
  <si>
    <t>複数の粒子のうち少なくとも約95％の粒子は電子密度が高く、粒子のサイズは多分散度値が約0.03である</t>
    <phoneticPr fontId="1"/>
  </si>
  <si>
    <t>約40</t>
    <rPh sb="0" eb="1">
      <t>ヤク</t>
    </rPh>
    <phoneticPr fontId="1"/>
  </si>
  <si>
    <t>イオン化可能な脂質</t>
    <rPh sb="3" eb="4">
      <t>カ</t>
    </rPh>
    <rPh sb="4" eb="6">
      <t>カノウ</t>
    </rPh>
    <rPh sb="7" eb="9">
      <t>シシツ</t>
    </rPh>
    <phoneticPr fontId="1"/>
  </si>
  <si>
    <t>DSPC</t>
    <phoneticPr fontId="1"/>
  </si>
  <si>
    <t>約20</t>
    <rPh sb="0" eb="1">
      <t>ヤク</t>
    </rPh>
    <phoneticPr fontId="1"/>
  </si>
  <si>
    <t>ポリオキシエチレン(10)ステアリルエーテル</t>
    <phoneticPr fontId="1"/>
  </si>
  <si>
    <t>D-α-トコフェロールポリエチレングリコール1000コハク酸エステル(TPGS-1000)</t>
    <phoneticPr fontId="1"/>
  </si>
  <si>
    <t>請求項1に2種記載（うち1つ目）</t>
    <rPh sb="0" eb="3">
      <t>セイキュウコウ</t>
    </rPh>
    <rPh sb="6" eb="7">
      <t>シュ</t>
    </rPh>
    <rPh sb="7" eb="9">
      <t>キサイ</t>
    </rPh>
    <rPh sb="14" eb="15">
      <t>メ</t>
    </rPh>
    <phoneticPr fontId="1"/>
  </si>
  <si>
    <t>請求項1に2種記載（うち2つ目）</t>
    <rPh sb="0" eb="3">
      <t>セイキュウコウ</t>
    </rPh>
    <rPh sb="6" eb="7">
      <t>シュ</t>
    </rPh>
    <rPh sb="7" eb="9">
      <t>キサイ</t>
    </rPh>
    <rPh sb="14" eb="15">
      <t>メ</t>
    </rPh>
    <phoneticPr fontId="1"/>
  </si>
  <si>
    <t>プロトン化可能な第三級アミンを有する陽イオン性脂質</t>
    <rPh sb="18" eb="19">
      <t>ヨウ</t>
    </rPh>
    <rPh sb="22" eb="23">
      <t>セイ</t>
    </rPh>
    <phoneticPr fontId="1"/>
  </si>
  <si>
    <t>非陽イオン性脂質の合計値から計算</t>
    <rPh sb="0" eb="1">
      <t>ヒ</t>
    </rPh>
    <rPh sb="1" eb="2">
      <t>ヨウ</t>
    </rPh>
    <rPh sb="5" eb="6">
      <t>セイ</t>
    </rPh>
    <rPh sb="6" eb="8">
      <t>シシツ</t>
    </rPh>
    <rPh sb="9" eb="12">
      <t>ゴウケイチ</t>
    </rPh>
    <rPh sb="14" eb="16">
      <t>ケイサン</t>
    </rPh>
    <phoneticPr fontId="1"/>
  </si>
  <si>
    <t>イミダゾールコレステロールエステル（ICE）</t>
    <phoneticPr fontId="1"/>
  </si>
  <si>
    <t>mRNA</t>
    <phoneticPr fontId="1"/>
  </si>
  <si>
    <t>mRNA の封入率が少なくとも 85% であり、平均サイズが約 80 nm 未満</t>
    <phoneticPr fontId="1"/>
  </si>
  <si>
    <t>その他成分等に関する特徴</t>
    <rPh sb="2" eb="3">
      <t>タ</t>
    </rPh>
    <rPh sb="3" eb="5">
      <t>セイブン</t>
    </rPh>
    <rPh sb="5" eb="6">
      <t>トウ</t>
    </rPh>
    <rPh sb="7" eb="8">
      <t>カン</t>
    </rPh>
    <rPh sb="10" eb="12">
      <t>トクチョウ</t>
    </rPh>
    <phoneticPr fontId="1"/>
  </si>
  <si>
    <t>DOTAP</t>
    <phoneticPr fontId="1"/>
  </si>
  <si>
    <t>DSPE-PEG2000</t>
  </si>
  <si>
    <t>mRNA の封入率が少なくとも 80% であり、平均直径が 100 nm 未満</t>
    <phoneticPr fontId="1"/>
  </si>
  <si>
    <t>「3つの異なる脂質」に対する割合</t>
    <rPh sb="11" eb="12">
      <t>タイ</t>
    </rPh>
    <rPh sb="14" eb="16">
      <t>ワリアイ</t>
    </rPh>
    <phoneticPr fontId="1"/>
  </si>
  <si>
    <t>メタクリル酸骨格で正に荷電した三級アミン基を有するポリメタクリレート系ポリマーを含む</t>
    <phoneticPr fontId="1"/>
  </si>
  <si>
    <t>RNA（請求項5）</t>
    <rPh sb="4" eb="7">
      <t>セイキュウコウ</t>
    </rPh>
    <phoneticPr fontId="1"/>
  </si>
  <si>
    <t>カチオン性脂質</t>
    <rPh sb="4" eb="5">
      <t>セイ</t>
    </rPh>
    <rPh sb="5" eb="7">
      <t>シシツ</t>
    </rPh>
    <phoneticPr fontId="1"/>
  </si>
  <si>
    <t>・平均粒子サイズ80-160 nm
・mRNAに関する特定として、N1-メチル-シュードウリジンの使用、poly Aの長さが100nt以上、等</t>
    <rPh sb="24" eb="25">
      <t>カン</t>
    </rPh>
    <rPh sb="27" eb="29">
      <t>トクテイ</t>
    </rPh>
    <rPh sb="49" eb="51">
      <t>シヨウ</t>
    </rPh>
    <rPh sb="59" eb="60">
      <t>ナガ</t>
    </rPh>
    <rPh sb="67" eb="69">
      <t>イジョウ</t>
    </rPh>
    <rPh sb="70" eb="71">
      <t>トウ</t>
    </rPh>
    <phoneticPr fontId="1"/>
  </si>
  <si>
    <t>ポリソルベート80、ポリソルベート20、およびトリデシル-D-マルトシドの等量混合物</t>
    <rPh sb="37" eb="39">
      <t>トウリョウ</t>
    </rPh>
    <phoneticPr fontId="1"/>
  </si>
  <si>
    <t>構造脂質</t>
    <rPh sb="0" eb="2">
      <t>コウゾウ</t>
    </rPh>
    <rPh sb="2" eb="4">
      <t>シシツ</t>
    </rPh>
    <phoneticPr fontId="1"/>
  </si>
  <si>
    <t>核酸又はペプチド（請求項6）</t>
    <rPh sb="0" eb="2">
      <t>カクサン</t>
    </rPh>
    <rPh sb="2" eb="3">
      <t>マタ</t>
    </rPh>
    <rPh sb="9" eb="12">
      <t>セイキュウコウ</t>
    </rPh>
    <phoneticPr fontId="1"/>
  </si>
  <si>
    <t>マルトシドであり、1種以上の界面活性剤を含む安定化剤</t>
    <rPh sb="10" eb="11">
      <t>シュ</t>
    </rPh>
    <rPh sb="11" eb="13">
      <t>イジョウ</t>
    </rPh>
    <rPh sb="14" eb="16">
      <t>カイメン</t>
    </rPh>
    <rPh sb="16" eb="19">
      <t>カッセイザイ</t>
    </rPh>
    <rPh sb="20" eb="21">
      <t>フク</t>
    </rPh>
    <rPh sb="22" eb="25">
      <t>アンテイカ</t>
    </rPh>
    <rPh sb="25" eb="26">
      <t>ザイ</t>
    </rPh>
    <phoneticPr fontId="1"/>
  </si>
  <si>
    <t>核酸又はペプチド（請求項12）</t>
    <rPh sb="0" eb="2">
      <t>カクサン</t>
    </rPh>
    <rPh sb="2" eb="3">
      <t>マタ</t>
    </rPh>
    <rPh sb="9" eb="12">
      <t>セイキュウコウ</t>
    </rPh>
    <phoneticPr fontId="1"/>
  </si>
  <si>
    <t>イオン性脂質</t>
    <rPh sb="3" eb="4">
      <t>セイ</t>
    </rPh>
    <rPh sb="4" eb="6">
      <t>シシツ</t>
    </rPh>
    <phoneticPr fontId="1"/>
  </si>
  <si>
    <t>DOPE、DOPC又は混合物</t>
    <rPh sb="9" eb="10">
      <t>マタ</t>
    </rPh>
    <rPh sb="11" eb="14">
      <t>コンゴウブツ</t>
    </rPh>
    <phoneticPr fontId="1"/>
  </si>
  <si>
    <t>140 nmの最小平均直径</t>
    <phoneticPr fontId="1"/>
  </si>
  <si>
    <t>リピドＡ又はリピドＡのアセタール類似体</t>
    <rPh sb="4" eb="5">
      <t>マタ</t>
    </rPh>
    <rPh sb="16" eb="18">
      <t>ルイジ</t>
    </rPh>
    <rPh sb="18" eb="19">
      <t>タイ</t>
    </rPh>
    <phoneticPr fontId="1"/>
  </si>
  <si>
    <t>中性脂質</t>
    <rPh sb="0" eb="2">
      <t>チュウセイ</t>
    </rPh>
    <rPh sb="2" eb="4">
      <t>シシツ</t>
    </rPh>
    <phoneticPr fontId="1"/>
  </si>
  <si>
    <t>(i)RNA誘導型DNA結合因子をコードするmRNA、及び(ii)gRNA核酸</t>
    <phoneticPr fontId="1"/>
  </si>
  <si>
    <t>ヘルパー脂質</t>
    <rPh sb="4" eb="6">
      <t>シシツ</t>
    </rPh>
    <phoneticPr fontId="1"/>
  </si>
  <si>
    <t>「残部」として特定されているため、他の脂質のモル％から計算</t>
    <rPh sb="1" eb="3">
      <t>ザンブ</t>
    </rPh>
    <rPh sb="7" eb="9">
      <t>トクテイ</t>
    </rPh>
    <rPh sb="17" eb="18">
      <t>タ</t>
    </rPh>
    <rPh sb="19" eb="21">
      <t>シシツ</t>
    </rPh>
    <rPh sb="27" eb="29">
      <t>ケイサン</t>
    </rPh>
    <phoneticPr fontId="1"/>
  </si>
  <si>
    <t>N/P比6</t>
    <phoneticPr fontId="1"/>
  </si>
  <si>
    <t>非陽イオン性脂質の合計値から計算（請求項8の範囲である点に注意）</t>
    <rPh sb="0" eb="1">
      <t>ヒ</t>
    </rPh>
    <rPh sb="1" eb="2">
      <t>ヨウ</t>
    </rPh>
    <rPh sb="5" eb="6">
      <t>セイ</t>
    </rPh>
    <rPh sb="6" eb="8">
      <t>シシツ</t>
    </rPh>
    <rPh sb="9" eb="12">
      <t>ゴウケイチ</t>
    </rPh>
    <rPh sb="14" eb="16">
      <t>ケイサン</t>
    </rPh>
    <rPh sb="17" eb="20">
      <t>セイキュウコウ</t>
    </rPh>
    <rPh sb="22" eb="24">
      <t>ハンイ</t>
    </rPh>
    <rPh sb="27" eb="28">
      <t>テン</t>
    </rPh>
    <rPh sb="29" eb="31">
      <t>チュウイ</t>
    </rPh>
    <phoneticPr fontId="1"/>
  </si>
  <si>
    <t>請求項8で特定</t>
    <rPh sb="0" eb="3">
      <t>セイキュウコウ</t>
    </rPh>
    <rPh sb="5" eb="7">
      <t>トクテイ</t>
    </rPh>
    <phoneticPr fontId="1"/>
  </si>
  <si>
    <t>下位請求項で組成を特定しているが、最初のナノ沈殿反応後に追加のPEG脂質をLNPに加えるステップを含むナノ沈殿プロセスによってLNPを形成する点に特徴。PEG化脂質が主に外殻に存在する（総PEG化脂質の95%以上）ことを特定している。</t>
    <rPh sb="0" eb="2">
      <t>カイ</t>
    </rPh>
    <rPh sb="2" eb="5">
      <t>セイキュウコウ</t>
    </rPh>
    <rPh sb="6" eb="8">
      <t>ソセイ</t>
    </rPh>
    <rPh sb="9" eb="11">
      <t>トクテイ</t>
    </rPh>
    <rPh sb="67" eb="69">
      <t>ケイセイ</t>
    </rPh>
    <rPh sb="71" eb="72">
      <t>テン</t>
    </rPh>
    <rPh sb="73" eb="75">
      <t>トクチョウ</t>
    </rPh>
    <rPh sb="79" eb="80">
      <t>カ</t>
    </rPh>
    <rPh sb="80" eb="82">
      <t>シシツ</t>
    </rPh>
    <rPh sb="83" eb="84">
      <t>オモ</t>
    </rPh>
    <rPh sb="85" eb="87">
      <t>ガイカク</t>
    </rPh>
    <rPh sb="88" eb="90">
      <t>ソンザイ</t>
    </rPh>
    <rPh sb="93" eb="94">
      <t>ソウ</t>
    </rPh>
    <rPh sb="97" eb="98">
      <t>カ</t>
    </rPh>
    <rPh sb="98" eb="100">
      <t>シシツ</t>
    </rPh>
    <rPh sb="104" eb="106">
      <t>イジョウ</t>
    </rPh>
    <rPh sb="110" eb="112">
      <t>トクテイ</t>
    </rPh>
    <phoneticPr fontId="1"/>
  </si>
  <si>
    <t>コレステロールとコレステロール誘導体（β－シトステロール）のモル比が1:100-100:1である点に特徴</t>
    <rPh sb="15" eb="18">
      <t>ユウドウタイ</t>
    </rPh>
    <rPh sb="32" eb="33">
      <t>ヒ</t>
    </rPh>
    <rPh sb="48" eb="49">
      <t>テン</t>
    </rPh>
    <rPh sb="50" eb="52">
      <t>トクチョウ</t>
    </rPh>
    <phoneticPr fontId="1"/>
  </si>
  <si>
    <t>コレステロールとコレステロール誘導体（β－シトステロール、カンペステロール又は構造式ＣＤ－７）のモル比が1:100-100:1である点に特徴</t>
    <rPh sb="15" eb="18">
      <t>ユウドウタイ</t>
    </rPh>
    <rPh sb="37" eb="38">
      <t>マタ</t>
    </rPh>
    <rPh sb="39" eb="41">
      <t>コウゾウ</t>
    </rPh>
    <rPh sb="41" eb="42">
      <t>シキ</t>
    </rPh>
    <rPh sb="50" eb="51">
      <t>ヒ</t>
    </rPh>
    <rPh sb="66" eb="67">
      <t>テン</t>
    </rPh>
    <rPh sb="68" eb="70">
      <t>トクチョウ</t>
    </rPh>
    <phoneticPr fontId="1"/>
  </si>
  <si>
    <t>下限の特定なし</t>
    <rPh sb="0" eb="2">
      <t>カゲン</t>
    </rPh>
    <rPh sb="3" eb="5">
      <t>トクテイ</t>
    </rPh>
    <phoneticPr fontId="1"/>
  </si>
  <si>
    <t>核酸の封入率が70%以上</t>
    <rPh sb="0" eb="2">
      <t>カクサン</t>
    </rPh>
    <rPh sb="3" eb="5">
      <t>フウニュウ</t>
    </rPh>
    <rPh sb="5" eb="6">
      <t>リツ</t>
    </rPh>
    <rPh sb="10" eb="12">
      <t>イジョウ</t>
    </rPh>
    <phoneticPr fontId="1"/>
  </si>
  <si>
    <t>式（ＩＩ）のカチオン性脂質</t>
    <rPh sb="0" eb="1">
      <t>シキ</t>
    </rPh>
    <rPh sb="10" eb="11">
      <t>セイ</t>
    </rPh>
    <rPh sb="11" eb="13">
      <t>シシツ</t>
    </rPh>
    <phoneticPr fontId="1"/>
  </si>
  <si>
    <t>ステロイド</t>
    <phoneticPr fontId="1"/>
  </si>
  <si>
    <t>請求項4で特定</t>
    <rPh sb="0" eb="3">
      <t>セイキュウコウ</t>
    </rPh>
    <rPh sb="5" eb="7">
      <t>トクテイ</t>
    </rPh>
    <phoneticPr fontId="1"/>
  </si>
  <si>
    <t>請求項3で特定</t>
    <rPh sb="0" eb="3">
      <t>セイキュウコウ</t>
    </rPh>
    <rPh sb="5" eb="7">
      <t>トクテイ</t>
    </rPh>
    <phoneticPr fontId="1"/>
  </si>
  <si>
    <t>ポリマーコンジュゲート脂質</t>
    <rPh sb="11" eb="13">
      <t>シシツ</t>
    </rPh>
    <phoneticPr fontId="1"/>
  </si>
  <si>
    <t>請求項12で特定</t>
    <rPh sb="0" eb="3">
      <t>セイキュウコウ</t>
    </rPh>
    <rPh sb="6" eb="8">
      <t>トクテイ</t>
    </rPh>
    <phoneticPr fontId="1"/>
  </si>
  <si>
    <t>中性リン脂質</t>
    <rPh sb="0" eb="2">
      <t>チュウセイ</t>
    </rPh>
    <rPh sb="4" eb="6">
      <t>シシツ</t>
    </rPh>
    <phoneticPr fontId="1"/>
  </si>
  <si>
    <t>ポリエチレングリコール誘導体（mPEG−DPPE、mPEG−DMPE、mPEG−DSPE、TPGS、又はmPEG−コレステロール）</t>
    <rPh sb="11" eb="14">
      <t>ユウドウタイ</t>
    </rPh>
    <phoneticPr fontId="1"/>
  </si>
  <si>
    <t>bcl-2を抑制するアンチセンスオリゴヌクレオチド</t>
    <rPh sb="6" eb="8">
      <t>ヨクセイ</t>
    </rPh>
    <phoneticPr fontId="1"/>
  </si>
  <si>
    <t>Tween1-5モル％</t>
    <phoneticPr fontId="1"/>
  </si>
  <si>
    <t>ポリエチレングリコール誘導体（mPEG−DPPE、mPEG−DMPE、mPEG−DSPE、mPEG−DMG、TPGS、又はmPEG−コレステロール）</t>
    <rPh sb="59" eb="60">
      <t>マタ</t>
    </rPh>
    <phoneticPr fontId="1"/>
  </si>
  <si>
    <t>ヌクレオチド（請求項9）</t>
    <rPh sb="7" eb="10">
      <t>セイキュウコウ</t>
    </rPh>
    <phoneticPr fontId="1"/>
  </si>
  <si>
    <t>カチオン性脂質（DOTAP、DOTMA、DDAB又はDODMA）</t>
    <rPh sb="4" eb="5">
      <t>セイ</t>
    </rPh>
    <rPh sb="5" eb="7">
      <t>シシツ</t>
    </rPh>
    <rPh sb="24" eb="25">
      <t>マタ</t>
    </rPh>
    <phoneticPr fontId="1"/>
  </si>
  <si>
    <t>中性リン脂質（Egg PC、DOPC、DSPC、DPPC又はDMPC）</t>
    <rPh sb="0" eb="2">
      <t>チュウセイ</t>
    </rPh>
    <rPh sb="4" eb="6">
      <t>シシツ</t>
    </rPh>
    <rPh sb="28" eb="29">
      <t>マタ</t>
    </rPh>
    <phoneticPr fontId="1"/>
  </si>
  <si>
    <t>ポリエチレングリコール誘導体（mPEG-DPPE, mPEG-DMPE, mPEG-DSPE, mPEG-DMG, TPGS又はmPEG-cholesterol）</t>
    <rPh sb="11" eb="14">
      <t>ユウドウタイ</t>
    </rPh>
    <rPh sb="62" eb="63">
      <t>マタ</t>
    </rPh>
    <phoneticPr fontId="1"/>
  </si>
  <si>
    <t>核酸（請求項9）</t>
    <rPh sb="0" eb="2">
      <t>カクサン</t>
    </rPh>
    <rPh sb="3" eb="6">
      <t>セイキュウコウ</t>
    </rPh>
    <phoneticPr fontId="1"/>
  </si>
  <si>
    <t>1,17-bis(2-octylcyclopropyl)heptadecan-9-yl-4-(dimethylamino)butanoate</t>
    <phoneticPr fontId="1"/>
  </si>
  <si>
    <t>DOPE</t>
    <phoneticPr fontId="1"/>
  </si>
  <si>
    <t>安定化剤</t>
    <rPh sb="0" eb="4">
      <t>アンテイカザイ</t>
    </rPh>
    <phoneticPr fontId="1"/>
  </si>
  <si>
    <t>核酸（請求項4）</t>
    <rPh sb="0" eb="2">
      <t>カクサン</t>
    </rPh>
    <rPh sb="3" eb="6">
      <t>セイキュウコウ</t>
    </rPh>
    <phoneticPr fontId="1"/>
  </si>
  <si>
    <t>DODAP</t>
    <phoneticPr fontId="1"/>
  </si>
  <si>
    <t>ii)コレステロールヘミスクシナート(CHEMS)又はトコフェロールヘミスクシナート(THS)との混合物</t>
    <phoneticPr fontId="1"/>
  </si>
  <si>
    <t>DMG-PEG2000</t>
  </si>
  <si>
    <t>COL1A1又はアネキシンA11(ANXA11)をコードするメッセンジャーRNA(mRNA)を標的とするRNA干渉(RNAi)化合物</t>
    <phoneticPr fontId="1"/>
  </si>
  <si>
    <t>分子量</t>
    <rPh sb="0" eb="3">
      <t>ブンシリョウ</t>
    </rPh>
    <phoneticPr fontId="5"/>
  </si>
  <si>
    <t>配合量（g）</t>
    <rPh sb="0" eb="3">
      <t>ハイゴウリョウ</t>
    </rPh>
    <phoneticPr fontId="5"/>
  </si>
  <si>
    <t>物質量（mol）</t>
    <rPh sb="0" eb="3">
      <t>ブッシツリョウ</t>
    </rPh>
    <phoneticPr fontId="5"/>
  </si>
  <si>
    <t>コレステロール</t>
    <phoneticPr fontId="5"/>
  </si>
  <si>
    <t>DSPC</t>
    <phoneticPr fontId="5"/>
  </si>
  <si>
    <t>PEG2000-DMG</t>
  </si>
  <si>
    <t>請求項11で特定</t>
    <rPh sb="0" eb="3">
      <t>セイキュウコウ</t>
    </rPh>
    <rPh sb="6" eb="8">
      <t>トクテイ</t>
    </rPh>
    <phoneticPr fontId="1"/>
  </si>
  <si>
    <t>Gd.DOTA.AHX.DSA又はGd.DOTA.AOC.DSA</t>
    <rPh sb="15" eb="16">
      <t>マタ</t>
    </rPh>
    <phoneticPr fontId="1"/>
  </si>
  <si>
    <t>リン脂質（ホスファチジルコリン、ホスファチジルエタノールアミン、ホスファチジルグリセロール、ホスファチジルセリン、ホスファチジン酸、ホスファチジルイノシトール又はスフィンゴ脂質）</t>
    <rPh sb="2" eb="4">
      <t>シシツ</t>
    </rPh>
    <rPh sb="79" eb="80">
      <t>マタ</t>
    </rPh>
    <phoneticPr fontId="1"/>
  </si>
  <si>
    <t>親水性ポリマー（ポリエチレングリコール、ポリビニルピロリジン、ポリ乳酸、ポリグリコール酸、ポリ乳酸とポリグリコール酸との共重合体、ポリビニルアルコール、ポリビニルピロリドン、デキストラン又はオリゴ糖）を含むリン脂質</t>
    <rPh sb="0" eb="3">
      <t>シンスイセイ</t>
    </rPh>
    <rPh sb="93" eb="94">
      <t>マタ</t>
    </rPh>
    <rPh sb="101" eb="102">
      <t>フク</t>
    </rPh>
    <rPh sb="105" eb="107">
      <t>シシツ</t>
    </rPh>
    <phoneticPr fontId="1"/>
  </si>
  <si>
    <t>含まない（過剰な剛性を与えるため）</t>
    <rPh sb="0" eb="1">
      <t>フク</t>
    </rPh>
    <rPh sb="5" eb="7">
      <t>カジョウ</t>
    </rPh>
    <rPh sb="8" eb="10">
      <t>ゴウセイ</t>
    </rPh>
    <rPh sb="11" eb="12">
      <t>アタ</t>
    </rPh>
    <phoneticPr fontId="1"/>
  </si>
  <si>
    <t>39.0℃〜43.0℃の温度範囲で改善された熱安定性および鋭い温度放出プロファイルを有する</t>
    <phoneticPr fontId="1"/>
  </si>
  <si>
    <t>非カチオン性脂質</t>
    <rPh sb="0" eb="1">
      <t>ヒ</t>
    </rPh>
    <rPh sb="5" eb="6">
      <t>セイ</t>
    </rPh>
    <rPh sb="6" eb="8">
      <t>シシツ</t>
    </rPh>
    <phoneticPr fontId="1"/>
  </si>
  <si>
    <t>粒子の凝集を阻害する結合脂質</t>
  </si>
  <si>
    <t>複数の粒子中の粒子の少なくとも約 95% が電子密度が高い。
（組成は下位請求項でのみ特定）</t>
    <rPh sb="32" eb="34">
      <t>ソセイ</t>
    </rPh>
    <rPh sb="35" eb="37">
      <t>カイ</t>
    </rPh>
    <rPh sb="37" eb="40">
      <t>セイキュウコウ</t>
    </rPh>
    <rPh sb="43" eb="45">
      <t>トクテイ</t>
    </rPh>
    <phoneticPr fontId="1"/>
  </si>
  <si>
    <t>PEG修飾脂質</t>
  </si>
  <si>
    <t>抗原性ポリペプチドをコードするオープンリーディングフレームを有する1つ以上のmRNAポリヌクレオチド
抗原性ポリペプチドがウイルス抗原
ｍRNAポリヌクレオチドがN-1メチルシュードウリジンを含む</t>
    <rPh sb="51" eb="54">
      <t>コウゲンセイ</t>
    </rPh>
    <rPh sb="65" eb="67">
      <t>コウゲン</t>
    </rPh>
    <rPh sb="96" eb="97">
      <t>フク</t>
    </rPh>
    <phoneticPr fontId="1"/>
  </si>
  <si>
    <t>抗原性ポリペプチドをコードするオープンリーディングフレームを有する1つ以上のmRNAポリヌクレオチド
抗原性ポリペプチドが感染性因子に由来し、感染性因子はインフルエンザA、インフルエンザB又はその組み合わせ
抗原性ポリペプチドはヘマグルチニンタンパク質又はその断片
mRNAは化学修飾を含む（多数のウリジン修飾から選択的に特定）</t>
    <rPh sb="51" eb="54">
      <t>コウゲンセイ</t>
    </rPh>
    <rPh sb="61" eb="66">
      <t>カンセンセイインシ</t>
    </rPh>
    <rPh sb="67" eb="69">
      <t>ユライ</t>
    </rPh>
    <rPh sb="71" eb="76">
      <t>カンセンセイインシ</t>
    </rPh>
    <rPh sb="94" eb="95">
      <t>マタ</t>
    </rPh>
    <rPh sb="98" eb="99">
      <t>ク</t>
    </rPh>
    <rPh sb="100" eb="101">
      <t>ア</t>
    </rPh>
    <rPh sb="104" eb="107">
      <t>コウゲンセイ</t>
    </rPh>
    <rPh sb="125" eb="126">
      <t>シツ</t>
    </rPh>
    <rPh sb="126" eb="127">
      <t>マタ</t>
    </rPh>
    <rPh sb="130" eb="132">
      <t>ダンペン</t>
    </rPh>
    <rPh sb="138" eb="142">
      <t>カガクシュウショク</t>
    </rPh>
    <rPh sb="143" eb="144">
      <t>フク</t>
    </rPh>
    <rPh sb="146" eb="148">
      <t>タスウ</t>
    </rPh>
    <rPh sb="153" eb="155">
      <t>シュウショク</t>
    </rPh>
    <rPh sb="157" eb="160">
      <t>センタクテキ</t>
    </rPh>
    <rPh sb="161" eb="163">
      <t>トクテイ</t>
    </rPh>
    <phoneticPr fontId="1"/>
  </si>
  <si>
    <t>複数の粒子中の粒子の少なくとも約 95% が非ラメラ形態を有する</t>
  </si>
  <si>
    <t>カチオン性脂質</t>
    <rPh sb="4" eb="7">
      <t>セイシシツ</t>
    </rPh>
    <phoneticPr fontId="1"/>
  </si>
  <si>
    <t>コレステロール</t>
  </si>
  <si>
    <t>ポリエチレングリコール (PEG)-脂質結合体、PEGの平均分子量550-1000ダルトン</t>
    <rPh sb="28" eb="33">
      <t>ヘイキンブンシリョウ</t>
    </rPh>
    <phoneticPr fontId="1"/>
  </si>
  <si>
    <t>請求項7で特定</t>
    <rPh sb="0" eb="3">
      <t>セイキュウコウ</t>
    </rPh>
    <rPh sb="5" eb="7">
      <t>トクテイ</t>
    </rPh>
    <phoneticPr fontId="1"/>
  </si>
  <si>
    <t>特定がないため、非イオン性脂質上限値-ステロール下限値から計算</t>
    <rPh sb="0" eb="2">
      <t>トクテイ</t>
    </rPh>
    <rPh sb="8" eb="9">
      <t>ヒ</t>
    </rPh>
    <rPh sb="12" eb="13">
      <t>セイ</t>
    </rPh>
    <rPh sb="13" eb="15">
      <t>シシツ</t>
    </rPh>
    <rPh sb="15" eb="18">
      <t>ジョウゲンチ</t>
    </rPh>
    <rPh sb="24" eb="27">
      <t>カゲンチ</t>
    </rPh>
    <rPh sb="29" eb="31">
      <t>ケイサン</t>
    </rPh>
    <phoneticPr fontId="1"/>
  </si>
  <si>
    <t>請求項20で特定</t>
    <rPh sb="0" eb="3">
      <t>セイキュウコウ</t>
    </rPh>
    <rPh sb="6" eb="8">
      <t>トクテイ</t>
    </rPh>
    <phoneticPr fontId="1"/>
  </si>
  <si>
    <t>請求項19で特定</t>
    <rPh sb="0" eb="3">
      <t>セイキュウコウ</t>
    </rPh>
    <rPh sb="6" eb="8">
      <t>トクテイ</t>
    </rPh>
    <phoneticPr fontId="1"/>
  </si>
  <si>
    <t>複数の粒子中の粒子の少なくとも約 95% が非ラメラ形態を有する</t>
    <phoneticPr fontId="1"/>
  </si>
  <si>
    <t>DPPA</t>
  </si>
  <si>
    <t>DPPA</t>
    <phoneticPr fontId="1"/>
  </si>
  <si>
    <t>水素化大豆ホスファチジルコリン(HSPC)</t>
  </si>
  <si>
    <t>水素化大豆ホスファチジルコリン(HSPC)</t>
    <phoneticPr fontId="1"/>
  </si>
  <si>
    <t>構造式(1)で表される難溶性トリサイクリック誘導体</t>
  </si>
  <si>
    <t>構造式(1)で表される難溶性トリサイクリック誘導体</t>
    <phoneticPr fontId="1"/>
  </si>
  <si>
    <t>脂質とカーゴの比率が1-20:1</t>
    <rPh sb="0" eb="2">
      <t>シシツ</t>
    </rPh>
    <rPh sb="7" eb="9">
      <t>ヒリツ</t>
    </rPh>
    <phoneticPr fontId="1"/>
  </si>
  <si>
    <t>脂質とカーゴの比率が1-20:1。HSPC:コレステロール:DPPAが重量比で0-100:0-20:0-10</t>
    <rPh sb="0" eb="2">
      <t>シシツ</t>
    </rPh>
    <rPh sb="7" eb="9">
      <t>ヒリツ</t>
    </rPh>
    <rPh sb="35" eb="38">
      <t>ジュウリョウヒ</t>
    </rPh>
    <phoneticPr fontId="1"/>
  </si>
  <si>
    <t>構造式(1)で表されるトリサイクリック誘導体</t>
    <phoneticPr fontId="1"/>
  </si>
  <si>
    <t>PLK-1遺伝子発現をサイレンシングする siRNA（配列を選択的に特定）</t>
    <rPh sb="27" eb="29">
      <t>ハイレツ</t>
    </rPh>
    <rPh sb="30" eb="33">
      <t>センタクテキ</t>
    </rPh>
    <rPh sb="34" eb="36">
      <t>トクテイ</t>
    </rPh>
    <phoneticPr fontId="1"/>
  </si>
  <si>
    <t>PLK-1遺伝子発現をサイレンシングする siRNA（配列を特定）</t>
    <rPh sb="27" eb="29">
      <t>ハイレツ</t>
    </rPh>
    <rPh sb="30" eb="32">
      <t>トクテイ</t>
    </rPh>
    <phoneticPr fontId="1"/>
  </si>
  <si>
    <t>請求項4で任意事項として特定</t>
    <rPh sb="0" eb="3">
      <t>セイキュウコウ</t>
    </rPh>
    <rPh sb="5" eb="9">
      <t>ニンイジコウ</t>
    </rPh>
    <rPh sb="12" eb="14">
      <t>トクテイ</t>
    </rPh>
    <phoneticPr fontId="1"/>
  </si>
  <si>
    <t>コレステロール又は誘導体（コレスタノール、コレスタノン、コレステノン、コプロスタノール、コレステリル-2'-ヒドロキシエチルエーテル、コレステリル-4'-ヒドロキシブチルエーテル又はそれらの混合物）</t>
    <rPh sb="7" eb="8">
      <t>マタ</t>
    </rPh>
    <rPh sb="9" eb="12">
      <t>ユウドウタイ</t>
    </rPh>
    <rPh sb="89" eb="90">
      <t>マタ</t>
    </rPh>
    <phoneticPr fontId="1"/>
  </si>
  <si>
    <t>請求項7で特定。請求項8ではコレステロールを32-36%とし、リン脂質を3-15%としている</t>
    <rPh sb="0" eb="3">
      <t>セイキュウコウ</t>
    </rPh>
    <rPh sb="5" eb="7">
      <t>トクテイ</t>
    </rPh>
    <rPh sb="8" eb="11">
      <t>セイキュウコウ</t>
    </rPh>
    <rPh sb="33" eb="35">
      <t>シシツ</t>
    </rPh>
    <phoneticPr fontId="1"/>
  </si>
  <si>
    <t>最先優先権主張日</t>
    <rPh sb="0" eb="2">
      <t>サイセン</t>
    </rPh>
    <rPh sb="2" eb="5">
      <t>ユウセンケン</t>
    </rPh>
    <rPh sb="5" eb="7">
      <t>シュチョウ</t>
    </rPh>
    <rPh sb="7" eb="8">
      <t>ビ</t>
    </rPh>
    <phoneticPr fontId="1"/>
  </si>
  <si>
    <t>クレーム対応</t>
    <rPh sb="4" eb="6">
      <t>タイオウ</t>
    </rPh>
    <phoneticPr fontId="1"/>
  </si>
  <si>
    <t>ACUITAS 1(US)CL4</t>
    <phoneticPr fontId="1"/>
  </si>
  <si>
    <t>ACUITAS 1(US)CL3</t>
    <phoneticPr fontId="1"/>
  </si>
  <si>
    <t>ACUITAS 1(US)CL12</t>
    <phoneticPr fontId="1"/>
  </si>
  <si>
    <t>ARBUTUS 1(US)CL2</t>
    <phoneticPr fontId="1"/>
  </si>
  <si>
    <t>ARBUTUS 2(US)CL8</t>
    <phoneticPr fontId="1"/>
  </si>
  <si>
    <t>ARBUTUS 2(US)CL7</t>
    <phoneticPr fontId="1"/>
  </si>
  <si>
    <t>ARBUTUS 6(EP)CL7</t>
    <phoneticPr fontId="1"/>
  </si>
  <si>
    <t>ARBUTUS 8(US)CL8</t>
    <phoneticPr fontId="1"/>
  </si>
  <si>
    <t>ARBUTUS 9(US)CL12</t>
    <phoneticPr fontId="1"/>
  </si>
  <si>
    <t>(EP3386484)
Compositions and methods for delivery of therapeutic agents</t>
  </si>
  <si>
    <t>(EP3718565)
Respiratory virus vaccines</t>
  </si>
  <si>
    <t>WO</t>
  </si>
  <si>
    <t>EP3964200</t>
  </si>
  <si>
    <t>(EP3964200)
Compositions and methods for delivery of therapeutic agents</t>
  </si>
  <si>
    <t>(US10272150)
Combination PIV3/hMPV RNA vaccines</t>
  </si>
  <si>
    <t>(US10543269)
hMPV RNA vaccines</t>
  </si>
  <si>
    <t>(US10463751)
Modified polynucleotides for the production of cytoplasmic and cytoskeletal proteins</t>
  </si>
  <si>
    <t>(US7982027)
Lipid encapsulated interfering RNA</t>
  </si>
  <si>
    <t>(US11338044)
Lipid nanoparticle compositions and methods for mRNA delivery</t>
  </si>
  <si>
    <t>(US11872278)
Combination HMPV/RSV RNA vaccines</t>
  </si>
  <si>
    <t>(US10702599)
HPIV3 RNA vaccines</t>
  </si>
  <si>
    <t>(US11911453)
RSV RNA vaccines</t>
  </si>
  <si>
    <t>(US10772975)
Modified Polynucleotides for the production of biologics and proteins associated with human disease</t>
  </si>
  <si>
    <t>(US10064934)
Combination PIV3/hMPV RNA vaccines</t>
  </si>
  <si>
    <t>(US11116729)
Drug delivery systems containing oxidized cholesterols</t>
  </si>
  <si>
    <t>GTRC - GEORGIA TECH RESEARACH</t>
  </si>
  <si>
    <t>(US10577403)
Modified polynucleotides for the production of secreted proteins</t>
  </si>
  <si>
    <t>(US11406706)
Lipid nanoparticle vaccine adjuvants and antigen delivery systems</t>
  </si>
  <si>
    <t>MERCK SHARP &amp; DOHME</t>
  </si>
  <si>
    <t>(US11951179)
Lipid nanoparticle compositions and methods for MRNA delivery</t>
  </si>
  <si>
    <t>(US10493143)
Sexually transmitted disease vaccines</t>
  </si>
  <si>
    <t>(US11464848)
Respiratory syncytial virus vaccine</t>
  </si>
  <si>
    <t>(US9687448)
Nucleic acid lipid particle formulations</t>
  </si>
  <si>
    <t>ALNYLAM PHARMACEUTICALS</t>
  </si>
  <si>
    <t>(US11951180)
Lipid nanoparticle compositions and methods for MRNA delivery</t>
  </si>
  <si>
    <t>(US11045540)
Varicella zoster virus (VZV) vaccine</t>
  </si>
  <si>
    <t>(US11918644)
Varicella zoster virus (VZV) vaccine</t>
  </si>
  <si>
    <t>(US10702600)
Betacoronavirus mRNA vaccine</t>
  </si>
  <si>
    <t>(US11547764)
Lipid nanoparticle compositions and methods for MRNA delivery</t>
  </si>
  <si>
    <t>US11643441</t>
  </si>
  <si>
    <t>(US11643441)
Nucleic acid vaccines for varicella zoster virus (VZV)</t>
  </si>
  <si>
    <t>(US11752206)
Herpes simplex virus vaccine</t>
  </si>
  <si>
    <t>(US11951181)
Lipid nanoparticle compositions and methods for mRNA delivery</t>
  </si>
  <si>
    <t>(US10821175)
Lipid nanoparticle vaccine adjuvants and antigen delivery systems</t>
  </si>
  <si>
    <t>(US11564998)
Modified polynucleotides for the production of cytoplasmic and cytoskeletal proteins</t>
  </si>
  <si>
    <t>(US11638754)
HPV vaccine</t>
  </si>
  <si>
    <t>(US10933127)
Betacoronavirus mRNA vaccine</t>
  </si>
  <si>
    <t>(US9750819)
Lipid nanoparticle compositions and methods of making and methods of using the same</t>
  </si>
  <si>
    <t>OHIO STATE INNOVATION FOUNDATION</t>
  </si>
  <si>
    <t>(JP5784914)
脂質に封入された干渉ＲＮＡ</t>
  </si>
  <si>
    <t>(JP6980780)
ヒトサイトメガロウイルスワクチン</t>
  </si>
  <si>
    <t>(JP7245651)
ＣＲＩＳＰＲ／ＣＡＳ構成成分のための脂質ナノ粒子製剤</t>
  </si>
  <si>
    <t>(JP6946384)
脂質ナノ粒子を含む医薬組成物</t>
  </si>
  <si>
    <t>(JP5977394)
脂質に封入された干渉ＲＮＡ</t>
  </si>
  <si>
    <t>(JP7080172)
治療薬の送達のための組成物及び方法</t>
  </si>
  <si>
    <t>(JP6925688)
水痘帯状疱疹ウイルス（ＶＺＶ）のための核酸ワクチン</t>
  </si>
  <si>
    <t>(JP7086870)
メッセンジャーＲＮＡを送達するための組成物及び方法</t>
  </si>
  <si>
    <t>TEKMIRA PHARMACEUTICALS</t>
  </si>
  <si>
    <t>(JP2022506955)
Lipid nanoparticle formulations</t>
  </si>
  <si>
    <t>(JP7330590)
水痘帯状疱疹ウイルス（ＶＺＶ）のための核酸ワクチン</t>
  </si>
  <si>
    <t>(JP7278677)
ヒトサイトメガロウイルスワクチン</t>
  </si>
  <si>
    <t>(JP6921833)
ヒトサイトメガロウイルスワクチン</t>
  </si>
  <si>
    <t>(JP7411258)
治療用ナノ粒子およびその使用方法</t>
  </si>
  <si>
    <t>UNIVERSITEIT GENT</t>
  </si>
  <si>
    <t>(JP6184945)
ｍＲＮＡ送達のための脂質ナノ粒子組成物および方法</t>
  </si>
  <si>
    <t>(EP2852381)
Lipid nanoparticle compositions and methods of making and methods of using the same</t>
  </si>
  <si>
    <t>OHIO STATE UNIVERSITY RESEARCH FOUNDATION</t>
  </si>
  <si>
    <t>ホルモンをコードするmRNA</t>
    <phoneticPr fontId="1"/>
  </si>
  <si>
    <t>150nm未満のサイズ</t>
    <rPh sb="5" eb="7">
      <t>ミマン</t>
    </rPh>
    <phoneticPr fontId="1"/>
  </si>
  <si>
    <t>酵素をコードするmRNA</t>
    <rPh sb="0" eb="2">
      <t>コウソ</t>
    </rPh>
    <phoneticPr fontId="1"/>
  </si>
  <si>
    <t>サイトカインをコードするmRNA</t>
    <phoneticPr fontId="1"/>
  </si>
  <si>
    <t>タンパク質又はペプチドをコードするｍRNA</t>
    <rPh sb="4" eb="5">
      <t>シツ</t>
    </rPh>
    <rPh sb="5" eb="6">
      <t>マタ</t>
    </rPh>
    <phoneticPr fontId="1"/>
  </si>
  <si>
    <t>DOPE又はDSPC</t>
    <rPh sb="4" eb="5">
      <t>マタ</t>
    </rPh>
    <phoneticPr fontId="1"/>
  </si>
  <si>
    <t>デリバリー方法</t>
    <rPh sb="5" eb="7">
      <t>ホウホウ</t>
    </rPh>
    <phoneticPr fontId="1"/>
  </si>
  <si>
    <t>上限値の特定がないため、請求項１の他成分の下限値から計算</t>
    <rPh sb="0" eb="3">
      <t>ジョウゲンチ</t>
    </rPh>
    <rPh sb="4" eb="6">
      <t>トクテイ</t>
    </rPh>
    <rPh sb="12" eb="15">
      <t>セイキュウコウ</t>
    </rPh>
    <rPh sb="17" eb="18">
      <t>タ</t>
    </rPh>
    <rPh sb="18" eb="20">
      <t>セイブン</t>
    </rPh>
    <rPh sb="21" eb="24">
      <t>カゲンチ</t>
    </rPh>
    <rPh sb="26" eb="28">
      <t>ケイサン</t>
    </rPh>
    <phoneticPr fontId="1"/>
  </si>
  <si>
    <t>請求項3で特定。請求項1の「10%以上」と齟齬（1%の誤記か？）</t>
    <rPh sb="0" eb="3">
      <t>セイキュウコウ</t>
    </rPh>
    <rPh sb="5" eb="7">
      <t>トクテイ</t>
    </rPh>
    <rPh sb="8" eb="11">
      <t>セイキュウコウ</t>
    </rPh>
    <rPh sb="17" eb="19">
      <t>イジョウ</t>
    </rPh>
    <rPh sb="21" eb="23">
      <t>ソゴ</t>
    </rPh>
    <rPh sb="27" eb="29">
      <t>ゴキ</t>
    </rPh>
    <phoneticPr fontId="1"/>
  </si>
  <si>
    <t>自己複製RNAでない</t>
    <rPh sb="0" eb="2">
      <t>ジコ</t>
    </rPh>
    <rPh sb="2" eb="4">
      <t>フクセイ</t>
    </rPh>
    <phoneticPr fontId="1"/>
  </si>
  <si>
    <t>VZVの9抗原をコードするmRNA</t>
    <rPh sb="5" eb="7">
      <t>コウゲン</t>
    </rPh>
    <phoneticPr fontId="1"/>
  </si>
  <si>
    <t>hCMVの6抗原をコードするmRNA</t>
    <rPh sb="6" eb="8">
      <t>コウゲン</t>
    </rPh>
    <phoneticPr fontId="1"/>
  </si>
  <si>
    <t>VZVの2抗原をコードするmRNA</t>
    <rPh sb="5" eb="7">
      <t>コウゲン</t>
    </rPh>
    <phoneticPr fontId="1"/>
  </si>
  <si>
    <t>カチオン性脂質の構造を特定（式I)</t>
    <rPh sb="4" eb="5">
      <t>セイ</t>
    </rPh>
    <rPh sb="5" eb="7">
      <t>シシツ</t>
    </rPh>
    <rPh sb="8" eb="10">
      <t>コウゾウ</t>
    </rPh>
    <rPh sb="11" eb="13">
      <t>トクテイ</t>
    </rPh>
    <rPh sb="14" eb="15">
      <t>シキ</t>
    </rPh>
    <phoneticPr fontId="1"/>
  </si>
  <si>
    <t>特定型のHPVのVLP</t>
    <rPh sb="0" eb="2">
      <t>トクテイ</t>
    </rPh>
    <rPh sb="2" eb="3">
      <t>ガタ</t>
    </rPh>
    <phoneticPr fontId="1"/>
  </si>
  <si>
    <t>PEG-DMG</t>
    <phoneticPr fontId="1"/>
  </si>
  <si>
    <t xml:space="preserve"> (13Z,16Z)-N,N-dimethyl-3-nonyldocosa-13,16-dien-1-amine</t>
    <phoneticPr fontId="1"/>
  </si>
  <si>
    <t>抗原</t>
    <rPh sb="0" eb="2">
      <t>コウゲン</t>
    </rPh>
    <phoneticPr fontId="1"/>
  </si>
  <si>
    <t>hMPVのFタンパクをコードするmRNA</t>
    <phoneticPr fontId="1"/>
  </si>
  <si>
    <t>βコロナウイルスのSタンパクをコードするmRNA</t>
    <phoneticPr fontId="1"/>
  </si>
  <si>
    <t>側鎖酸化コレステロール</t>
    <rPh sb="0" eb="2">
      <t>ソクサ</t>
    </rPh>
    <rPh sb="2" eb="4">
      <t>サンカ</t>
    </rPh>
    <phoneticPr fontId="1"/>
  </si>
  <si>
    <t>非肝細胞に送達</t>
    <rPh sb="0" eb="1">
      <t>ヒ</t>
    </rPh>
    <rPh sb="1" eb="4">
      <t>カンサイボウ</t>
    </rPh>
    <rPh sb="5" eb="7">
      <t>ソウタツ</t>
    </rPh>
    <phoneticPr fontId="1"/>
  </si>
  <si>
    <t>PEG-C-DMA</t>
    <phoneticPr fontId="1"/>
  </si>
  <si>
    <t>式CL1</t>
    <rPh sb="0" eb="1">
      <t>シキ</t>
    </rPh>
    <phoneticPr fontId="1"/>
  </si>
  <si>
    <t>請求項1で5種の組成を特定</t>
    <rPh sb="0" eb="3">
      <t>セイキュウコウ</t>
    </rPh>
    <rPh sb="6" eb="7">
      <t>シュ</t>
    </rPh>
    <rPh sb="8" eb="10">
      <t>ソセイ</t>
    </rPh>
    <rPh sb="11" eb="13">
      <t>トクテイ</t>
    </rPh>
    <phoneticPr fontId="1"/>
  </si>
  <si>
    <t>式CL2</t>
    <rPh sb="0" eb="1">
      <t>シキ</t>
    </rPh>
    <phoneticPr fontId="1"/>
  </si>
  <si>
    <t>mRNAの構成要素を特定</t>
    <rPh sb="5" eb="7">
      <t>コウセイ</t>
    </rPh>
    <rPh sb="7" eb="9">
      <t>ヨウソ</t>
    </rPh>
    <rPh sb="10" eb="12">
      <t>トクテイ</t>
    </rPh>
    <phoneticPr fontId="1"/>
  </si>
  <si>
    <t>平均粒子径が80nmから160nm</t>
    <phoneticPr fontId="1"/>
  </si>
  <si>
    <t>ヌクレオシド修飾mRNA</t>
    <rPh sb="6" eb="8">
      <t>シュウショク</t>
    </rPh>
    <phoneticPr fontId="1"/>
  </si>
  <si>
    <t>α－ガラクトシルセラミド</t>
    <phoneticPr fontId="1"/>
  </si>
  <si>
    <t>ｍRNA</t>
    <phoneticPr fontId="1"/>
  </si>
  <si>
    <t>(i)80〜160nmの平均粒径;
(ii)0.02〜0.2の平均多分散指標(PDI);および
(iii)10〜20の脂質:ポリヌクレオチド平均比(重量/重量)
100nt以上のポリA</t>
    <rPh sb="86" eb="88">
      <t>イジョウ</t>
    </rPh>
    <phoneticPr fontId="1"/>
  </si>
  <si>
    <t>平均粒子径が80nmから160nm
100nt以上のポリA</t>
    <rPh sb="23" eb="25">
      <t>イジョウ</t>
    </rPh>
    <phoneticPr fontId="1"/>
  </si>
  <si>
    <t>中性脂質（リン脂質等）</t>
    <rPh sb="0" eb="2">
      <t>チュウセイ</t>
    </rPh>
    <rPh sb="2" eb="4">
      <t>シシツ</t>
    </rPh>
    <rPh sb="7" eb="9">
      <t>シシツ</t>
    </rPh>
    <rPh sb="9" eb="10">
      <t>トウ</t>
    </rPh>
    <phoneticPr fontId="1"/>
  </si>
  <si>
    <t>安定化剤（PEG化脂質等）</t>
    <rPh sb="0" eb="2">
      <t>アンテイ</t>
    </rPh>
    <rPh sb="2" eb="3">
      <t>カ</t>
    </rPh>
    <rPh sb="3" eb="4">
      <t>ザイ</t>
    </rPh>
    <rPh sb="8" eb="9">
      <t>カ</t>
    </rPh>
    <rPh sb="9" eb="11">
      <t>シシツ</t>
    </rPh>
    <rPh sb="11" eb="12">
      <t>ナド</t>
    </rPh>
    <phoneticPr fontId="1"/>
  </si>
  <si>
    <t>RSVのFタンパクをコードするmRNA</t>
    <phoneticPr fontId="1"/>
  </si>
  <si>
    <t>hPIV3のFタンパクをコードするmRNA</t>
    <phoneticPr fontId="1"/>
  </si>
  <si>
    <t>自己複製RNAでない
投与方法</t>
    <rPh sb="0" eb="2">
      <t>ジコ</t>
    </rPh>
    <rPh sb="2" eb="4">
      <t>フクセイ</t>
    </rPh>
    <rPh sb="11" eb="13">
      <t>トウヨ</t>
    </rPh>
    <rPh sb="13" eb="15">
      <t>ホウホウ</t>
    </rPh>
    <phoneticPr fontId="1"/>
  </si>
  <si>
    <t>HPV抗原（8抗原を選択的に特定）をコードするmRNA</t>
    <rPh sb="3" eb="5">
      <t>コウゲン</t>
    </rPh>
    <rPh sb="7" eb="9">
      <t>コウゲン</t>
    </rPh>
    <rPh sb="10" eb="13">
      <t>センタクテキ</t>
    </rPh>
    <rPh sb="14" eb="16">
      <t>トクテイ</t>
    </rPh>
    <phoneticPr fontId="1"/>
  </si>
  <si>
    <t>化合物25脂質を含むカチオン性脂質</t>
    <rPh sb="0" eb="3">
      <t>カゴウブツ</t>
    </rPh>
    <rPh sb="5" eb="7">
      <t>シシツ</t>
    </rPh>
    <rPh sb="8" eb="9">
      <t>フク</t>
    </rPh>
    <rPh sb="14" eb="15">
      <t>セイ</t>
    </rPh>
    <rPh sb="15" eb="17">
      <t>シシツ</t>
    </rPh>
    <phoneticPr fontId="1"/>
  </si>
  <si>
    <t>カチオン性脂質</t>
    <phoneticPr fontId="1"/>
  </si>
  <si>
    <t>HSV-2の3抗原をコードするmRNA</t>
    <rPh sb="7" eb="9">
      <t>コウゲン</t>
    </rPh>
    <phoneticPr fontId="1"/>
  </si>
  <si>
    <t>式（Ｉ）のカチオン性脂質</t>
    <rPh sb="0" eb="1">
      <t>シキ</t>
    </rPh>
    <phoneticPr fontId="1"/>
  </si>
  <si>
    <t>RSV抗原をコードするmRNA</t>
    <rPh sb="3" eb="5">
      <t>コウゲン</t>
    </rPh>
    <phoneticPr fontId="1"/>
  </si>
  <si>
    <t>VZV抗原（gE又はgI）をコードするmRNA</t>
    <rPh sb="3" eb="5">
      <t>コウゲン</t>
    </rPh>
    <rPh sb="8" eb="9">
      <t>マタ</t>
    </rPh>
    <phoneticPr fontId="1"/>
  </si>
  <si>
    <t>平均粒子径が80nmから160nm
100nt以上のポリA</t>
    <phoneticPr fontId="1"/>
  </si>
  <si>
    <t>hCMVの7抗原をコードするmRNA</t>
    <rPh sb="6" eb="8">
      <t>コウゲン</t>
    </rPh>
    <phoneticPr fontId="1"/>
  </si>
  <si>
    <t>hPIV3のFタンパク及びhMPVのFタンパクをコードするmRNA</t>
    <rPh sb="11" eb="12">
      <t>オヨ</t>
    </rPh>
    <phoneticPr fontId="1"/>
  </si>
  <si>
    <t>リン脂質を含まない態様も特定</t>
    <rPh sb="2" eb="4">
      <t>シシツ</t>
    </rPh>
    <rPh sb="5" eb="6">
      <t>フク</t>
    </rPh>
    <rPh sb="9" eb="11">
      <t>タイヨウ</t>
    </rPh>
    <rPh sb="12" eb="14">
      <t>トクテイ</t>
    </rPh>
    <phoneticPr fontId="1"/>
  </si>
  <si>
    <t>下限値のみ特定。ほかの成分の含有量が実質的に特定されていない</t>
    <rPh sb="0" eb="3">
      <t>カゲンチ</t>
    </rPh>
    <rPh sb="5" eb="7">
      <t>トクテイ</t>
    </rPh>
    <rPh sb="11" eb="13">
      <t>セイブン</t>
    </rPh>
    <rPh sb="14" eb="17">
      <t>ガンユウリョウ</t>
    </rPh>
    <rPh sb="18" eb="21">
      <t>ジッシツテキ</t>
    </rPh>
    <rPh sb="22" eb="24">
      <t>トクテイ</t>
    </rPh>
    <phoneticPr fontId="1"/>
  </si>
  <si>
    <t>CasヌクレアーゼをコードするmRNA;
ガイドRNA核酸</t>
    <phoneticPr fontId="1"/>
  </si>
  <si>
    <t>ステロイド、ステロール又はアルキルレゾルシノール</t>
    <rPh sb="11" eb="12">
      <t>マタ</t>
    </rPh>
    <phoneticPr fontId="1"/>
  </si>
  <si>
    <t>中性脂質（選択肢多数）</t>
    <rPh sb="0" eb="2">
      <t>チュウセイ</t>
    </rPh>
    <rPh sb="2" eb="4">
      <t>シシツ</t>
    </rPh>
    <rPh sb="5" eb="8">
      <t>センタクシ</t>
    </rPh>
    <rPh sb="8" eb="10">
      <t>タスウ</t>
    </rPh>
    <phoneticPr fontId="1"/>
  </si>
  <si>
    <t>脂質部分に連結した親水性の頭基を有する、ステルス脂質</t>
    <phoneticPr fontId="1"/>
  </si>
  <si>
    <t>リピドＡ、リピドＢ、リピドＣ又はリピドＤ</t>
    <rPh sb="14" eb="15">
      <t>マタ</t>
    </rPh>
    <phoneticPr fontId="1"/>
  </si>
  <si>
    <t>請求項17で特定</t>
    <rPh sb="0" eb="3">
      <t>セイキュウコウ</t>
    </rPh>
    <rPh sb="6" eb="8">
      <t>トクテイ</t>
    </rPh>
    <phoneticPr fontId="1"/>
  </si>
  <si>
    <t>請求項18で特定</t>
    <rPh sb="0" eb="3">
      <t>セイキュウコウ</t>
    </rPh>
    <rPh sb="6" eb="8">
      <t>トクテイ</t>
    </rPh>
    <phoneticPr fontId="1"/>
  </si>
  <si>
    <t>細胞骨格タンパク質をコードし、N1-メチル-シュードウリジンをコードするmRNA</t>
    <rPh sb="0" eb="2">
      <t>サイボウ</t>
    </rPh>
    <rPh sb="2" eb="4">
      <t>コッカク</t>
    </rPh>
    <rPh sb="8" eb="9">
      <t>シツ</t>
    </rPh>
    <phoneticPr fontId="1"/>
  </si>
  <si>
    <t>平均粒子サイズが 80 nm から 160 nm</t>
  </si>
  <si>
    <t>式（V-OH）のPEG化脂質</t>
    <rPh sb="0" eb="1">
      <t>シキ</t>
    </rPh>
    <rPh sb="11" eb="12">
      <t>カ</t>
    </rPh>
    <rPh sb="12" eb="14">
      <t>シシツ</t>
    </rPh>
    <phoneticPr fontId="1"/>
  </si>
  <si>
    <t>治療用タンパク質をコードするmRNA</t>
    <phoneticPr fontId="1"/>
  </si>
  <si>
    <t>VZVのgEをコードするmRNA</t>
    <phoneticPr fontId="1"/>
  </si>
  <si>
    <t>請求項9で特定</t>
    <rPh sb="0" eb="3">
      <t>セイキュウコウ</t>
    </rPh>
    <rPh sb="5" eb="7">
      <t>トクテイ</t>
    </rPh>
    <phoneticPr fontId="1"/>
  </si>
  <si>
    <t>特定がないため、請求項9の非イオン性脂質上限値-請求項12のステロール下限値から計算</t>
    <rPh sb="0" eb="2">
      <t>トクテイ</t>
    </rPh>
    <rPh sb="8" eb="11">
      <t>セイキュウコウ</t>
    </rPh>
    <rPh sb="13" eb="14">
      <t>ヒ</t>
    </rPh>
    <rPh sb="17" eb="18">
      <t>セイ</t>
    </rPh>
    <rPh sb="18" eb="20">
      <t>シシツ</t>
    </rPh>
    <rPh sb="20" eb="23">
      <t>ジョウゲンチ</t>
    </rPh>
    <rPh sb="24" eb="27">
      <t>セイキュウコウ</t>
    </rPh>
    <rPh sb="35" eb="38">
      <t>カゲンチ</t>
    </rPh>
    <rPh sb="40" eb="42">
      <t>ケイサン</t>
    </rPh>
    <phoneticPr fontId="1"/>
  </si>
  <si>
    <t>特定構造のポリエチレングリコール−ジアルキルオキシプロピル(PEG−DAA)複合体</t>
    <rPh sb="0" eb="2">
      <t>トクテイ</t>
    </rPh>
    <rPh sb="2" eb="4">
      <t>コウゾウ</t>
    </rPh>
    <rPh sb="38" eb="41">
      <t>フクゴウタイ</t>
    </rPh>
    <phoneticPr fontId="1"/>
  </si>
  <si>
    <t>(13Z, 16Z)-N,N-dimethyl-3-nonyldocosa-13,16-dien-1-amine</t>
    <phoneticPr fontId="1"/>
  </si>
  <si>
    <t>生分解性カチオン性脂質</t>
    <rPh sb="0" eb="4">
      <t>セイブンカイセイ</t>
    </rPh>
    <rPh sb="8" eb="9">
      <t>セイ</t>
    </rPh>
    <rPh sb="9" eb="11">
      <t>シシツ</t>
    </rPh>
    <phoneticPr fontId="1"/>
  </si>
  <si>
    <t>PEG-DPG</t>
    <phoneticPr fontId="1"/>
  </si>
  <si>
    <t>非カチオン性脂質</t>
    <rPh sb="0" eb="1">
      <t>ヒ</t>
    </rPh>
    <rPh sb="5" eb="6">
      <t>セイ</t>
    </rPh>
    <rPh sb="6" eb="8">
      <t>シシツ</t>
    </rPh>
    <phoneticPr fontId="1"/>
  </si>
  <si>
    <t>製剤が以下の特性の1つ以上を有する
(i) 媒体は実質的にアニオンを含まない。
(ii) 媒体が非イオン性または実質的に非イオン性であり、かつ
(iii) 製剤のpHはカチオン性脂質のpKaより小さい。
約150nm未満のd98</t>
    <rPh sb="102" eb="103">
      <t>ヤク</t>
    </rPh>
    <rPh sb="108" eb="110">
      <t>ミマン</t>
    </rPh>
    <phoneticPr fontId="1"/>
  </si>
  <si>
    <t>DODAP、DODMA、DC-Chol、DMHDA、DOTAP、DOTMA又はDDAB</t>
    <rPh sb="37" eb="38">
      <t>マタ</t>
    </rPh>
    <phoneticPr fontId="1"/>
  </si>
  <si>
    <t>第三級アミンが60モル%未満、第四級アミンが20%未満</t>
    <rPh sb="0" eb="1">
      <t>ダイ</t>
    </rPh>
    <rPh sb="1" eb="3">
      <t>サンキュウ</t>
    </rPh>
    <rPh sb="12" eb="14">
      <t>ミマン</t>
    </rPh>
    <rPh sb="15" eb="16">
      <t>ダイ</t>
    </rPh>
    <rPh sb="16" eb="18">
      <t>ヨンキュウ</t>
    </rPh>
    <rPh sb="25" eb="27">
      <t>ミマン</t>
    </rPh>
    <phoneticPr fontId="1"/>
  </si>
  <si>
    <t>ペプチド、核酸</t>
    <rPh sb="5" eb="7">
      <t>カクサン</t>
    </rPh>
    <phoneticPr fontId="1"/>
  </si>
  <si>
    <t>第三級アミン（DODMA）+第四級アミン</t>
    <rPh sb="0" eb="1">
      <t>ダイ</t>
    </rPh>
    <rPh sb="1" eb="3">
      <t>サンキュウ</t>
    </rPh>
    <rPh sb="14" eb="15">
      <t>ダイ</t>
    </rPh>
    <rPh sb="15" eb="17">
      <t>ヨンキュウ</t>
    </rPh>
    <phoneticPr fontId="1"/>
  </si>
  <si>
    <t>第三級アミン40モル%+第四級アミン5モル%</t>
    <rPh sb="0" eb="1">
      <t>ダイ</t>
    </rPh>
    <rPh sb="1" eb="3">
      <t>サンキュウ</t>
    </rPh>
    <rPh sb="12" eb="13">
      <t>ダイ</t>
    </rPh>
    <rPh sb="13" eb="15">
      <t>ヨンキュウ</t>
    </rPh>
    <phoneticPr fontId="1"/>
  </si>
  <si>
    <t>一本鎖オリゴヌクレオチド</t>
    <rPh sb="0" eb="2">
      <t>イッポン</t>
    </rPh>
    <rPh sb="2" eb="3">
      <t>クサリ</t>
    </rPh>
    <phoneticPr fontId="1"/>
  </si>
  <si>
    <t>カチオン性脂質</t>
    <rPh sb="4" eb="5">
      <t>セイ</t>
    </rPh>
    <rPh sb="5" eb="7">
      <t>シシツ</t>
    </rPh>
    <phoneticPr fontId="1"/>
  </si>
  <si>
    <t>PEG化脂質</t>
    <rPh sb="3" eb="4">
      <t>カ</t>
    </rPh>
    <rPh sb="4" eb="6">
      <t>シシツ</t>
    </rPh>
    <phoneticPr fontId="1"/>
  </si>
  <si>
    <t>Open</t>
    <phoneticPr fontId="1"/>
  </si>
  <si>
    <t>コレステロールベースの脂質</t>
    <rPh sb="11" eb="13">
      <t>シシツ</t>
    </rPh>
    <phoneticPr fontId="1"/>
  </si>
  <si>
    <t>100nm未満</t>
    <rPh sb="5" eb="7">
      <t>ミマン</t>
    </rPh>
    <phoneticPr fontId="1"/>
  </si>
  <si>
    <t>機能的分泌性ポリペプチドをコードするmRNA</t>
    <phoneticPr fontId="1"/>
  </si>
  <si>
    <t>siRNA</t>
    <phoneticPr fontId="1"/>
  </si>
  <si>
    <t>式(I)のポリエチレングリコール－ジアルキルオキシプロピル(PEG-DAA)複合体</t>
    <rPh sb="0" eb="1">
      <t>シキ</t>
    </rPh>
    <phoneticPr fontId="1"/>
  </si>
  <si>
    <t>式(I)のイオン化可能な脂質</t>
    <rPh sb="0" eb="1">
      <t>シキ</t>
    </rPh>
    <rPh sb="8" eb="9">
      <t>カ</t>
    </rPh>
    <rPh sb="9" eb="11">
      <t>カノウ</t>
    </rPh>
    <rPh sb="12" eb="14">
      <t>シシツ</t>
    </rPh>
    <phoneticPr fontId="1"/>
  </si>
  <si>
    <t>・約160-230nmの平均直径</t>
    <rPh sb="1" eb="2">
      <t>ヤク</t>
    </rPh>
    <rPh sb="12" eb="14">
      <t>ヘイキン</t>
    </rPh>
    <rPh sb="14" eb="16">
      <t>チョッケイ</t>
    </rPh>
    <phoneticPr fontId="1"/>
  </si>
  <si>
    <t>ACUITAS 1(US)CL1</t>
  </si>
  <si>
    <t>ARBUTUS 1(US)CL1</t>
  </si>
  <si>
    <t>ARBUTUS 2(US)CL1</t>
  </si>
  <si>
    <t>ARBUTUS 3(US)CL1</t>
  </si>
  <si>
    <t>ARBUTUS 4(US)CL1</t>
  </si>
  <si>
    <t>ARBUTUS 5(US)CL1</t>
  </si>
  <si>
    <t>ARBUTUS 6(EP)CL1</t>
  </si>
  <si>
    <t>ARBUTUS 7(US)CL1</t>
  </si>
  <si>
    <t>ARBUTUS 8(US)CL1</t>
  </si>
  <si>
    <t>ARBUTUS 9(US)CL1</t>
  </si>
  <si>
    <t>ARBUTUS 10(US)CL1</t>
  </si>
  <si>
    <t>ARBUTUS 11(US)CL1</t>
  </si>
  <si>
    <t>ETHERNA 1(US)CL1</t>
  </si>
  <si>
    <t>ISAAR 1(JP)CL1</t>
  </si>
  <si>
    <t>KINGS 1(US)CL1</t>
  </si>
  <si>
    <t>MERCK 1(US)CL1</t>
  </si>
  <si>
    <t>MERCK 2(US)CL1</t>
  </si>
  <si>
    <t>MIT 1(US)CL1</t>
  </si>
  <si>
    <t>MODERNATX 1(JP)CL1</t>
  </si>
  <si>
    <t>NANJING 1(JP)CL1</t>
  </si>
  <si>
    <t>NANJING 2(EP)CL1</t>
  </si>
  <si>
    <t>NANOVATION 1(US)CL1</t>
  </si>
  <si>
    <t>PREC 1(EP)CL1</t>
  </si>
  <si>
    <t>PRECISION 1(JP)CL1</t>
  </si>
  <si>
    <t>PRECISION 2(US)CL1</t>
  </si>
  <si>
    <t>PRECISION 3(JP)CL1</t>
  </si>
  <si>
    <t>PRECISION 4(JP)CL1</t>
  </si>
  <si>
    <t>PROTIVA 1(JP)CL1</t>
  </si>
  <si>
    <t>TEKMIRA 1(JP)CL1</t>
  </si>
  <si>
    <t>TEKMIRA 2(JP)CL1</t>
  </si>
  <si>
    <t>TEKMIRA 3(JP)CL1</t>
  </si>
  <si>
    <t>TEKMIRA 4(JP)CL1</t>
  </si>
  <si>
    <t>TEKMIRA 5(JP)CL1</t>
  </si>
  <si>
    <t>中性脂質（リン脂質等）</t>
    <rPh sb="0" eb="1">
      <t>ナカ</t>
    </rPh>
    <rPh sb="1" eb="2">
      <t>セイ</t>
    </rPh>
    <rPh sb="2" eb="4">
      <t>シシツ</t>
    </rPh>
    <rPh sb="7" eb="9">
      <t>シシツ</t>
    </rPh>
    <rPh sb="9" eb="10">
      <t>ナド</t>
    </rPh>
    <phoneticPr fontId="1"/>
  </si>
  <si>
    <t>ARBUTUS 11(US)CL20</t>
    <phoneticPr fontId="1"/>
  </si>
  <si>
    <t>ARBUTUS 11(US)CL19</t>
    <phoneticPr fontId="1"/>
  </si>
  <si>
    <t>PLK-1</t>
    <phoneticPr fontId="1"/>
  </si>
  <si>
    <t>COL1A1,ANXA11</t>
    <phoneticPr fontId="1"/>
  </si>
  <si>
    <t>Cas</t>
    <phoneticPr fontId="1"/>
  </si>
  <si>
    <t>HPV</t>
    <phoneticPr fontId="1"/>
  </si>
  <si>
    <t>hPIV3</t>
    <phoneticPr fontId="1"/>
  </si>
  <si>
    <t>Flu</t>
    <phoneticPr fontId="1"/>
  </si>
  <si>
    <t>hCMV</t>
    <phoneticPr fontId="1"/>
  </si>
  <si>
    <t>VZV</t>
    <phoneticPr fontId="1"/>
  </si>
  <si>
    <t>hMPV</t>
    <phoneticPr fontId="1"/>
  </si>
  <si>
    <t>βCoV</t>
    <phoneticPr fontId="1"/>
  </si>
  <si>
    <t>hPIV3、hMPV</t>
    <phoneticPr fontId="1"/>
  </si>
  <si>
    <t>HSV-2</t>
    <phoneticPr fontId="1"/>
  </si>
  <si>
    <t>RSV</t>
    <phoneticPr fontId="1"/>
  </si>
  <si>
    <t>bcl-2</t>
    <phoneticPr fontId="1"/>
  </si>
  <si>
    <t>分泌タンパク</t>
    <rPh sb="0" eb="2">
      <t>ブンピツ</t>
    </rPh>
    <phoneticPr fontId="1"/>
  </si>
  <si>
    <t>PEG化脂質の量を増やすことにより、リン脂質の含量を抑えられる点に特徴がある模様</t>
    <rPh sb="3" eb="4">
      <t>カ</t>
    </rPh>
    <rPh sb="4" eb="6">
      <t>シシツ</t>
    </rPh>
    <rPh sb="7" eb="8">
      <t>リョウ</t>
    </rPh>
    <rPh sb="9" eb="10">
      <t>フ</t>
    </rPh>
    <rPh sb="20" eb="22">
      <t>シシツ</t>
    </rPh>
    <rPh sb="23" eb="25">
      <t>ガンリョウ</t>
    </rPh>
    <rPh sb="26" eb="27">
      <t>オサ</t>
    </rPh>
    <rPh sb="31" eb="32">
      <t>テン</t>
    </rPh>
    <rPh sb="33" eb="35">
      <t>トクチョウ</t>
    </rPh>
    <rPh sb="38" eb="40">
      <t>モヨウ</t>
    </rPh>
    <phoneticPr fontId="1"/>
  </si>
  <si>
    <t>(US11638693)
Vaccine for eliciting immune response comprising RNA encoding an immunogen and lipid formulations comprising mole percentage of lipids</t>
  </si>
  <si>
    <t>GLAXOSMITHKLINE BIOLOGICALS</t>
  </si>
  <si>
    <t>(US11638694)
Vaccine for eliciting immune response comprising lipid formulations and RNA encoding multiple immunogens</t>
  </si>
  <si>
    <t>(US11590229)
Biodegradable lipids for the delivery of active agents</t>
  </si>
  <si>
    <t>(US11612657)
Biodegradable lipids for the delivery of active agents</t>
  </si>
  <si>
    <t>(US11633480)
Biodegradable lipids for the delivery of active agents</t>
  </si>
  <si>
    <t>(US11666534)
Methods of administering lipid formulations with viral immunogens</t>
  </si>
  <si>
    <t>(US11786467)
Lipid formulations with immunogens</t>
  </si>
  <si>
    <t>(US11766401)
Methods of administering lipid formulations with immunogens</t>
  </si>
  <si>
    <t>(US11382979)
Biodegradable lipids for the delivery of active agents</t>
  </si>
  <si>
    <t>(US11471525)
Coronavirus vaccine</t>
  </si>
  <si>
    <t>CUREVAC</t>
  </si>
  <si>
    <t>(US11576966)
Coronavirus vaccine</t>
  </si>
  <si>
    <t>(US11241493)
Coronavirus vaccine</t>
  </si>
  <si>
    <t>(US10898574)
Delivery and formulation of engineered nucleic acids</t>
  </si>
  <si>
    <t>アニオン性又は両性イオン脂質</t>
    <rPh sb="4" eb="5">
      <t>セイ</t>
    </rPh>
    <rPh sb="5" eb="6">
      <t>マタ</t>
    </rPh>
    <rPh sb="7" eb="9">
      <t>リョウセイ</t>
    </rPh>
    <rPh sb="12" eb="14">
      <t>シシツ</t>
    </rPh>
    <phoneticPr fontId="1"/>
  </si>
  <si>
    <t>第三級アミンを含み、pKa6.07-7.6のカチオン性脂質</t>
    <rPh sb="0" eb="1">
      <t>ダイ</t>
    </rPh>
    <rPh sb="1" eb="3">
      <t>サンキュウ</t>
    </rPh>
    <rPh sb="7" eb="8">
      <t>フク</t>
    </rPh>
    <rPh sb="26" eb="27">
      <t>セイ</t>
    </rPh>
    <rPh sb="27" eb="29">
      <t>シシツ</t>
    </rPh>
    <phoneticPr fontId="1"/>
  </si>
  <si>
    <t>(US11857681)
Lipid formulations with RNA encoding immunogens</t>
  </si>
  <si>
    <t>(US11850305)
Method of making lipid formulations with RNA encoding immunogens</t>
  </si>
  <si>
    <t>(US11883534)
Immunisation with lipid formulations with RNA encoding immunogens</t>
  </si>
  <si>
    <t>(US11839686)
Lipid formulations with viral immunogens</t>
  </si>
  <si>
    <t>(US9950068)
Delivery and formulation of engineered nucleic acids</t>
  </si>
  <si>
    <t>(US9533047)
Delivery and formulation of engineered nucleic acids</t>
  </si>
  <si>
    <t>EBV、CMV、CoV、FluV-A、VZV、Flavivirus抗原をコードするmRNA</t>
    <rPh sb="33" eb="35">
      <t>コウゲン</t>
    </rPh>
    <phoneticPr fontId="1"/>
  </si>
  <si>
    <t>第三級アミンを含むカチオン性脂質</t>
    <rPh sb="0" eb="1">
      <t>ダイ</t>
    </rPh>
    <rPh sb="1" eb="3">
      <t>サンキュウ</t>
    </rPh>
    <rPh sb="7" eb="8">
      <t>フク</t>
    </rPh>
    <rPh sb="13" eb="14">
      <t>セイ</t>
    </rPh>
    <rPh sb="14" eb="16">
      <t>シシツ</t>
    </rPh>
    <phoneticPr fontId="1"/>
  </si>
  <si>
    <t>脂質粒子の少なくとも80％は直径が 20 nm ～ 220 nm であり、RNA 分子の少なくとも半分をカプセル化する</t>
    <phoneticPr fontId="1"/>
  </si>
  <si>
    <t>脂質粒子の少なくとも80％は直径が 20 nm ～ 220 nm であり、RNA 分子の少なくとも半分をカプセル化する
製造方法</t>
    <rPh sb="60" eb="62">
      <t>セイゾウ</t>
    </rPh>
    <rPh sb="62" eb="64">
      <t>ホウホウ</t>
    </rPh>
    <phoneticPr fontId="1"/>
  </si>
  <si>
    <t>請求項6で特定</t>
    <rPh sb="0" eb="3">
      <t>セイキュウコウ</t>
    </rPh>
    <rPh sb="5" eb="7">
      <t>トクテイ</t>
    </rPh>
    <phoneticPr fontId="1"/>
  </si>
  <si>
    <t>請求項10で特定</t>
    <rPh sb="0" eb="3">
      <t>セイキュウコウ</t>
    </rPh>
    <rPh sb="6" eb="8">
      <t>トクテイ</t>
    </rPh>
    <phoneticPr fontId="1"/>
  </si>
  <si>
    <t>抗原をコードするmRNA</t>
    <rPh sb="0" eb="2">
      <t>コウゲン</t>
    </rPh>
    <phoneticPr fontId="1"/>
  </si>
  <si>
    <t>pKaの測定方法を詳細に特定</t>
    <phoneticPr fontId="1"/>
  </si>
  <si>
    <t>請求項21で特定</t>
    <rPh sb="0" eb="3">
      <t>セイキュウコウ</t>
    </rPh>
    <rPh sb="6" eb="8">
      <t>トクテイ</t>
    </rPh>
    <phoneticPr fontId="1"/>
  </si>
  <si>
    <t>請求項24で特定</t>
    <rPh sb="0" eb="3">
      <t>セイキュウコウ</t>
    </rPh>
    <rPh sb="6" eb="8">
      <t>トクテイ</t>
    </rPh>
    <phoneticPr fontId="1"/>
  </si>
  <si>
    <t>請求項23で特定</t>
    <rPh sb="0" eb="3">
      <t>セイキュウコウ</t>
    </rPh>
    <rPh sb="6" eb="8">
      <t>トクテイ</t>
    </rPh>
    <phoneticPr fontId="1"/>
  </si>
  <si>
    <t>請求項14で特定</t>
    <rPh sb="0" eb="3">
      <t>セイキュウコウ</t>
    </rPh>
    <rPh sb="6" eb="8">
      <t>トクテイ</t>
    </rPh>
    <phoneticPr fontId="1"/>
  </si>
  <si>
    <t>請求項25で特定</t>
    <rPh sb="0" eb="3">
      <t>セイキュウコウ</t>
    </rPh>
    <rPh sb="6" eb="8">
      <t>トクテイ</t>
    </rPh>
    <phoneticPr fontId="1"/>
  </si>
  <si>
    <t>プロトン化可能な脂質（構造の特定がされている）</t>
    <rPh sb="4" eb="5">
      <t>バ</t>
    </rPh>
    <rPh sb="5" eb="7">
      <t>カノウ</t>
    </rPh>
    <rPh sb="8" eb="10">
      <t>シシツ</t>
    </rPh>
    <rPh sb="11" eb="13">
      <t>コウゾウ</t>
    </rPh>
    <rPh sb="14" eb="16">
      <t>トクテイ</t>
    </rPh>
    <phoneticPr fontId="1"/>
  </si>
  <si>
    <t>カチオン性脂質（構造の特定がされている）</t>
    <rPh sb="4" eb="5">
      <t>セイ</t>
    </rPh>
    <rPh sb="5" eb="7">
      <t>シシツ</t>
    </rPh>
    <rPh sb="8" eb="10">
      <t>コウゾウ</t>
    </rPh>
    <rPh sb="11" eb="13">
      <t>トクテイ</t>
    </rPh>
    <phoneticPr fontId="1"/>
  </si>
  <si>
    <t>脂質粒子の少なくとも80％は直径が 20 nm ～ 220 nm であり、RNA 分子の少なくとも半分をカプセル化する
免疫応答を誘導する方法</t>
    <rPh sb="60" eb="62">
      <t>メンエキ</t>
    </rPh>
    <rPh sb="62" eb="64">
      <t>オウトウ</t>
    </rPh>
    <rPh sb="65" eb="67">
      <t>ユウドウ</t>
    </rPh>
    <rPh sb="69" eb="71">
      <t>ホウホウ</t>
    </rPh>
    <phoneticPr fontId="1"/>
  </si>
  <si>
    <t>脂質粒子はRNA 分子の少なくとも半分をカプセル化する
免疫応答を誘導する方法</t>
    <rPh sb="0" eb="2">
      <t>シシツ</t>
    </rPh>
    <rPh sb="2" eb="4">
      <t>リュウシ</t>
    </rPh>
    <rPh sb="28" eb="30">
      <t>メンエキ</t>
    </rPh>
    <rPh sb="30" eb="32">
      <t>オウトウ</t>
    </rPh>
    <rPh sb="33" eb="35">
      <t>ユウドウ</t>
    </rPh>
    <rPh sb="37" eb="39">
      <t>ホウホウ</t>
    </rPh>
    <phoneticPr fontId="1"/>
  </si>
  <si>
    <t>請求項5で特定</t>
    <rPh sb="0" eb="3">
      <t>セイキュウコウ</t>
    </rPh>
    <rPh sb="5" eb="7">
      <t>トクテイ</t>
    </rPh>
    <phoneticPr fontId="1"/>
  </si>
  <si>
    <t>脂質粒子はRNA 分子の少なくとも半分をカプセル化する</t>
    <rPh sb="0" eb="2">
      <t>シシツ</t>
    </rPh>
    <rPh sb="2" eb="4">
      <t>リュウシ</t>
    </rPh>
    <phoneticPr fontId="1"/>
  </si>
  <si>
    <t>式IvaのPEG化脂質</t>
    <rPh sb="0" eb="1">
      <t>シキ</t>
    </rPh>
    <rPh sb="8" eb="9">
      <t>カ</t>
    </rPh>
    <rPh sb="9" eb="11">
      <t>シシツ</t>
    </rPh>
    <phoneticPr fontId="1"/>
  </si>
  <si>
    <t>SARS-CoV-2の抗原をコードするmRNA（配列・変異を特定）</t>
    <rPh sb="11" eb="13">
      <t>コウゲン</t>
    </rPh>
    <rPh sb="24" eb="26">
      <t>ハイレツ</t>
    </rPh>
    <rPh sb="27" eb="29">
      <t>ヘンイ</t>
    </rPh>
    <rPh sb="30" eb="32">
      <t>トクテイ</t>
    </rPh>
    <phoneticPr fontId="1"/>
  </si>
  <si>
    <t>PEG化脂質</t>
    <rPh sb="3" eb="6">
      <t>カシシツ</t>
    </rPh>
    <phoneticPr fontId="1"/>
  </si>
  <si>
    <t>mRNA（ウリジン修飾を特定）</t>
    <rPh sb="9" eb="11">
      <t>シュウショク</t>
    </rPh>
    <rPh sb="12" eb="14">
      <t>トクテイ</t>
    </rPh>
    <phoneticPr fontId="1"/>
  </si>
  <si>
    <t>DLin-DMA、DLin-K-DMA、DLin-KC2-DMA、DLin-MC3-DMA、98N12-5、およびC12-200からなる群から選択される脂質</t>
    <phoneticPr fontId="1"/>
  </si>
  <si>
    <t>請求項14-15で一部組成を点で特定</t>
    <rPh sb="0" eb="3">
      <t>セイキュウコウ</t>
    </rPh>
    <rPh sb="9" eb="11">
      <t>イチブ</t>
    </rPh>
    <rPh sb="11" eb="13">
      <t>ソセイ</t>
    </rPh>
    <rPh sb="14" eb="15">
      <t>テン</t>
    </rPh>
    <rPh sb="16" eb="18">
      <t>トクテイ</t>
    </rPh>
    <phoneticPr fontId="1"/>
  </si>
  <si>
    <t>mRNA（1-メチル-シュードウリジンを含む）</t>
    <phoneticPr fontId="1"/>
  </si>
  <si>
    <t>US11638693</t>
  </si>
  <si>
    <t>US11590229</t>
  </si>
  <si>
    <t>US11612657</t>
  </si>
  <si>
    <t>US11633480</t>
  </si>
  <si>
    <t>US11382979</t>
  </si>
  <si>
    <t>GLAXOSMITHKLINE 1(US)CL10</t>
    <phoneticPr fontId="1"/>
  </si>
  <si>
    <t>GLAXOSMITHKLINE 1(US)CL6</t>
    <phoneticPr fontId="1"/>
  </si>
  <si>
    <t>ALNYLAM 1(US)CL1</t>
    <phoneticPr fontId="1"/>
  </si>
  <si>
    <t>GLAXOSMITHKLINE 1(US)CL1</t>
    <phoneticPr fontId="1"/>
  </si>
  <si>
    <t>ALNYLAM 2(US)CL1</t>
    <phoneticPr fontId="1"/>
  </si>
  <si>
    <t>ALNYLAM 3(US)CL1</t>
    <phoneticPr fontId="1"/>
  </si>
  <si>
    <t>ALNYLAM 4(US)CL1</t>
    <phoneticPr fontId="1"/>
  </si>
  <si>
    <t>ホルモン</t>
    <phoneticPr fontId="1"/>
  </si>
  <si>
    <t>酵素</t>
    <rPh sb="0" eb="2">
      <t>コウソ</t>
    </rPh>
    <phoneticPr fontId="1"/>
  </si>
  <si>
    <t>サイトカイン</t>
    <phoneticPr fontId="1"/>
  </si>
  <si>
    <t>US11857681</t>
  </si>
  <si>
    <t>US11850305</t>
  </si>
  <si>
    <t>US11883534</t>
  </si>
  <si>
    <t>US11666534</t>
  </si>
  <si>
    <t>US11839686</t>
  </si>
  <si>
    <t>US11471525</t>
  </si>
  <si>
    <t>US11576966</t>
  </si>
  <si>
    <t>US11241493</t>
  </si>
  <si>
    <t>SARS-CoV-2</t>
  </si>
  <si>
    <t>EBV,CMV,CoV,Flu,VZV,Flavi</t>
    <phoneticPr fontId="1"/>
  </si>
  <si>
    <t>US11638694</t>
  </si>
  <si>
    <t>US11786467</t>
  </si>
  <si>
    <t>US11766401</t>
  </si>
  <si>
    <t>US10898574</t>
  </si>
  <si>
    <t>US11633479</t>
  </si>
  <si>
    <t>2011-12-07</t>
  </si>
  <si>
    <t>(US11633479)
Biodegradable lipids for the delivery of active agents</t>
  </si>
  <si>
    <t>GRANTED</t>
  </si>
  <si>
    <t>US11246933</t>
  </si>
  <si>
    <t>(US11246933)
Biodegradable lipids for the delivery of active agents</t>
  </si>
  <si>
    <t>US11298320</t>
  </si>
  <si>
    <t>2002-06-28</t>
  </si>
  <si>
    <t>(US11298320)
Liposomal apparatus and manufacturing methods</t>
  </si>
  <si>
    <t>US11318098</t>
  </si>
  <si>
    <t>(US11318098)
Liposomal apparatus and manufacturing methods</t>
  </si>
  <si>
    <t>US9504651</t>
  </si>
  <si>
    <t>(US9504651)
Lipid compositions for nucleic acid delivery</t>
  </si>
  <si>
    <t>US11141378</t>
  </si>
  <si>
    <t>2008-04-15</t>
  </si>
  <si>
    <t>US9364435</t>
  </si>
  <si>
    <t>US8822668</t>
  </si>
  <si>
    <t>US8492359</t>
  </si>
  <si>
    <t>US8058069</t>
  </si>
  <si>
    <t>US9518272</t>
  </si>
  <si>
    <t>2010-06-30</t>
  </si>
  <si>
    <t>US9404127</t>
  </si>
  <si>
    <t>US9006417</t>
  </si>
  <si>
    <t>US11596686</t>
  </si>
  <si>
    <t>2020-02-04</t>
  </si>
  <si>
    <t>(US11596686)
Coronavirus vaccine</t>
  </si>
  <si>
    <t>2010-07-06</t>
  </si>
  <si>
    <t>US6858225</t>
  </si>
  <si>
    <t>1997-05-14</t>
  </si>
  <si>
    <t>INEX PHARMACEUTICALS</t>
  </si>
  <si>
    <t>EXPIRED</t>
  </si>
  <si>
    <t>2011-03-31</t>
  </si>
  <si>
    <t>US10933127</t>
  </si>
  <si>
    <t>2015-10-22</t>
  </si>
  <si>
    <t>US10702600</t>
  </si>
  <si>
    <t>EP3718565</t>
  </si>
  <si>
    <t>US6815432</t>
  </si>
  <si>
    <t>1995-06-07</t>
  </si>
  <si>
    <t>(US6815432)
Methods for encapsulating plasmids in lipid bilayers</t>
  </si>
  <si>
    <t>TEKMIRA PHARMACEUTICALS
UNIVERSITY OF BRITISH COLUMBIA</t>
  </si>
  <si>
    <t>US6858224</t>
  </si>
  <si>
    <t>(US6858224)
Method of preventing aggregation of a lipid:nucleic acid complex</t>
  </si>
  <si>
    <t>US6586410</t>
  </si>
  <si>
    <t>(US6586410)
Lipid-nucleic acid particles prepared via a hydrophobic lipid-nucleic acid complex intermediate and use for gene transfer</t>
  </si>
  <si>
    <t>US6534484</t>
  </si>
  <si>
    <t>(US6534484)
Methods for encapsulating plasmids in lipid bilayers</t>
  </si>
  <si>
    <t>訴訟フラグ</t>
    <rPh sb="0" eb="2">
      <t>ソショウ</t>
    </rPh>
    <phoneticPr fontId="1"/>
  </si>
  <si>
    <t>Pfizer</t>
    <phoneticPr fontId="1"/>
  </si>
  <si>
    <t>Moderna,Pfizer</t>
    <phoneticPr fontId="1"/>
  </si>
  <si>
    <t>Moderna,Pfizer,BioNTech</t>
    <phoneticPr fontId="1"/>
  </si>
  <si>
    <t>Pfizer, BioNTech</t>
    <phoneticPr fontId="1"/>
  </si>
  <si>
    <t>対向者</t>
    <rPh sb="0" eb="2">
      <t>タイコウ</t>
    </rPh>
    <rPh sb="2" eb="3">
      <t>シャ</t>
    </rPh>
    <phoneticPr fontId="1"/>
  </si>
  <si>
    <t>Moderna,Pfizer,BioNTech,Acuitas</t>
    <phoneticPr fontId="1"/>
  </si>
  <si>
    <t>Moderna,Acuitas</t>
    <phoneticPr fontId="1"/>
  </si>
  <si>
    <t>Acuitas</t>
    <phoneticPr fontId="1"/>
  </si>
  <si>
    <t>Pfizer, BioNTech,Acuitas</t>
    <phoneticPr fontId="1"/>
  </si>
  <si>
    <t>最先優先権主張国</t>
    <rPh sb="0" eb="2">
      <t>サイセン</t>
    </rPh>
    <rPh sb="2" eb="5">
      <t>ユウセンケン</t>
    </rPh>
    <rPh sb="5" eb="8">
      <t>シュチョウコク</t>
    </rPh>
    <phoneticPr fontId="1"/>
  </si>
  <si>
    <t>タイトル</t>
    <phoneticPr fontId="1"/>
  </si>
  <si>
    <t>譲受人</t>
    <rPh sb="0" eb="3">
      <t>ユズリウケニン</t>
    </rPh>
    <phoneticPr fontId="1"/>
  </si>
  <si>
    <t>Orbitリンク</t>
    <phoneticPr fontId="1"/>
  </si>
  <si>
    <t>(US6858225)
Lipid-encapsulated polyanionic nucleic acid</t>
    <phoneticPr fontId="1"/>
  </si>
  <si>
    <t>Alnylam,ISIS</t>
    <phoneticPr fontId="1"/>
  </si>
  <si>
    <t>標的</t>
    <rPh sb="0" eb="2">
      <t>ヒョウテキ</t>
    </rPh>
    <phoneticPr fontId="1"/>
  </si>
  <si>
    <t>MODERNATX</t>
    <phoneticPr fontId="1"/>
  </si>
  <si>
    <t>→入力欄</t>
    <rPh sb="1" eb="4">
      <t>ニュウリョクラン</t>
    </rPh>
    <phoneticPr fontId="1"/>
  </si>
  <si>
    <t>PEG2000-DMG</t>
    <phoneticPr fontId="1"/>
  </si>
  <si>
    <t>PEG鎖長45で計算</t>
    <rPh sb="3" eb="4">
      <t>クサリ</t>
    </rPh>
    <rPh sb="4" eb="5">
      <t>ナガ</t>
    </rPh>
    <rPh sb="8" eb="10">
      <t>ケイサン</t>
    </rPh>
    <phoneticPr fontId="1"/>
  </si>
  <si>
    <t>［（4-ヒドロキシブチル）アザンジイル］ビス（ヘキサン-6,1-ジイル）ビス （2-ヘキシルデカン酸エステル）;ALC-0315</t>
    <phoneticPr fontId="5"/>
  </si>
  <si>
    <t>2-［（ポリエチレングリコール）-2000］-N,N-ジテトラデシルアセトアミド;ALC-0159</t>
    <phoneticPr fontId="5"/>
  </si>
  <si>
    <t>医療用医薬品 : コミナティ (商品詳細情報) (kegg.jp)</t>
  </si>
  <si>
    <t>（7R,9Z,26Z,29R）-18-（｛［3-（ジメチルアミノ）プロポキシ］カルボニル｝オキシ）ペンタトリアコンタ-9,26-ジエン-7,29-ジイル＝ジアセタート;T168-1857a</t>
    <phoneticPr fontId="1"/>
  </si>
  <si>
    <t>物質量比</t>
    <rPh sb="0" eb="3">
      <t>ブッシツリョウ</t>
    </rPh>
    <rPh sb="3" eb="4">
      <t>ヒ</t>
    </rPh>
    <phoneticPr fontId="1"/>
  </si>
  <si>
    <t>https://www.kegg.jp/medicus-bin/japic_med?japic_code=00070169</t>
    <phoneticPr fontId="1"/>
  </si>
  <si>
    <t>ヘプタデカン-9-イル 8-（（2-ヒドロキシエチル）（6-オキソ-6-（ウンデシルオキシ）ヘキシル）アミノ）オクタン酸エステル;SM-102</t>
    <phoneticPr fontId="1"/>
  </si>
  <si>
    <t>TRANSLATE 1(US)CL2</t>
    <phoneticPr fontId="1"/>
  </si>
  <si>
    <t>TRANSLATE 1(US)CL1</t>
    <phoneticPr fontId="1"/>
  </si>
  <si>
    <t>TRANSLATE 1(US)CL4</t>
    <phoneticPr fontId="1"/>
  </si>
  <si>
    <t>TRANSLATE 1(US)CL3</t>
    <phoneticPr fontId="1"/>
  </si>
  <si>
    <t>TRANSLATE 2(US)CL1</t>
    <phoneticPr fontId="1"/>
  </si>
  <si>
    <t>TRANSLATE 2(US)CL4</t>
    <phoneticPr fontId="1"/>
  </si>
  <si>
    <t>TRANSLATE 2(US)CL3</t>
    <phoneticPr fontId="1"/>
  </si>
  <si>
    <t>(JP7443608)
ＳＡＲＳ－ＣＯＶ－２ ｍＲＮＡドメインワクチン</t>
  </si>
  <si>
    <t>(US11400158)
Biodegradable lipids for the delivery of active agents</t>
  </si>
  <si>
    <t>(JP7438604)
ＳＡＲＳ－ＣＯＶ－２ ｍＲＮＡドメインワクチン</t>
  </si>
  <si>
    <t>(US11364292)
CHIKV RNA vaccines</t>
  </si>
  <si>
    <t>US11351242</t>
  </si>
  <si>
    <t>(US11351242)
HMPV/hPIV3 mRNA vaccine composition</t>
  </si>
  <si>
    <t>(US10702597)
CHIKV RNA vaccines</t>
  </si>
  <si>
    <t>(US10449244)
Zika RNA vaccines</t>
  </si>
  <si>
    <t>(US11905525)
Reduction of elimination of immune responses to non-intravenous, e.g., subcutaneously administered therapeutic proteins</t>
  </si>
  <si>
    <t>(US10507183)
Cleavable lipids</t>
  </si>
  <si>
    <t>(US11103578)
Respiratory virus nucleic acid vaccines</t>
  </si>
  <si>
    <t>(JP6953135)
タンパク質のインビボ産生</t>
  </si>
  <si>
    <t>(US11007260)
Infectious disease vaccines</t>
  </si>
  <si>
    <t>(JP6424156)
核タンパク質の産生のための修飾ポリヌクレオチド</t>
  </si>
  <si>
    <t>SIRNA THERAPEUTICS</t>
  </si>
  <si>
    <t>(US7691405)
Lipid nanoparticle based compositions and methods for the delivery of biologically active molecules</t>
  </si>
  <si>
    <t>(US7404969)
Lipid nanoparticle based compositions and methods for the delivery of biologically active molecules</t>
  </si>
  <si>
    <t>受容体結合ドメイン-膜貫通ドメイン融合タンパク質(RBD-TM)を含むSARS-CoV-2抗原をコードするmRNA
シュードウリジン(ψ)、1-メチル-シュードウリジン(m1ψ)、1-エチル-シュードウリジン(e1ψ)、5-メトキシ-ウリジン(mo5U)、5-メチルシチジン(m5C)、5-メトキシメチルウリジン、5-メチルチオウリジン、1-メトキシメチルシュードウリジン及び/または5-メトキシシチジンからなる群から選択される化学修飾を含む</t>
    <rPh sb="214" eb="218">
      <t>カガクシュウショク</t>
    </rPh>
    <rPh sb="219" eb="220">
      <t>フク</t>
    </rPh>
    <phoneticPr fontId="1"/>
  </si>
  <si>
    <t>中性脂質</t>
    <rPh sb="0" eb="1">
      <t>ナカ</t>
    </rPh>
    <rPh sb="1" eb="2">
      <t>セイ</t>
    </rPh>
    <rPh sb="2" eb="4">
      <t>シシツ</t>
    </rPh>
    <phoneticPr fontId="1"/>
  </si>
  <si>
    <t>SARS-CoV-2のRBD（可溶性）をコードするmRNA
シュードウリジン(ψ)、1-メチル-シュードウリジン(m1ψ)、1-エチル-シュードウリジン(e1ψ)、5-メトキシ-ウリジン(mo5U)、5-メチルシチジン(m5C)、5-メトキシメチルウリジン、5-メチルチオウリジン、1-メトキシメチルシュードウリジン及び/または5-メトキシシチジンからなる群から選択される化学修飾を含む</t>
    <rPh sb="15" eb="18">
      <t>カヨウセイ</t>
    </rPh>
    <rPh sb="186" eb="190">
      <t>カガクシュウショク</t>
    </rPh>
    <rPh sb="191" eb="192">
      <t>フク</t>
    </rPh>
    <phoneticPr fontId="1"/>
  </si>
  <si>
    <t>CHIKV E2タンパクをコードするmRNA</t>
    <phoneticPr fontId="1"/>
  </si>
  <si>
    <t>hMPV及びhPIV3の抗原をコードするmRNA（配列特定）</t>
    <rPh sb="4" eb="5">
      <t>オヨ</t>
    </rPh>
    <rPh sb="12" eb="14">
      <t>コウゲン</t>
    </rPh>
    <rPh sb="25" eb="29">
      <t>ハイレツトクテイ</t>
    </rPh>
    <phoneticPr fontId="1"/>
  </si>
  <si>
    <t>請求項15で特定</t>
    <rPh sb="0" eb="3">
      <t>セイキュウコウ</t>
    </rPh>
    <rPh sb="6" eb="8">
      <t>トクテイ</t>
    </rPh>
    <phoneticPr fontId="1"/>
  </si>
  <si>
    <t>ZIKV抗原をコードするmRNA</t>
    <rPh sb="4" eb="6">
      <t>コウゲン</t>
    </rPh>
    <phoneticPr fontId="1"/>
  </si>
  <si>
    <t>中性脂質</t>
    <rPh sb="0" eb="4">
      <t>チュウセイシシツ</t>
    </rPh>
    <phoneticPr fontId="1"/>
  </si>
  <si>
    <t>DMG-PEG2000</t>
    <phoneticPr fontId="1"/>
  </si>
  <si>
    <t>オルニチントランスカルバミラーゼmRNA</t>
    <phoneticPr fontId="1"/>
  </si>
  <si>
    <t>トレハロース（凍結保護剤）</t>
    <rPh sb="7" eb="9">
      <t>トウケツ</t>
    </rPh>
    <rPh sb="9" eb="11">
      <t>ホゴ</t>
    </rPh>
    <rPh sb="11" eb="12">
      <t>ザイ</t>
    </rPh>
    <phoneticPr fontId="1"/>
  </si>
  <si>
    <t>化合物１の構造を有するカチオン性脂質</t>
    <rPh sb="0" eb="3">
      <t>カゴウブツ</t>
    </rPh>
    <rPh sb="5" eb="7">
      <t>コウゾウ</t>
    </rPh>
    <rPh sb="8" eb="9">
      <t>ユウ</t>
    </rPh>
    <phoneticPr fontId="1"/>
  </si>
  <si>
    <t>分泌タンパク質をコードするmRNA</t>
    <rPh sb="0" eb="2">
      <t>ブンピツ</t>
    </rPh>
    <rPh sb="6" eb="7">
      <t>シツ</t>
    </rPh>
    <phoneticPr fontId="1"/>
  </si>
  <si>
    <t>生分解性カチオン性脂質</t>
    <rPh sb="0" eb="3">
      <t>セイブンカイ</t>
    </rPh>
    <rPh sb="3" eb="4">
      <t>セイ</t>
    </rPh>
    <rPh sb="8" eb="9">
      <t>セイ</t>
    </rPh>
    <rPh sb="9" eb="11">
      <t>シシツ</t>
    </rPh>
    <phoneticPr fontId="1"/>
  </si>
  <si>
    <t>1-メチル-シュードウリジン、コザック配列の使用、平均粒径80-160nm</t>
    <rPh sb="19" eb="21">
      <t>ハイレツ</t>
    </rPh>
    <rPh sb="22" eb="24">
      <t>シヨウ</t>
    </rPh>
    <rPh sb="25" eb="27">
      <t>ヘイキン</t>
    </rPh>
    <rPh sb="27" eb="29">
      <t>リュウケイ</t>
    </rPh>
    <phoneticPr fontId="1"/>
  </si>
  <si>
    <t>DLin−MC3−DMA</t>
  </si>
  <si>
    <t>PEG−c−DOMG</t>
    <phoneticPr fontId="1"/>
  </si>
  <si>
    <t>ASCL3（配列を特定）
N4−アセチルシチジン(N4−アセチル)で修飾されるか、5−メトキシウリジン(5meth)で修飾されるか、N4−アセチルシチジンおよびN1−メチル−シュードウリジン(N4−アセチル/N1mpU)で修飾されるか、または5−メチルシトシンおよび5−メトキシウリジン(5mC/5−meth)で修飾</t>
    <rPh sb="6" eb="8">
      <t>ハイレツ</t>
    </rPh>
    <rPh sb="9" eb="11">
      <t>トクテイ</t>
    </rPh>
    <phoneticPr fontId="1"/>
  </si>
  <si>
    <t>CLinDMA</t>
  </si>
  <si>
    <t>PEG-DAG</t>
    <phoneticPr fontId="1"/>
  </si>
  <si>
    <t>リノレイルアルコール7モル%</t>
    <phoneticPr fontId="1"/>
  </si>
  <si>
    <t>US11905525</t>
  </si>
  <si>
    <t>MODERNATX 2(US)CL1</t>
  </si>
  <si>
    <t>JP7443608</t>
  </si>
  <si>
    <t>JP7438604</t>
  </si>
  <si>
    <t>US11364292</t>
  </si>
  <si>
    <t>US10702597</t>
  </si>
  <si>
    <t>US10449244</t>
  </si>
  <si>
    <t>US10507183</t>
  </si>
  <si>
    <t>US11103578</t>
  </si>
  <si>
    <t>JP6953135</t>
  </si>
  <si>
    <t>US11007260</t>
  </si>
  <si>
    <t>JP6424156</t>
  </si>
  <si>
    <t>SARS-CoV-2</t>
    <phoneticPr fontId="1"/>
  </si>
  <si>
    <t>CHIKV</t>
    <phoneticPr fontId="1"/>
  </si>
  <si>
    <t>hMPV・hPIV3</t>
    <phoneticPr fontId="1"/>
  </si>
  <si>
    <t>ZIKV</t>
    <phoneticPr fontId="1"/>
  </si>
  <si>
    <t>OTC</t>
    <phoneticPr fontId="1"/>
  </si>
  <si>
    <t>ASCL3</t>
    <phoneticPr fontId="1"/>
  </si>
  <si>
    <t>2020-04-21</t>
  </si>
  <si>
    <t>(JP2023523414)
キャッピング化合物、組成物、及びその使用方法</t>
  </si>
  <si>
    <t>GRITSTONE BIO
GRITSTONE ONCOLOGY</t>
  </si>
  <si>
    <t>PENDING</t>
  </si>
  <si>
    <t>(JP2023523414)
PENDING
(EP4138854)
PENDING
(WO2021/216776)
LAPSED
(CN115768437)
PENDING
(KR10-2023-0015914)
PENDING
(AU2021260932)
PENDING
(IL296855)
PENDING
(CA3173803)
PENDING</t>
  </si>
  <si>
    <t>2007-06-19</t>
  </si>
  <si>
    <t>(US8153773)
Synthesis and use of anti-reverse phosphorothioate analogs of the messenger RNA cap</t>
  </si>
  <si>
    <t>BOARD OF SUPERVISORS OF LOUISIANA STATE UNIVERSITY &amp; AGRICULTURAL &amp; MECHANICAL COLLEGE
LOUISIANA STATE UNIVERSITY
UNIWERSYTET WARSZAWSKI</t>
  </si>
  <si>
    <t>(US8153773)
GRANTED
(EP2167523)
GRANTED
(WO2008/157688)
LAPSED
(CN107501370)
GRANTED
(IN298843)
GRANTED
(CN104072561)
GRANTED
(CY1115525)
GRANTED
(CA2692906)
GRANTED
(HK1200461)
GRANTED
(PL2167523)
GRANTED
(HRP20140771)
GRANTED
(SI2167523)
GRANTED
(ES2500515)
GRANTED
(PT2167523)
GRANTED
(DK2167523)
GRANTED
(CN101855231)
GRANTED
(AU2008265683)
GRANTED
(EA017740)
LAPSED</t>
  </si>
  <si>
    <t>2022-01-18</t>
  </si>
  <si>
    <t>(WO2023/141474)
Poly-tailed and poly-capped mrna and uses thereof</t>
  </si>
  <si>
    <t>BROAD INSTITUTE OF MIT &amp; HARVARD
MIT - MASSACHUSETTS INSTITUTE OF TECHNOLOGY</t>
  </si>
  <si>
    <t>(WO2023/141474)
PENDING</t>
  </si>
  <si>
    <t>2022-03-01</t>
  </si>
  <si>
    <t>(WO2023/167880)
Compositions and methods for capping rnas</t>
  </si>
  <si>
    <t>VERVE THERAPEUTICS</t>
  </si>
  <si>
    <t>(WO2023/167880)
PENDING</t>
  </si>
  <si>
    <t>2020-09-04</t>
  </si>
  <si>
    <t>(JP2023540562)
ＲＮＡをキャッピングするための組成物および方法</t>
  </si>
  <si>
    <t>VERVE THERAPEUTICS
VIOR MEDICAL</t>
  </si>
  <si>
    <t>(JP2023540562)
PENDING
(EP4208549)
PENDING
(WO2022/051677)
LAPSED
(IN202317022043)
PENDING
(CN116368226)
PENDING</t>
  </si>
  <si>
    <t>2022-05-05</t>
  </si>
  <si>
    <t>(US20240132534)
Oligonucleotide primer with an acyclic nucleoside structure for initial capping</t>
  </si>
  <si>
    <t>JIANGSU SYNTHGENE BIOTECHNOLOGY</t>
  </si>
  <si>
    <t>(US20240132534)
PENDING
(WO2023/213237)
PENDING
(CN114685588)
GRANTED</t>
  </si>
  <si>
    <t>2016-10-19</t>
  </si>
  <si>
    <t>(US10968248)
Trinucleotide mRNA cap analogs</t>
  </si>
  <si>
    <t>ARCTURUS THERAPEUTICS</t>
  </si>
  <si>
    <t>(US10968248)
GRANTED
(US10487105)
GRANTED
(EP3529255)
PENDING
(WO2018/075827)
LAPSED</t>
  </si>
  <si>
    <t>2020-02-28</t>
  </si>
  <si>
    <t>(WO2021/172204)
キャップ化ＲＮＡの製造方法</t>
  </si>
  <si>
    <t>JAPAN SCIENCE &amp; TECHNOLOGY AGENCY</t>
  </si>
  <si>
    <t>(JPWO2021/172204)
PENDING
(US20230097172)
PENDING
(EP4112630)
PENDING
(WO2021/172204)
LAPSED
(IN202217054387)
PENDING
(CN115175916)
PENDING</t>
  </si>
  <si>
    <t>2021-07-05</t>
  </si>
  <si>
    <t>(WO2023/282245)
ヌクレオチド類の精製方法及びヌクレオチド類の精製装置並びに疎水性試薬及び疎水性基質</t>
  </si>
  <si>
    <t>JAPAN SCIENCE &amp; TECHNOLOGY AGENCY
NATIONAL UNIVERSITY CORPORATION TOKAI NATIONAL HIGHER EDUCATION &amp; RESEARCH SYSTEM</t>
  </si>
  <si>
    <t>(JPWO2023/282245)
PENDING
(EP4368628)
PENDING
(WO2023/282245)
PENDING
(CN117858885)
PENDING
(IN202417006053)
PENDING</t>
  </si>
  <si>
    <t>2022-03-04</t>
  </si>
  <si>
    <t>(WO2023/167276)
キャップ化ＲＮＡ及びその製造方法並びにタンパク質の製造装置及びタンパク質の製造方法</t>
  </si>
  <si>
    <t>(WO2023/167276)
PENDING</t>
  </si>
  <si>
    <t>2021-08-31</t>
  </si>
  <si>
    <t>(WO2023/033551)
Mrna cap analogue and use thereof</t>
  </si>
  <si>
    <t>HANMI FINE CHEMICAL</t>
  </si>
  <si>
    <t>(WO2023/033551)
PENDING
(CN117940441)
PENDING
(BR112024003914)
PENDING
(AU2022338639)
PENDING
(CA3230030)
PENDING
(KR10-2023-0032999)
PENDING</t>
  </si>
  <si>
    <t>2022-03-31</t>
  </si>
  <si>
    <t>(WO2023/191342)
Mrna cap analog and uses thereof</t>
  </si>
  <si>
    <t>(WO2023/191342)
PENDING
(KR10-2023-0141482)
PENDING</t>
  </si>
  <si>
    <t>2021-04-09</t>
  </si>
  <si>
    <t>(KR10-2022-0140140)
Capped oligonucleotide primer and use thereof</t>
  </si>
  <si>
    <t>(KR10-2022-0140140)
PENDING</t>
  </si>
  <si>
    <t>2020-02-12</t>
  </si>
  <si>
    <t>PL</t>
  </si>
  <si>
    <t>(JP2023513764)
新規ｍＲＮＡ５’－末端キャップ類似体、それを組み込んだＲＮＡ分子、それらの使用、及びＲＮＡ分子又はペプチドを合成する方法</t>
  </si>
  <si>
    <t>EXPLONA THERAPEUTICS SPJET OHH
EXPLORNA THERAPEUTICS
UNIVERSITET WALSCHAWSKI
UNIWERSYTET WARSZAWSKI</t>
  </si>
  <si>
    <t>(JP2023513764)
PENDING
(US20230130423)
PENDING
(EP4103577)
PENDING
(WO2021/162567)
LAPSED
(KR10-2022-0163359)
PENDING
(AU2021219563)
PENDING
(CA3167570)
PENDING
(PL432883)
PENDING</t>
  </si>
  <si>
    <t>(JP2023513756)
リン酸残基内で修飾された新規ｍＲＮＡ５’－末端キャップ類似体、それを組み込んだＲＮＡ分子、それらの使用、及びＲＮＡ分子又はペプチドを合成する方法</t>
  </si>
  <si>
    <t>(JP2023513756)
PENDING
(US20230295215)
PENDING
(EP4103578)
PENDING
(WO2021/162566)
LAPSED
(KR10-2022-0163360)
PENDING
(AU2021219237)
PENDING
(CA3167563)
PENDING
(PL432884)
PENDING</t>
  </si>
  <si>
    <t>2020-10-20</t>
  </si>
  <si>
    <t>(JP2023549592)
５’－キャッピングされたＲＮＡ合成用オリゴヌクレオチド</t>
  </si>
  <si>
    <t>ESTEEFIRM
ST PHARM</t>
  </si>
  <si>
    <t>(JP2023549592)
PENDING
(US20230382943)
PENDING
(EP4234567)
PENDING
(WO2022/086140)
LAPSED
(KR10-2366490)
GRANTED
(IN202317031095)
PENDING
(CN116438306)
PENDING
(IL302215)
PENDING
(CA3198727)
PENDING</t>
  </si>
  <si>
    <t>2022-02-16</t>
  </si>
  <si>
    <t>(KR10-2023-0123318)
5'- RNA Oligonucleotides for synthesizing 5'-capped RNA</t>
  </si>
  <si>
    <t>ST PHARM</t>
  </si>
  <si>
    <t>(KR10-2023-0123318)
PENDING</t>
  </si>
  <si>
    <t>2021-12-01</t>
  </si>
  <si>
    <t>(KR10-2023-0083197)
5'- RNA Oligonucleotides for synthesizing 5'-capped RNA</t>
  </si>
  <si>
    <t>(KR10-2023-0083197)
PENDING</t>
  </si>
  <si>
    <t>2011-10-18</t>
  </si>
  <si>
    <t>(US9752153)
Alkynyl-derivatized cap analogs, preparation and uses thereof</t>
  </si>
  <si>
    <t>LIFE TECHNOLOGIES</t>
  </si>
  <si>
    <t>(US9752153)
GRANTED
(US9388420)
GRANTED
(US8969545)
GRANTED
(WO2013/059475)
LAPSED</t>
  </si>
  <si>
    <t>2006-07-28</t>
  </si>
  <si>
    <t>(JP2009544754)
ジヌクレオチドＭＲＮＡキャップアナログ</t>
  </si>
  <si>
    <t>APPLERA
APPLIED BIOSYSTEMS</t>
  </si>
  <si>
    <t>(JP2009544754)
REVOKED
(US8304529)
GRANTED
(EP2049665)
LAPSED
(WO2008/016473)
LAPSED
(CA2659301)
LAPSED</t>
  </si>
  <si>
    <t>2020-07-02</t>
  </si>
  <si>
    <t>(JP2023533721)
トリヌクレオチドキャップ類似体、それらの調製、及び使用</t>
  </si>
  <si>
    <t>ION TORRENT SYSTEMS
LIFE TECHNOLOGIES</t>
  </si>
  <si>
    <t>(JP2023533721)
PENDING
(US20220002716)
PENDING
(EP4175967)
PENDING
(WO2022/006368)
LAPSED
(IN202317003784)
PENDING
(CN115803333)
PENDING
(KR10-2023-0034333)
PENDING</t>
  </si>
  <si>
    <t>2015-10-16</t>
  </si>
  <si>
    <t>(US10570388)
Phosphate replacement MRNA cap analogs</t>
  </si>
  <si>
    <t>(US10570388)
GRANTED
(US10563195)
GRANTED
(US10428106)
GRANTED
(US20190218546)
LAPSED
(EP3362461)
GRANTED
(EP4086269)
PENDING
(WO2017/066781)
LAPSED
(ES2914225)
GRANTED
(SI3362461)
GRANTED
(DK3362461)
GRANTED</t>
  </si>
  <si>
    <t>(US11866754)
Trinucleotide mRNA cap analogs</t>
  </si>
  <si>
    <t>(US11866754)
GRANTED
(WO2017/066797)
LAPSED</t>
  </si>
  <si>
    <t>2021-03-31</t>
  </si>
  <si>
    <t>(EP4314000)
Synthesis of trinucleotide and tetranucleotide caps for mrna production</t>
  </si>
  <si>
    <t>(EP4314000)
PENDING
(WO2022/212442)
PENDING
(TW202304944)
PENDING</t>
  </si>
  <si>
    <t>2021-07-30</t>
  </si>
  <si>
    <t>(WO2023/007019)
Cap analogs having an acyclic linker to the guanine derivative nucleobase</t>
  </si>
  <si>
    <t>(WO2023/007019)
PENDING</t>
  </si>
  <si>
    <t>2020-08-20</t>
  </si>
  <si>
    <t>(JP2023538643)
Ｃａｐ２構造を有する新規な５’キャップアナログおよびその調製方法</t>
  </si>
  <si>
    <t>SHENZHEN REGEN BIOTECHNOLOGY
SHENZHEN RHEGEN BIOMEDICAL TECHNOLOGY
SHENZHEN RHEGEN BIOTECHNOLOGY
SHENZHEN RUIJI BIOLOGICAL TECHNOLOGY
SHENZHEN RUIJI BIOTECHNOLOGY</t>
  </si>
  <si>
    <t>(JP2023538643)
LAPSED
(US20230304058)
PENDING
(EP4202053)
LAPSED
(WO2022/036858)
LAPSED
(CN113122596)
GRANTED
(CN111944864)
GRANTED
(AU2020464470)
PENDING
(KR10-2023-0050447)
PENDING
(CN113416763)
REVOKED
(CN113416762)
REVOKED
(CN113355381)
PENDING
(CN113355380)
PENDING
(CN113337561)
PENDING
(CN113337560)
PENDING
(CN113337559)
PENDING
(CN113337558)
PENDING
(CN113308504)
REVOKED
(CN113308503)
PENDING
(CN113278668)
REVOKED
(CN113278667)
REVOKED
(CN113278666)
REVOKED
(CN113278665)
REVOKED
(CN113234782)
REVOKED
(CN113234781)
REVOKED
(CN113234780)
LAPSED
(CN113234779)
REVOKED
(CN113234778)
REVOKED
(CN113234777)
LAPSED
(CN113234776)
REVOKED
(CN113234775)
REVOKED
(CN113201566)
REVOKED
(CN113136405)
REVOKED
(CN113122597)
REVOKED
(CN113122595)
REVOKED
(CN113106135)
REVOKED
(CN113106134)
REVOKED
(CN113106133)
REVOKED</t>
  </si>
  <si>
    <t>2016-01-29</t>
  </si>
  <si>
    <t>(JP7144050)
５’－ホスホロチオラート ｍＲＮＡ ５’－末端（キャップ）類似体、それを含むｍＲＮＡ、それらを得る方法およびそれらの使用方法</t>
  </si>
  <si>
    <t>UNIWERSYTET WARSZAWSKI</t>
  </si>
  <si>
    <t>(JP7144050)
GRANTED
(US11066436)
GRANTED
(EP3408276)
GRANTED
(WO2017/130151)
LAPSED
(CA3011663)
GRANTED
(IN402769)
GRANTED
(ES2879802)
GRANTED
(EA038834)
GRANTED
(PL3408276)
GRANTED
(AU2017211693)
GRANTED
(CN109071589)
REVOKED
(KR10-2018-0100595)
PENDING
(PL415967)
LAPSED</t>
  </si>
  <si>
    <t>2008-06-06</t>
  </si>
  <si>
    <t>(JP5715560)
ｍＲＮＡ ＣＡＰ類似体</t>
  </si>
  <si>
    <t>(JP5715560)
GRANTED
(US8519110)
GRANTED
(EP2297175)
GRANTED
(WO2009/149253)
LAPSED
(CA2727091)
GRANTED
(PL2297175)
GRANTED
(PL215513)
GRANTED
(ES2425781)
GRANTED
(AU2009256131)
GRANTED</t>
  </si>
  <si>
    <t>2022-04-13</t>
  </si>
  <si>
    <t>(WO2023/199261)
Rna molecule containing modified cap analogs at the 5 ' end, use of rna molecule in in vitro protein or peptide synthesis, rna molecule for use in medicine, and use of modified cap analogs for rna capping</t>
  </si>
  <si>
    <t>(WO2023/199261)
PENDING
(PL440921)
PENDING</t>
  </si>
  <si>
    <t>2009-08-05</t>
  </si>
  <si>
    <t>(JP6306127)
５’末端キャップ修飾されたＲＮＡを含有するワクチン組成物</t>
  </si>
  <si>
    <t>BIONTECH
JOHANNES GUTENBERG UNIVERSITAET MAINZ
TRON TRANSLATIONALE ONKOLOGIE AN DER JOHANNES GUTENBERG UNIVERSITAT MAINZ GEMEINNUTZIGE
TRON TRANSLATIONALE ONKOLOGIE AN DER UNIVERSITATSMEDIZIN DER JOHANNES GUTENBERG UNIVERSITAT MAINZ GEMEINNUTZIGE
TRON TRANSLATIONALE ONKOLOGIE AN DER UNIVERSITETSMEDIZIN DER JOHANNES GUTENBERG UNI MAINZ GEMEINNETZ
TRON TRANSLATIONALE ONKOLOGIE AN DER UNIVERSITY DER JOHANNES GUTENBERG UNIVERSITY MAINZ GEMEINNUETZIGE
TRON TRANSLATIONALE ONKOLOGIE AN DER UNIVERSITÄTSMEDIZIN DER JOHANNES GUTENBERG UNIVERSITÄT MAINZ
TRON TRANSLATIONALE ONKOLOGIE AN DER UNIVERSITÄTSMEDIZIN DER JOHANNES GUTENBERG UNIVERSITÄT MAINZ GEMEINNÜTZIGE
TRON TRANSLATIONALE ONKOLOGIE AN DER UNIVRSITAETSMEDIZIN DER JOHANNES GUTENBERG UNI MAINZ GEMEINNUET
TRON− TRANSLATIONALE ONKOLOGIE AN DER UNIVERSITAETSMEDIZIN DER JOHANNES GUTENBERG−UNIVERSITAET MAINZ GEMEINNUETZIGE
UNIWERSYTET WARSZAWSKI</t>
  </si>
  <si>
    <t>(JP6306127)
GRANTED
(JP6042481)
GRANTED
(JP5799014)
GRANTED
(JP2018127462)
REVOKED
(US9295717)
GRANTED
(EP2461833)
GRANTED
(EP2281579)
LAPSED
(WO2011/015347)
LAPSED
(CA2768600)
GRANTED
(SI2461833)
GRANTED
(PT2461833)
GRANTED
(DK2461833)
GRANTED
(AU2010281042)
GRANTED
(ES2522042)
GRANTED
(HK1167107)
GRANTED</t>
  </si>
  <si>
    <t>2014-01-21</t>
  </si>
  <si>
    <t>(PL227982)
Fluorophosphate analogs of 5' mRNA (capu) end, method for obtaining and applications</t>
  </si>
  <si>
    <t>(PL227982)
GRANTED</t>
  </si>
  <si>
    <t>2022-01-27</t>
  </si>
  <si>
    <t>(WO2023/147352)
Trinucleotide cap analogs and methods of use thereof</t>
  </si>
  <si>
    <t>TRILINK BIOTECHNOLOGIES</t>
  </si>
  <si>
    <t>(WO2023/147352)
PENDING</t>
  </si>
  <si>
    <t>2015-09-21</t>
  </si>
  <si>
    <t>(JP7082174)
５’キャップ付ＲＮＡを合成するための組成物および方法</t>
  </si>
  <si>
    <t>CHULINKE BIOTECHNOLOGY
TRILINK BIOTECHNOLOGIES</t>
  </si>
  <si>
    <t>(JP7082174)
GRANTED
(JP6814997)
GRANTED
(JP2022109973)
PENDING
(US11878991)
GRANTED
(US11578095)
GRANTED
(US11414453)
GRANTED
(US10913768)
GRANTED
(US10519189)
GRANTED
(US10494399)
GRANTED
(US20240158433)
PENDING
(US20240140982)
PENDING
(EP4104687)
GRANTED
(EP3954225)
GRANTED
(EP3906789)
GRANTED
(EP4140491)
GRANTED
(EP3352584)
GRANTED
(EP4276189)
PENDING
(EP3954224)
PENDING
(WO2017/053297)
LAPSED
(ES2968391)
GRANTED
(ES2968335)
GRANTED
(ES2964690)
GRANTED
(SI4104687)
GRANTED
(SI3954225)
GRANTED
(SI3906789)
GRANTED
(DK4104687)
GRANTED
(FI4104687)
GRANTED
(PL4140491)
GRANTED
(LT4104687)
GRANTED
(LT3954225)
GRANTED
(LT3906789)
GRANTED
(SI4140491)
GRANTED
(CN116751827)
GRANTED
(FI3906789)
GRANTED
(DK3906789)
GRANTED
(AU2021206780)
GRANTED
(DK3954225)
GRANTED
(FI3954225)
GRANTED
(CA2999274)
GRANTED
(DK4140491)
GRANTED
(FI4140491)
GRANTED
(LT4140491)
GRANTED
(KR10-2500198)
GRANTED
(CY1124306)
GRANTED
(ES2879686)
GRANTED
(PL3352584)
GRANTED
(AU2016328645)
GRANTED
(HRP20211091)
GRANTED
(SI3352584)
GRANTED
(RS62129)
GRANTED
(LT3352584)
GRANTED
(DK3352584)
GRANTED
(HK1255236)
GRANTED
(HUE064227)
GRANTED
(PT4104687)
GRANTED
(PT3954225)
GRANTED
(PT3906789)
GRANTED
(PT4140491)
GRANTED
(CN117025590)
PENDING
(AU2023229522)
PENDING
(CN116590285)
PENDING
(AU2023201915)
PENDING
(KR10-2023-0026535)
PENDING
(HUE055458)
GRANTED
(CN113584020)
PENDING
(PT3352584)
GRANTED
(CN108366604)
PENDING
(IN201847014341)
PENDING
(CA3218662)
PENDING</t>
  </si>
  <si>
    <t>2020-04-22</t>
  </si>
  <si>
    <t>(JP2023522246)
ＲＮＡコンストラクトおよびその使用</t>
  </si>
  <si>
    <t>BIONTECH
BIONTECH RNA PHARMACEUTICALS</t>
  </si>
  <si>
    <t>(JP2023522246)
PENDING
(JP2023522249)
PENDING
(JP2021191743)
PENDING
(JP2021185136)
PENDING
(US11951185)
GRANTED
(US11925694)
GRANTED
(US11779659)
GRANTED
(US11547673)
GRANTED
(US20240075165)
PENDING
(US20230073461)
LAPSED
(EP4139452)
PENDING
(EP4138897)
PENDING
(EP3901261)
PENDING
(EP3901260)
PENDING
(WO2021/214204)
LAPSED
(WO2021/213924)
LAPSED
(GB2594365)
GRANTED
(GB202307565)
LAPSED
(GB2594364)
PENDING
(CN116585464)
PENDING
(CN115867654)
PENDING
(CN115811986)
PENDING
(KR10-2023-0015350)
PENDING
(MX2022013255)
PENDING
(MX2022013254)
PENDING
(KR10-2023-0004735)
PENDING
(BR112022019782)
PENDING
(BR112022019781)
PENDING
(IL297419)
PENDING
(IL297417)
PENDING
(AU2021260099)
PENDING
(AU2021261471)
PENDING
(IN202247059384)
PENDING
(IN202247059383)
PENDING
(TW202206096)
PENDING
(CA3174215)
PENDING
(CA3173922)
PENDING
(CN113521269)
LAPSED
(CN113521268)
PENDING</t>
  </si>
  <si>
    <t>2018-03-15</t>
  </si>
  <si>
    <t>(JP7416705)
５’キャップトリヌクレオチドまたはより高級のオリゴヌクレオチド化合物、ならびにＲＮＡの安定化、タンパク質の発現および治療法におけるそれらの使用</t>
  </si>
  <si>
    <t>BIONTECH
BIONTECH RNA PHARMACEUTICALS
DEBIOTECH</t>
  </si>
  <si>
    <t>(JP7416705)
GRANTED
(US20210363172)
PENDING
(US20210340170)
PENDING
(EP3765477)
PENDING
(WO2019/175356)
LAPSED
(RU2811940)
GRANTED
(AU2019235424)
GRANTED
(IL278058)
GRANTED
(BR112020026125)
PENDING
(KR10-2020-0143391)
PENDING
(CN112119084)
PENDING
(MX2020010871)
PENDING
(IN202047044688)
PENDING
(CA3093509)
PENDING</t>
  </si>
  <si>
    <t>リーガルステータス
（ファミリ単位）</t>
    <rPh sb="15" eb="17">
      <t>タンイ</t>
    </rPh>
    <phoneticPr fontId="1"/>
  </si>
  <si>
    <t>リーガルステータス
（特許単位）</t>
    <rPh sb="11" eb="13">
      <t>トッキョ</t>
    </rPh>
    <rPh sb="13" eb="15">
      <t>タンイ</t>
    </rPh>
    <phoneticPr fontId="1"/>
  </si>
  <si>
    <t xml:space="preserve">US8304529           B2 
US20100261231       A1 
JP2009544754        A 
EP2049665           A2 
WO2008/016473       A3 
CA2659301           A1 
WO2008/016473       A2 </t>
  </si>
  <si>
    <t xml:space="preserve">CN107501370         B 
IN298843            B 
CN104072561         B 
CN107501370         A 
CY1115525           T1 
CA2692906           C 
HK1200461           A1 
PL2167523           T3 
HRP20140771         T1 
CN104072561         A 
ES2500515           T3 
SI2167523           T1 
PT2167523           E 
DK2167523           T3 
EP2167523           B1 
CN101855231         B 
AU2008265683        B2 
EA017740            B1 
US8153773           B2 
EP2167523           A4 
CN101855231         A 
US20100233757       A1 
IN0100/KOLNP/2010   A 
EA201070030         A1 
EP2167523           A2 
WO2008/157688       A3 
AU2008265683        A1 
CA2692906           A1 
WO2008/157688       A2 </t>
  </si>
  <si>
    <t xml:space="preserve">CA2727091           C 
JP5715560           B2 
PL2297175           T3 
PL215513            B1 
ES2425781           T3 
US8519110           B2 
EP2297175           B1 
AU2009256131        B2 
JP2011522542        A 
EP2297175           A4 
US20110092574       A1 
EP2297175           A2 
WO2009/149253       A3 
AU2009256131        A1 
CA2727091           A1 
WO2009/149253       A2 
PL385388            A1 </t>
  </si>
  <si>
    <t xml:space="preserve">CA2768600           C 
JP2018127462        A 
JP6306127           B2 
JP2017061507        A 
JP6042481           B2 
US9295717           B2 
JP5799014           B2 
JP2015180631        A 
SI2461833           T1 
PT2461833           E 
DK2461833           T3 
AU2010281042        B2 
ES2522042           T3 
EP2461833           B1 
JP2013501014        A 
HK1167107           A1 
US20120195917       A1 
EP2461833           A1 
AU2010281042        A1 
CA2768600           A1 
WO2011/015347       A1 
EP2281579           A1 </t>
  </si>
  <si>
    <t xml:space="preserve">US9752153           B2 
US20160281095       A1 
US9388420           B2 
US20150252373       A1 
US8969545           B2 
US20130102655       A1 
WO2013/059475       A1 </t>
  </si>
  <si>
    <t xml:space="preserve">PL227982            B1 
PL406893            A1 </t>
  </si>
  <si>
    <t xml:space="preserve">ES2964690           T3 
SI3906789           T1 
SI3954225           T1 
SI4104687           T1 
DK4104687           T3 
FI4104687           T3 
HUE064227           T2 
PT4104687           T 
LT4104687           T 
PL4140491           T3 
LT3906789           T 
LT3954225           T 
EP4104687           B1 
SI4140491           T1 
CN116751827         B 
US11878991          B2 
EP4276189           A3 
FI3906789           T3 
DK3906789           T3 
AU2021206780        C1 
DK3954225           T3 
PT3954225           T 
FI3954225           T3 
CA2999274           C 
PT3906789           T 
PT4140491           T 
DK4140491           T3 
EP3906789           B1 
EP3954225           B1 
FI4140491           T3 
EP4276189           A2 
CN117025590         A 
LT4140491           T 
AU2023229522        A1 
CN116751827         A 
EP4140491           B1 
CN116590285         A 
AU2023201915        A1 
AU2021206780        B2 
EP4140491           A1 
KR10-2023-0026535   A 
KR10-2500198        B1 
US11578095          B2 
EP4104687           A1 
US20220289786       A1 
US11414453          B2 
JP2022109973        A 
CY1124306           T1 
JP7082174           B2 
EP3954224           A1 
EP3954225           A1 
US20210371452       A1 
HUE055458           T2 
ES2879686           T3 
EP3906789           A1 
PL3352584           T3 
CN113584020         A 
AU2016328645        C1 
HRP20211091         T1 
SI3352584           T1 
RS62129             B1 
US20210261597       A1 
AU2021206780        A1 
LT3352584           T 
PT3352584           T 
DK3352584           T3 
AU2016328645        B2 
EP3352584           B1 
JP2021048864        A 
US10913768          B2 
JP6814997           B2 
US10519189          B2 
US10494399          B2 
US20190270766       A1 
HK1255236           A1 
US20190144490       A1 
EP3352584           A4 
US20180273576       A1 
JP2018527015        A 
CN108366604         A 
EP3352584           A1 
KR10-2018-0050409   A 
IN201847014341      A 
AU2016328645        A1 
CA2999274           A1 
CA3218662           A1 
WO2017/053297       A1 </t>
  </si>
  <si>
    <t xml:space="preserve">EP4086269           A1 
ES2914225           T3 
SI3362461           T1 
DK3362461           T3 
EP3362461           B1 
US10570388          B2 
US10563195          B2 
US10428106          B2 
US20190218546       A1 
US20180312535       A1 
US20180305393       A1 
US20180291055       A1 
EP3362461           A1 
WO2017/066781       A1 </t>
  </si>
  <si>
    <t xml:space="preserve">US11866754          B2 
US20190211368       A1 
WO2017/066797       A1 </t>
  </si>
  <si>
    <t xml:space="preserve">CA3011663           C 
JP7144050           B2 
IN402769            B 
ES2879802           T3 
EA038834            B1 
PL3408276           T3 
AU2017211693        B2 
US11066436          B2 
EP3408276           B1 
US20190300563       A1 
EA201891429         A1 
JP2019504837        A 
CN109071589         A 
IN201817028040      A 
EP3408276           A1 
KR10-2018-0100595   A 
AU2017211693        A1 
CA3011663           A1 
WO2017/130151       A1 
PL415967            A1 </t>
  </si>
  <si>
    <t xml:space="preserve">US10968248          B2 
US20200040026       A1 
US10487105          B2 
EP3529255           A1 
WO2018/075827       A1 
US20180105551       A1 </t>
  </si>
  <si>
    <t xml:space="preserve">RU2811940           C2 
JP7416705           B2 
AU2019235424        B2 
BR112020026125      A8 
RU2020133704        A 
US20210363172       A1 
US20210340170       A1 
JP2021515577        A 
BR112020026125      A2 
EP3765477           A1 
BR112020026125      A0 
KR10-2020-0143391   A 
CN112119084         A 
IL278058            B 
MX2020010871        A 
IN202047044688      A 
AU2019235424        A1 
CA3093509           A1 
WO2019/175356       A1 </t>
  </si>
  <si>
    <t xml:space="preserve">EP4103577           A4 
US20230130423       A1 
JP2023513764        A 
EP4103577           A1 
KR10-2022-0163359   A 
AU2021219563        A1 
CA3167570           A1 
WO2021/162567       A1 
PL432883            A1 </t>
  </si>
  <si>
    <t xml:space="preserve">EP4103578           A4 
US20230295215       A1 
JP2023513756        A 
EP4103578           A1 
KR10-2022-0163360   A 
AU2021219237        A1 
CA3167563           A1 
WO2021/162566       A1 
PL432884            A1 </t>
  </si>
  <si>
    <t xml:space="preserve">JPWO2021/172204     A5 
EP4112630           A4 
IN202217054387      A 
US20230097172       A1 
EP4112630           A1 
CN115175916         A 
JPWO2021/172204     A1 
WO2021/172204       A1 </t>
  </si>
  <si>
    <t xml:space="preserve">JP2023523414        A5 
JP2023523414        A 
CN115768437         A 
EP4138854           A2 
KR10-2023-0015914   A 
AU2021260932        A1 
IL296855            A 
WO2021/216776       A3 
CA3173803           A1 
WO2021/216776       A2 </t>
  </si>
  <si>
    <t xml:space="preserve">US11951185          B2 
US11925694          B2 
US20240075165       A1 
US11779659          B2 
CN116585464         A 
GB202307565         D0 
GB2594365           B 
JP2023522246        A 
JP2023522249        A 
CN115867654         A 
CN115811986         A 
US20230073461       A1 
US20230075979       A1 
EP4138897           A1 
EP4139452           A1 
KR10-2023-0015350   A 
MX2022013254        A 
MX2022013255        A 
US11547673          B1 
KR10-2023-0004735   A 
BR112022019781      A2 
BR112022019782      A2 
IL297417            A 
IL297419            A 
AU2021260099        A1 
AU2021261471        A1 
IN202247059383      A 
IN202247059384      A 
BR112022019781      A0 
BR112022019782      A0 
US20220273820       A1 
US20220249704       A1 
TW202206096         A 
JP2021191743        A 
JP2021185136        A 
CA3173922           A1 
CA3174215           A1 
WO2021/213924       A1 
WO2021/214204       A1 
EP3901260           A1 
EP3901261           A1 
GB2594364           A 
GB2594365           A 
CN113521268         A 
CN113521269         A 
GB202105465         D0 
GB202105481         D0 </t>
  </si>
  <si>
    <t xml:space="preserve">IN202317003784      A 
JP2023533721        A 
EP4175967           A2 
CN115803333         A 
KR10-2023-0034333   A 
WO2022/006368       A3 
US20220002716       A1 
WO2022/006368       A2 </t>
  </si>
  <si>
    <t xml:space="preserve">US20230304058       A1 
JP2023538643        A 
EP4202053           A1 
AU2020464470        A1 
KR10-2023-0050447   A 
CN113122596         B 
WO2022/036858       A1 
CN113416762         A 
CN113416763         A 
CN113355380         A 
CN113355381         A 
CN113337558         A 
CN113337559         A 
CN113337560         A 
CN113337561         A 
CN113308503         A 
CN113308504         A 
CN113278665         A 
CN113278666         A 
CN113278667         A 
CN113278668         A 
CN113234775         A 
CN113234776         A 
CN113234777         A 
CN113234778         A 
CN113234779         A 
CN113234780         A 
CN113234781         A 
CN113234782         A 
CN113201566         A 
CN113136405         A 
CN113122595         A 
CN113122596         A 
CN113122597         A 
CN113106133         A 
CN113106134         A 
CN113106135         A 
CN111944864         B 
CN111944864         A </t>
  </si>
  <si>
    <t xml:space="preserve">IN202317022043      A 
JP2023540562        A 
EP4208549           A1 
CN116368226         A 
WO2022/051677       A1 </t>
  </si>
  <si>
    <t xml:space="preserve">US20230382943       A1 
JP2023549592        A 
IN202317031095      A 
EP4234567           A1 
CN116438306         A 
IL302215            A 
CA3198727           A1 
WO2022/086140       A1 
KR10-2366490        B1 </t>
  </si>
  <si>
    <t xml:space="preserve">EP4314000           A1 
TW202304944         A 
WO2022/212442       A1 </t>
  </si>
  <si>
    <t xml:space="preserve">KR10-2022-0140140   A </t>
  </si>
  <si>
    <t xml:space="preserve">CN117858885         A 
IN202417006053      A 
WO2023/282245       A1 </t>
  </si>
  <si>
    <t xml:space="preserve">WO2023/007019       A9 
WO2023/007019       A1 </t>
  </si>
  <si>
    <t xml:space="preserve">BR112024003914      A0 
AU2022338639        A1 
CA3230030           A1 
WO2023/033551       A1 
KR10-2023-0032999   A </t>
  </si>
  <si>
    <t xml:space="preserve">KR10-2023-0083197   A </t>
  </si>
  <si>
    <t xml:space="preserve">WO2023/141474       A9 
WO2023/141474       A1 </t>
  </si>
  <si>
    <t xml:space="preserve">WO2023/147352       A1 </t>
  </si>
  <si>
    <t xml:space="preserve">KR10-2023-0123318   A </t>
  </si>
  <si>
    <t xml:space="preserve">WO2023/167880       A3 
WO2023/167880       A2 </t>
  </si>
  <si>
    <t xml:space="preserve">WO2023/167276       A1 </t>
  </si>
  <si>
    <t xml:space="preserve">KR10-2023-0141482   A 
WO2023/191342       A1 </t>
  </si>
  <si>
    <t xml:space="preserve">WO2023/199261       A1 
PL440921            A1 </t>
  </si>
  <si>
    <t xml:space="preserve">US20240132534       A1 
CN114685588         B 
WO2023/213237       A1 
CN114685588         A </t>
  </si>
  <si>
    <t>公報番号</t>
    <rPh sb="0" eb="2">
      <t>コウホウ</t>
    </rPh>
    <rPh sb="2" eb="4">
      <t>バンゴウ</t>
    </rPh>
    <phoneticPr fontId="1"/>
  </si>
  <si>
    <t>リーガルステータス</t>
    <phoneticPr fontId="1"/>
  </si>
  <si>
    <t>2015-10-28</t>
  </si>
  <si>
    <t>2009-07-01</t>
  </si>
  <si>
    <t>2018-01-18</t>
  </si>
  <si>
    <t>2015-06-08</t>
  </si>
  <si>
    <t>2014-02-25</t>
  </si>
  <si>
    <t>2019-01-10</t>
  </si>
  <si>
    <t>2014-04-23</t>
  </si>
  <si>
    <t>2017-04-05</t>
  </si>
  <si>
    <t>2016-10-17</t>
  </si>
  <si>
    <t>2022-03-23</t>
  </si>
  <si>
    <t>2016-10-03</t>
  </si>
  <si>
    <t>2018-04-29</t>
  </si>
  <si>
    <t>2019-04-15</t>
  </si>
  <si>
    <t>2018-11-09</t>
  </si>
  <si>
    <t>2011-06-08</t>
  </si>
  <si>
    <t>US11712481</t>
  </si>
  <si>
    <t>ACUITAS 1(US)</t>
  </si>
  <si>
    <t>ALNYLAM 1(US)</t>
  </si>
  <si>
    <t>ALNYLAM 2(US)</t>
  </si>
  <si>
    <t>ALNYLAM 3(US)</t>
  </si>
  <si>
    <t>ALNYLAM 4(US)</t>
  </si>
  <si>
    <t>ARBUTUS 1(US)</t>
  </si>
  <si>
    <t>ARBUTUS 2(US)</t>
  </si>
  <si>
    <t>ARBUTUS 3(US)</t>
  </si>
  <si>
    <t>ARBUTUS 4(US)</t>
  </si>
  <si>
    <t>ARBUTUS 5(US)</t>
  </si>
  <si>
    <t>EP2279254</t>
  </si>
  <si>
    <t>ARBUTUS 6(EP)</t>
  </si>
  <si>
    <t>US11786598</t>
  </si>
  <si>
    <t>ARBUTUS 7(US)</t>
  </si>
  <si>
    <t>US11446383</t>
  </si>
  <si>
    <t>ARBUTUS 8(US)</t>
  </si>
  <si>
    <t>US9878042</t>
  </si>
  <si>
    <t>ARBUTUS 9(US)</t>
  </si>
  <si>
    <t>US11718852</t>
  </si>
  <si>
    <t>ARBUTUS 10(US)</t>
  </si>
  <si>
    <t>ARBUTUS 11(US)</t>
  </si>
  <si>
    <t>US11684577</t>
  </si>
  <si>
    <t>ETHERNA 1(US)</t>
  </si>
  <si>
    <t>GLAXOSMITHKLINE 1(US)</t>
  </si>
  <si>
    <t>JP7333563</t>
  </si>
  <si>
    <t>ISAAR 1(JP)</t>
  </si>
  <si>
    <t>US11786468</t>
  </si>
  <si>
    <t>KINGS 1(US)</t>
  </si>
  <si>
    <t>US11406706</t>
  </si>
  <si>
    <t>MERCK 1(US)</t>
  </si>
  <si>
    <t>US10821175</t>
  </si>
  <si>
    <t>MERCK 2(US)</t>
  </si>
  <si>
    <t>US11026894</t>
  </si>
  <si>
    <t>MIT 1(US)</t>
  </si>
  <si>
    <t>JP6881813</t>
  </si>
  <si>
    <t>MODERNATX 1(JP)</t>
  </si>
  <si>
    <t>MODERNATX 2(US)</t>
  </si>
  <si>
    <t>JP6893245</t>
  </si>
  <si>
    <t>NANJING 1(JP)</t>
  </si>
  <si>
    <t>EP3527201</t>
  </si>
  <si>
    <t>NANJING 2(EP)</t>
  </si>
  <si>
    <t>US11951177</t>
  </si>
  <si>
    <t>NANOVATION 1(US)</t>
  </si>
  <si>
    <t>EP3519578</t>
  </si>
  <si>
    <t>PREC 1(EP)</t>
  </si>
  <si>
    <t>JP7379776</t>
  </si>
  <si>
    <t>PRECISION 1(JP)</t>
  </si>
  <si>
    <t>US11679159</t>
  </si>
  <si>
    <t>PRECISION 2(US)</t>
  </si>
  <si>
    <t>JP7447389</t>
  </si>
  <si>
    <t>PRECISION 3(JP)</t>
  </si>
  <si>
    <t>PRECISION 4(JP)</t>
  </si>
  <si>
    <t>JP5475753</t>
  </si>
  <si>
    <t>PROTIVA 1(JP)</t>
  </si>
  <si>
    <t>JP2022506955</t>
  </si>
  <si>
    <t>TEKMIRA 1(JP)</t>
  </si>
  <si>
    <t>TEKMIRA 2(JP)</t>
  </si>
  <si>
    <t>TEKMIRA 3(JP)</t>
  </si>
  <si>
    <t>TEKMIRA 4(JP)</t>
  </si>
  <si>
    <t>TEKMIRA 5(JP)</t>
  </si>
  <si>
    <t>US11547764</t>
  </si>
  <si>
    <t>TRANSLATE 1(US)</t>
  </si>
  <si>
    <t>US11338044</t>
  </si>
  <si>
    <t>TRANSLATE 2(US)</t>
  </si>
  <si>
    <t>その他特徴</t>
    <rPh sb="2" eb="3">
      <t>タ</t>
    </rPh>
    <rPh sb="3" eb="5">
      <t>トクチョウ</t>
    </rPh>
    <phoneticPr fontId="1"/>
  </si>
  <si>
    <t>通番</t>
    <rPh sb="0" eb="1">
      <t>ツウ</t>
    </rPh>
    <rPh sb="1" eb="2">
      <t>バン</t>
    </rPh>
    <phoneticPr fontId="1"/>
  </si>
  <si>
    <t>特許登録番号（公報未発行の場合、公開番号）</t>
    <rPh sb="0" eb="2">
      <t>トッキョ</t>
    </rPh>
    <rPh sb="2" eb="4">
      <t>トウロク</t>
    </rPh>
    <rPh sb="4" eb="6">
      <t>バンゴウ</t>
    </rPh>
    <rPh sb="7" eb="9">
      <t>コウホウ</t>
    </rPh>
    <rPh sb="9" eb="12">
      <t>ミハッコウ</t>
    </rPh>
    <rPh sb="13" eb="15">
      <t>バアイ</t>
    </rPh>
    <rPh sb="16" eb="18">
      <t>コウカイ</t>
    </rPh>
    <rPh sb="18" eb="20">
      <t>バンゴウ</t>
    </rPh>
    <phoneticPr fontId="1"/>
  </si>
  <si>
    <t>最先優先権主張国</t>
    <rPh sb="0" eb="2">
      <t>サイセン</t>
    </rPh>
    <rPh sb="2" eb="5">
      <t>ユウセンケン</t>
    </rPh>
    <rPh sb="5" eb="8">
      <t>シュチョウコク</t>
    </rPh>
    <phoneticPr fontId="1"/>
  </si>
  <si>
    <t>タイトル</t>
    <phoneticPr fontId="1"/>
  </si>
  <si>
    <t>譲受人</t>
    <rPh sb="0" eb="3">
      <t>ユズリウケニン</t>
    </rPh>
    <phoneticPr fontId="1"/>
  </si>
  <si>
    <t>Orbitリンク</t>
    <phoneticPr fontId="1"/>
  </si>
  <si>
    <t>2015-07-09</t>
  </si>
  <si>
    <t>2017-09-29</t>
  </si>
  <si>
    <t>2016-03-30</t>
  </si>
  <si>
    <t>2020-02-14</t>
  </si>
  <si>
    <t>2020-02-07</t>
  </si>
  <si>
    <t>2019-02-12</t>
  </si>
  <si>
    <t>2018-01-29</t>
  </si>
  <si>
    <t>2017-03-15</t>
  </si>
  <si>
    <t>2016-12-08</t>
  </si>
  <si>
    <t>2016-10-21</t>
  </si>
  <si>
    <t>2015-07-21</t>
  </si>
  <si>
    <t>2012-04-02</t>
  </si>
  <si>
    <t>US8283333</t>
  </si>
  <si>
    <t>ARBUTUS 1(US)・PLK-1</t>
  </si>
  <si>
    <t>CUREVAC 1(US)・SARS-CoV-2</t>
  </si>
  <si>
    <t>CUREVAC 2(US)・SARS-CoV-2</t>
  </si>
  <si>
    <t>CUREVAC 3(US)・SARS-CoV-2</t>
  </si>
  <si>
    <t>GLAXOSMITHKLINE 1(US)・EBV,CMV,CoV,Flu,VZV,Flavi</t>
  </si>
  <si>
    <t>GLAXOSMITHKLINE 2(US)・EBV,CMV,CoV,Flu,VZV,Flavi</t>
  </si>
  <si>
    <t>GLAXOSMITHKLINE 3(US)・EBV,CMV,CoV,Flu,VZV,Flavi</t>
  </si>
  <si>
    <t>GLAXOSMITHKLINE 4(US)・EBV,CMV,CoV,Flu,VZV,Flavi</t>
  </si>
  <si>
    <t>GLAXOSMITHKLINE 5(US)・EBV,CMV,CoV,Flu,VZV,Flavi</t>
  </si>
  <si>
    <t>JP6884714</t>
  </si>
  <si>
    <t>INSMED 1(JP)・COL1A1,ANXA11</t>
  </si>
  <si>
    <t>EP3319976</t>
  </si>
  <si>
    <t>INSMED 2(EP)・COL1A1,ANXA11</t>
  </si>
  <si>
    <t>JP7284179</t>
  </si>
  <si>
    <t>INTELLIA 1(JP)・Cas</t>
  </si>
  <si>
    <t>EP3688162</t>
  </si>
  <si>
    <t>INTELLIA 2(EP)・Cas</t>
  </si>
  <si>
    <t>JP7245651</t>
  </si>
  <si>
    <t>INTELLIA 3(JP)・Cas</t>
  </si>
  <si>
    <t>US11638754</t>
  </si>
  <si>
    <t>MERCK 1(US)・HPV</t>
  </si>
  <si>
    <t>MODERNATX 1(JP)・SARS-CoV-2</t>
  </si>
  <si>
    <t>MODERNATX 2(JP)・SARS-CoV-2</t>
  </si>
  <si>
    <t>MODERNATX 3(US)・hMPV・hPIV3</t>
  </si>
  <si>
    <t>US11911453</t>
  </si>
  <si>
    <t>MODERNATX 4(US)・RSV</t>
  </si>
  <si>
    <t>US11752206</t>
  </si>
  <si>
    <t>MODERNATX 5(US)・HSV-2</t>
  </si>
  <si>
    <t>US11464848</t>
  </si>
  <si>
    <t>MODERNATX 6(US)・RSV</t>
  </si>
  <si>
    <t>US11918644</t>
  </si>
  <si>
    <t>MODERNATX 7(US)・VZV</t>
  </si>
  <si>
    <t>US11045540</t>
  </si>
  <si>
    <t>MODERNATX 8(US)・VZV</t>
  </si>
  <si>
    <t>MODERNATX 9(US)・hMPV・hPIV3</t>
  </si>
  <si>
    <t>JP6980780</t>
  </si>
  <si>
    <t>MODERNATX 10(JP)・hCMV</t>
  </si>
  <si>
    <t>US10272150</t>
  </si>
  <si>
    <t>MODERNATX 11(US)・hPIV3</t>
  </si>
  <si>
    <t>JP7278677</t>
  </si>
  <si>
    <t>MODERNATX 12(JP)・hCMV</t>
  </si>
  <si>
    <t>JP6921833</t>
  </si>
  <si>
    <t>MODERNATX 13(JP)・hCMV</t>
  </si>
  <si>
    <t>US11872278</t>
  </si>
  <si>
    <t>MODERNATX 14(US)・hMPV</t>
  </si>
  <si>
    <t>US10543269</t>
  </si>
  <si>
    <t>MODERNATX 15(US)・hMPV</t>
  </si>
  <si>
    <t>US10702599</t>
  </si>
  <si>
    <t>MODERNATX 16(US)・hPIV3</t>
  </si>
  <si>
    <t>US10064934</t>
  </si>
  <si>
    <t>MODERNATX 17(US)・hPIV3、hMPV</t>
  </si>
  <si>
    <t>US10493143</t>
  </si>
  <si>
    <t>MODERNATX 18(US)・HPV</t>
  </si>
  <si>
    <t>JP7330590</t>
  </si>
  <si>
    <t>MODERNATX 19(JP)・VZV</t>
  </si>
  <si>
    <t>JP6925688</t>
  </si>
  <si>
    <t>MODERNATX 20(JP)・VZV</t>
  </si>
  <si>
    <t>MODERNATX 21(US)・VZV</t>
  </si>
  <si>
    <t>MODERNATX 22(US)・βCoV</t>
  </si>
  <si>
    <t>MODERNATX 23(US)・βCoV</t>
  </si>
  <si>
    <t>MODERNATX 24(EP)・βCoV</t>
  </si>
  <si>
    <t>MODERNATX 25(US)・CHIKV</t>
  </si>
  <si>
    <t>MODERNATX 26(US)・CHIKV</t>
  </si>
  <si>
    <t>MODERNATX 27(US)・ZIKV</t>
  </si>
  <si>
    <t>MODERNATX 28(US)・ZIKV</t>
  </si>
  <si>
    <t>EP3134131</t>
  </si>
  <si>
    <t>MODERNATX 29(EP)・Flu</t>
  </si>
  <si>
    <t>MODERNATX 30(JP)・分泌タンパク</t>
  </si>
  <si>
    <t>MODERNATX 31(JP)・ASCL3</t>
  </si>
  <si>
    <t>JP6986563</t>
  </si>
  <si>
    <t>NANJING 1(JP)・bcl-2</t>
  </si>
  <si>
    <t>JP5766188</t>
  </si>
  <si>
    <t>PROTIVA 1(JP)・PLK-1</t>
  </si>
  <si>
    <t>EP2449114</t>
  </si>
  <si>
    <t>PROTIVA 2(EP)・PLK-1</t>
  </si>
  <si>
    <t>JP6184945</t>
  </si>
  <si>
    <t>SHIRE 1(JP)・分泌タンパク</t>
  </si>
  <si>
    <t>US11951181</t>
  </si>
  <si>
    <t>TRANSLATE 1(US)・ホルモン</t>
  </si>
  <si>
    <t>US11951180</t>
  </si>
  <si>
    <t>TRANSLATE 2(US)・酵素</t>
  </si>
  <si>
    <t>US11951179</t>
  </si>
  <si>
    <t>TRANSLATE 3(US)・サイトカイン</t>
  </si>
  <si>
    <t>TRANSLATE 4(US)・OTC</t>
  </si>
  <si>
    <t>特許登録番号</t>
    <rPh sb="0" eb="2">
      <t>トッキョ</t>
    </rPh>
    <rPh sb="2" eb="4">
      <t>トウロク</t>
    </rPh>
    <rPh sb="4" eb="6">
      <t>バンゴウ</t>
    </rPh>
    <phoneticPr fontId="1"/>
  </si>
  <si>
    <t>通番</t>
    <rPh sb="0" eb="1">
      <t>ツウ</t>
    </rPh>
    <rPh sb="1" eb="2">
      <t>バン</t>
    </rPh>
    <phoneticPr fontId="1"/>
  </si>
  <si>
    <t>最先優先権主張国</t>
    <rPh sb="0" eb="2">
      <t>サイセン</t>
    </rPh>
    <rPh sb="2" eb="5">
      <t>ユウセンケン</t>
    </rPh>
    <rPh sb="5" eb="8">
      <t>シュチョウコク</t>
    </rPh>
    <phoneticPr fontId="1"/>
  </si>
  <si>
    <t>タイトル</t>
    <phoneticPr fontId="1"/>
  </si>
  <si>
    <t>譲受人</t>
    <rPh sb="0" eb="3">
      <t>ユズリウケニン</t>
    </rPh>
    <phoneticPr fontId="1"/>
  </si>
  <si>
    <t>Orbitリンク</t>
    <phoneticPr fontId="1"/>
  </si>
  <si>
    <t>物質量比
モル％
上限</t>
    <rPh sb="0" eb="3">
      <t>ブッシツリョウ</t>
    </rPh>
    <rPh sb="3" eb="4">
      <t>ヒ</t>
    </rPh>
    <rPh sb="9" eb="11">
      <t>ジョウゲン</t>
    </rPh>
    <phoneticPr fontId="1"/>
  </si>
  <si>
    <t>物質量比
モル％
下限</t>
    <rPh sb="0" eb="3">
      <t>ブッシツリョウ</t>
    </rPh>
    <rPh sb="3" eb="4">
      <t>ヒ</t>
    </rPh>
    <rPh sb="9" eb="11">
      <t>カゲン</t>
    </rPh>
    <phoneticPr fontId="1"/>
  </si>
  <si>
    <t>物質量比
モル％
下限</t>
    <rPh sb="0" eb="3">
      <t>ブッシツリョウ</t>
    </rPh>
    <rPh sb="3" eb="4">
      <t>ヒ</t>
    </rPh>
    <rPh sb="8" eb="10">
      <t>カゲン</t>
    </rPh>
    <phoneticPr fontId="1"/>
  </si>
  <si>
    <t>特許登録番号</t>
    <rPh sb="0" eb="2">
      <t>トッキョ</t>
    </rPh>
    <rPh sb="2" eb="4">
      <t>トウロク</t>
    </rPh>
    <rPh sb="4" eb="6">
      <t>バンゴウ</t>
    </rPh>
    <phoneticPr fontId="1"/>
  </si>
  <si>
    <t>US11400158</t>
  </si>
  <si>
    <t>US7982027</t>
  </si>
  <si>
    <t>US11191849</t>
  </si>
  <si>
    <t>US8906395</t>
  </si>
  <si>
    <t>US11116729</t>
  </si>
  <si>
    <t>JP5705978</t>
  </si>
  <si>
    <t>EP2586430</t>
  </si>
  <si>
    <t>US9950068</t>
  </si>
  <si>
    <t>US9533047</t>
  </si>
  <si>
    <t>JP7080172</t>
  </si>
  <si>
    <t>EP3386484</t>
  </si>
  <si>
    <t>JP7332478</t>
  </si>
  <si>
    <t>US11969506</t>
  </si>
  <si>
    <t>US9750819</t>
  </si>
  <si>
    <t>EP2852381</t>
  </si>
  <si>
    <t>JP5977394</t>
  </si>
  <si>
    <t>JP5784914</t>
  </si>
  <si>
    <t>US7691405</t>
  </si>
  <si>
    <t>US7404969</t>
  </si>
  <si>
    <t>JP7086870</t>
  </si>
  <si>
    <t>US10940207</t>
  </si>
  <si>
    <t>US11013812</t>
  </si>
  <si>
    <t>JP7422977</t>
  </si>
  <si>
    <t>US10471153</t>
  </si>
  <si>
    <t>JP7411258</t>
  </si>
  <si>
    <t>2003-07-16</t>
  </si>
  <si>
    <t>2016-06-30</t>
  </si>
  <si>
    <t>2010-06-25</t>
  </si>
  <si>
    <t>2019-01-17</t>
  </si>
  <si>
    <t>2015-12-10</t>
  </si>
  <si>
    <t>2012-05-23</t>
  </si>
  <si>
    <t>2005-02-14</t>
  </si>
  <si>
    <t>2016-11-10</t>
  </si>
  <si>
    <t>2018-07-23</t>
  </si>
  <si>
    <t>2018-09-18</t>
  </si>
  <si>
    <t>特許登録番号</t>
    <rPh sb="0" eb="2">
      <t>トッキョ</t>
    </rPh>
    <rPh sb="2" eb="4">
      <t>トウロク</t>
    </rPh>
    <rPh sb="4" eb="6">
      <t>バンゴウ</t>
    </rPh>
    <phoneticPr fontId="1"/>
  </si>
  <si>
    <t>最先優先権主張国</t>
    <rPh sb="0" eb="2">
      <t>サイセン</t>
    </rPh>
    <rPh sb="2" eb="5">
      <t>ユウセンケン</t>
    </rPh>
    <rPh sb="5" eb="8">
      <t>シュチョウコク</t>
    </rPh>
    <phoneticPr fontId="1"/>
  </si>
  <si>
    <t>タイトル</t>
    <phoneticPr fontId="1"/>
  </si>
  <si>
    <t>譲受人</t>
    <rPh sb="0" eb="3">
      <t>ユズリウケニン</t>
    </rPh>
    <phoneticPr fontId="1"/>
  </si>
  <si>
    <t>Orbitリンク</t>
    <phoneticPr fontId="1"/>
  </si>
  <si>
    <t>Open</t>
    <phoneticPr fontId="1"/>
  </si>
  <si>
    <t>mRNA</t>
    <phoneticPr fontId="1"/>
  </si>
  <si>
    <t>US9687448</t>
  </si>
  <si>
    <t>US10703789</t>
  </si>
  <si>
    <t>US11564998</t>
  </si>
  <si>
    <t>JP6946384</t>
  </si>
  <si>
    <t>US10577403</t>
  </si>
  <si>
    <t>US10772975</t>
  </si>
  <si>
    <t>US10463751</t>
  </si>
  <si>
    <t>US11786607</t>
  </si>
  <si>
    <t>2012-12-07</t>
  </si>
  <si>
    <t>2017-06-15</t>
  </si>
  <si>
    <t>(US11191849)
Compositions and methods for delivering messenger RNA</t>
    <phoneticPr fontId="1"/>
  </si>
  <si>
    <t>ダイチロナ（登録商標）</t>
    <rPh sb="6" eb="8">
      <t>トウロク</t>
    </rPh>
    <rPh sb="8" eb="10">
      <t>ショウヒョウ</t>
    </rPh>
    <phoneticPr fontId="1"/>
  </si>
  <si>
    <t>種類</t>
    <rPh sb="0" eb="2">
      <t>シュルイ</t>
    </rPh>
    <phoneticPr fontId="1"/>
  </si>
  <si>
    <t>コレステロール</t>
    <phoneticPr fontId="1"/>
  </si>
  <si>
    <t>中性脂質</t>
    <rPh sb="0" eb="2">
      <t>チュウセイ</t>
    </rPh>
    <rPh sb="2" eb="4">
      <t>シシツ</t>
    </rPh>
    <phoneticPr fontId="1"/>
  </si>
  <si>
    <t>PEG化脂質</t>
    <rPh sb="3" eb="4">
      <t>カ</t>
    </rPh>
    <rPh sb="4" eb="6">
      <t>シシツ</t>
    </rPh>
    <phoneticPr fontId="1"/>
  </si>
  <si>
    <t>ステロール</t>
    <phoneticPr fontId="1"/>
  </si>
  <si>
    <t>コミナティ（登録商標）RTU筋注</t>
    <rPh sb="6" eb="8">
      <t>トウロク</t>
    </rPh>
    <rPh sb="8" eb="10">
      <t>ショウヒョウ</t>
    </rPh>
    <rPh sb="14" eb="16">
      <t>キンチュウ</t>
    </rPh>
    <phoneticPr fontId="1"/>
  </si>
  <si>
    <t>備考</t>
    <rPh sb="0" eb="2">
      <t>ビコウ</t>
    </rPh>
    <phoneticPr fontId="1"/>
  </si>
  <si>
    <t>出典</t>
    <rPh sb="0" eb="2">
      <t>シュッテン</t>
    </rPh>
    <phoneticPr fontId="1"/>
  </si>
  <si>
    <t>https://www.kegg.jp/medicus-bin/japic_med?japic_code=00071131</t>
    <phoneticPr fontId="1"/>
  </si>
  <si>
    <t>スパイクバックス（登録商標）筋注</t>
    <rPh sb="9" eb="11">
      <t>トウロク</t>
    </rPh>
    <rPh sb="11" eb="13">
      <t>ショウヒョウ</t>
    </rPh>
    <rPh sb="14" eb="16">
      <t>キンチュウ</t>
    </rPh>
    <phoneticPr fontId="1"/>
  </si>
  <si>
    <t>物質量合計計（mol）</t>
    <rPh sb="0" eb="3">
      <t>ブッシツリョウ</t>
    </rPh>
    <rPh sb="3" eb="5">
      <t>ゴウケイ</t>
    </rPh>
    <rPh sb="5" eb="6">
      <t>ケイ</t>
    </rPh>
    <phoneticPr fontId="1"/>
  </si>
  <si>
    <t>コンテンツ</t>
    <phoneticPr fontId="1"/>
  </si>
  <si>
    <t>1. LNP</t>
    <phoneticPr fontId="1"/>
  </si>
  <si>
    <t>①4成分の配合比に特徴</t>
    <rPh sb="2" eb="4">
      <t>セイブン</t>
    </rPh>
    <rPh sb="5" eb="7">
      <t>ハイゴウ</t>
    </rPh>
    <rPh sb="7" eb="8">
      <t>ヒ</t>
    </rPh>
    <rPh sb="9" eb="11">
      <t>トクチョウ</t>
    </rPh>
    <phoneticPr fontId="1"/>
  </si>
  <si>
    <t>②標的に特徴</t>
    <rPh sb="1" eb="3">
      <t>ヒョウテキ</t>
    </rPh>
    <rPh sb="4" eb="6">
      <t>トクチョウ</t>
    </rPh>
    <phoneticPr fontId="1"/>
  </si>
  <si>
    <t>③（参考）その他組成に特徴</t>
    <rPh sb="2" eb="4">
      <t>サンコウ</t>
    </rPh>
    <rPh sb="7" eb="8">
      <t>タ</t>
    </rPh>
    <rPh sb="8" eb="10">
      <t>ソセイ</t>
    </rPh>
    <rPh sb="11" eb="13">
      <t>トクチョウ</t>
    </rPh>
    <phoneticPr fontId="1"/>
  </si>
  <si>
    <t>④（参考）粒子の性状に特徴</t>
    <rPh sb="2" eb="4">
      <t>サンコウ</t>
    </rPh>
    <rPh sb="5" eb="7">
      <t>リュウシ</t>
    </rPh>
    <rPh sb="8" eb="10">
      <t>セイジョウ</t>
    </rPh>
    <rPh sb="11" eb="13">
      <t>トクチョウ</t>
    </rPh>
    <phoneticPr fontId="1"/>
  </si>
  <si>
    <t>製品組成</t>
    <rPh sb="0" eb="2">
      <t>セイヒン</t>
    </rPh>
    <rPh sb="2" eb="4">
      <t>ソセイ</t>
    </rPh>
    <phoneticPr fontId="1"/>
  </si>
  <si>
    <t>LNP訴訟関連特許</t>
    <rPh sb="3" eb="5">
      <t>ソショウ</t>
    </rPh>
    <rPh sb="5" eb="7">
      <t>カンレン</t>
    </rPh>
    <rPh sb="7" eb="9">
      <t>トッキョ</t>
    </rPh>
    <phoneticPr fontId="1"/>
  </si>
  <si>
    <t>2. 5'-capping</t>
    <phoneticPr fontId="1"/>
  </si>
  <si>
    <t>5'-capping関連特許</t>
    <rPh sb="10" eb="12">
      <t>カンレン</t>
    </rPh>
    <rPh sb="12" eb="14">
      <t>トッキョ</t>
    </rPh>
    <phoneticPr fontId="1"/>
  </si>
  <si>
    <t>表紙に戻る</t>
    <rPh sb="0" eb="2">
      <t>ヒョウシ</t>
    </rPh>
    <rPh sb="3" eb="4">
      <t>モド</t>
    </rPh>
    <phoneticPr fontId="1"/>
  </si>
  <si>
    <t>説明</t>
    <rPh sb="0" eb="2">
      <t>セツメイ</t>
    </rPh>
    <phoneticPr fontId="1"/>
  </si>
  <si>
    <t>①～②に該当せず、メインクレーム又は下位請求項において4成分の配合比以外の点で組成に特徴がある特許のリストです。ただし、4成分に着目した抽出を行っているため、網羅的ではないと考えられ、参考情報として収録しています</t>
    <rPh sb="4" eb="6">
      <t>ガイトウ</t>
    </rPh>
    <rPh sb="16" eb="17">
      <t>マタ</t>
    </rPh>
    <rPh sb="18" eb="20">
      <t>カイ</t>
    </rPh>
    <rPh sb="20" eb="23">
      <t>セイキュウコウ</t>
    </rPh>
    <rPh sb="28" eb="30">
      <t>セイブン</t>
    </rPh>
    <rPh sb="31" eb="33">
      <t>ハイゴウ</t>
    </rPh>
    <rPh sb="33" eb="34">
      <t>ヒ</t>
    </rPh>
    <rPh sb="34" eb="36">
      <t>イガイ</t>
    </rPh>
    <rPh sb="37" eb="38">
      <t>テン</t>
    </rPh>
    <rPh sb="39" eb="41">
      <t>ソセイ</t>
    </rPh>
    <rPh sb="42" eb="44">
      <t>トクチョウ</t>
    </rPh>
    <rPh sb="47" eb="49">
      <t>トッキョ</t>
    </rPh>
    <rPh sb="61" eb="63">
      <t>セイブン</t>
    </rPh>
    <rPh sb="64" eb="66">
      <t>チャクモク</t>
    </rPh>
    <rPh sb="68" eb="70">
      <t>チュウシュツ</t>
    </rPh>
    <rPh sb="71" eb="72">
      <t>オコナ</t>
    </rPh>
    <rPh sb="79" eb="82">
      <t>モウラテキ</t>
    </rPh>
    <rPh sb="87" eb="88">
      <t>カンガ</t>
    </rPh>
    <rPh sb="92" eb="94">
      <t>サンコウ</t>
    </rPh>
    <rPh sb="94" eb="96">
      <t>ジョウホウ</t>
    </rPh>
    <rPh sb="99" eb="101">
      <t>シュウロク</t>
    </rPh>
    <phoneticPr fontId="1"/>
  </si>
  <si>
    <t>①～②に該当せず、LNPの粒径等の粒子の性状に特徴がある特許のリストです。ただし、4成分に着目した抽出を行っているため、網羅的ではないと考えられ、参考情報として収録しています</t>
    <rPh sb="4" eb="6">
      <t>ガイトウ</t>
    </rPh>
    <rPh sb="13" eb="15">
      <t>リュウケイ</t>
    </rPh>
    <rPh sb="15" eb="16">
      <t>トウ</t>
    </rPh>
    <rPh sb="17" eb="19">
      <t>リュウシ</t>
    </rPh>
    <rPh sb="20" eb="22">
      <t>セイジョウ</t>
    </rPh>
    <rPh sb="23" eb="25">
      <t>トクチョウ</t>
    </rPh>
    <rPh sb="28" eb="30">
      <t>トッキョ</t>
    </rPh>
    <phoneticPr fontId="1"/>
  </si>
  <si>
    <r>
      <t>特許DB（Questel Orbit Intelligence）検索により別途検索したLNP関連の訴訟の記録がある特許のリストです。</t>
    </r>
    <r>
      <rPr>
        <b/>
        <sz val="11"/>
        <color rgb="FF000000"/>
        <rFont val="Meiryo UI"/>
        <family val="3"/>
        <charset val="128"/>
      </rPr>
      <t>LNP全般について検索を行っており、組成以外の点に特徴がある特許も含みます</t>
    </r>
    <rPh sb="0" eb="2">
      <t>トッキョ</t>
    </rPh>
    <rPh sb="32" eb="34">
      <t>ケンサク</t>
    </rPh>
    <rPh sb="37" eb="39">
      <t>ベット</t>
    </rPh>
    <rPh sb="39" eb="41">
      <t>ケンサク</t>
    </rPh>
    <rPh sb="46" eb="48">
      <t>カンレン</t>
    </rPh>
    <rPh sb="49" eb="51">
      <t>ソショウ</t>
    </rPh>
    <rPh sb="52" eb="54">
      <t>キロク</t>
    </rPh>
    <rPh sb="57" eb="59">
      <t>トッキョ</t>
    </rPh>
    <rPh sb="69" eb="71">
      <t>ゼンパン</t>
    </rPh>
    <rPh sb="75" eb="77">
      <t>ケンサク</t>
    </rPh>
    <rPh sb="78" eb="79">
      <t>オコナ</t>
    </rPh>
    <rPh sb="84" eb="86">
      <t>ソセイ</t>
    </rPh>
    <rPh sb="86" eb="88">
      <t>イガイ</t>
    </rPh>
    <rPh sb="89" eb="90">
      <t>テン</t>
    </rPh>
    <rPh sb="91" eb="93">
      <t>トクチョウ</t>
    </rPh>
    <rPh sb="96" eb="98">
      <t>トッキョ</t>
    </rPh>
    <rPh sb="99" eb="100">
      <t>フク</t>
    </rPh>
    <phoneticPr fontId="1"/>
  </si>
  <si>
    <r>
      <t>5'-capping関連特許のうち、</t>
    </r>
    <r>
      <rPr>
        <b/>
        <sz val="11"/>
        <color rgb="FF000000"/>
        <rFont val="Meiryo UI"/>
        <family val="3"/>
        <charset val="128"/>
      </rPr>
      <t>修飾構造に特徴</t>
    </r>
    <r>
      <rPr>
        <sz val="11"/>
        <color indexed="8"/>
        <rFont val="Meiryo UI"/>
        <family val="3"/>
        <charset val="128"/>
      </rPr>
      <t>のある特許のリストです</t>
    </r>
    <rPh sb="10" eb="12">
      <t>カンレン</t>
    </rPh>
    <rPh sb="12" eb="14">
      <t>トッキョ</t>
    </rPh>
    <rPh sb="18" eb="20">
      <t>シュウショク</t>
    </rPh>
    <rPh sb="20" eb="22">
      <t>コウゾウ</t>
    </rPh>
    <rPh sb="23" eb="25">
      <t>トクチョウ</t>
    </rPh>
    <rPh sb="28" eb="30">
      <t>トッキョ</t>
    </rPh>
    <phoneticPr fontId="1"/>
  </si>
  <si>
    <r>
      <rPr>
        <b/>
        <sz val="11"/>
        <color rgb="FF000000"/>
        <rFont val="Meiryo UI"/>
        <family val="3"/>
        <charset val="128"/>
      </rPr>
      <t>メインクレーム又は下位請求項において4成分の配合比を特定</t>
    </r>
    <r>
      <rPr>
        <sz val="11"/>
        <color indexed="8"/>
        <rFont val="Meiryo UI"/>
        <family val="3"/>
        <charset val="128"/>
      </rPr>
      <t>する特許のリストです。ただし、配合比が下位請求項のみで特定されている特許は除外しています</t>
    </r>
    <rPh sb="7" eb="8">
      <t>マタ</t>
    </rPh>
    <rPh sb="9" eb="11">
      <t>カイ</t>
    </rPh>
    <rPh sb="11" eb="14">
      <t>セイキュウコウ</t>
    </rPh>
    <rPh sb="19" eb="21">
      <t>セイブン</t>
    </rPh>
    <rPh sb="22" eb="24">
      <t>ハイゴウ</t>
    </rPh>
    <rPh sb="24" eb="25">
      <t>ヒ</t>
    </rPh>
    <rPh sb="26" eb="28">
      <t>トクテイ</t>
    </rPh>
    <rPh sb="30" eb="32">
      <t>トッキョ</t>
    </rPh>
    <rPh sb="43" eb="45">
      <t>ハイゴウ</t>
    </rPh>
    <rPh sb="45" eb="46">
      <t>ヒ</t>
    </rPh>
    <rPh sb="47" eb="49">
      <t>カイ</t>
    </rPh>
    <rPh sb="49" eb="52">
      <t>セイキュウコウ</t>
    </rPh>
    <rPh sb="55" eb="57">
      <t>トクテイ</t>
    </rPh>
    <rPh sb="62" eb="64">
      <t>トッキョ</t>
    </rPh>
    <rPh sb="65" eb="67">
      <t>ジョガイ</t>
    </rPh>
    <phoneticPr fontId="1"/>
  </si>
  <si>
    <r>
      <t>メインクレーム又は下位請求項において4成分を特定し、かつ、</t>
    </r>
    <r>
      <rPr>
        <b/>
        <sz val="11"/>
        <color rgb="FF000000"/>
        <rFont val="Meiryo UI"/>
        <family val="3"/>
        <charset val="128"/>
      </rPr>
      <t>病原体や補充タンパク等の標的（カーゴ）を具体的に特定</t>
    </r>
    <r>
      <rPr>
        <sz val="11"/>
        <color indexed="8"/>
        <rFont val="Meiryo UI"/>
        <family val="3"/>
        <charset val="128"/>
      </rPr>
      <t>する特許のリストです。標的に特徴がある特許については、①よりも優先して②に分類しています</t>
    </r>
    <rPh sb="7" eb="8">
      <t>マタ</t>
    </rPh>
    <rPh sb="9" eb="11">
      <t>カイ</t>
    </rPh>
    <rPh sb="11" eb="14">
      <t>セイキュウコウ</t>
    </rPh>
    <rPh sb="19" eb="21">
      <t>セイブン</t>
    </rPh>
    <rPh sb="22" eb="24">
      <t>トクテイ</t>
    </rPh>
    <rPh sb="29" eb="32">
      <t>ビョウゲンタイ</t>
    </rPh>
    <rPh sb="33" eb="35">
      <t>ホジュウ</t>
    </rPh>
    <rPh sb="39" eb="40">
      <t>トウ</t>
    </rPh>
    <rPh sb="41" eb="43">
      <t>ヒョウテキ</t>
    </rPh>
    <rPh sb="49" eb="52">
      <t>グタイテキ</t>
    </rPh>
    <rPh sb="53" eb="55">
      <t>トクテイ</t>
    </rPh>
    <rPh sb="57" eb="59">
      <t>トッキョ</t>
    </rPh>
    <rPh sb="66" eb="68">
      <t>ヒョウテキ</t>
    </rPh>
    <rPh sb="69" eb="71">
      <t>トクチョウ</t>
    </rPh>
    <rPh sb="74" eb="76">
      <t>トッキョ</t>
    </rPh>
    <rPh sb="86" eb="88">
      <t>ユウセン</t>
    </rPh>
    <rPh sb="92" eb="94">
      <t>ブンルイ</t>
    </rPh>
    <phoneticPr fontId="1"/>
  </si>
  <si>
    <r>
      <rPr>
        <b/>
        <sz val="11"/>
        <color rgb="FF000000"/>
        <rFont val="Meiryo UI"/>
        <family val="3"/>
        <charset val="128"/>
      </rPr>
      <t>ダイチロナ（登録商標）</t>
    </r>
    <r>
      <rPr>
        <sz val="11"/>
        <color indexed="8"/>
        <rFont val="Meiryo UI"/>
        <family val="3"/>
        <charset val="128"/>
      </rPr>
      <t>、</t>
    </r>
    <r>
      <rPr>
        <b/>
        <sz val="11"/>
        <color rgb="FF000000"/>
        <rFont val="Meiryo UI"/>
        <family val="3"/>
        <charset val="128"/>
      </rPr>
      <t>コミナティ（登録商標）RTU筋注</t>
    </r>
    <r>
      <rPr>
        <sz val="11"/>
        <color indexed="8"/>
        <rFont val="Meiryo UI"/>
        <family val="3"/>
        <charset val="128"/>
      </rPr>
      <t>及び</t>
    </r>
    <r>
      <rPr>
        <b/>
        <sz val="11"/>
        <color rgb="FF000000"/>
        <rFont val="Meiryo UI"/>
        <family val="3"/>
        <charset val="128"/>
      </rPr>
      <t>スパイクバックス（登録商標）筋注</t>
    </r>
    <r>
      <rPr>
        <sz val="11"/>
        <color indexed="8"/>
        <rFont val="Meiryo UI"/>
        <family val="3"/>
        <charset val="128"/>
      </rPr>
      <t>に使われているLNPの物質量比及びその計算情報を収録しています</t>
    </r>
    <rPh sb="6" eb="8">
      <t>トウロク</t>
    </rPh>
    <rPh sb="8" eb="10">
      <t>ショウヒョウ</t>
    </rPh>
    <rPh sb="18" eb="20">
      <t>トウロク</t>
    </rPh>
    <rPh sb="20" eb="22">
      <t>ショウヒョウ</t>
    </rPh>
    <rPh sb="26" eb="28">
      <t>キンチュウ</t>
    </rPh>
    <rPh sb="28" eb="29">
      <t>オヨ</t>
    </rPh>
    <rPh sb="39" eb="41">
      <t>トウロク</t>
    </rPh>
    <rPh sb="41" eb="43">
      <t>ショウヒョウ</t>
    </rPh>
    <rPh sb="44" eb="46">
      <t>キンチュウ</t>
    </rPh>
    <rPh sb="47" eb="48">
      <t>ツカ</t>
    </rPh>
    <rPh sb="57" eb="60">
      <t>ブッシツリョウ</t>
    </rPh>
    <rPh sb="60" eb="61">
      <t>ヒ</t>
    </rPh>
    <rPh sb="61" eb="62">
      <t>オヨ</t>
    </rPh>
    <rPh sb="65" eb="67">
      <t>ケイサン</t>
    </rPh>
    <rPh sb="67" eb="69">
      <t>ジョウホウ</t>
    </rPh>
    <rPh sb="70" eb="72">
      <t>シュウロク</t>
    </rPh>
    <phoneticPr fontId="1"/>
  </si>
  <si>
    <t>目次</t>
    <rPh sb="0" eb="2">
      <t>モクジ</t>
    </rPh>
    <phoneticPr fontId="1"/>
  </si>
  <si>
    <r>
      <t>1. LNPの①、②のシートについては、右上入力欄（左図）に数値を入力することにより、各特許の組成とグラフ上で比較ができます。なお、</t>
    </r>
    <r>
      <rPr>
        <sz val="11"/>
        <color rgb="FFFF0000"/>
        <rFont val="Meiryo UI"/>
        <family val="3"/>
        <charset val="128"/>
      </rPr>
      <t>下位クレームで特定されている組成は、通常、上位クレームにおいて限定がない</t>
    </r>
    <r>
      <rPr>
        <sz val="11"/>
        <color indexed="8"/>
        <rFont val="Meiryo UI"/>
        <family val="3"/>
        <charset val="128"/>
      </rPr>
      <t>点に注意して下さい</t>
    </r>
    <rPh sb="20" eb="22">
      <t>ミギウエ</t>
    </rPh>
    <rPh sb="22" eb="25">
      <t>ニュウリョクラン</t>
    </rPh>
    <rPh sb="26" eb="27">
      <t>ヒダリ</t>
    </rPh>
    <rPh sb="27" eb="28">
      <t>ズ</t>
    </rPh>
    <rPh sb="30" eb="32">
      <t>スウチ</t>
    </rPh>
    <rPh sb="33" eb="35">
      <t>ニュウリョク</t>
    </rPh>
    <rPh sb="43" eb="44">
      <t>カク</t>
    </rPh>
    <rPh sb="44" eb="46">
      <t>トッキョ</t>
    </rPh>
    <rPh sb="47" eb="49">
      <t>ソセイ</t>
    </rPh>
    <rPh sb="53" eb="54">
      <t>ジョウ</t>
    </rPh>
    <rPh sb="55" eb="57">
      <t>ヒカク</t>
    </rPh>
    <rPh sb="108" eb="109">
      <t>クダ</t>
    </rPh>
    <phoneticPr fontId="1"/>
  </si>
  <si>
    <t>各項目の説明</t>
    <rPh sb="0" eb="3">
      <t>カクコウモク</t>
    </rPh>
    <rPh sb="4" eb="6">
      <t>セツメイ</t>
    </rPh>
    <phoneticPr fontId="1"/>
  </si>
  <si>
    <t>入力欄</t>
    <rPh sb="0" eb="3">
      <t>ニュウリョクラン</t>
    </rPh>
    <phoneticPr fontId="1"/>
  </si>
  <si>
    <t>色付け</t>
    <rPh sb="0" eb="1">
      <t>イロ</t>
    </rPh>
    <rPh sb="1" eb="2">
      <t>ツ</t>
    </rPh>
    <phoneticPr fontId="1"/>
  </si>
  <si>
    <r>
      <t>・リスト中、「LNP訴訟関連特許」に含まれる特許は</t>
    </r>
    <r>
      <rPr>
        <b/>
        <sz val="11"/>
        <color rgb="FFFF0000"/>
        <rFont val="Meiryo UI"/>
        <family val="3"/>
        <charset val="128"/>
      </rPr>
      <t>赤色</t>
    </r>
    <r>
      <rPr>
        <sz val="11"/>
        <color indexed="8"/>
        <rFont val="Meiryo UI"/>
        <family val="3"/>
        <charset val="128"/>
      </rPr>
      <t>のフラグで表示しています。
・構造等の限定がされ、発明の特徴になり得るものについては、セルを</t>
    </r>
    <r>
      <rPr>
        <b/>
        <sz val="11"/>
        <color theme="7" tint="-0.249977111117893"/>
        <rFont val="Meiryo UI"/>
        <family val="3"/>
        <charset val="128"/>
      </rPr>
      <t>黄色</t>
    </r>
    <r>
      <rPr>
        <sz val="11"/>
        <color indexed="8"/>
        <rFont val="Meiryo UI"/>
        <family val="3"/>
        <charset val="128"/>
      </rPr>
      <t>塗りにしています
・物質量比をメインクレームの記載以外から記載したもの（下位クレームで特定されているもの、又は、他の組成からの計算値）については、セルを</t>
    </r>
    <r>
      <rPr>
        <b/>
        <sz val="11"/>
        <color rgb="FFFF66FF"/>
        <rFont val="Meiryo UI"/>
        <family val="3"/>
        <charset val="128"/>
      </rPr>
      <t>ピンク</t>
    </r>
    <r>
      <rPr>
        <sz val="11"/>
        <color indexed="8"/>
        <rFont val="Meiryo UI"/>
        <family val="3"/>
        <charset val="128"/>
      </rPr>
      <t>塗りにしています</t>
    </r>
    <rPh sb="4" eb="5">
      <t>チュウ</t>
    </rPh>
    <rPh sb="10" eb="12">
      <t>ソショウ</t>
    </rPh>
    <rPh sb="12" eb="14">
      <t>カンレン</t>
    </rPh>
    <rPh sb="14" eb="16">
      <t>トッキョ</t>
    </rPh>
    <rPh sb="18" eb="19">
      <t>フク</t>
    </rPh>
    <rPh sb="22" eb="24">
      <t>トッキョ</t>
    </rPh>
    <rPh sb="25" eb="27">
      <t>アカイロ</t>
    </rPh>
    <rPh sb="32" eb="34">
      <t>ヒョウジ</t>
    </rPh>
    <rPh sb="42" eb="44">
      <t>コウゾウ</t>
    </rPh>
    <rPh sb="44" eb="45">
      <t>トウ</t>
    </rPh>
    <rPh sb="46" eb="48">
      <t>ゲンテイ</t>
    </rPh>
    <rPh sb="52" eb="54">
      <t>ハツメイ</t>
    </rPh>
    <rPh sb="55" eb="57">
      <t>トクチョウ</t>
    </rPh>
    <rPh sb="60" eb="61">
      <t>エ</t>
    </rPh>
    <rPh sb="73" eb="75">
      <t>キイロ</t>
    </rPh>
    <rPh sb="75" eb="76">
      <t>ヌ</t>
    </rPh>
    <rPh sb="85" eb="88">
      <t>ブッシツリョウ</t>
    </rPh>
    <rPh sb="88" eb="89">
      <t>ヒ</t>
    </rPh>
    <rPh sb="98" eb="100">
      <t>キサイ</t>
    </rPh>
    <rPh sb="100" eb="102">
      <t>イガイ</t>
    </rPh>
    <rPh sb="104" eb="106">
      <t>キサイ</t>
    </rPh>
    <rPh sb="111" eb="113">
      <t>カイ</t>
    </rPh>
    <rPh sb="118" eb="120">
      <t>トクテイ</t>
    </rPh>
    <rPh sb="128" eb="129">
      <t>マタ</t>
    </rPh>
    <rPh sb="131" eb="132">
      <t>タ</t>
    </rPh>
    <rPh sb="133" eb="135">
      <t>ソセイ</t>
    </rPh>
    <rPh sb="138" eb="141">
      <t>ケイサンチ</t>
    </rPh>
    <rPh sb="154" eb="155">
      <t>ヌ</t>
    </rPh>
    <phoneticPr fontId="1"/>
  </si>
  <si>
    <t>特許DB Questel Orbit Intelligenceが提供する特許情報への固定リンクです</t>
    <rPh sb="0" eb="2">
      <t>トッキョ</t>
    </rPh>
    <rPh sb="32" eb="34">
      <t>テイキョウ</t>
    </rPh>
    <rPh sb="36" eb="38">
      <t>トッキョ</t>
    </rPh>
    <rPh sb="38" eb="40">
      <t>ジョウホウ</t>
    </rPh>
    <rPh sb="42" eb="44">
      <t>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</si>
</sst>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indexed="8"/>
      <name val="游ゴシック"/>
      <family val="2"/>
      <scheme val="minor"/>
    </font>
    <font>
      <sz val="6"/>
      <name val="游ゴシック"/>
      <family val="3"/>
      <charset val="128"/>
      <scheme val="minor"/>
    </font>
    <font>
      <sz val="11"/>
      <color indexed="8"/>
      <name val="Meiryo UI"/>
      <family val="3"/>
      <charset val="128"/>
    </font>
    <font>
      <b/>
      <sz val="11"/>
      <name val="Meiryo UI"/>
      <family val="3"/>
      <charset val="128"/>
    </font>
    <font>
      <u/>
      <sz val="11"/>
      <color indexed="12"/>
      <name val="Meiryo UI"/>
      <family val="3"/>
      <charset val="128"/>
    </font>
    <font>
      <sz val="6"/>
      <name val="游ゴシック"/>
      <family val="2"/>
      <charset val="128"/>
      <scheme val="minor"/>
    </font>
    <font>
      <b/>
      <sz val="11"/>
      <color theme="0"/>
      <name val="Meiryo UI"/>
      <family val="3"/>
      <charset val="128"/>
    </font>
    <font>
      <sz val="11"/>
      <name val="Meiryo UI"/>
      <family val="3"/>
      <charset val="128"/>
    </font>
    <font>
      <u/>
      <sz val="11"/>
      <color theme="10"/>
      <name val="游ゴシック"/>
      <family val="2"/>
      <scheme val="minor"/>
    </font>
    <font>
      <u/>
      <sz val="11"/>
      <color theme="10"/>
      <name val="Meiryo UI"/>
      <family val="3"/>
      <charset val="128"/>
    </font>
    <font>
      <b/>
      <sz val="11"/>
      <color indexed="8"/>
      <name val="Meiryo UI"/>
      <family val="3"/>
      <charset val="128"/>
    </font>
    <font>
      <b/>
      <sz val="11"/>
      <color rgb="FF000000"/>
      <name val="Meiryo UI"/>
      <family val="3"/>
      <charset val="128"/>
    </font>
    <font>
      <sz val="11"/>
      <color rgb="FFFF0000"/>
      <name val="Meiryo UI"/>
      <family val="3"/>
      <charset val="128"/>
    </font>
    <font>
      <b/>
      <sz val="11"/>
      <color rgb="FFFF0000"/>
      <name val="Meiryo UI"/>
      <family val="3"/>
      <charset val="128"/>
    </font>
    <font>
      <b/>
      <sz val="11"/>
      <color theme="7" tint="-0.249977111117893"/>
      <name val="Meiryo UI"/>
      <family val="3"/>
      <charset val="128"/>
    </font>
    <font>
      <b/>
      <sz val="11"/>
      <color rgb="FFFF66FF"/>
      <name val="Meiryo UI"/>
      <family val="3"/>
      <charset val="128"/>
    </font>
  </fonts>
  <fills count="20">
    <fill>
      <patternFill patternType="none"/>
    </fill>
    <fill>
      <patternFill patternType="gray125"/>
    </fill>
    <fill>
      <patternFill patternType="solid">
        <fgColor indexed="41"/>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rgb="FFFFFF00"/>
        <bgColor indexed="64"/>
      </patternFill>
    </fill>
    <fill>
      <patternFill patternType="solid">
        <fgColor rgb="FFFF0000"/>
        <bgColor indexed="64"/>
      </patternFill>
    </fill>
    <fill>
      <patternFill patternType="solid">
        <fgColor rgb="FF0070C0"/>
        <bgColor indexed="64"/>
      </patternFill>
    </fill>
    <fill>
      <patternFill patternType="solid">
        <fgColor theme="0" tint="-0.249977111117893"/>
        <bgColor indexed="64"/>
      </patternFill>
    </fill>
    <fill>
      <patternFill patternType="solid">
        <fgColor rgb="FF0090A8"/>
        <bgColor indexed="64"/>
      </patternFill>
    </fill>
    <fill>
      <patternFill patternType="solid">
        <fgColor rgb="FF7030A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4" fillId="0" borderId="0" xfId="0" applyFont="1" applyAlignment="1">
      <alignment vertical="top"/>
    </xf>
    <xf numFmtId="0" fontId="3" fillId="2" borderId="0" xfId="0" applyFont="1" applyFill="1" applyAlignment="1">
      <alignment wrapText="1"/>
    </xf>
    <xf numFmtId="0" fontId="2" fillId="0" borderId="0" xfId="0" applyFont="1" applyAlignment="1">
      <alignment vertical="center" wrapText="1"/>
    </xf>
    <xf numFmtId="0" fontId="3" fillId="3" borderId="0" xfId="0" applyFont="1" applyFill="1" applyAlignment="1">
      <alignment wrapText="1"/>
    </xf>
    <xf numFmtId="0" fontId="3" fillId="4" borderId="0" xfId="0" applyFont="1" applyFill="1" applyAlignment="1">
      <alignment wrapText="1"/>
    </xf>
    <xf numFmtId="0" fontId="3" fillId="7" borderId="0" xfId="0" applyFont="1" applyFill="1" applyAlignment="1">
      <alignment wrapText="1"/>
    </xf>
    <xf numFmtId="0" fontId="3" fillId="10" borderId="0" xfId="0" applyFont="1" applyFill="1" applyAlignment="1">
      <alignment wrapText="1"/>
    </xf>
    <xf numFmtId="0" fontId="2" fillId="11" borderId="0" xfId="0" applyFont="1" applyFill="1" applyAlignment="1">
      <alignment vertical="center" wrapText="1"/>
    </xf>
    <xf numFmtId="0" fontId="2" fillId="14" borderId="0" xfId="0" applyFont="1" applyFill="1" applyAlignment="1">
      <alignment vertical="center" wrapText="1"/>
    </xf>
    <xf numFmtId="0" fontId="2" fillId="13" borderId="0" xfId="0" applyFont="1" applyFill="1" applyAlignment="1">
      <alignment vertical="center" wrapText="1"/>
    </xf>
    <xf numFmtId="0" fontId="2" fillId="13" borderId="0" xfId="0" applyFont="1" applyFill="1">
      <alignment vertical="center"/>
    </xf>
    <xf numFmtId="0" fontId="2" fillId="0" borderId="0" xfId="0" applyFont="1" applyFill="1" applyAlignment="1">
      <alignment vertical="top" wrapText="1"/>
    </xf>
    <xf numFmtId="0" fontId="4" fillId="0" borderId="0" xfId="0" applyFont="1" applyFill="1" applyAlignment="1">
      <alignment vertical="top"/>
    </xf>
    <xf numFmtId="0" fontId="2" fillId="0" borderId="0" xfId="0" applyFont="1" applyFill="1" applyAlignment="1">
      <alignment vertical="center" wrapText="1"/>
    </xf>
    <xf numFmtId="0" fontId="2" fillId="0" borderId="0" xfId="0" applyFont="1" applyFill="1">
      <alignment vertical="center"/>
    </xf>
    <xf numFmtId="0" fontId="0" fillId="0" borderId="0" xfId="0" applyAlignment="1">
      <alignment vertical="center" wrapText="1"/>
    </xf>
    <xf numFmtId="0" fontId="6" fillId="16" borderId="0" xfId="0" applyFont="1" applyFill="1" applyAlignment="1">
      <alignment vertical="top" wrapText="1"/>
    </xf>
    <xf numFmtId="0" fontId="6" fillId="15" borderId="0" xfId="0" applyFont="1" applyFill="1" applyAlignment="1">
      <alignment vertical="top" wrapText="1"/>
    </xf>
    <xf numFmtId="0" fontId="7" fillId="0" borderId="0" xfId="0" applyFont="1" applyAlignment="1">
      <alignment vertical="top"/>
    </xf>
    <xf numFmtId="0" fontId="2" fillId="10" borderId="1" xfId="0" applyFont="1" applyFill="1" applyBorder="1" applyAlignment="1">
      <alignment vertical="center" wrapText="1"/>
    </xf>
    <xf numFmtId="0" fontId="2" fillId="10" borderId="2" xfId="0" applyFont="1" applyFill="1" applyBorder="1" applyAlignment="1">
      <alignment vertical="center" wrapText="1"/>
    </xf>
    <xf numFmtId="0" fontId="2" fillId="10" borderId="3" xfId="0" applyFont="1" applyFill="1" applyBorder="1" applyAlignment="1">
      <alignment vertical="center" wrapText="1"/>
    </xf>
    <xf numFmtId="0" fontId="2" fillId="6" borderId="4" xfId="0" applyFont="1" applyFill="1" applyBorder="1" applyAlignment="1">
      <alignment vertical="center" wrapText="1"/>
    </xf>
    <xf numFmtId="0" fontId="2" fillId="5" borderId="0" xfId="0" applyFont="1" applyFill="1" applyAlignment="1">
      <alignment vertical="center" wrapText="1"/>
    </xf>
    <xf numFmtId="0" fontId="2" fillId="9" borderId="0" xfId="0" applyFont="1" applyFill="1" applyAlignment="1">
      <alignment vertical="center" wrapText="1"/>
    </xf>
    <xf numFmtId="0" fontId="2" fillId="8" borderId="0" xfId="0" applyFont="1" applyFill="1" applyAlignment="1">
      <alignment vertical="center" wrapText="1"/>
    </xf>
    <xf numFmtId="0" fontId="8" fillId="0" borderId="0" xfId="1">
      <alignment vertical="center"/>
    </xf>
    <xf numFmtId="0" fontId="2" fillId="17" borderId="0" xfId="0" applyFont="1" applyFill="1" applyAlignment="1">
      <alignment vertical="center" wrapText="1"/>
    </xf>
    <xf numFmtId="0" fontId="2" fillId="0" borderId="0" xfId="0" applyFont="1" applyAlignment="1">
      <alignment vertical="center"/>
    </xf>
    <xf numFmtId="11" fontId="2" fillId="0" borderId="0" xfId="0" applyNumberFormat="1" applyFont="1">
      <alignment vertical="center"/>
    </xf>
    <xf numFmtId="0" fontId="2" fillId="0" borderId="5" xfId="0" applyFont="1" applyBorder="1">
      <alignment vertical="center"/>
    </xf>
    <xf numFmtId="0" fontId="2" fillId="0" borderId="5" xfId="0" applyFont="1" applyBorder="1" applyAlignment="1">
      <alignment vertical="center"/>
    </xf>
    <xf numFmtId="0" fontId="2" fillId="0" borderId="5" xfId="0" applyFont="1" applyBorder="1" applyAlignment="1">
      <alignment vertical="center" wrapText="1"/>
    </xf>
    <xf numFmtId="11" fontId="2" fillId="0" borderId="5" xfId="0" applyNumberFormat="1" applyFont="1" applyBorder="1">
      <alignment vertical="center"/>
    </xf>
    <xf numFmtId="0" fontId="2" fillId="6" borderId="5" xfId="0" applyFont="1" applyFill="1" applyBorder="1">
      <alignment vertical="center"/>
    </xf>
    <xf numFmtId="0" fontId="2" fillId="5" borderId="5" xfId="0" applyFont="1" applyFill="1" applyBorder="1" applyAlignment="1">
      <alignment vertical="center"/>
    </xf>
    <xf numFmtId="0" fontId="2" fillId="9" borderId="5" xfId="0" applyFont="1" applyFill="1" applyBorder="1" applyAlignment="1">
      <alignment vertical="center"/>
    </xf>
    <xf numFmtId="0" fontId="2" fillId="8" borderId="5" xfId="0" applyFont="1" applyFill="1" applyBorder="1" applyAlignment="1">
      <alignment vertical="center"/>
    </xf>
    <xf numFmtId="176" fontId="10" fillId="0" borderId="5" xfId="0" applyNumberFormat="1" applyFont="1" applyBorder="1">
      <alignment vertical="center"/>
    </xf>
    <xf numFmtId="0" fontId="8" fillId="0" borderId="5" xfId="1" applyBorder="1">
      <alignment vertical="center"/>
    </xf>
    <xf numFmtId="0" fontId="6" fillId="19" borderId="5" xfId="0" applyFont="1" applyFill="1" applyBorder="1" applyAlignment="1">
      <alignment vertical="top" wrapText="1"/>
    </xf>
    <xf numFmtId="0" fontId="10" fillId="0" borderId="0" xfId="0" applyFont="1" applyAlignment="1">
      <alignment vertical="center" wrapText="1"/>
    </xf>
    <xf numFmtId="0" fontId="6" fillId="18" borderId="5" xfId="0" applyFont="1" applyFill="1" applyBorder="1" applyAlignment="1">
      <alignment horizontal="left" vertical="center" wrapText="1"/>
    </xf>
    <xf numFmtId="0" fontId="2" fillId="6" borderId="0" xfId="0" applyFont="1" applyFill="1" applyAlignment="1">
      <alignment horizontal="center" vertical="center" wrapText="1"/>
    </xf>
    <xf numFmtId="0" fontId="2" fillId="5" borderId="0" xfId="0" applyFont="1" applyFill="1" applyAlignment="1">
      <alignment horizontal="center" vertical="center" wrapText="1"/>
    </xf>
    <xf numFmtId="0" fontId="2" fillId="9" borderId="0" xfId="0" applyFont="1" applyFill="1" applyAlignment="1">
      <alignment horizontal="center" vertical="center" wrapText="1"/>
    </xf>
    <xf numFmtId="0" fontId="2" fillId="8" borderId="0" xfId="0" applyFont="1" applyFill="1" applyAlignment="1">
      <alignment horizontal="center" vertical="center" wrapText="1"/>
    </xf>
    <xf numFmtId="0" fontId="2" fillId="0" borderId="0" xfId="0" applyFont="1" applyAlignment="1">
      <alignment horizontal="center" vertical="center"/>
    </xf>
    <xf numFmtId="0" fontId="2" fillId="12" borderId="0" xfId="0" applyFont="1" applyFill="1" applyAlignment="1">
      <alignment horizontal="center" vertical="center" wrapText="1"/>
    </xf>
    <xf numFmtId="0" fontId="9" fillId="0" borderId="5" xfId="1" applyFont="1" applyBorder="1" applyAlignment="1">
      <alignment horizontal="center" vertical="center" wrapText="1"/>
    </xf>
    <xf numFmtId="11" fontId="2" fillId="0" borderId="5" xfId="0" applyNumberFormat="1" applyFont="1" applyBorder="1" applyAlignment="1">
      <alignment horizontal="center" vertical="center"/>
    </xf>
    <xf numFmtId="11"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11" fontId="9" fillId="0" borderId="5" xfId="1" applyNumberFormat="1" applyFont="1" applyBorder="1" applyAlignment="1">
      <alignment horizontal="center" vertical="center" wrapText="1"/>
    </xf>
  </cellXfs>
  <cellStyles count="2">
    <cellStyle name="ハイパーリンク" xfId="1" builtinId="8"/>
    <cellStyle name="標準" xfId="0" builtinId="0"/>
  </cellStyles>
  <dxfs count="2">
    <dxf>
      <font>
        <b/>
        <i val="0"/>
        <color theme="0"/>
      </font>
      <fill>
        <patternFill>
          <bgColor rgb="FF0070C0"/>
        </patternFill>
      </fill>
    </dxf>
    <dxf>
      <font>
        <b/>
        <i val="0"/>
        <color theme="0"/>
      </font>
      <fill>
        <patternFill>
          <bgColor rgb="FF00B050"/>
        </patternFill>
      </fill>
    </dxf>
  </dxfs>
  <tableStyles count="0" defaultTableStyle="TableStyleMedium2" defaultPivotStyle="PivotStyleLight16"/>
  <colors>
    <mruColors>
      <color rgb="FFFF66FF"/>
      <color rgb="FF0090A8"/>
      <color rgb="FFFFCCFF"/>
      <color rgb="FF75EB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イオン化脂質</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bg1"/>
            </a:solidFill>
            <a:ln>
              <a:noFill/>
            </a:ln>
            <a:effectLst/>
          </c:spPr>
          <c:invertIfNegative val="0"/>
          <c:errBars>
            <c:errBarType val="both"/>
            <c:errValType val="cust"/>
            <c:noEndCap val="0"/>
            <c:plus>
              <c:numRef>
                <c:f>'1. LNP-①4成分の配合比に特徴'!$AF$3:$AF$43</c:f>
                <c:numCache>
                  <c:formatCode>General</c:formatCode>
                  <c:ptCount val="41"/>
                  <c:pt idx="0">
                    <c:v>0.5</c:v>
                  </c:pt>
                  <c:pt idx="1">
                    <c:v>15</c:v>
                  </c:pt>
                  <c:pt idx="2">
                    <c:v>15</c:v>
                  </c:pt>
                  <c:pt idx="3">
                    <c:v>15</c:v>
                  </c:pt>
                  <c:pt idx="4">
                    <c:v>15</c:v>
                  </c:pt>
                  <c:pt idx="5">
                    <c:v>12.5</c:v>
                  </c:pt>
                  <c:pt idx="6">
                    <c:v>17.5</c:v>
                  </c:pt>
                  <c:pt idx="7">
                    <c:v>7.5</c:v>
                  </c:pt>
                  <c:pt idx="8">
                    <c:v>7.5</c:v>
                  </c:pt>
                  <c:pt idx="9">
                    <c:v>7.5</c:v>
                  </c:pt>
                  <c:pt idx="10">
                    <c:v>7.5</c:v>
                  </c:pt>
                  <c:pt idx="11">
                    <c:v>10</c:v>
                  </c:pt>
                  <c:pt idx="12">
                    <c:v>10</c:v>
                  </c:pt>
                  <c:pt idx="13">
                    <c:v>5</c:v>
                  </c:pt>
                  <c:pt idx="14">
                    <c:v>17.5</c:v>
                  </c:pt>
                  <c:pt idx="15">
                    <c:v>17.5</c:v>
                  </c:pt>
                  <c:pt idx="16">
                    <c:v>15</c:v>
                  </c:pt>
                  <c:pt idx="17">
                    <c:v>25</c:v>
                  </c:pt>
                  <c:pt idx="18">
                    <c:v>7.5</c:v>
                  </c:pt>
                  <c:pt idx="19">
                    <c:v>5</c:v>
                  </c:pt>
                  <c:pt idx="20">
                    <c:v>12.5</c:v>
                  </c:pt>
                  <c:pt idx="21">
                    <c:v>12.5</c:v>
                  </c:pt>
                  <c:pt idx="22">
                    <c:v>0</c:v>
                  </c:pt>
                  <c:pt idx="23">
                    <c:v>20</c:v>
                  </c:pt>
                  <c:pt idx="24">
                    <c:v>20</c:v>
                  </c:pt>
                  <c:pt idx="25">
                    <c:v>5</c:v>
                  </c:pt>
                  <c:pt idx="26">
                    <c:v>5</c:v>
                  </c:pt>
                  <c:pt idx="27">
                    <c:v>20</c:v>
                  </c:pt>
                  <c:pt idx="28">
                    <c:v>0</c:v>
                  </c:pt>
                  <c:pt idx="29">
                    <c:v>7.5</c:v>
                  </c:pt>
                  <c:pt idx="30">
                    <c:v>7.5</c:v>
                  </c:pt>
                  <c:pt idx="31">
                    <c:v>0</c:v>
                  </c:pt>
                  <c:pt idx="32">
                    <c:v>0</c:v>
                  </c:pt>
                  <c:pt idx="33">
                    <c:v>7.5</c:v>
                  </c:pt>
                  <c:pt idx="34">
                    <c:v>0</c:v>
                  </c:pt>
                  <c:pt idx="35">
                    <c:v>0</c:v>
                  </c:pt>
                  <c:pt idx="36">
                    <c:v>0</c:v>
                  </c:pt>
                  <c:pt idx="37">
                    <c:v>0</c:v>
                  </c:pt>
                  <c:pt idx="38">
                    <c:v>0</c:v>
                  </c:pt>
                  <c:pt idx="39">
                    <c:v>25</c:v>
                  </c:pt>
                  <c:pt idx="40">
                    <c:v>37</c:v>
                  </c:pt>
                </c:numCache>
              </c:numRef>
            </c:plus>
            <c:minus>
              <c:numRef>
                <c:f>'1. LNP-①4成分の配合比に特徴'!$AF$3:$AF$43</c:f>
                <c:numCache>
                  <c:formatCode>General</c:formatCode>
                  <c:ptCount val="41"/>
                  <c:pt idx="0">
                    <c:v>0.5</c:v>
                  </c:pt>
                  <c:pt idx="1">
                    <c:v>15</c:v>
                  </c:pt>
                  <c:pt idx="2">
                    <c:v>15</c:v>
                  </c:pt>
                  <c:pt idx="3">
                    <c:v>15</c:v>
                  </c:pt>
                  <c:pt idx="4">
                    <c:v>15</c:v>
                  </c:pt>
                  <c:pt idx="5">
                    <c:v>12.5</c:v>
                  </c:pt>
                  <c:pt idx="6">
                    <c:v>17.5</c:v>
                  </c:pt>
                  <c:pt idx="7">
                    <c:v>7.5</c:v>
                  </c:pt>
                  <c:pt idx="8">
                    <c:v>7.5</c:v>
                  </c:pt>
                  <c:pt idx="9">
                    <c:v>7.5</c:v>
                  </c:pt>
                  <c:pt idx="10">
                    <c:v>7.5</c:v>
                  </c:pt>
                  <c:pt idx="11">
                    <c:v>10</c:v>
                  </c:pt>
                  <c:pt idx="12">
                    <c:v>10</c:v>
                  </c:pt>
                  <c:pt idx="13">
                    <c:v>5</c:v>
                  </c:pt>
                  <c:pt idx="14">
                    <c:v>17.5</c:v>
                  </c:pt>
                  <c:pt idx="15">
                    <c:v>17.5</c:v>
                  </c:pt>
                  <c:pt idx="16">
                    <c:v>15</c:v>
                  </c:pt>
                  <c:pt idx="17">
                    <c:v>25</c:v>
                  </c:pt>
                  <c:pt idx="18">
                    <c:v>7.5</c:v>
                  </c:pt>
                  <c:pt idx="19">
                    <c:v>5</c:v>
                  </c:pt>
                  <c:pt idx="20">
                    <c:v>12.5</c:v>
                  </c:pt>
                  <c:pt idx="21">
                    <c:v>12.5</c:v>
                  </c:pt>
                  <c:pt idx="22">
                    <c:v>0</c:v>
                  </c:pt>
                  <c:pt idx="23">
                    <c:v>20</c:v>
                  </c:pt>
                  <c:pt idx="24">
                    <c:v>20</c:v>
                  </c:pt>
                  <c:pt idx="25">
                    <c:v>5</c:v>
                  </c:pt>
                  <c:pt idx="26">
                    <c:v>5</c:v>
                  </c:pt>
                  <c:pt idx="27">
                    <c:v>20</c:v>
                  </c:pt>
                  <c:pt idx="28">
                    <c:v>0</c:v>
                  </c:pt>
                  <c:pt idx="29">
                    <c:v>7.5</c:v>
                  </c:pt>
                  <c:pt idx="30">
                    <c:v>7.5</c:v>
                  </c:pt>
                  <c:pt idx="31">
                    <c:v>0</c:v>
                  </c:pt>
                  <c:pt idx="32">
                    <c:v>0</c:v>
                  </c:pt>
                  <c:pt idx="33">
                    <c:v>7.5</c:v>
                  </c:pt>
                  <c:pt idx="34">
                    <c:v>0</c:v>
                  </c:pt>
                  <c:pt idx="35">
                    <c:v>0</c:v>
                  </c:pt>
                  <c:pt idx="36">
                    <c:v>0</c:v>
                  </c:pt>
                  <c:pt idx="37">
                    <c:v>0</c:v>
                  </c:pt>
                  <c:pt idx="38">
                    <c:v>0</c:v>
                  </c:pt>
                  <c:pt idx="39">
                    <c:v>25</c:v>
                  </c:pt>
                  <c:pt idx="40">
                    <c:v>37</c:v>
                  </c:pt>
                </c:numCache>
              </c:numRef>
            </c:minus>
            <c:spPr>
              <a:noFill/>
              <a:ln w="38100" cap="flat" cmpd="sng" algn="ctr">
                <a:solidFill>
                  <a:schemeClr val="accent4">
                    <a:lumMod val="60000"/>
                    <a:lumOff val="40000"/>
                  </a:schemeClr>
                </a:solidFill>
                <a:round/>
              </a:ln>
              <a:effectLst/>
            </c:spPr>
          </c:errBars>
          <c:cat>
            <c:strRef>
              <c:f>'1. LNP-①4成分の配合比に特徴'!$AA$3:$AA$43</c:f>
              <c:strCache>
                <c:ptCount val="41"/>
                <c:pt idx="0">
                  <c:v>ACUITAS 1(US)CL1</c:v>
                </c:pt>
                <c:pt idx="1">
                  <c:v>ALNYLAM 1(US)CL1</c:v>
                </c:pt>
                <c:pt idx="2">
                  <c:v>ALNYLAM 2(US)CL1</c:v>
                </c:pt>
                <c:pt idx="3">
                  <c:v>ALNYLAM 3(US)CL1</c:v>
                </c:pt>
                <c:pt idx="4">
                  <c:v>ALNYLAM 4(US)CL1</c:v>
                </c:pt>
                <c:pt idx="5">
                  <c:v>ARBUTUS 1(US)CL1</c:v>
                </c:pt>
                <c:pt idx="6">
                  <c:v>ARBUTUS 2(US)CL1</c:v>
                </c:pt>
                <c:pt idx="7">
                  <c:v>ARBUTUS 3(US)CL1</c:v>
                </c:pt>
                <c:pt idx="8">
                  <c:v>ARBUTUS 4(US)CL1</c:v>
                </c:pt>
                <c:pt idx="9">
                  <c:v>ARBUTUS 5(US)CL1</c:v>
                </c:pt>
                <c:pt idx="10">
                  <c:v>ARBUTUS 6(EP)CL1</c:v>
                </c:pt>
                <c:pt idx="11">
                  <c:v>ARBUTUS 7(US)CL1</c:v>
                </c:pt>
                <c:pt idx="12">
                  <c:v>ARBUTUS 8(US)CL1</c:v>
                </c:pt>
                <c:pt idx="13">
                  <c:v>ARBUTUS 9(US)CL1</c:v>
                </c:pt>
                <c:pt idx="14">
                  <c:v>ARBUTUS 10(US)CL1</c:v>
                </c:pt>
                <c:pt idx="15">
                  <c:v>ARBUTUS 11(US)CL1</c:v>
                </c:pt>
                <c:pt idx="16">
                  <c:v>ETHERNA 1(US)CL1</c:v>
                </c:pt>
                <c:pt idx="17">
                  <c:v>GLAXOSMITHKLINE 1(US)CL1</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1(US)CL2</c:v>
                </c:pt>
                <c:pt idx="40">
                  <c:v>TRANSLATE 2(US)CL1</c:v>
                </c:pt>
              </c:strCache>
            </c:strRef>
          </c:cat>
          <c:val>
            <c:numRef>
              <c:f>'1. LNP-①4成分の配合比に特徴'!$AE$3:$AE$43</c:f>
              <c:numCache>
                <c:formatCode>General</c:formatCode>
                <c:ptCount val="41"/>
                <c:pt idx="0">
                  <c:v>47.5</c:v>
                </c:pt>
                <c:pt idx="1">
                  <c:v>50</c:v>
                </c:pt>
                <c:pt idx="2">
                  <c:v>50</c:v>
                </c:pt>
                <c:pt idx="3">
                  <c:v>50</c:v>
                </c:pt>
                <c:pt idx="4">
                  <c:v>50</c:v>
                </c:pt>
                <c:pt idx="5">
                  <c:v>57.5</c:v>
                </c:pt>
                <c:pt idx="6">
                  <c:v>67.5</c:v>
                </c:pt>
                <c:pt idx="7">
                  <c:v>57.5</c:v>
                </c:pt>
                <c:pt idx="8">
                  <c:v>57.5</c:v>
                </c:pt>
                <c:pt idx="9">
                  <c:v>57.5</c:v>
                </c:pt>
                <c:pt idx="10">
                  <c:v>57.5</c:v>
                </c:pt>
                <c:pt idx="11">
                  <c:v>55</c:v>
                </c:pt>
                <c:pt idx="12">
                  <c:v>55</c:v>
                </c:pt>
                <c:pt idx="13">
                  <c:v>55</c:v>
                </c:pt>
                <c:pt idx="14">
                  <c:v>67.5</c:v>
                </c:pt>
                <c:pt idx="15">
                  <c:v>67.5</c:v>
                </c:pt>
                <c:pt idx="16">
                  <c:v>50</c:v>
                </c:pt>
                <c:pt idx="17">
                  <c:v>45</c:v>
                </c:pt>
                <c:pt idx="18">
                  <c:v>57.5</c:v>
                </c:pt>
                <c:pt idx="19">
                  <c:v>25</c:v>
                </c:pt>
                <c:pt idx="20">
                  <c:v>46.5</c:v>
                </c:pt>
                <c:pt idx="21">
                  <c:v>46.5</c:v>
                </c:pt>
                <c:pt idx="22">
                  <c:v>40</c:v>
                </c:pt>
                <c:pt idx="23">
                  <c:v>40</c:v>
                </c:pt>
                <c:pt idx="24">
                  <c:v>40</c:v>
                </c:pt>
                <c:pt idx="25">
                  <c:v>30</c:v>
                </c:pt>
                <c:pt idx="26">
                  <c:v>30</c:v>
                </c:pt>
                <c:pt idx="27">
                  <c:v>20</c:v>
                </c:pt>
                <c:pt idx="28">
                  <c:v>40</c:v>
                </c:pt>
                <c:pt idx="29">
                  <c:v>42.5</c:v>
                </c:pt>
                <c:pt idx="30">
                  <c:v>42.5</c:v>
                </c:pt>
                <c:pt idx="31">
                  <c:v>40</c:v>
                </c:pt>
                <c:pt idx="32">
                  <c:v>40</c:v>
                </c:pt>
                <c:pt idx="33">
                  <c:v>57.5</c:v>
                </c:pt>
                <c:pt idx="34">
                  <c:v>35.1</c:v>
                </c:pt>
                <c:pt idx="35">
                  <c:v>40</c:v>
                </c:pt>
                <c:pt idx="36">
                  <c:v>47.5</c:v>
                </c:pt>
                <c:pt idx="37">
                  <c:v>50</c:v>
                </c:pt>
                <c:pt idx="38">
                  <c:v>54.6</c:v>
                </c:pt>
                <c:pt idx="39">
                  <c:v>45</c:v>
                </c:pt>
                <c:pt idx="40">
                  <c:v>47</c:v>
                </c:pt>
              </c:numCache>
            </c:numRef>
          </c:val>
          <c:extLst>
            <c:ext xmlns:c16="http://schemas.microsoft.com/office/drawing/2014/chart" uri="{C3380CC4-5D6E-409C-BE32-E72D297353CC}">
              <c16:uniqueId val="{00000000-BE55-42CB-B1D0-4EB840A6BE1A}"/>
            </c:ext>
          </c:extLst>
        </c:ser>
        <c:dLbls>
          <c:showLegendKey val="0"/>
          <c:showVal val="0"/>
          <c:showCatName val="0"/>
          <c:showSerName val="0"/>
          <c:showPercent val="0"/>
          <c:showBubbleSize val="0"/>
        </c:dLbls>
        <c:gapWidth val="219"/>
        <c:axId val="444296416"/>
        <c:axId val="523347032"/>
      </c:barChart>
      <c:lineChart>
        <c:grouping val="standard"/>
        <c:varyColors val="0"/>
        <c:ser>
          <c:idx val="1"/>
          <c:order val="1"/>
          <c:tx>
            <c:v>入力値</c:v>
          </c:tx>
          <c:spPr>
            <a:ln w="28575" cap="rnd">
              <a:solidFill>
                <a:schemeClr val="accent2"/>
              </a:solidFill>
              <a:round/>
            </a:ln>
            <a:effectLst/>
          </c:spPr>
          <c:marker>
            <c:symbol val="none"/>
          </c:marker>
          <c:cat>
            <c:strRef>
              <c:f>'1. LNP-①4成分の配合比に特徴'!$AA$3:$AA$43</c:f>
              <c:strCache>
                <c:ptCount val="41"/>
                <c:pt idx="0">
                  <c:v>ACUITAS 1(US)CL1</c:v>
                </c:pt>
                <c:pt idx="1">
                  <c:v>ALNYLAM 1(US)CL1</c:v>
                </c:pt>
                <c:pt idx="2">
                  <c:v>ALNYLAM 2(US)CL1</c:v>
                </c:pt>
                <c:pt idx="3">
                  <c:v>ALNYLAM 3(US)CL1</c:v>
                </c:pt>
                <c:pt idx="4">
                  <c:v>ALNYLAM 4(US)CL1</c:v>
                </c:pt>
                <c:pt idx="5">
                  <c:v>ARBUTUS 1(US)CL1</c:v>
                </c:pt>
                <c:pt idx="6">
                  <c:v>ARBUTUS 2(US)CL1</c:v>
                </c:pt>
                <c:pt idx="7">
                  <c:v>ARBUTUS 3(US)CL1</c:v>
                </c:pt>
                <c:pt idx="8">
                  <c:v>ARBUTUS 4(US)CL1</c:v>
                </c:pt>
                <c:pt idx="9">
                  <c:v>ARBUTUS 5(US)CL1</c:v>
                </c:pt>
                <c:pt idx="10">
                  <c:v>ARBUTUS 6(EP)CL1</c:v>
                </c:pt>
                <c:pt idx="11">
                  <c:v>ARBUTUS 7(US)CL1</c:v>
                </c:pt>
                <c:pt idx="12">
                  <c:v>ARBUTUS 8(US)CL1</c:v>
                </c:pt>
                <c:pt idx="13">
                  <c:v>ARBUTUS 9(US)CL1</c:v>
                </c:pt>
                <c:pt idx="14">
                  <c:v>ARBUTUS 10(US)CL1</c:v>
                </c:pt>
                <c:pt idx="15">
                  <c:v>ARBUTUS 11(US)CL1</c:v>
                </c:pt>
                <c:pt idx="16">
                  <c:v>ETHERNA 1(US)CL1</c:v>
                </c:pt>
                <c:pt idx="17">
                  <c:v>GLAXOSMITHKLINE 1(US)CL1</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1(US)CL2</c:v>
                </c:pt>
                <c:pt idx="40">
                  <c:v>TRANSLATE 2(US)CL1</c:v>
                </c:pt>
              </c:strCache>
            </c:strRef>
          </c:cat>
          <c:val>
            <c:numRef>
              <c:f>'1. LNP-①4成分の配合比に特徴'!$AM$3:$AM$43</c:f>
              <c:numCache>
                <c:formatCode>General</c:formatCode>
                <c:ptCount val="4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numCache>
            </c:numRef>
          </c:val>
          <c:smooth val="0"/>
          <c:extLst>
            <c:ext xmlns:c16="http://schemas.microsoft.com/office/drawing/2014/chart" uri="{C3380CC4-5D6E-409C-BE32-E72D297353CC}">
              <c16:uniqueId val="{00000001-C6B0-4247-BD88-505DCD2AE1AD}"/>
            </c:ext>
          </c:extLst>
        </c:ser>
        <c:dLbls>
          <c:showLegendKey val="0"/>
          <c:showVal val="0"/>
          <c:showCatName val="0"/>
          <c:showSerName val="0"/>
          <c:showPercent val="0"/>
          <c:showBubbleSize val="0"/>
        </c:dLbls>
        <c:marker val="1"/>
        <c:smooth val="0"/>
        <c:axId val="444296416"/>
        <c:axId val="523347032"/>
      </c:lineChart>
      <c:catAx>
        <c:axId val="44429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3347032"/>
        <c:crosses val="autoZero"/>
        <c:auto val="1"/>
        <c:lblAlgn val="ctr"/>
        <c:lblOffset val="100"/>
        <c:noMultiLvlLbl val="0"/>
      </c:catAx>
      <c:valAx>
        <c:axId val="523347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4296416"/>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ステロール</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noFill/>
            <a:ln>
              <a:noFill/>
            </a:ln>
            <a:effectLst/>
          </c:spPr>
          <c:invertIfNegative val="0"/>
          <c:errBars>
            <c:errBarType val="both"/>
            <c:errValType val="cust"/>
            <c:noEndCap val="0"/>
            <c:plus>
              <c:numRef>
                <c:f>'1. LNP-①4成分の配合比に特徴'!$AH$3:$AH$43</c:f>
                <c:numCache>
                  <c:formatCode>General</c:formatCode>
                  <c:ptCount val="41"/>
                  <c:pt idx="0">
                    <c:v>4</c:v>
                  </c:pt>
                  <c:pt idx="1">
                    <c:v>15</c:v>
                  </c:pt>
                  <c:pt idx="2">
                    <c:v>15</c:v>
                  </c:pt>
                  <c:pt idx="3">
                    <c:v>15</c:v>
                  </c:pt>
                  <c:pt idx="4">
                    <c:v>15</c:v>
                  </c:pt>
                  <c:pt idx="5">
                    <c:v>10</c:v>
                  </c:pt>
                  <c:pt idx="6">
                    <c:v>5</c:v>
                  </c:pt>
                  <c:pt idx="7">
                    <c:v>5</c:v>
                  </c:pt>
                  <c:pt idx="8">
                    <c:v>5</c:v>
                  </c:pt>
                  <c:pt idx="9">
                    <c:v>5</c:v>
                  </c:pt>
                  <c:pt idx="10">
                    <c:v>5</c:v>
                  </c:pt>
                  <c:pt idx="11">
                    <c:v>24</c:v>
                  </c:pt>
                  <c:pt idx="12">
                    <c:v>24</c:v>
                  </c:pt>
                  <c:pt idx="13">
                    <c:v>5</c:v>
                  </c:pt>
                  <c:pt idx="14">
                    <c:v>5</c:v>
                  </c:pt>
                  <c:pt idx="15">
                    <c:v>5</c:v>
                  </c:pt>
                  <c:pt idx="16">
                    <c:v>17.5</c:v>
                  </c:pt>
                  <c:pt idx="17">
                    <c:v>37.5</c:v>
                  </c:pt>
                  <c:pt idx="18">
                    <c:v>12.5</c:v>
                  </c:pt>
                  <c:pt idx="19">
                    <c:v>0</c:v>
                  </c:pt>
                  <c:pt idx="20">
                    <c:v>9</c:v>
                  </c:pt>
                  <c:pt idx="21">
                    <c:v>9</c:v>
                  </c:pt>
                  <c:pt idx="22">
                    <c:v>0</c:v>
                  </c:pt>
                  <c:pt idx="23">
                    <c:v>15</c:v>
                  </c:pt>
                  <c:pt idx="24">
                    <c:v>15</c:v>
                  </c:pt>
                  <c:pt idx="25">
                    <c:v>5</c:v>
                  </c:pt>
                  <c:pt idx="26">
                    <c:v>5</c:v>
                  </c:pt>
                  <c:pt idx="27">
                    <c:v>18</c:v>
                  </c:pt>
                  <c:pt idx="28">
                    <c:v>5</c:v>
                  </c:pt>
                  <c:pt idx="29">
                    <c:v>3</c:v>
                  </c:pt>
                  <c:pt idx="30">
                    <c:v>3</c:v>
                  </c:pt>
                  <c:pt idx="31">
                    <c:v>2.5</c:v>
                  </c:pt>
                  <c:pt idx="32">
                    <c:v>2.5</c:v>
                  </c:pt>
                  <c:pt idx="33">
                    <c:v>5</c:v>
                  </c:pt>
                  <c:pt idx="34">
                    <c:v>0</c:v>
                  </c:pt>
                  <c:pt idx="35">
                    <c:v>0</c:v>
                  </c:pt>
                  <c:pt idx="36">
                    <c:v>0</c:v>
                  </c:pt>
                  <c:pt idx="37">
                    <c:v>0</c:v>
                  </c:pt>
                  <c:pt idx="38">
                    <c:v>0</c:v>
                  </c:pt>
                  <c:pt idx="39">
                    <c:v>37</c:v>
                  </c:pt>
                  <c:pt idx="40">
                    <c:v>37</c:v>
                  </c:pt>
                </c:numCache>
              </c:numRef>
            </c:plus>
            <c:minus>
              <c:numRef>
                <c:f>'1. LNP-①4成分の配合比に特徴'!$AH$3:$AH$43</c:f>
                <c:numCache>
                  <c:formatCode>General</c:formatCode>
                  <c:ptCount val="41"/>
                  <c:pt idx="0">
                    <c:v>4</c:v>
                  </c:pt>
                  <c:pt idx="1">
                    <c:v>15</c:v>
                  </c:pt>
                  <c:pt idx="2">
                    <c:v>15</c:v>
                  </c:pt>
                  <c:pt idx="3">
                    <c:v>15</c:v>
                  </c:pt>
                  <c:pt idx="4">
                    <c:v>15</c:v>
                  </c:pt>
                  <c:pt idx="5">
                    <c:v>10</c:v>
                  </c:pt>
                  <c:pt idx="6">
                    <c:v>5</c:v>
                  </c:pt>
                  <c:pt idx="7">
                    <c:v>5</c:v>
                  </c:pt>
                  <c:pt idx="8">
                    <c:v>5</c:v>
                  </c:pt>
                  <c:pt idx="9">
                    <c:v>5</c:v>
                  </c:pt>
                  <c:pt idx="10">
                    <c:v>5</c:v>
                  </c:pt>
                  <c:pt idx="11">
                    <c:v>24</c:v>
                  </c:pt>
                  <c:pt idx="12">
                    <c:v>24</c:v>
                  </c:pt>
                  <c:pt idx="13">
                    <c:v>5</c:v>
                  </c:pt>
                  <c:pt idx="14">
                    <c:v>5</c:v>
                  </c:pt>
                  <c:pt idx="15">
                    <c:v>5</c:v>
                  </c:pt>
                  <c:pt idx="16">
                    <c:v>17.5</c:v>
                  </c:pt>
                  <c:pt idx="17">
                    <c:v>37.5</c:v>
                  </c:pt>
                  <c:pt idx="18">
                    <c:v>12.5</c:v>
                  </c:pt>
                  <c:pt idx="19">
                    <c:v>0</c:v>
                  </c:pt>
                  <c:pt idx="20">
                    <c:v>9</c:v>
                  </c:pt>
                  <c:pt idx="21">
                    <c:v>9</c:v>
                  </c:pt>
                  <c:pt idx="22">
                    <c:v>0</c:v>
                  </c:pt>
                  <c:pt idx="23">
                    <c:v>15</c:v>
                  </c:pt>
                  <c:pt idx="24">
                    <c:v>15</c:v>
                  </c:pt>
                  <c:pt idx="25">
                    <c:v>5</c:v>
                  </c:pt>
                  <c:pt idx="26">
                    <c:v>5</c:v>
                  </c:pt>
                  <c:pt idx="27">
                    <c:v>18</c:v>
                  </c:pt>
                  <c:pt idx="28">
                    <c:v>5</c:v>
                  </c:pt>
                  <c:pt idx="29">
                    <c:v>3</c:v>
                  </c:pt>
                  <c:pt idx="30">
                    <c:v>3</c:v>
                  </c:pt>
                  <c:pt idx="31">
                    <c:v>2.5</c:v>
                  </c:pt>
                  <c:pt idx="32">
                    <c:v>2.5</c:v>
                  </c:pt>
                  <c:pt idx="33">
                    <c:v>5</c:v>
                  </c:pt>
                  <c:pt idx="34">
                    <c:v>0</c:v>
                  </c:pt>
                  <c:pt idx="35">
                    <c:v>0</c:v>
                  </c:pt>
                  <c:pt idx="36">
                    <c:v>0</c:v>
                  </c:pt>
                  <c:pt idx="37">
                    <c:v>0</c:v>
                  </c:pt>
                  <c:pt idx="38">
                    <c:v>0</c:v>
                  </c:pt>
                  <c:pt idx="39">
                    <c:v>37</c:v>
                  </c:pt>
                  <c:pt idx="40">
                    <c:v>37</c:v>
                  </c:pt>
                </c:numCache>
              </c:numRef>
            </c:minus>
            <c:spPr>
              <a:noFill/>
              <a:ln w="38100" cap="flat" cmpd="sng" algn="ctr">
                <a:solidFill>
                  <a:schemeClr val="accent5">
                    <a:lumMod val="60000"/>
                    <a:lumOff val="40000"/>
                  </a:schemeClr>
                </a:solidFill>
                <a:round/>
              </a:ln>
              <a:effectLst/>
            </c:spPr>
          </c:errBars>
          <c:cat>
            <c:strRef>
              <c:f>'1. LNP-①4成分の配合比に特徴'!$AB$3:$AB$43</c:f>
              <c:strCache>
                <c:ptCount val="41"/>
                <c:pt idx="0">
                  <c:v>ACUITAS 1(US)CL4</c:v>
                </c:pt>
                <c:pt idx="1">
                  <c:v>ALNYLAM 1(US)CL1</c:v>
                </c:pt>
                <c:pt idx="2">
                  <c:v>ALNYLAM 2(US)CL1</c:v>
                </c:pt>
                <c:pt idx="3">
                  <c:v>ALNYLAM 3(US)CL1</c:v>
                </c:pt>
                <c:pt idx="4">
                  <c:v>ALNYLAM 4(US)CL1</c:v>
                </c:pt>
                <c:pt idx="5">
                  <c:v>ARBUTUS 1(US)CL2</c:v>
                </c:pt>
                <c:pt idx="6">
                  <c:v>ARBUTUS 2(US)CL8</c:v>
                </c:pt>
                <c:pt idx="7">
                  <c:v>ARBUTUS 3(US)CL1</c:v>
                </c:pt>
                <c:pt idx="8">
                  <c:v>ARBUTUS 4(US)CL1</c:v>
                </c:pt>
                <c:pt idx="9">
                  <c:v>ARBUTUS 5(US)CL1</c:v>
                </c:pt>
                <c:pt idx="10">
                  <c:v>ARBUTUS 6(EP)CL1</c:v>
                </c:pt>
                <c:pt idx="11">
                  <c:v>ARBUTUS 7(US)CL1</c:v>
                </c:pt>
                <c:pt idx="12">
                  <c:v>ARBUTUS 8(US)CL1</c:v>
                </c:pt>
                <c:pt idx="13">
                  <c:v>ARBUTUS 9(US)CL12</c:v>
                </c:pt>
                <c:pt idx="14">
                  <c:v>ARBUTUS 10(US)CL1</c:v>
                </c:pt>
                <c:pt idx="15">
                  <c:v>ARBUTUS 11(US)CL20</c:v>
                </c:pt>
                <c:pt idx="16">
                  <c:v>ETHERNA 1(US)CL1</c:v>
                </c:pt>
                <c:pt idx="17">
                  <c:v>GLAXOSMITHKLINE 1(US)CL1</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1(US)CL1</c:v>
                </c:pt>
                <c:pt idx="40">
                  <c:v>TRANSLATE 2(US)CL1</c:v>
                </c:pt>
              </c:strCache>
            </c:strRef>
          </c:cat>
          <c:val>
            <c:numRef>
              <c:f>'1. LNP-①4成分の配合比に特徴'!$AG$3:$AG$43</c:f>
              <c:numCache>
                <c:formatCode>General</c:formatCode>
                <c:ptCount val="41"/>
                <c:pt idx="0">
                  <c:v>36</c:v>
                </c:pt>
                <c:pt idx="1">
                  <c:v>30</c:v>
                </c:pt>
                <c:pt idx="2">
                  <c:v>30</c:v>
                </c:pt>
                <c:pt idx="3">
                  <c:v>30</c:v>
                </c:pt>
                <c:pt idx="4">
                  <c:v>30</c:v>
                </c:pt>
                <c:pt idx="5">
                  <c:v>35</c:v>
                </c:pt>
                <c:pt idx="6">
                  <c:v>35</c:v>
                </c:pt>
                <c:pt idx="7">
                  <c:v>35</c:v>
                </c:pt>
                <c:pt idx="8">
                  <c:v>35</c:v>
                </c:pt>
                <c:pt idx="9">
                  <c:v>35</c:v>
                </c:pt>
                <c:pt idx="10">
                  <c:v>35</c:v>
                </c:pt>
                <c:pt idx="11">
                  <c:v>29</c:v>
                </c:pt>
                <c:pt idx="12">
                  <c:v>29</c:v>
                </c:pt>
                <c:pt idx="13">
                  <c:v>30</c:v>
                </c:pt>
                <c:pt idx="14">
                  <c:v>35</c:v>
                </c:pt>
                <c:pt idx="15">
                  <c:v>35</c:v>
                </c:pt>
                <c:pt idx="16">
                  <c:v>32.5</c:v>
                </c:pt>
                <c:pt idx="17">
                  <c:v>42.5</c:v>
                </c:pt>
                <c:pt idx="18">
                  <c:v>27.5</c:v>
                </c:pt>
                <c:pt idx="19">
                  <c:v>0</c:v>
                </c:pt>
                <c:pt idx="20">
                  <c:v>39</c:v>
                </c:pt>
                <c:pt idx="21">
                  <c:v>39</c:v>
                </c:pt>
                <c:pt idx="22">
                  <c:v>48</c:v>
                </c:pt>
                <c:pt idx="23">
                  <c:v>40</c:v>
                </c:pt>
                <c:pt idx="24">
                  <c:v>40</c:v>
                </c:pt>
                <c:pt idx="25">
                  <c:v>20</c:v>
                </c:pt>
                <c:pt idx="26">
                  <c:v>20</c:v>
                </c:pt>
                <c:pt idx="27">
                  <c:v>67</c:v>
                </c:pt>
                <c:pt idx="28">
                  <c:v>15</c:v>
                </c:pt>
                <c:pt idx="29">
                  <c:v>38</c:v>
                </c:pt>
                <c:pt idx="30">
                  <c:v>38</c:v>
                </c:pt>
                <c:pt idx="31">
                  <c:v>37.5</c:v>
                </c:pt>
                <c:pt idx="32">
                  <c:v>37.5</c:v>
                </c:pt>
                <c:pt idx="33">
                  <c:v>35</c:v>
                </c:pt>
                <c:pt idx="34">
                  <c:v>46.3</c:v>
                </c:pt>
                <c:pt idx="35">
                  <c:v>48</c:v>
                </c:pt>
                <c:pt idx="36">
                  <c:v>40.9</c:v>
                </c:pt>
                <c:pt idx="37">
                  <c:v>38.5</c:v>
                </c:pt>
                <c:pt idx="38">
                  <c:v>32.799999999999997</c:v>
                </c:pt>
                <c:pt idx="39">
                  <c:v>47</c:v>
                </c:pt>
                <c:pt idx="40">
                  <c:v>47</c:v>
                </c:pt>
              </c:numCache>
            </c:numRef>
          </c:val>
          <c:extLst>
            <c:ext xmlns:c16="http://schemas.microsoft.com/office/drawing/2014/chart" uri="{C3380CC4-5D6E-409C-BE32-E72D297353CC}">
              <c16:uniqueId val="{00000000-D392-4AB1-B48B-7F10530BB151}"/>
            </c:ext>
          </c:extLst>
        </c:ser>
        <c:dLbls>
          <c:showLegendKey val="0"/>
          <c:showVal val="0"/>
          <c:showCatName val="0"/>
          <c:showSerName val="0"/>
          <c:showPercent val="0"/>
          <c:showBubbleSize val="0"/>
        </c:dLbls>
        <c:gapWidth val="219"/>
        <c:axId val="670293568"/>
        <c:axId val="670293208"/>
      </c:barChart>
      <c:lineChart>
        <c:grouping val="standard"/>
        <c:varyColors val="0"/>
        <c:ser>
          <c:idx val="1"/>
          <c:order val="1"/>
          <c:tx>
            <c:v>入力値</c:v>
          </c:tx>
          <c:spPr>
            <a:ln w="28575" cap="rnd">
              <a:solidFill>
                <a:schemeClr val="accent2"/>
              </a:solidFill>
              <a:round/>
            </a:ln>
            <a:effectLst/>
          </c:spPr>
          <c:marker>
            <c:symbol val="none"/>
          </c:marker>
          <c:cat>
            <c:strRef>
              <c:f>'1. LNP-①4成分の配合比に特徴'!$AB$3:$AB$43</c:f>
              <c:strCache>
                <c:ptCount val="41"/>
                <c:pt idx="0">
                  <c:v>ACUITAS 1(US)CL4</c:v>
                </c:pt>
                <c:pt idx="1">
                  <c:v>ALNYLAM 1(US)CL1</c:v>
                </c:pt>
                <c:pt idx="2">
                  <c:v>ALNYLAM 2(US)CL1</c:v>
                </c:pt>
                <c:pt idx="3">
                  <c:v>ALNYLAM 3(US)CL1</c:v>
                </c:pt>
                <c:pt idx="4">
                  <c:v>ALNYLAM 4(US)CL1</c:v>
                </c:pt>
                <c:pt idx="5">
                  <c:v>ARBUTUS 1(US)CL2</c:v>
                </c:pt>
                <c:pt idx="6">
                  <c:v>ARBUTUS 2(US)CL8</c:v>
                </c:pt>
                <c:pt idx="7">
                  <c:v>ARBUTUS 3(US)CL1</c:v>
                </c:pt>
                <c:pt idx="8">
                  <c:v>ARBUTUS 4(US)CL1</c:v>
                </c:pt>
                <c:pt idx="9">
                  <c:v>ARBUTUS 5(US)CL1</c:v>
                </c:pt>
                <c:pt idx="10">
                  <c:v>ARBUTUS 6(EP)CL1</c:v>
                </c:pt>
                <c:pt idx="11">
                  <c:v>ARBUTUS 7(US)CL1</c:v>
                </c:pt>
                <c:pt idx="12">
                  <c:v>ARBUTUS 8(US)CL1</c:v>
                </c:pt>
                <c:pt idx="13">
                  <c:v>ARBUTUS 9(US)CL12</c:v>
                </c:pt>
                <c:pt idx="14">
                  <c:v>ARBUTUS 10(US)CL1</c:v>
                </c:pt>
                <c:pt idx="15">
                  <c:v>ARBUTUS 11(US)CL20</c:v>
                </c:pt>
                <c:pt idx="16">
                  <c:v>ETHERNA 1(US)CL1</c:v>
                </c:pt>
                <c:pt idx="17">
                  <c:v>GLAXOSMITHKLINE 1(US)CL1</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1(US)CL1</c:v>
                </c:pt>
                <c:pt idx="40">
                  <c:v>TRANSLATE 2(US)CL1</c:v>
                </c:pt>
              </c:strCache>
            </c:strRef>
          </c:cat>
          <c:val>
            <c:numRef>
              <c:f>'1. LNP-①4成分の配合比に特徴'!$AN$3:$AN$43</c:f>
              <c:numCache>
                <c:formatCode>General</c:formatCode>
                <c:ptCount val="41"/>
                <c:pt idx="0">
                  <c:v>41</c:v>
                </c:pt>
                <c:pt idx="1">
                  <c:v>41</c:v>
                </c:pt>
                <c:pt idx="2">
                  <c:v>41</c:v>
                </c:pt>
                <c:pt idx="3">
                  <c:v>41</c:v>
                </c:pt>
                <c:pt idx="4">
                  <c:v>41</c:v>
                </c:pt>
                <c:pt idx="5">
                  <c:v>41</c:v>
                </c:pt>
                <c:pt idx="6">
                  <c:v>41</c:v>
                </c:pt>
                <c:pt idx="7">
                  <c:v>41</c:v>
                </c:pt>
                <c:pt idx="8">
                  <c:v>41</c:v>
                </c:pt>
                <c:pt idx="9">
                  <c:v>41</c:v>
                </c:pt>
                <c:pt idx="10">
                  <c:v>41</c:v>
                </c:pt>
                <c:pt idx="11">
                  <c:v>41</c:v>
                </c:pt>
                <c:pt idx="12">
                  <c:v>41</c:v>
                </c:pt>
                <c:pt idx="13">
                  <c:v>41</c:v>
                </c:pt>
                <c:pt idx="14">
                  <c:v>41</c:v>
                </c:pt>
                <c:pt idx="15">
                  <c:v>41</c:v>
                </c:pt>
                <c:pt idx="16">
                  <c:v>41</c:v>
                </c:pt>
                <c:pt idx="17">
                  <c:v>41</c:v>
                </c:pt>
                <c:pt idx="18">
                  <c:v>41</c:v>
                </c:pt>
                <c:pt idx="19">
                  <c:v>41</c:v>
                </c:pt>
                <c:pt idx="20">
                  <c:v>41</c:v>
                </c:pt>
                <c:pt idx="21">
                  <c:v>41</c:v>
                </c:pt>
                <c:pt idx="22">
                  <c:v>41</c:v>
                </c:pt>
                <c:pt idx="23">
                  <c:v>41</c:v>
                </c:pt>
                <c:pt idx="24">
                  <c:v>41</c:v>
                </c:pt>
                <c:pt idx="25">
                  <c:v>41</c:v>
                </c:pt>
                <c:pt idx="26">
                  <c:v>41</c:v>
                </c:pt>
                <c:pt idx="27">
                  <c:v>41</c:v>
                </c:pt>
                <c:pt idx="28">
                  <c:v>41</c:v>
                </c:pt>
                <c:pt idx="29">
                  <c:v>41</c:v>
                </c:pt>
                <c:pt idx="30">
                  <c:v>41</c:v>
                </c:pt>
                <c:pt idx="31">
                  <c:v>41</c:v>
                </c:pt>
                <c:pt idx="32">
                  <c:v>41</c:v>
                </c:pt>
                <c:pt idx="33">
                  <c:v>41</c:v>
                </c:pt>
                <c:pt idx="34">
                  <c:v>41</c:v>
                </c:pt>
                <c:pt idx="35">
                  <c:v>41</c:v>
                </c:pt>
                <c:pt idx="36">
                  <c:v>41</c:v>
                </c:pt>
                <c:pt idx="37">
                  <c:v>41</c:v>
                </c:pt>
                <c:pt idx="38">
                  <c:v>41</c:v>
                </c:pt>
                <c:pt idx="39">
                  <c:v>41</c:v>
                </c:pt>
                <c:pt idx="40">
                  <c:v>41</c:v>
                </c:pt>
              </c:numCache>
            </c:numRef>
          </c:val>
          <c:smooth val="0"/>
          <c:extLst>
            <c:ext xmlns:c16="http://schemas.microsoft.com/office/drawing/2014/chart" uri="{C3380CC4-5D6E-409C-BE32-E72D297353CC}">
              <c16:uniqueId val="{00000001-8F05-4C33-9B48-70FEE2AF9126}"/>
            </c:ext>
          </c:extLst>
        </c:ser>
        <c:dLbls>
          <c:showLegendKey val="0"/>
          <c:showVal val="0"/>
          <c:showCatName val="0"/>
          <c:showSerName val="0"/>
          <c:showPercent val="0"/>
          <c:showBubbleSize val="0"/>
        </c:dLbls>
        <c:marker val="1"/>
        <c:smooth val="0"/>
        <c:axId val="670293568"/>
        <c:axId val="670293208"/>
      </c:lineChart>
      <c:catAx>
        <c:axId val="67029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70293208"/>
        <c:crosses val="autoZero"/>
        <c:auto val="1"/>
        <c:lblAlgn val="ctr"/>
        <c:lblOffset val="100"/>
        <c:noMultiLvlLbl val="0"/>
      </c:catAx>
      <c:valAx>
        <c:axId val="670293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70293568"/>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中性脂質（リン脂質等）</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noFill/>
            <a:ln>
              <a:noFill/>
            </a:ln>
            <a:effectLst/>
          </c:spPr>
          <c:invertIfNegative val="0"/>
          <c:errBars>
            <c:errBarType val="both"/>
            <c:errValType val="cust"/>
            <c:noEndCap val="0"/>
            <c:plus>
              <c:numRef>
                <c:f>'1. LNP-①4成分の配合比に特徴'!$AJ$3:$AJ$43</c:f>
                <c:numCache>
                  <c:formatCode>General</c:formatCode>
                  <c:ptCount val="41"/>
                  <c:pt idx="0">
                    <c:v>5</c:v>
                  </c:pt>
                  <c:pt idx="1">
                    <c:v>4.5</c:v>
                  </c:pt>
                  <c:pt idx="2">
                    <c:v>4.5</c:v>
                  </c:pt>
                  <c:pt idx="3">
                    <c:v>4.5</c:v>
                  </c:pt>
                  <c:pt idx="4">
                    <c:v>4.5</c:v>
                  </c:pt>
                  <c:pt idx="5">
                    <c:v>6</c:v>
                  </c:pt>
                  <c:pt idx="6">
                    <c:v>6</c:v>
                  </c:pt>
                  <c:pt idx="7">
                    <c:v>9.75</c:v>
                  </c:pt>
                  <c:pt idx="8">
                    <c:v>6</c:v>
                  </c:pt>
                  <c:pt idx="9">
                    <c:v>3</c:v>
                  </c:pt>
                  <c:pt idx="10">
                    <c:v>3</c:v>
                  </c:pt>
                  <c:pt idx="11">
                    <c:v>6.5</c:v>
                  </c:pt>
                  <c:pt idx="12">
                    <c:v>6.5</c:v>
                  </c:pt>
                  <c:pt idx="13">
                    <c:v>2.5</c:v>
                  </c:pt>
                  <c:pt idx="14">
                    <c:v>6</c:v>
                  </c:pt>
                  <c:pt idx="15">
                    <c:v>6</c:v>
                  </c:pt>
                  <c:pt idx="16">
                    <c:v>5</c:v>
                  </c:pt>
                  <c:pt idx="17">
                    <c:v>5</c:v>
                  </c:pt>
                  <c:pt idx="18">
                    <c:v>5</c:v>
                  </c:pt>
                  <c:pt idx="19">
                    <c:v>30</c:v>
                  </c:pt>
                  <c:pt idx="20">
                    <c:v>7</c:v>
                  </c:pt>
                  <c:pt idx="21">
                    <c:v>7</c:v>
                  </c:pt>
                  <c:pt idx="22">
                    <c:v>0</c:v>
                  </c:pt>
                  <c:pt idx="23">
                    <c:v>10</c:v>
                  </c:pt>
                  <c:pt idx="24">
                    <c:v>12.25</c:v>
                  </c:pt>
                  <c:pt idx="25">
                    <c:v>5</c:v>
                  </c:pt>
                  <c:pt idx="26">
                    <c:v>5</c:v>
                  </c:pt>
                  <c:pt idx="27">
                    <c:v>2</c:v>
                  </c:pt>
                  <c:pt idx="28">
                    <c:v>15</c:v>
                  </c:pt>
                  <c:pt idx="29">
                    <c:v>5</c:v>
                  </c:pt>
                  <c:pt idx="30">
                    <c:v>5</c:v>
                  </c:pt>
                  <c:pt idx="31">
                    <c:v>0</c:v>
                  </c:pt>
                  <c:pt idx="32">
                    <c:v>0</c:v>
                  </c:pt>
                  <c:pt idx="33">
                    <c:v>6</c:v>
                  </c:pt>
                  <c:pt idx="34">
                    <c:v>0</c:v>
                  </c:pt>
                  <c:pt idx="35">
                    <c:v>0</c:v>
                  </c:pt>
                  <c:pt idx="36">
                    <c:v>0</c:v>
                  </c:pt>
                  <c:pt idx="37">
                    <c:v>0</c:v>
                  </c:pt>
                  <c:pt idx="38">
                    <c:v>0</c:v>
                  </c:pt>
                  <c:pt idx="39">
                    <c:v>42.5</c:v>
                  </c:pt>
                  <c:pt idx="40">
                    <c:v>42.5</c:v>
                  </c:pt>
                </c:numCache>
              </c:numRef>
            </c:plus>
            <c:minus>
              <c:numRef>
                <c:f>'1. LNP-①4成分の配合比に特徴'!$AJ$3:$AJ$43</c:f>
                <c:numCache>
                  <c:formatCode>General</c:formatCode>
                  <c:ptCount val="41"/>
                  <c:pt idx="0">
                    <c:v>5</c:v>
                  </c:pt>
                  <c:pt idx="1">
                    <c:v>4.5</c:v>
                  </c:pt>
                  <c:pt idx="2">
                    <c:v>4.5</c:v>
                  </c:pt>
                  <c:pt idx="3">
                    <c:v>4.5</c:v>
                  </c:pt>
                  <c:pt idx="4">
                    <c:v>4.5</c:v>
                  </c:pt>
                  <c:pt idx="5">
                    <c:v>6</c:v>
                  </c:pt>
                  <c:pt idx="6">
                    <c:v>6</c:v>
                  </c:pt>
                  <c:pt idx="7">
                    <c:v>9.75</c:v>
                  </c:pt>
                  <c:pt idx="8">
                    <c:v>6</c:v>
                  </c:pt>
                  <c:pt idx="9">
                    <c:v>3</c:v>
                  </c:pt>
                  <c:pt idx="10">
                    <c:v>3</c:v>
                  </c:pt>
                  <c:pt idx="11">
                    <c:v>6.5</c:v>
                  </c:pt>
                  <c:pt idx="12">
                    <c:v>6.5</c:v>
                  </c:pt>
                  <c:pt idx="13">
                    <c:v>2.5</c:v>
                  </c:pt>
                  <c:pt idx="14">
                    <c:v>6</c:v>
                  </c:pt>
                  <c:pt idx="15">
                    <c:v>6</c:v>
                  </c:pt>
                  <c:pt idx="16">
                    <c:v>5</c:v>
                  </c:pt>
                  <c:pt idx="17">
                    <c:v>5</c:v>
                  </c:pt>
                  <c:pt idx="18">
                    <c:v>5</c:v>
                  </c:pt>
                  <c:pt idx="19">
                    <c:v>30</c:v>
                  </c:pt>
                  <c:pt idx="20">
                    <c:v>7</c:v>
                  </c:pt>
                  <c:pt idx="21">
                    <c:v>7</c:v>
                  </c:pt>
                  <c:pt idx="22">
                    <c:v>0</c:v>
                  </c:pt>
                  <c:pt idx="23">
                    <c:v>10</c:v>
                  </c:pt>
                  <c:pt idx="24">
                    <c:v>12.25</c:v>
                  </c:pt>
                  <c:pt idx="25">
                    <c:v>5</c:v>
                  </c:pt>
                  <c:pt idx="26">
                    <c:v>5</c:v>
                  </c:pt>
                  <c:pt idx="27">
                    <c:v>2</c:v>
                  </c:pt>
                  <c:pt idx="28">
                    <c:v>15</c:v>
                  </c:pt>
                  <c:pt idx="29">
                    <c:v>5</c:v>
                  </c:pt>
                  <c:pt idx="30">
                    <c:v>5</c:v>
                  </c:pt>
                  <c:pt idx="31">
                    <c:v>0</c:v>
                  </c:pt>
                  <c:pt idx="32">
                    <c:v>0</c:v>
                  </c:pt>
                  <c:pt idx="33">
                    <c:v>6</c:v>
                  </c:pt>
                  <c:pt idx="34">
                    <c:v>0</c:v>
                  </c:pt>
                  <c:pt idx="35">
                    <c:v>0</c:v>
                  </c:pt>
                  <c:pt idx="36">
                    <c:v>0</c:v>
                  </c:pt>
                  <c:pt idx="37">
                    <c:v>0</c:v>
                  </c:pt>
                  <c:pt idx="38">
                    <c:v>0</c:v>
                  </c:pt>
                  <c:pt idx="39">
                    <c:v>42.5</c:v>
                  </c:pt>
                  <c:pt idx="40">
                    <c:v>42.5</c:v>
                  </c:pt>
                </c:numCache>
              </c:numRef>
            </c:minus>
            <c:spPr>
              <a:noFill/>
              <a:ln w="38100" cap="flat" cmpd="sng" algn="ctr">
                <a:solidFill>
                  <a:schemeClr val="accent2">
                    <a:lumMod val="60000"/>
                    <a:lumOff val="40000"/>
                  </a:schemeClr>
                </a:solidFill>
                <a:round/>
              </a:ln>
              <a:effectLst/>
            </c:spPr>
          </c:errBars>
          <c:cat>
            <c:strRef>
              <c:f>'1. LNP-①4成分の配合比に特徴'!$AC$3:$AC$43</c:f>
              <c:strCache>
                <c:ptCount val="41"/>
                <c:pt idx="0">
                  <c:v>ACUITAS 1(US)CL3</c:v>
                </c:pt>
                <c:pt idx="1">
                  <c:v>ALNYLAM 1(US)CL1</c:v>
                </c:pt>
                <c:pt idx="2">
                  <c:v>ALNYLAM 2(US)CL1</c:v>
                </c:pt>
                <c:pt idx="3">
                  <c:v>ALNYLAM 3(US)CL1</c:v>
                </c:pt>
                <c:pt idx="4">
                  <c:v>ALNYLAM 4(US)CL1</c:v>
                </c:pt>
                <c:pt idx="5">
                  <c:v>ARBUTUS 1(US)CL1</c:v>
                </c:pt>
                <c:pt idx="6">
                  <c:v>ARBUTUS 2(US)CL7</c:v>
                </c:pt>
                <c:pt idx="7">
                  <c:v>ARBUTUS 3(US)CL1</c:v>
                </c:pt>
                <c:pt idx="8">
                  <c:v>ARBUTUS 4(US)CL1</c:v>
                </c:pt>
                <c:pt idx="9">
                  <c:v>ARBUTUS 5(US)CL1</c:v>
                </c:pt>
                <c:pt idx="10">
                  <c:v>ARBUTUS 6(EP)CL7</c:v>
                </c:pt>
                <c:pt idx="11">
                  <c:v>ARBUTUS 7(US)CL1</c:v>
                </c:pt>
                <c:pt idx="12">
                  <c:v>ARBUTUS 8(US)CL8</c:v>
                </c:pt>
                <c:pt idx="13">
                  <c:v>ARBUTUS 9(US)CL12</c:v>
                </c:pt>
                <c:pt idx="14">
                  <c:v>ARBUTUS 10(US)CL1</c:v>
                </c:pt>
                <c:pt idx="15">
                  <c:v>ARBUTUS 11(US)CL19</c:v>
                </c:pt>
                <c:pt idx="16">
                  <c:v>ETHERNA 1(US)CL1</c:v>
                </c:pt>
                <c:pt idx="17">
                  <c:v>GLAXOSMITHKLINE 1(US)CL10</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1(US)CL4</c:v>
                </c:pt>
                <c:pt idx="40">
                  <c:v>TRANSLATE 2(US)CL4</c:v>
                </c:pt>
              </c:strCache>
            </c:strRef>
          </c:cat>
          <c:val>
            <c:numRef>
              <c:f>'1. LNP-①4成分の配合比に特徴'!$AI$3:$AI$43</c:f>
              <c:numCache>
                <c:formatCode>General</c:formatCode>
                <c:ptCount val="41"/>
                <c:pt idx="0">
                  <c:v>10</c:v>
                </c:pt>
                <c:pt idx="1">
                  <c:v>7.5</c:v>
                </c:pt>
                <c:pt idx="2">
                  <c:v>7.5</c:v>
                </c:pt>
                <c:pt idx="3">
                  <c:v>7.5</c:v>
                </c:pt>
                <c:pt idx="4">
                  <c:v>7.5</c:v>
                </c:pt>
                <c:pt idx="5">
                  <c:v>9</c:v>
                </c:pt>
                <c:pt idx="6">
                  <c:v>9</c:v>
                </c:pt>
                <c:pt idx="7">
                  <c:v>9.75</c:v>
                </c:pt>
                <c:pt idx="8">
                  <c:v>9</c:v>
                </c:pt>
                <c:pt idx="9">
                  <c:v>7</c:v>
                </c:pt>
                <c:pt idx="10">
                  <c:v>7</c:v>
                </c:pt>
                <c:pt idx="11">
                  <c:v>8.5</c:v>
                </c:pt>
                <c:pt idx="12">
                  <c:v>8.5</c:v>
                </c:pt>
                <c:pt idx="13">
                  <c:v>7.5</c:v>
                </c:pt>
                <c:pt idx="14">
                  <c:v>9</c:v>
                </c:pt>
                <c:pt idx="15">
                  <c:v>9</c:v>
                </c:pt>
                <c:pt idx="16">
                  <c:v>10</c:v>
                </c:pt>
                <c:pt idx="17">
                  <c:v>15</c:v>
                </c:pt>
                <c:pt idx="18">
                  <c:v>10</c:v>
                </c:pt>
                <c:pt idx="19">
                  <c:v>60</c:v>
                </c:pt>
                <c:pt idx="20">
                  <c:v>17</c:v>
                </c:pt>
                <c:pt idx="21">
                  <c:v>17</c:v>
                </c:pt>
                <c:pt idx="22">
                  <c:v>10</c:v>
                </c:pt>
                <c:pt idx="23">
                  <c:v>15</c:v>
                </c:pt>
                <c:pt idx="24">
                  <c:v>12.75</c:v>
                </c:pt>
                <c:pt idx="25">
                  <c:v>45</c:v>
                </c:pt>
                <c:pt idx="26">
                  <c:v>45</c:v>
                </c:pt>
                <c:pt idx="27">
                  <c:v>2</c:v>
                </c:pt>
                <c:pt idx="28">
                  <c:v>25</c:v>
                </c:pt>
                <c:pt idx="29">
                  <c:v>20</c:v>
                </c:pt>
                <c:pt idx="30">
                  <c:v>20</c:v>
                </c:pt>
                <c:pt idx="31">
                  <c:v>20</c:v>
                </c:pt>
                <c:pt idx="32">
                  <c:v>20</c:v>
                </c:pt>
                <c:pt idx="33">
                  <c:v>9</c:v>
                </c:pt>
                <c:pt idx="34">
                  <c:v>16.100000000000001</c:v>
                </c:pt>
                <c:pt idx="35">
                  <c:v>10</c:v>
                </c:pt>
                <c:pt idx="36">
                  <c:v>10</c:v>
                </c:pt>
                <c:pt idx="37">
                  <c:v>10</c:v>
                </c:pt>
                <c:pt idx="38">
                  <c:v>10.9</c:v>
                </c:pt>
                <c:pt idx="39">
                  <c:v>47.5</c:v>
                </c:pt>
                <c:pt idx="40">
                  <c:v>47.5</c:v>
                </c:pt>
              </c:numCache>
            </c:numRef>
          </c:val>
          <c:extLst>
            <c:ext xmlns:c16="http://schemas.microsoft.com/office/drawing/2014/chart" uri="{C3380CC4-5D6E-409C-BE32-E72D297353CC}">
              <c16:uniqueId val="{00000000-6512-45E8-AF4A-265499C5E49A}"/>
            </c:ext>
          </c:extLst>
        </c:ser>
        <c:dLbls>
          <c:showLegendKey val="0"/>
          <c:showVal val="0"/>
          <c:showCatName val="0"/>
          <c:showSerName val="0"/>
          <c:showPercent val="0"/>
          <c:showBubbleSize val="0"/>
        </c:dLbls>
        <c:gapWidth val="219"/>
        <c:axId val="446526144"/>
        <c:axId val="446526504"/>
      </c:barChart>
      <c:lineChart>
        <c:grouping val="standard"/>
        <c:varyColors val="0"/>
        <c:ser>
          <c:idx val="1"/>
          <c:order val="1"/>
          <c:tx>
            <c:v>入力値</c:v>
          </c:tx>
          <c:spPr>
            <a:ln w="28575" cap="rnd">
              <a:solidFill>
                <a:schemeClr val="accent2"/>
              </a:solidFill>
              <a:round/>
            </a:ln>
            <a:effectLst/>
          </c:spPr>
          <c:marker>
            <c:symbol val="none"/>
          </c:marker>
          <c:cat>
            <c:strRef>
              <c:f>'1. LNP-①4成分の配合比に特徴'!$AC$3:$AC$43</c:f>
              <c:strCache>
                <c:ptCount val="41"/>
                <c:pt idx="0">
                  <c:v>ACUITAS 1(US)CL3</c:v>
                </c:pt>
                <c:pt idx="1">
                  <c:v>ALNYLAM 1(US)CL1</c:v>
                </c:pt>
                <c:pt idx="2">
                  <c:v>ALNYLAM 2(US)CL1</c:v>
                </c:pt>
                <c:pt idx="3">
                  <c:v>ALNYLAM 3(US)CL1</c:v>
                </c:pt>
                <c:pt idx="4">
                  <c:v>ALNYLAM 4(US)CL1</c:v>
                </c:pt>
                <c:pt idx="5">
                  <c:v>ARBUTUS 1(US)CL1</c:v>
                </c:pt>
                <c:pt idx="6">
                  <c:v>ARBUTUS 2(US)CL7</c:v>
                </c:pt>
                <c:pt idx="7">
                  <c:v>ARBUTUS 3(US)CL1</c:v>
                </c:pt>
                <c:pt idx="8">
                  <c:v>ARBUTUS 4(US)CL1</c:v>
                </c:pt>
                <c:pt idx="9">
                  <c:v>ARBUTUS 5(US)CL1</c:v>
                </c:pt>
                <c:pt idx="10">
                  <c:v>ARBUTUS 6(EP)CL7</c:v>
                </c:pt>
                <c:pt idx="11">
                  <c:v>ARBUTUS 7(US)CL1</c:v>
                </c:pt>
                <c:pt idx="12">
                  <c:v>ARBUTUS 8(US)CL8</c:v>
                </c:pt>
                <c:pt idx="13">
                  <c:v>ARBUTUS 9(US)CL12</c:v>
                </c:pt>
                <c:pt idx="14">
                  <c:v>ARBUTUS 10(US)CL1</c:v>
                </c:pt>
                <c:pt idx="15">
                  <c:v>ARBUTUS 11(US)CL19</c:v>
                </c:pt>
                <c:pt idx="16">
                  <c:v>ETHERNA 1(US)CL1</c:v>
                </c:pt>
                <c:pt idx="17">
                  <c:v>GLAXOSMITHKLINE 1(US)CL10</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1(US)CL4</c:v>
                </c:pt>
                <c:pt idx="40">
                  <c:v>TRANSLATE 2(US)CL4</c:v>
                </c:pt>
              </c:strCache>
            </c:strRef>
          </c:cat>
          <c:val>
            <c:numRef>
              <c:f>'1. LNP-①4成分の配合比に特徴'!$AO$3:$AO$43</c:f>
              <c:numCache>
                <c:formatCode>General</c:formatCode>
                <c:ptCount val="41"/>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numCache>
            </c:numRef>
          </c:val>
          <c:smooth val="0"/>
          <c:extLst>
            <c:ext xmlns:c16="http://schemas.microsoft.com/office/drawing/2014/chart" uri="{C3380CC4-5D6E-409C-BE32-E72D297353CC}">
              <c16:uniqueId val="{00000000-EE43-4032-A751-95D80951535F}"/>
            </c:ext>
          </c:extLst>
        </c:ser>
        <c:dLbls>
          <c:showLegendKey val="0"/>
          <c:showVal val="0"/>
          <c:showCatName val="0"/>
          <c:showSerName val="0"/>
          <c:showPercent val="0"/>
          <c:showBubbleSize val="0"/>
        </c:dLbls>
        <c:marker val="1"/>
        <c:smooth val="0"/>
        <c:axId val="446526144"/>
        <c:axId val="446526504"/>
      </c:lineChart>
      <c:catAx>
        <c:axId val="44652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6526504"/>
        <c:crosses val="autoZero"/>
        <c:auto val="1"/>
        <c:lblAlgn val="ctr"/>
        <c:lblOffset val="100"/>
        <c:noMultiLvlLbl val="0"/>
      </c:catAx>
      <c:valAx>
        <c:axId val="446526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6526144"/>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a:t>PEG</a:t>
            </a:r>
            <a:r>
              <a:rPr lang="ja-JP" altLang="en-US"/>
              <a:t>化脂質</a:t>
            </a:r>
            <a:endParaRPr lang="en-US" altLang="ja-JP"/>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noFill/>
            <a:ln>
              <a:noFill/>
            </a:ln>
            <a:effectLst/>
          </c:spPr>
          <c:invertIfNegative val="0"/>
          <c:errBars>
            <c:errBarType val="both"/>
            <c:errValType val="cust"/>
            <c:noEndCap val="0"/>
            <c:plus>
              <c:numRef>
                <c:f>'1. LNP-①4成分の配合比に特徴'!$AL$3:$AL$43</c:f>
                <c:numCache>
                  <c:formatCode>General</c:formatCode>
                  <c:ptCount val="41"/>
                  <c:pt idx="0">
                    <c:v>0.75</c:v>
                  </c:pt>
                  <c:pt idx="1">
                    <c:v>4.75</c:v>
                  </c:pt>
                  <c:pt idx="2">
                    <c:v>4.75</c:v>
                  </c:pt>
                  <c:pt idx="3">
                    <c:v>4.75</c:v>
                  </c:pt>
                  <c:pt idx="4">
                    <c:v>4.75</c:v>
                  </c:pt>
                  <c:pt idx="5">
                    <c:v>0.95</c:v>
                  </c:pt>
                  <c:pt idx="6">
                    <c:v>0.75</c:v>
                  </c:pt>
                  <c:pt idx="7">
                    <c:v>0.75</c:v>
                  </c:pt>
                  <c:pt idx="8">
                    <c:v>0.75</c:v>
                  </c:pt>
                  <c:pt idx="9">
                    <c:v>0.75</c:v>
                  </c:pt>
                  <c:pt idx="10">
                    <c:v>0.75</c:v>
                  </c:pt>
                  <c:pt idx="11">
                    <c:v>6.5</c:v>
                  </c:pt>
                  <c:pt idx="12">
                    <c:v>6.5</c:v>
                  </c:pt>
                  <c:pt idx="13">
                    <c:v>2.5</c:v>
                  </c:pt>
                  <c:pt idx="14">
                    <c:v>4.75</c:v>
                  </c:pt>
                  <c:pt idx="15">
                    <c:v>4.75</c:v>
                  </c:pt>
                  <c:pt idx="16">
                    <c:v>0.75</c:v>
                  </c:pt>
                  <c:pt idx="17">
                    <c:v>2.5</c:v>
                  </c:pt>
                  <c:pt idx="18">
                    <c:v>0.75</c:v>
                  </c:pt>
                  <c:pt idx="19">
                    <c:v>3</c:v>
                  </c:pt>
                  <c:pt idx="20">
                    <c:v>0.5</c:v>
                  </c:pt>
                  <c:pt idx="21">
                    <c:v>0.5</c:v>
                  </c:pt>
                  <c:pt idx="22">
                    <c:v>0</c:v>
                  </c:pt>
                  <c:pt idx="23">
                    <c:v>7.25</c:v>
                  </c:pt>
                  <c:pt idx="24">
                    <c:v>7.25</c:v>
                  </c:pt>
                  <c:pt idx="25">
                    <c:v>2</c:v>
                  </c:pt>
                  <c:pt idx="26">
                    <c:v>2</c:v>
                  </c:pt>
                  <c:pt idx="27">
                    <c:v>1</c:v>
                  </c:pt>
                  <c:pt idx="28">
                    <c:v>0</c:v>
                  </c:pt>
                  <c:pt idx="29">
                    <c:v>4.75</c:v>
                  </c:pt>
                  <c:pt idx="30">
                    <c:v>4.75</c:v>
                  </c:pt>
                  <c:pt idx="31">
                    <c:v>1.25</c:v>
                  </c:pt>
                  <c:pt idx="32">
                    <c:v>0.7</c:v>
                  </c:pt>
                  <c:pt idx="33">
                    <c:v>0.75</c:v>
                  </c:pt>
                  <c:pt idx="34">
                    <c:v>0</c:v>
                  </c:pt>
                  <c:pt idx="35">
                    <c:v>0</c:v>
                  </c:pt>
                  <c:pt idx="36">
                    <c:v>0</c:v>
                  </c:pt>
                  <c:pt idx="37">
                    <c:v>0</c:v>
                  </c:pt>
                  <c:pt idx="38">
                    <c:v>0</c:v>
                  </c:pt>
                  <c:pt idx="39">
                    <c:v>7</c:v>
                  </c:pt>
                  <c:pt idx="40">
                    <c:v>9.5</c:v>
                  </c:pt>
                </c:numCache>
              </c:numRef>
            </c:plus>
            <c:minus>
              <c:numRef>
                <c:f>'1. LNP-①4成分の配合比に特徴'!$AL$3:$AL$43</c:f>
                <c:numCache>
                  <c:formatCode>General</c:formatCode>
                  <c:ptCount val="41"/>
                  <c:pt idx="0">
                    <c:v>0.75</c:v>
                  </c:pt>
                  <c:pt idx="1">
                    <c:v>4.75</c:v>
                  </c:pt>
                  <c:pt idx="2">
                    <c:v>4.75</c:v>
                  </c:pt>
                  <c:pt idx="3">
                    <c:v>4.75</c:v>
                  </c:pt>
                  <c:pt idx="4">
                    <c:v>4.75</c:v>
                  </c:pt>
                  <c:pt idx="5">
                    <c:v>0.95</c:v>
                  </c:pt>
                  <c:pt idx="6">
                    <c:v>0.75</c:v>
                  </c:pt>
                  <c:pt idx="7">
                    <c:v>0.75</c:v>
                  </c:pt>
                  <c:pt idx="8">
                    <c:v>0.75</c:v>
                  </c:pt>
                  <c:pt idx="9">
                    <c:v>0.75</c:v>
                  </c:pt>
                  <c:pt idx="10">
                    <c:v>0.75</c:v>
                  </c:pt>
                  <c:pt idx="11">
                    <c:v>6.5</c:v>
                  </c:pt>
                  <c:pt idx="12">
                    <c:v>6.5</c:v>
                  </c:pt>
                  <c:pt idx="13">
                    <c:v>2.5</c:v>
                  </c:pt>
                  <c:pt idx="14">
                    <c:v>4.75</c:v>
                  </c:pt>
                  <c:pt idx="15">
                    <c:v>4.75</c:v>
                  </c:pt>
                  <c:pt idx="16">
                    <c:v>0.75</c:v>
                  </c:pt>
                  <c:pt idx="17">
                    <c:v>2.5</c:v>
                  </c:pt>
                  <c:pt idx="18">
                    <c:v>0.75</c:v>
                  </c:pt>
                  <c:pt idx="19">
                    <c:v>3</c:v>
                  </c:pt>
                  <c:pt idx="20">
                    <c:v>0.5</c:v>
                  </c:pt>
                  <c:pt idx="21">
                    <c:v>0.5</c:v>
                  </c:pt>
                  <c:pt idx="22">
                    <c:v>0</c:v>
                  </c:pt>
                  <c:pt idx="23">
                    <c:v>7.25</c:v>
                  </c:pt>
                  <c:pt idx="24">
                    <c:v>7.25</c:v>
                  </c:pt>
                  <c:pt idx="25">
                    <c:v>2</c:v>
                  </c:pt>
                  <c:pt idx="26">
                    <c:v>2</c:v>
                  </c:pt>
                  <c:pt idx="27">
                    <c:v>1</c:v>
                  </c:pt>
                  <c:pt idx="28">
                    <c:v>0</c:v>
                  </c:pt>
                  <c:pt idx="29">
                    <c:v>4.75</c:v>
                  </c:pt>
                  <c:pt idx="30">
                    <c:v>4.75</c:v>
                  </c:pt>
                  <c:pt idx="31">
                    <c:v>1.25</c:v>
                  </c:pt>
                  <c:pt idx="32">
                    <c:v>0.7</c:v>
                  </c:pt>
                  <c:pt idx="33">
                    <c:v>0.75</c:v>
                  </c:pt>
                  <c:pt idx="34">
                    <c:v>0</c:v>
                  </c:pt>
                  <c:pt idx="35">
                    <c:v>0</c:v>
                  </c:pt>
                  <c:pt idx="36">
                    <c:v>0</c:v>
                  </c:pt>
                  <c:pt idx="37">
                    <c:v>0</c:v>
                  </c:pt>
                  <c:pt idx="38">
                    <c:v>0</c:v>
                  </c:pt>
                  <c:pt idx="39">
                    <c:v>7</c:v>
                  </c:pt>
                  <c:pt idx="40">
                    <c:v>9.5</c:v>
                  </c:pt>
                </c:numCache>
              </c:numRef>
            </c:minus>
            <c:spPr>
              <a:noFill/>
              <a:ln w="38100" cap="flat" cmpd="sng" algn="ctr">
                <a:solidFill>
                  <a:schemeClr val="accent6">
                    <a:lumMod val="60000"/>
                    <a:lumOff val="40000"/>
                  </a:schemeClr>
                </a:solidFill>
                <a:round/>
              </a:ln>
              <a:effectLst/>
            </c:spPr>
          </c:errBars>
          <c:cat>
            <c:strRef>
              <c:f>'1. LNP-①4成分の配合比に特徴'!$AD$3:$AD$43</c:f>
              <c:strCache>
                <c:ptCount val="41"/>
                <c:pt idx="0">
                  <c:v>ACUITAS 1(US)CL12</c:v>
                </c:pt>
                <c:pt idx="1">
                  <c:v>ALNYLAM 1(US)CL1</c:v>
                </c:pt>
                <c:pt idx="2">
                  <c:v>ALNYLAM 2(US)CL1</c:v>
                </c:pt>
                <c:pt idx="3">
                  <c:v>ALNYLAM 3(US)CL1</c:v>
                </c:pt>
                <c:pt idx="4">
                  <c:v>ALNYLAM 4(US)CL1</c:v>
                </c:pt>
                <c:pt idx="5">
                  <c:v>ARBUTUS 1(US)CL1</c:v>
                </c:pt>
                <c:pt idx="6">
                  <c:v>ARBUTUS 2(US)CL1</c:v>
                </c:pt>
                <c:pt idx="7">
                  <c:v>ARBUTUS 3(US)CL1</c:v>
                </c:pt>
                <c:pt idx="8">
                  <c:v>ARBUTUS 4(US)CL1</c:v>
                </c:pt>
                <c:pt idx="9">
                  <c:v>ARBUTUS 5(US)CL1</c:v>
                </c:pt>
                <c:pt idx="10">
                  <c:v>ARBUTUS 6(EP)CL1</c:v>
                </c:pt>
                <c:pt idx="11">
                  <c:v>ARBUTUS 7(US)CL1</c:v>
                </c:pt>
                <c:pt idx="12">
                  <c:v>ARBUTUS 8(US)CL1</c:v>
                </c:pt>
                <c:pt idx="13">
                  <c:v>ARBUTUS 9(US)CL1</c:v>
                </c:pt>
                <c:pt idx="14">
                  <c:v>ARBUTUS 10(US)CL1</c:v>
                </c:pt>
                <c:pt idx="15">
                  <c:v>ARBUTUS 11(US)CL1</c:v>
                </c:pt>
                <c:pt idx="16">
                  <c:v>ETHERNA 1(US)CL1</c:v>
                </c:pt>
                <c:pt idx="17">
                  <c:v>GLAXOSMITHKLINE 1(US)CL6</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1(US)CL3</c:v>
                </c:pt>
                <c:pt idx="40">
                  <c:v>TRANSLATE 2(US)CL3</c:v>
                </c:pt>
              </c:strCache>
            </c:strRef>
          </c:cat>
          <c:val>
            <c:numRef>
              <c:f>'1. LNP-①4成分の配合比に特徴'!$AK$3:$AK$43</c:f>
              <c:numCache>
                <c:formatCode>General</c:formatCode>
                <c:ptCount val="41"/>
                <c:pt idx="0">
                  <c:v>1.75</c:v>
                </c:pt>
                <c:pt idx="1">
                  <c:v>5.25</c:v>
                </c:pt>
                <c:pt idx="2">
                  <c:v>5.25</c:v>
                </c:pt>
                <c:pt idx="3">
                  <c:v>5.25</c:v>
                </c:pt>
                <c:pt idx="4">
                  <c:v>5.25</c:v>
                </c:pt>
                <c:pt idx="5">
                  <c:v>1.05</c:v>
                </c:pt>
                <c:pt idx="6">
                  <c:v>1.25</c:v>
                </c:pt>
                <c:pt idx="7">
                  <c:v>1.25</c:v>
                </c:pt>
                <c:pt idx="8">
                  <c:v>1.25</c:v>
                </c:pt>
                <c:pt idx="9">
                  <c:v>1.25</c:v>
                </c:pt>
                <c:pt idx="10">
                  <c:v>1.25</c:v>
                </c:pt>
                <c:pt idx="11">
                  <c:v>8.5</c:v>
                </c:pt>
                <c:pt idx="12">
                  <c:v>8.5</c:v>
                </c:pt>
                <c:pt idx="13">
                  <c:v>7.5</c:v>
                </c:pt>
                <c:pt idx="14">
                  <c:v>5.25</c:v>
                </c:pt>
                <c:pt idx="15">
                  <c:v>5.25</c:v>
                </c:pt>
                <c:pt idx="16">
                  <c:v>1.25</c:v>
                </c:pt>
                <c:pt idx="17">
                  <c:v>3.5</c:v>
                </c:pt>
                <c:pt idx="18">
                  <c:v>1.25</c:v>
                </c:pt>
                <c:pt idx="19">
                  <c:v>7</c:v>
                </c:pt>
                <c:pt idx="20">
                  <c:v>1.5</c:v>
                </c:pt>
                <c:pt idx="21">
                  <c:v>1.5</c:v>
                </c:pt>
                <c:pt idx="22">
                  <c:v>2</c:v>
                </c:pt>
                <c:pt idx="23">
                  <c:v>7.75</c:v>
                </c:pt>
                <c:pt idx="24">
                  <c:v>7.75</c:v>
                </c:pt>
                <c:pt idx="25">
                  <c:v>3</c:v>
                </c:pt>
                <c:pt idx="26">
                  <c:v>3</c:v>
                </c:pt>
                <c:pt idx="27">
                  <c:v>1.5</c:v>
                </c:pt>
                <c:pt idx="28">
                  <c:v>2.5</c:v>
                </c:pt>
                <c:pt idx="29">
                  <c:v>5.25</c:v>
                </c:pt>
                <c:pt idx="30">
                  <c:v>5.25</c:v>
                </c:pt>
                <c:pt idx="31">
                  <c:v>1.75</c:v>
                </c:pt>
                <c:pt idx="32">
                  <c:v>0.8</c:v>
                </c:pt>
                <c:pt idx="33">
                  <c:v>1.25</c:v>
                </c:pt>
                <c:pt idx="34">
                  <c:v>2.5</c:v>
                </c:pt>
                <c:pt idx="35">
                  <c:v>2</c:v>
                </c:pt>
                <c:pt idx="36">
                  <c:v>1.7</c:v>
                </c:pt>
                <c:pt idx="37">
                  <c:v>1.5</c:v>
                </c:pt>
                <c:pt idx="38">
                  <c:v>1.6</c:v>
                </c:pt>
                <c:pt idx="39">
                  <c:v>8</c:v>
                </c:pt>
                <c:pt idx="40">
                  <c:v>10.5</c:v>
                </c:pt>
              </c:numCache>
            </c:numRef>
          </c:val>
          <c:extLst>
            <c:ext xmlns:c16="http://schemas.microsoft.com/office/drawing/2014/chart" uri="{C3380CC4-5D6E-409C-BE32-E72D297353CC}">
              <c16:uniqueId val="{00000000-CAFE-4844-986F-A5729E1CF676}"/>
            </c:ext>
          </c:extLst>
        </c:ser>
        <c:dLbls>
          <c:showLegendKey val="0"/>
          <c:showVal val="0"/>
          <c:showCatName val="0"/>
          <c:showSerName val="0"/>
          <c:showPercent val="0"/>
          <c:showBubbleSize val="0"/>
        </c:dLbls>
        <c:gapWidth val="219"/>
        <c:axId val="526759336"/>
        <c:axId val="526759696"/>
      </c:barChart>
      <c:lineChart>
        <c:grouping val="standard"/>
        <c:varyColors val="0"/>
        <c:ser>
          <c:idx val="1"/>
          <c:order val="1"/>
          <c:tx>
            <c:v>入力値</c:v>
          </c:tx>
          <c:spPr>
            <a:ln w="28575" cap="rnd">
              <a:solidFill>
                <a:schemeClr val="accent2"/>
              </a:solidFill>
              <a:round/>
            </a:ln>
            <a:effectLst/>
          </c:spPr>
          <c:marker>
            <c:symbol val="none"/>
          </c:marker>
          <c:cat>
            <c:strRef>
              <c:f>'1. LNP-①4成分の配合比に特徴'!$AD$3:$AD$43</c:f>
              <c:strCache>
                <c:ptCount val="41"/>
                <c:pt idx="0">
                  <c:v>ACUITAS 1(US)CL12</c:v>
                </c:pt>
                <c:pt idx="1">
                  <c:v>ALNYLAM 1(US)CL1</c:v>
                </c:pt>
                <c:pt idx="2">
                  <c:v>ALNYLAM 2(US)CL1</c:v>
                </c:pt>
                <c:pt idx="3">
                  <c:v>ALNYLAM 3(US)CL1</c:v>
                </c:pt>
                <c:pt idx="4">
                  <c:v>ALNYLAM 4(US)CL1</c:v>
                </c:pt>
                <c:pt idx="5">
                  <c:v>ARBUTUS 1(US)CL1</c:v>
                </c:pt>
                <c:pt idx="6">
                  <c:v>ARBUTUS 2(US)CL1</c:v>
                </c:pt>
                <c:pt idx="7">
                  <c:v>ARBUTUS 3(US)CL1</c:v>
                </c:pt>
                <c:pt idx="8">
                  <c:v>ARBUTUS 4(US)CL1</c:v>
                </c:pt>
                <c:pt idx="9">
                  <c:v>ARBUTUS 5(US)CL1</c:v>
                </c:pt>
                <c:pt idx="10">
                  <c:v>ARBUTUS 6(EP)CL1</c:v>
                </c:pt>
                <c:pt idx="11">
                  <c:v>ARBUTUS 7(US)CL1</c:v>
                </c:pt>
                <c:pt idx="12">
                  <c:v>ARBUTUS 8(US)CL1</c:v>
                </c:pt>
                <c:pt idx="13">
                  <c:v>ARBUTUS 9(US)CL1</c:v>
                </c:pt>
                <c:pt idx="14">
                  <c:v>ARBUTUS 10(US)CL1</c:v>
                </c:pt>
                <c:pt idx="15">
                  <c:v>ARBUTUS 11(US)CL1</c:v>
                </c:pt>
                <c:pt idx="16">
                  <c:v>ETHERNA 1(US)CL1</c:v>
                </c:pt>
                <c:pt idx="17">
                  <c:v>GLAXOSMITHKLINE 1(US)CL6</c:v>
                </c:pt>
                <c:pt idx="18">
                  <c:v>ISAAR 1(JP)CL1</c:v>
                </c:pt>
                <c:pt idx="19">
                  <c:v>KINGS 1(US)CL1</c:v>
                </c:pt>
                <c:pt idx="20">
                  <c:v>MERCK 1(US)CL1</c:v>
                </c:pt>
                <c:pt idx="21">
                  <c:v>MERCK 2(US)CL1</c:v>
                </c:pt>
                <c:pt idx="22">
                  <c:v>MIT 1(US)CL1</c:v>
                </c:pt>
                <c:pt idx="23">
                  <c:v>MODERNATX 1(JP)CL1</c:v>
                </c:pt>
                <c:pt idx="24">
                  <c:v>MODERNATX 2(US)CL1</c:v>
                </c:pt>
                <c:pt idx="25">
                  <c:v>NANJING 1(JP)CL1</c:v>
                </c:pt>
                <c:pt idx="26">
                  <c:v>NANJING 2(EP)CL1</c:v>
                </c:pt>
                <c:pt idx="27">
                  <c:v>NANOVATION 1(US)CL1</c:v>
                </c:pt>
                <c:pt idx="28">
                  <c:v>PREC 1(EP)CL1</c:v>
                </c:pt>
                <c:pt idx="29">
                  <c:v>PRECISION 1(JP)CL1</c:v>
                </c:pt>
                <c:pt idx="30">
                  <c:v>PRECISION 2(US)CL1</c:v>
                </c:pt>
                <c:pt idx="31">
                  <c:v>PRECISION 3(JP)CL1</c:v>
                </c:pt>
                <c:pt idx="32">
                  <c:v>PRECISION 4(JP)CL1</c:v>
                </c:pt>
                <c:pt idx="33">
                  <c:v>PROTIVA 1(JP)CL1</c:v>
                </c:pt>
                <c:pt idx="34">
                  <c:v>TEKMIRA 1(JP)CL1</c:v>
                </c:pt>
                <c:pt idx="35">
                  <c:v>TEKMIRA 2(JP)CL1</c:v>
                </c:pt>
                <c:pt idx="36">
                  <c:v>TEKMIRA 3(JP)CL1</c:v>
                </c:pt>
                <c:pt idx="37">
                  <c:v>TEKMIRA 4(JP)CL1</c:v>
                </c:pt>
                <c:pt idx="38">
                  <c:v>TEKMIRA 5(JP)CL1</c:v>
                </c:pt>
                <c:pt idx="39">
                  <c:v>TRANSLATE 1(US)CL3</c:v>
                </c:pt>
                <c:pt idx="40">
                  <c:v>TRANSLATE 2(US)CL3</c:v>
                </c:pt>
              </c:strCache>
            </c:strRef>
          </c:cat>
          <c:val>
            <c:numRef>
              <c:f>'1. LNP-①4成分の配合比に特徴'!$AP$3:$AP$43</c:f>
              <c:numCache>
                <c:formatCode>General</c:formatCode>
                <c:ptCount val="41"/>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numCache>
            </c:numRef>
          </c:val>
          <c:smooth val="0"/>
          <c:extLst>
            <c:ext xmlns:c16="http://schemas.microsoft.com/office/drawing/2014/chart" uri="{C3380CC4-5D6E-409C-BE32-E72D297353CC}">
              <c16:uniqueId val="{00000000-F9EE-4996-BF2C-3FFC688327C6}"/>
            </c:ext>
          </c:extLst>
        </c:ser>
        <c:dLbls>
          <c:showLegendKey val="0"/>
          <c:showVal val="0"/>
          <c:showCatName val="0"/>
          <c:showSerName val="0"/>
          <c:showPercent val="0"/>
          <c:showBubbleSize val="0"/>
        </c:dLbls>
        <c:marker val="1"/>
        <c:smooth val="0"/>
        <c:axId val="526759336"/>
        <c:axId val="526759696"/>
      </c:lineChart>
      <c:catAx>
        <c:axId val="526759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6759696"/>
        <c:crosses val="autoZero"/>
        <c:auto val="1"/>
        <c:lblAlgn val="ctr"/>
        <c:lblOffset val="100"/>
        <c:noMultiLvlLbl val="0"/>
      </c:catAx>
      <c:valAx>
        <c:axId val="526759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6759336"/>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イオン化脂質</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6080636361808926E-2"/>
          <c:y val="9.8552536808383773E-2"/>
          <c:w val="0.92503408770441009"/>
          <c:h val="0.43512502816432563"/>
        </c:manualLayout>
      </c:layout>
      <c:barChart>
        <c:barDir val="col"/>
        <c:grouping val="clustered"/>
        <c:varyColors val="0"/>
        <c:ser>
          <c:idx val="0"/>
          <c:order val="0"/>
          <c:spPr>
            <a:noFill/>
            <a:ln>
              <a:noFill/>
            </a:ln>
            <a:effectLst/>
          </c:spPr>
          <c:invertIfNegative val="0"/>
          <c:errBars>
            <c:errBarType val="both"/>
            <c:errValType val="cust"/>
            <c:noEndCap val="0"/>
            <c:plus>
              <c:numRef>
                <c:f>'1. LNP-②標的に特徴'!$AC$3:$AC$56</c:f>
                <c:numCache>
                  <c:formatCode>General</c:formatCode>
                  <c:ptCount val="54"/>
                  <c:pt idx="0">
                    <c:v>7.5</c:v>
                  </c:pt>
                  <c:pt idx="1">
                    <c:v>20</c:v>
                  </c:pt>
                  <c:pt idx="2">
                    <c:v>20</c:v>
                  </c:pt>
                  <c:pt idx="3">
                    <c:v>20</c:v>
                  </c:pt>
                  <c:pt idx="4">
                    <c:v>10</c:v>
                  </c:pt>
                  <c:pt idx="5">
                    <c:v>10</c:v>
                  </c:pt>
                  <c:pt idx="6">
                    <c:v>10</c:v>
                  </c:pt>
                  <c:pt idx="7">
                    <c:v>10</c:v>
                  </c:pt>
                  <c:pt idx="8">
                    <c:v>10</c:v>
                  </c:pt>
                  <c:pt idx="9">
                    <c:v>9</c:v>
                  </c:pt>
                  <c:pt idx="10">
                    <c:v>9</c:v>
                  </c:pt>
                  <c:pt idx="11">
                    <c:v>5</c:v>
                  </c:pt>
                  <c:pt idx="12">
                    <c:v>5</c:v>
                  </c:pt>
                  <c:pt idx="13">
                    <c:v>15</c:v>
                  </c:pt>
                  <c:pt idx="14">
                    <c:v>17.5</c:v>
                  </c:pt>
                  <c:pt idx="15">
                    <c:v>20</c:v>
                  </c:pt>
                  <c:pt idx="16">
                    <c:v>20</c:v>
                  </c:pt>
                  <c:pt idx="17">
                    <c:v>5</c:v>
                  </c:pt>
                  <c:pt idx="18">
                    <c:v>20</c:v>
                  </c:pt>
                  <c:pt idx="19">
                    <c:v>20</c:v>
                  </c:pt>
                  <c:pt idx="20">
                    <c:v>5</c:v>
                  </c:pt>
                  <c:pt idx="21">
                    <c:v>20</c:v>
                  </c:pt>
                  <c:pt idx="22">
                    <c:v>20</c:v>
                  </c:pt>
                  <c:pt idx="23">
                    <c:v>5</c:v>
                  </c:pt>
                  <c:pt idx="24">
                    <c:v>20</c:v>
                  </c:pt>
                  <c:pt idx="25">
                    <c:v>20</c:v>
                  </c:pt>
                  <c:pt idx="26">
                    <c:v>20</c:v>
                  </c:pt>
                  <c:pt idx="27">
                    <c:v>20</c:v>
                  </c:pt>
                  <c:pt idx="28">
                    <c:v>20</c:v>
                  </c:pt>
                  <c:pt idx="29">
                    <c:v>20</c:v>
                  </c:pt>
                  <c:pt idx="30">
                    <c:v>20</c:v>
                  </c:pt>
                  <c:pt idx="31">
                    <c:v>20</c:v>
                  </c:pt>
                  <c:pt idx="32">
                    <c:v>20</c:v>
                  </c:pt>
                  <c:pt idx="33">
                    <c:v>20</c:v>
                  </c:pt>
                  <c:pt idx="34">
                    <c:v>5</c:v>
                  </c:pt>
                  <c:pt idx="35">
                    <c:v>10</c:v>
                  </c:pt>
                  <c:pt idx="36">
                    <c:v>20</c:v>
                  </c:pt>
                  <c:pt idx="37">
                    <c:v>20</c:v>
                  </c:pt>
                  <c:pt idx="38">
                    <c:v>10</c:v>
                  </c:pt>
                  <c:pt idx="39">
                    <c:v>20</c:v>
                  </c:pt>
                  <c:pt idx="40">
                    <c:v>20</c:v>
                  </c:pt>
                  <c:pt idx="41">
                    <c:v>20</c:v>
                  </c:pt>
                  <c:pt idx="42">
                    <c:v>20</c:v>
                  </c:pt>
                  <c:pt idx="43">
                    <c:v>20</c:v>
                  </c:pt>
                  <c:pt idx="44">
                    <c:v>0</c:v>
                  </c:pt>
                  <c:pt idx="45">
                    <c:v>0</c:v>
                  </c:pt>
                  <c:pt idx="46">
                    <c:v>5</c:v>
                  </c:pt>
                  <c:pt idx="47">
                    <c:v>7.5</c:v>
                  </c:pt>
                  <c:pt idx="48">
                    <c:v>7.5</c:v>
                  </c:pt>
                  <c:pt idx="49">
                    <c:v>0</c:v>
                  </c:pt>
                  <c:pt idx="50">
                    <c:v>25</c:v>
                  </c:pt>
                  <c:pt idx="51">
                    <c:v>25</c:v>
                  </c:pt>
                  <c:pt idx="52">
                    <c:v>25</c:v>
                  </c:pt>
                  <c:pt idx="53">
                    <c:v>0</c:v>
                  </c:pt>
                </c:numCache>
              </c:numRef>
            </c:plus>
            <c:minus>
              <c:numRef>
                <c:f>'1. LNP-②標的に特徴'!$AC$3:$AC$56</c:f>
                <c:numCache>
                  <c:formatCode>General</c:formatCode>
                  <c:ptCount val="54"/>
                  <c:pt idx="0">
                    <c:v>7.5</c:v>
                  </c:pt>
                  <c:pt idx="1">
                    <c:v>20</c:v>
                  </c:pt>
                  <c:pt idx="2">
                    <c:v>20</c:v>
                  </c:pt>
                  <c:pt idx="3">
                    <c:v>20</c:v>
                  </c:pt>
                  <c:pt idx="4">
                    <c:v>10</c:v>
                  </c:pt>
                  <c:pt idx="5">
                    <c:v>10</c:v>
                  </c:pt>
                  <c:pt idx="6">
                    <c:v>10</c:v>
                  </c:pt>
                  <c:pt idx="7">
                    <c:v>10</c:v>
                  </c:pt>
                  <c:pt idx="8">
                    <c:v>10</c:v>
                  </c:pt>
                  <c:pt idx="9">
                    <c:v>9</c:v>
                  </c:pt>
                  <c:pt idx="10">
                    <c:v>9</c:v>
                  </c:pt>
                  <c:pt idx="11">
                    <c:v>5</c:v>
                  </c:pt>
                  <c:pt idx="12">
                    <c:v>5</c:v>
                  </c:pt>
                  <c:pt idx="13">
                    <c:v>15</c:v>
                  </c:pt>
                  <c:pt idx="14">
                    <c:v>17.5</c:v>
                  </c:pt>
                  <c:pt idx="15">
                    <c:v>20</c:v>
                  </c:pt>
                  <c:pt idx="16">
                    <c:v>20</c:v>
                  </c:pt>
                  <c:pt idx="17">
                    <c:v>5</c:v>
                  </c:pt>
                  <c:pt idx="18">
                    <c:v>20</c:v>
                  </c:pt>
                  <c:pt idx="19">
                    <c:v>20</c:v>
                  </c:pt>
                  <c:pt idx="20">
                    <c:v>5</c:v>
                  </c:pt>
                  <c:pt idx="21">
                    <c:v>20</c:v>
                  </c:pt>
                  <c:pt idx="22">
                    <c:v>20</c:v>
                  </c:pt>
                  <c:pt idx="23">
                    <c:v>5</c:v>
                  </c:pt>
                  <c:pt idx="24">
                    <c:v>20</c:v>
                  </c:pt>
                  <c:pt idx="25">
                    <c:v>20</c:v>
                  </c:pt>
                  <c:pt idx="26">
                    <c:v>20</c:v>
                  </c:pt>
                  <c:pt idx="27">
                    <c:v>20</c:v>
                  </c:pt>
                  <c:pt idx="28">
                    <c:v>20</c:v>
                  </c:pt>
                  <c:pt idx="29">
                    <c:v>20</c:v>
                  </c:pt>
                  <c:pt idx="30">
                    <c:v>20</c:v>
                  </c:pt>
                  <c:pt idx="31">
                    <c:v>20</c:v>
                  </c:pt>
                  <c:pt idx="32">
                    <c:v>20</c:v>
                  </c:pt>
                  <c:pt idx="33">
                    <c:v>20</c:v>
                  </c:pt>
                  <c:pt idx="34">
                    <c:v>5</c:v>
                  </c:pt>
                  <c:pt idx="35">
                    <c:v>10</c:v>
                  </c:pt>
                  <c:pt idx="36">
                    <c:v>20</c:v>
                  </c:pt>
                  <c:pt idx="37">
                    <c:v>20</c:v>
                  </c:pt>
                  <c:pt idx="38">
                    <c:v>10</c:v>
                  </c:pt>
                  <c:pt idx="39">
                    <c:v>20</c:v>
                  </c:pt>
                  <c:pt idx="40">
                    <c:v>20</c:v>
                  </c:pt>
                  <c:pt idx="41">
                    <c:v>20</c:v>
                  </c:pt>
                  <c:pt idx="42">
                    <c:v>20</c:v>
                  </c:pt>
                  <c:pt idx="43">
                    <c:v>20</c:v>
                  </c:pt>
                  <c:pt idx="44">
                    <c:v>0</c:v>
                  </c:pt>
                  <c:pt idx="45">
                    <c:v>0</c:v>
                  </c:pt>
                  <c:pt idx="46">
                    <c:v>5</c:v>
                  </c:pt>
                  <c:pt idx="47">
                    <c:v>7.5</c:v>
                  </c:pt>
                  <c:pt idx="48">
                    <c:v>7.5</c:v>
                  </c:pt>
                  <c:pt idx="49">
                    <c:v>0</c:v>
                  </c:pt>
                  <c:pt idx="50">
                    <c:v>25</c:v>
                  </c:pt>
                  <c:pt idx="51">
                    <c:v>25</c:v>
                  </c:pt>
                  <c:pt idx="52">
                    <c:v>25</c:v>
                  </c:pt>
                  <c:pt idx="53">
                    <c:v>0</c:v>
                  </c:pt>
                </c:numCache>
              </c:numRef>
            </c:minus>
            <c:spPr>
              <a:noFill/>
              <a:ln w="38100" cap="flat" cmpd="sng" algn="ctr">
                <a:solidFill>
                  <a:schemeClr val="accent4">
                    <a:lumMod val="60000"/>
                    <a:lumOff val="40000"/>
                  </a:schemeClr>
                </a:solidFill>
                <a:round/>
              </a:ln>
              <a:effectLst/>
            </c:spPr>
          </c:errBars>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LNP-②標的に特徴'!$AB$3:$AB$56</c:f>
              <c:numCache>
                <c:formatCode>General</c:formatCode>
                <c:ptCount val="54"/>
                <c:pt idx="0">
                  <c:v>57.5</c:v>
                </c:pt>
                <c:pt idx="1">
                  <c:v>40</c:v>
                </c:pt>
                <c:pt idx="2">
                  <c:v>40</c:v>
                </c:pt>
                <c:pt idx="3">
                  <c:v>40</c:v>
                </c:pt>
                <c:pt idx="4">
                  <c:v>50</c:v>
                </c:pt>
                <c:pt idx="5">
                  <c:v>50</c:v>
                </c:pt>
                <c:pt idx="6">
                  <c:v>50</c:v>
                </c:pt>
                <c:pt idx="7">
                  <c:v>50</c:v>
                </c:pt>
                <c:pt idx="8">
                  <c:v>50</c:v>
                </c:pt>
                <c:pt idx="9">
                  <c:v>49</c:v>
                </c:pt>
                <c:pt idx="10">
                  <c:v>49</c:v>
                </c:pt>
                <c:pt idx="11">
                  <c:v>55</c:v>
                </c:pt>
                <c:pt idx="12">
                  <c:v>55</c:v>
                </c:pt>
                <c:pt idx="13">
                  <c:v>45</c:v>
                </c:pt>
                <c:pt idx="14">
                  <c:v>47.5</c:v>
                </c:pt>
                <c:pt idx="15">
                  <c:v>40</c:v>
                </c:pt>
                <c:pt idx="16">
                  <c:v>40</c:v>
                </c:pt>
                <c:pt idx="17">
                  <c:v>50</c:v>
                </c:pt>
                <c:pt idx="18">
                  <c:v>40</c:v>
                </c:pt>
                <c:pt idx="19">
                  <c:v>40</c:v>
                </c:pt>
                <c:pt idx="20">
                  <c:v>45</c:v>
                </c:pt>
                <c:pt idx="21">
                  <c:v>40</c:v>
                </c:pt>
                <c:pt idx="22">
                  <c:v>40</c:v>
                </c:pt>
                <c:pt idx="23">
                  <c:v>45</c:v>
                </c:pt>
                <c:pt idx="24">
                  <c:v>40</c:v>
                </c:pt>
                <c:pt idx="25">
                  <c:v>40</c:v>
                </c:pt>
                <c:pt idx="26">
                  <c:v>40</c:v>
                </c:pt>
                <c:pt idx="27">
                  <c:v>40</c:v>
                </c:pt>
                <c:pt idx="28">
                  <c:v>40</c:v>
                </c:pt>
                <c:pt idx="29">
                  <c:v>40</c:v>
                </c:pt>
                <c:pt idx="30">
                  <c:v>40</c:v>
                </c:pt>
                <c:pt idx="31">
                  <c:v>40</c:v>
                </c:pt>
                <c:pt idx="32">
                  <c:v>40</c:v>
                </c:pt>
                <c:pt idx="33">
                  <c:v>40</c:v>
                </c:pt>
                <c:pt idx="34">
                  <c:v>45</c:v>
                </c:pt>
                <c:pt idx="35">
                  <c:v>50</c:v>
                </c:pt>
                <c:pt idx="36">
                  <c:v>40</c:v>
                </c:pt>
                <c:pt idx="37">
                  <c:v>40</c:v>
                </c:pt>
                <c:pt idx="38">
                  <c:v>50</c:v>
                </c:pt>
                <c:pt idx="39">
                  <c:v>40</c:v>
                </c:pt>
                <c:pt idx="40">
                  <c:v>40</c:v>
                </c:pt>
                <c:pt idx="41">
                  <c:v>40</c:v>
                </c:pt>
                <c:pt idx="42">
                  <c:v>40</c:v>
                </c:pt>
                <c:pt idx="43">
                  <c:v>40</c:v>
                </c:pt>
                <c:pt idx="44">
                  <c:v>0</c:v>
                </c:pt>
                <c:pt idx="45">
                  <c:v>50</c:v>
                </c:pt>
                <c:pt idx="46">
                  <c:v>30</c:v>
                </c:pt>
                <c:pt idx="47">
                  <c:v>57.5</c:v>
                </c:pt>
                <c:pt idx="48">
                  <c:v>57.5</c:v>
                </c:pt>
                <c:pt idx="49">
                  <c:v>0</c:v>
                </c:pt>
                <c:pt idx="50">
                  <c:v>45</c:v>
                </c:pt>
                <c:pt idx="51">
                  <c:v>45</c:v>
                </c:pt>
                <c:pt idx="52">
                  <c:v>45</c:v>
                </c:pt>
                <c:pt idx="53">
                  <c:v>0</c:v>
                </c:pt>
              </c:numCache>
            </c:numRef>
          </c:val>
          <c:extLst>
            <c:ext xmlns:c16="http://schemas.microsoft.com/office/drawing/2014/chart" uri="{C3380CC4-5D6E-409C-BE32-E72D297353CC}">
              <c16:uniqueId val="{00000000-6079-4A47-AF93-DFDD113E8612}"/>
            </c:ext>
          </c:extLst>
        </c:ser>
        <c:dLbls>
          <c:showLegendKey val="0"/>
          <c:showVal val="0"/>
          <c:showCatName val="0"/>
          <c:showSerName val="0"/>
          <c:showPercent val="0"/>
          <c:showBubbleSize val="0"/>
        </c:dLbls>
        <c:gapWidth val="219"/>
        <c:axId val="622068944"/>
        <c:axId val="622069664"/>
      </c:barChart>
      <c:lineChart>
        <c:grouping val="standard"/>
        <c:varyColors val="0"/>
        <c:ser>
          <c:idx val="1"/>
          <c:order val="1"/>
          <c:tx>
            <c:v>入力値</c:v>
          </c:tx>
          <c:spPr>
            <a:ln w="28575" cap="rnd">
              <a:solidFill>
                <a:schemeClr val="accent2"/>
              </a:solidFill>
              <a:round/>
            </a:ln>
            <a:effectLst/>
          </c:spPr>
          <c:marker>
            <c:symbol val="none"/>
          </c:marker>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LNP-②標的に特徴'!$AK$3:$AK$56</c:f>
              <c:numCache>
                <c:formatCode>General</c:formatCode>
                <c:ptCount val="54"/>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numCache>
            </c:numRef>
          </c:val>
          <c:smooth val="0"/>
          <c:extLst>
            <c:ext xmlns:c16="http://schemas.microsoft.com/office/drawing/2014/chart" uri="{C3380CC4-5D6E-409C-BE32-E72D297353CC}">
              <c16:uniqueId val="{00000000-BFE5-476B-95EB-7A8908C7F882}"/>
            </c:ext>
          </c:extLst>
        </c:ser>
        <c:dLbls>
          <c:showLegendKey val="0"/>
          <c:showVal val="0"/>
          <c:showCatName val="0"/>
          <c:showSerName val="0"/>
          <c:showPercent val="0"/>
          <c:showBubbleSize val="0"/>
        </c:dLbls>
        <c:marker val="1"/>
        <c:smooth val="0"/>
        <c:axId val="622068944"/>
        <c:axId val="622069664"/>
      </c:lineChart>
      <c:catAx>
        <c:axId val="622068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22069664"/>
        <c:crosses val="autoZero"/>
        <c:auto val="1"/>
        <c:lblAlgn val="ctr"/>
        <c:lblOffset val="100"/>
        <c:noMultiLvlLbl val="0"/>
      </c:catAx>
      <c:valAx>
        <c:axId val="62206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22068944"/>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ステロール</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2239844603699128E-2"/>
          <c:y val="9.3555938482790577E-2"/>
          <c:w val="0.92104646616809305"/>
          <c:h val="0.43144564151528109"/>
        </c:manualLayout>
      </c:layout>
      <c:barChart>
        <c:barDir val="col"/>
        <c:grouping val="clustered"/>
        <c:varyColors val="0"/>
        <c:ser>
          <c:idx val="0"/>
          <c:order val="0"/>
          <c:spPr>
            <a:noFill/>
            <a:ln>
              <a:noFill/>
            </a:ln>
            <a:effectLst/>
          </c:spPr>
          <c:invertIfNegative val="0"/>
          <c:errBars>
            <c:errBarType val="both"/>
            <c:errValType val="cust"/>
            <c:noEndCap val="0"/>
            <c:plus>
              <c:numRef>
                <c:f>'1. LNP-②標的に特徴'!$AE$3:$AE$56</c:f>
                <c:numCache>
                  <c:formatCode>General</c:formatCode>
                  <c:ptCount val="54"/>
                  <c:pt idx="0">
                    <c:v>5</c:v>
                  </c:pt>
                  <c:pt idx="1">
                    <c:v>15</c:v>
                  </c:pt>
                  <c:pt idx="2">
                    <c:v>15</c:v>
                  </c:pt>
                  <c:pt idx="3">
                    <c:v>15</c:v>
                  </c:pt>
                  <c:pt idx="4">
                    <c:v>7.5</c:v>
                  </c:pt>
                  <c:pt idx="5">
                    <c:v>7.5</c:v>
                  </c:pt>
                  <c:pt idx="6">
                    <c:v>7.5</c:v>
                  </c:pt>
                  <c:pt idx="7">
                    <c:v>7.5</c:v>
                  </c:pt>
                  <c:pt idx="8">
                    <c:v>7.5</c:v>
                  </c:pt>
                  <c:pt idx="9">
                    <c:v>10</c:v>
                  </c:pt>
                  <c:pt idx="10">
                    <c:v>10</c:v>
                  </c:pt>
                  <c:pt idx="11">
                    <c:v>6.75</c:v>
                  </c:pt>
                  <c:pt idx="12">
                    <c:v>6.75</c:v>
                  </c:pt>
                  <c:pt idx="13">
                    <c:v>15</c:v>
                  </c:pt>
                  <c:pt idx="14">
                    <c:v>15</c:v>
                  </c:pt>
                  <c:pt idx="15">
                    <c:v>15</c:v>
                  </c:pt>
                  <c:pt idx="16">
                    <c:v>15</c:v>
                  </c:pt>
                  <c:pt idx="17">
                    <c:v>2.5</c:v>
                  </c:pt>
                  <c:pt idx="18">
                    <c:v>15</c:v>
                  </c:pt>
                  <c:pt idx="19">
                    <c:v>15</c:v>
                  </c:pt>
                  <c:pt idx="20">
                    <c:v>5</c:v>
                  </c:pt>
                  <c:pt idx="21">
                    <c:v>15</c:v>
                  </c:pt>
                  <c:pt idx="22">
                    <c:v>15</c:v>
                  </c:pt>
                  <c:pt idx="23">
                    <c:v>5</c:v>
                  </c:pt>
                  <c:pt idx="24">
                    <c:v>15</c:v>
                  </c:pt>
                  <c:pt idx="25">
                    <c:v>15</c:v>
                  </c:pt>
                  <c:pt idx="26">
                    <c:v>15</c:v>
                  </c:pt>
                  <c:pt idx="27">
                    <c:v>15</c:v>
                  </c:pt>
                  <c:pt idx="28">
                    <c:v>15</c:v>
                  </c:pt>
                  <c:pt idx="29">
                    <c:v>15</c:v>
                  </c:pt>
                  <c:pt idx="30">
                    <c:v>15</c:v>
                  </c:pt>
                  <c:pt idx="31">
                    <c:v>15</c:v>
                  </c:pt>
                  <c:pt idx="32">
                    <c:v>15</c:v>
                  </c:pt>
                  <c:pt idx="33">
                    <c:v>15</c:v>
                  </c:pt>
                  <c:pt idx="34">
                    <c:v>10</c:v>
                  </c:pt>
                  <c:pt idx="35">
                    <c:v>10</c:v>
                  </c:pt>
                  <c:pt idx="36">
                    <c:v>15</c:v>
                  </c:pt>
                  <c:pt idx="37">
                    <c:v>15</c:v>
                  </c:pt>
                  <c:pt idx="38">
                    <c:v>10</c:v>
                  </c:pt>
                  <c:pt idx="39">
                    <c:v>15</c:v>
                  </c:pt>
                  <c:pt idx="40">
                    <c:v>15</c:v>
                  </c:pt>
                  <c:pt idx="41">
                    <c:v>15</c:v>
                  </c:pt>
                  <c:pt idx="42">
                    <c:v>15</c:v>
                  </c:pt>
                  <c:pt idx="43">
                    <c:v>15</c:v>
                  </c:pt>
                  <c:pt idx="44">
                    <c:v>0</c:v>
                  </c:pt>
                  <c:pt idx="45">
                    <c:v>0</c:v>
                  </c:pt>
                  <c:pt idx="46">
                    <c:v>5</c:v>
                  </c:pt>
                  <c:pt idx="47">
                    <c:v>5</c:v>
                  </c:pt>
                  <c:pt idx="48">
                    <c:v>5</c:v>
                  </c:pt>
                  <c:pt idx="49">
                    <c:v>0</c:v>
                  </c:pt>
                  <c:pt idx="50">
                    <c:v>37</c:v>
                  </c:pt>
                  <c:pt idx="51">
                    <c:v>37</c:v>
                  </c:pt>
                  <c:pt idx="52">
                    <c:v>37</c:v>
                  </c:pt>
                  <c:pt idx="53">
                    <c:v>0</c:v>
                  </c:pt>
                </c:numCache>
              </c:numRef>
            </c:plus>
            <c:minus>
              <c:numRef>
                <c:f>'1. LNP-②標的に特徴'!$AE$3:$AE$56</c:f>
                <c:numCache>
                  <c:formatCode>General</c:formatCode>
                  <c:ptCount val="54"/>
                  <c:pt idx="0">
                    <c:v>5</c:v>
                  </c:pt>
                  <c:pt idx="1">
                    <c:v>15</c:v>
                  </c:pt>
                  <c:pt idx="2">
                    <c:v>15</c:v>
                  </c:pt>
                  <c:pt idx="3">
                    <c:v>15</c:v>
                  </c:pt>
                  <c:pt idx="4">
                    <c:v>7.5</c:v>
                  </c:pt>
                  <c:pt idx="5">
                    <c:v>7.5</c:v>
                  </c:pt>
                  <c:pt idx="6">
                    <c:v>7.5</c:v>
                  </c:pt>
                  <c:pt idx="7">
                    <c:v>7.5</c:v>
                  </c:pt>
                  <c:pt idx="8">
                    <c:v>7.5</c:v>
                  </c:pt>
                  <c:pt idx="9">
                    <c:v>10</c:v>
                  </c:pt>
                  <c:pt idx="10">
                    <c:v>10</c:v>
                  </c:pt>
                  <c:pt idx="11">
                    <c:v>6.75</c:v>
                  </c:pt>
                  <c:pt idx="12">
                    <c:v>6.75</c:v>
                  </c:pt>
                  <c:pt idx="13">
                    <c:v>15</c:v>
                  </c:pt>
                  <c:pt idx="14">
                    <c:v>15</c:v>
                  </c:pt>
                  <c:pt idx="15">
                    <c:v>15</c:v>
                  </c:pt>
                  <c:pt idx="16">
                    <c:v>15</c:v>
                  </c:pt>
                  <c:pt idx="17">
                    <c:v>2.5</c:v>
                  </c:pt>
                  <c:pt idx="18">
                    <c:v>15</c:v>
                  </c:pt>
                  <c:pt idx="19">
                    <c:v>15</c:v>
                  </c:pt>
                  <c:pt idx="20">
                    <c:v>5</c:v>
                  </c:pt>
                  <c:pt idx="21">
                    <c:v>15</c:v>
                  </c:pt>
                  <c:pt idx="22">
                    <c:v>15</c:v>
                  </c:pt>
                  <c:pt idx="23">
                    <c:v>5</c:v>
                  </c:pt>
                  <c:pt idx="24">
                    <c:v>15</c:v>
                  </c:pt>
                  <c:pt idx="25">
                    <c:v>15</c:v>
                  </c:pt>
                  <c:pt idx="26">
                    <c:v>15</c:v>
                  </c:pt>
                  <c:pt idx="27">
                    <c:v>15</c:v>
                  </c:pt>
                  <c:pt idx="28">
                    <c:v>15</c:v>
                  </c:pt>
                  <c:pt idx="29">
                    <c:v>15</c:v>
                  </c:pt>
                  <c:pt idx="30">
                    <c:v>15</c:v>
                  </c:pt>
                  <c:pt idx="31">
                    <c:v>15</c:v>
                  </c:pt>
                  <c:pt idx="32">
                    <c:v>15</c:v>
                  </c:pt>
                  <c:pt idx="33">
                    <c:v>15</c:v>
                  </c:pt>
                  <c:pt idx="34">
                    <c:v>10</c:v>
                  </c:pt>
                  <c:pt idx="35">
                    <c:v>10</c:v>
                  </c:pt>
                  <c:pt idx="36">
                    <c:v>15</c:v>
                  </c:pt>
                  <c:pt idx="37">
                    <c:v>15</c:v>
                  </c:pt>
                  <c:pt idx="38">
                    <c:v>10</c:v>
                  </c:pt>
                  <c:pt idx="39">
                    <c:v>15</c:v>
                  </c:pt>
                  <c:pt idx="40">
                    <c:v>15</c:v>
                  </c:pt>
                  <c:pt idx="41">
                    <c:v>15</c:v>
                  </c:pt>
                  <c:pt idx="42">
                    <c:v>15</c:v>
                  </c:pt>
                  <c:pt idx="43">
                    <c:v>15</c:v>
                  </c:pt>
                  <c:pt idx="44">
                    <c:v>0</c:v>
                  </c:pt>
                  <c:pt idx="45">
                    <c:v>0</c:v>
                  </c:pt>
                  <c:pt idx="46">
                    <c:v>5</c:v>
                  </c:pt>
                  <c:pt idx="47">
                    <c:v>5</c:v>
                  </c:pt>
                  <c:pt idx="48">
                    <c:v>5</c:v>
                  </c:pt>
                  <c:pt idx="49">
                    <c:v>0</c:v>
                  </c:pt>
                  <c:pt idx="50">
                    <c:v>37</c:v>
                  </c:pt>
                  <c:pt idx="51">
                    <c:v>37</c:v>
                  </c:pt>
                  <c:pt idx="52">
                    <c:v>37</c:v>
                  </c:pt>
                  <c:pt idx="53">
                    <c:v>0</c:v>
                  </c:pt>
                </c:numCache>
              </c:numRef>
            </c:minus>
            <c:spPr>
              <a:noFill/>
              <a:ln w="38100" cap="flat" cmpd="sng" algn="ctr">
                <a:solidFill>
                  <a:schemeClr val="accent5">
                    <a:lumMod val="60000"/>
                    <a:lumOff val="40000"/>
                  </a:schemeClr>
                </a:solidFill>
                <a:round/>
              </a:ln>
              <a:effectLst/>
            </c:spPr>
          </c:errBars>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LNP-②標的に特徴'!$AD$3:$AD$56</c:f>
              <c:numCache>
                <c:formatCode>General</c:formatCode>
                <c:ptCount val="54"/>
                <c:pt idx="0">
                  <c:v>30</c:v>
                </c:pt>
                <c:pt idx="1">
                  <c:v>40</c:v>
                </c:pt>
                <c:pt idx="2">
                  <c:v>40</c:v>
                </c:pt>
                <c:pt idx="3">
                  <c:v>40</c:v>
                </c:pt>
                <c:pt idx="4">
                  <c:v>42.5</c:v>
                </c:pt>
                <c:pt idx="5">
                  <c:v>42.5</c:v>
                </c:pt>
                <c:pt idx="6">
                  <c:v>42.5</c:v>
                </c:pt>
                <c:pt idx="7">
                  <c:v>42.5</c:v>
                </c:pt>
                <c:pt idx="8">
                  <c:v>42.5</c:v>
                </c:pt>
                <c:pt idx="9">
                  <c:v>35</c:v>
                </c:pt>
                <c:pt idx="10">
                  <c:v>35</c:v>
                </c:pt>
                <c:pt idx="11">
                  <c:v>32.75</c:v>
                </c:pt>
                <c:pt idx="12">
                  <c:v>32.75</c:v>
                </c:pt>
                <c:pt idx="13">
                  <c:v>45</c:v>
                </c:pt>
                <c:pt idx="14">
                  <c:v>25</c:v>
                </c:pt>
                <c:pt idx="15">
                  <c:v>40</c:v>
                </c:pt>
                <c:pt idx="16">
                  <c:v>40</c:v>
                </c:pt>
                <c:pt idx="17">
                  <c:v>37.5</c:v>
                </c:pt>
                <c:pt idx="18">
                  <c:v>40</c:v>
                </c:pt>
                <c:pt idx="19">
                  <c:v>40</c:v>
                </c:pt>
                <c:pt idx="20">
                  <c:v>40</c:v>
                </c:pt>
                <c:pt idx="21">
                  <c:v>40</c:v>
                </c:pt>
                <c:pt idx="22">
                  <c:v>40</c:v>
                </c:pt>
                <c:pt idx="23">
                  <c:v>40</c:v>
                </c:pt>
                <c:pt idx="24">
                  <c:v>40</c:v>
                </c:pt>
                <c:pt idx="25">
                  <c:v>40</c:v>
                </c:pt>
                <c:pt idx="26">
                  <c:v>40</c:v>
                </c:pt>
                <c:pt idx="27">
                  <c:v>40</c:v>
                </c:pt>
                <c:pt idx="28">
                  <c:v>40</c:v>
                </c:pt>
                <c:pt idx="29">
                  <c:v>40</c:v>
                </c:pt>
                <c:pt idx="30">
                  <c:v>40</c:v>
                </c:pt>
                <c:pt idx="31">
                  <c:v>40</c:v>
                </c:pt>
                <c:pt idx="32">
                  <c:v>40</c:v>
                </c:pt>
                <c:pt idx="33">
                  <c:v>40</c:v>
                </c:pt>
                <c:pt idx="34">
                  <c:v>30</c:v>
                </c:pt>
                <c:pt idx="35">
                  <c:v>40</c:v>
                </c:pt>
                <c:pt idx="36">
                  <c:v>40</c:v>
                </c:pt>
                <c:pt idx="37">
                  <c:v>40</c:v>
                </c:pt>
                <c:pt idx="38">
                  <c:v>40</c:v>
                </c:pt>
                <c:pt idx="39">
                  <c:v>40</c:v>
                </c:pt>
                <c:pt idx="40">
                  <c:v>40</c:v>
                </c:pt>
                <c:pt idx="41">
                  <c:v>40</c:v>
                </c:pt>
                <c:pt idx="42">
                  <c:v>40</c:v>
                </c:pt>
                <c:pt idx="43">
                  <c:v>40</c:v>
                </c:pt>
                <c:pt idx="44">
                  <c:v>0</c:v>
                </c:pt>
                <c:pt idx="45">
                  <c:v>38.5</c:v>
                </c:pt>
                <c:pt idx="46">
                  <c:v>20</c:v>
                </c:pt>
                <c:pt idx="47">
                  <c:v>30</c:v>
                </c:pt>
                <c:pt idx="48">
                  <c:v>30</c:v>
                </c:pt>
                <c:pt idx="49">
                  <c:v>0</c:v>
                </c:pt>
                <c:pt idx="50">
                  <c:v>47</c:v>
                </c:pt>
                <c:pt idx="51">
                  <c:v>47</c:v>
                </c:pt>
                <c:pt idx="52">
                  <c:v>47</c:v>
                </c:pt>
                <c:pt idx="53">
                  <c:v>0</c:v>
                </c:pt>
              </c:numCache>
            </c:numRef>
          </c:val>
          <c:extLst>
            <c:ext xmlns:c16="http://schemas.microsoft.com/office/drawing/2014/chart" uri="{C3380CC4-5D6E-409C-BE32-E72D297353CC}">
              <c16:uniqueId val="{00000000-5A44-4687-845D-577EA10869ED}"/>
            </c:ext>
          </c:extLst>
        </c:ser>
        <c:dLbls>
          <c:showLegendKey val="0"/>
          <c:showVal val="0"/>
          <c:showCatName val="0"/>
          <c:showSerName val="0"/>
          <c:showPercent val="0"/>
          <c:showBubbleSize val="0"/>
        </c:dLbls>
        <c:gapWidth val="219"/>
        <c:axId val="672333944"/>
        <c:axId val="672328184"/>
      </c:barChart>
      <c:lineChart>
        <c:grouping val="standard"/>
        <c:varyColors val="0"/>
        <c:ser>
          <c:idx val="1"/>
          <c:order val="1"/>
          <c:tx>
            <c:v>入力値</c:v>
          </c:tx>
          <c:spPr>
            <a:ln w="28575" cap="rnd">
              <a:solidFill>
                <a:schemeClr val="accent2"/>
              </a:solidFill>
              <a:round/>
            </a:ln>
            <a:effectLst/>
          </c:spPr>
          <c:marker>
            <c:symbol val="none"/>
          </c:marker>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LNP-②標的に特徴'!$AL$3:$AL$56</c:f>
              <c:numCache>
                <c:formatCode>General</c:formatCode>
                <c:ptCount val="54"/>
                <c:pt idx="0">
                  <c:v>41</c:v>
                </c:pt>
                <c:pt idx="1">
                  <c:v>41</c:v>
                </c:pt>
                <c:pt idx="2">
                  <c:v>41</c:v>
                </c:pt>
                <c:pt idx="3">
                  <c:v>41</c:v>
                </c:pt>
                <c:pt idx="4">
                  <c:v>41</c:v>
                </c:pt>
                <c:pt idx="5">
                  <c:v>41</c:v>
                </c:pt>
                <c:pt idx="6">
                  <c:v>41</c:v>
                </c:pt>
                <c:pt idx="7">
                  <c:v>41</c:v>
                </c:pt>
                <c:pt idx="8">
                  <c:v>41</c:v>
                </c:pt>
                <c:pt idx="9">
                  <c:v>41</c:v>
                </c:pt>
                <c:pt idx="10">
                  <c:v>41</c:v>
                </c:pt>
                <c:pt idx="11">
                  <c:v>41</c:v>
                </c:pt>
                <c:pt idx="12">
                  <c:v>41</c:v>
                </c:pt>
                <c:pt idx="13">
                  <c:v>41</c:v>
                </c:pt>
                <c:pt idx="14">
                  <c:v>41</c:v>
                </c:pt>
                <c:pt idx="15">
                  <c:v>41</c:v>
                </c:pt>
                <c:pt idx="16">
                  <c:v>41</c:v>
                </c:pt>
                <c:pt idx="17">
                  <c:v>41</c:v>
                </c:pt>
                <c:pt idx="18">
                  <c:v>41</c:v>
                </c:pt>
                <c:pt idx="19">
                  <c:v>41</c:v>
                </c:pt>
                <c:pt idx="20">
                  <c:v>41</c:v>
                </c:pt>
                <c:pt idx="21">
                  <c:v>41</c:v>
                </c:pt>
                <c:pt idx="22">
                  <c:v>41</c:v>
                </c:pt>
                <c:pt idx="23">
                  <c:v>41</c:v>
                </c:pt>
                <c:pt idx="24">
                  <c:v>41</c:v>
                </c:pt>
                <c:pt idx="25">
                  <c:v>41</c:v>
                </c:pt>
                <c:pt idx="26">
                  <c:v>41</c:v>
                </c:pt>
                <c:pt idx="27">
                  <c:v>41</c:v>
                </c:pt>
                <c:pt idx="28">
                  <c:v>41</c:v>
                </c:pt>
                <c:pt idx="29">
                  <c:v>41</c:v>
                </c:pt>
                <c:pt idx="30">
                  <c:v>41</c:v>
                </c:pt>
                <c:pt idx="31">
                  <c:v>41</c:v>
                </c:pt>
                <c:pt idx="32">
                  <c:v>41</c:v>
                </c:pt>
                <c:pt idx="33">
                  <c:v>41</c:v>
                </c:pt>
                <c:pt idx="34">
                  <c:v>41</c:v>
                </c:pt>
                <c:pt idx="35">
                  <c:v>41</c:v>
                </c:pt>
                <c:pt idx="36">
                  <c:v>41</c:v>
                </c:pt>
                <c:pt idx="37">
                  <c:v>41</c:v>
                </c:pt>
                <c:pt idx="38">
                  <c:v>41</c:v>
                </c:pt>
                <c:pt idx="39">
                  <c:v>41</c:v>
                </c:pt>
                <c:pt idx="40">
                  <c:v>41</c:v>
                </c:pt>
                <c:pt idx="41">
                  <c:v>41</c:v>
                </c:pt>
                <c:pt idx="42">
                  <c:v>41</c:v>
                </c:pt>
                <c:pt idx="43">
                  <c:v>41</c:v>
                </c:pt>
                <c:pt idx="44">
                  <c:v>41</c:v>
                </c:pt>
                <c:pt idx="45">
                  <c:v>41</c:v>
                </c:pt>
                <c:pt idx="46">
                  <c:v>41</c:v>
                </c:pt>
                <c:pt idx="47">
                  <c:v>41</c:v>
                </c:pt>
                <c:pt idx="48">
                  <c:v>41</c:v>
                </c:pt>
                <c:pt idx="49">
                  <c:v>41</c:v>
                </c:pt>
                <c:pt idx="50">
                  <c:v>41</c:v>
                </c:pt>
                <c:pt idx="51">
                  <c:v>41</c:v>
                </c:pt>
                <c:pt idx="52">
                  <c:v>41</c:v>
                </c:pt>
                <c:pt idx="53">
                  <c:v>41</c:v>
                </c:pt>
              </c:numCache>
            </c:numRef>
          </c:val>
          <c:smooth val="0"/>
          <c:extLst>
            <c:ext xmlns:c16="http://schemas.microsoft.com/office/drawing/2014/chart" uri="{C3380CC4-5D6E-409C-BE32-E72D297353CC}">
              <c16:uniqueId val="{00000001-3229-42A1-B6EA-95669B07C295}"/>
            </c:ext>
          </c:extLst>
        </c:ser>
        <c:dLbls>
          <c:showLegendKey val="0"/>
          <c:showVal val="0"/>
          <c:showCatName val="0"/>
          <c:showSerName val="0"/>
          <c:showPercent val="0"/>
          <c:showBubbleSize val="0"/>
        </c:dLbls>
        <c:marker val="1"/>
        <c:smooth val="0"/>
        <c:axId val="672333944"/>
        <c:axId val="672328184"/>
      </c:lineChart>
      <c:catAx>
        <c:axId val="672333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72328184"/>
        <c:crosses val="autoZero"/>
        <c:auto val="1"/>
        <c:lblAlgn val="ctr"/>
        <c:lblOffset val="100"/>
        <c:noMultiLvlLbl val="0"/>
      </c:catAx>
      <c:valAx>
        <c:axId val="672328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72333944"/>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中性脂質（リン脂質等）</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2045909169413396E-2"/>
          <c:y val="9.3183144011419292E-2"/>
          <c:w val="0.92114464353976488"/>
          <c:h val="0.44444491373445355"/>
        </c:manualLayout>
      </c:layout>
      <c:barChart>
        <c:barDir val="col"/>
        <c:grouping val="clustered"/>
        <c:varyColors val="0"/>
        <c:ser>
          <c:idx val="0"/>
          <c:order val="0"/>
          <c:spPr>
            <a:noFill/>
            <a:ln>
              <a:noFill/>
            </a:ln>
            <a:effectLst/>
          </c:spPr>
          <c:invertIfNegative val="0"/>
          <c:errBars>
            <c:errBarType val="both"/>
            <c:errValType val="cust"/>
            <c:noEndCap val="0"/>
            <c:plus>
              <c:numRef>
                <c:f>'1. LNP-②標的に特徴'!$AG$3:$AG$56</c:f>
                <c:numCache>
                  <c:formatCode>General</c:formatCode>
                  <c:ptCount val="54"/>
                  <c:pt idx="0">
                    <c:v>2.5</c:v>
                  </c:pt>
                  <c:pt idx="1">
                    <c:v>10</c:v>
                  </c:pt>
                  <c:pt idx="2">
                    <c:v>10</c:v>
                  </c:pt>
                  <c:pt idx="3">
                    <c:v>10</c:v>
                  </c:pt>
                  <c:pt idx="4">
                    <c:v>0</c:v>
                  </c:pt>
                  <c:pt idx="5">
                    <c:v>0</c:v>
                  </c:pt>
                  <c:pt idx="6">
                    <c:v>0</c:v>
                  </c:pt>
                  <c:pt idx="7">
                    <c:v>0</c:v>
                  </c:pt>
                  <c:pt idx="8">
                    <c:v>0</c:v>
                  </c:pt>
                  <c:pt idx="9">
                    <c:v>6.25</c:v>
                  </c:pt>
                  <c:pt idx="10">
                    <c:v>6.25</c:v>
                  </c:pt>
                  <c:pt idx="11">
                    <c:v>1</c:v>
                  </c:pt>
                  <c:pt idx="12">
                    <c:v>1</c:v>
                  </c:pt>
                  <c:pt idx="13">
                    <c:v>9.5</c:v>
                  </c:pt>
                  <c:pt idx="14">
                    <c:v>12.5</c:v>
                  </c:pt>
                  <c:pt idx="15">
                    <c:v>10</c:v>
                  </c:pt>
                  <c:pt idx="16">
                    <c:v>10</c:v>
                  </c:pt>
                  <c:pt idx="17">
                    <c:v>5</c:v>
                  </c:pt>
                  <c:pt idx="18">
                    <c:v>10</c:v>
                  </c:pt>
                  <c:pt idx="19">
                    <c:v>10</c:v>
                  </c:pt>
                  <c:pt idx="20">
                    <c:v>5</c:v>
                  </c:pt>
                  <c:pt idx="21">
                    <c:v>10</c:v>
                  </c:pt>
                  <c:pt idx="22">
                    <c:v>10</c:v>
                  </c:pt>
                  <c:pt idx="23">
                    <c:v>5</c:v>
                  </c:pt>
                  <c:pt idx="24">
                    <c:v>10</c:v>
                  </c:pt>
                  <c:pt idx="25">
                    <c:v>10</c:v>
                  </c:pt>
                  <c:pt idx="26">
                    <c:v>10</c:v>
                  </c:pt>
                  <c:pt idx="27">
                    <c:v>10</c:v>
                  </c:pt>
                  <c:pt idx="28">
                    <c:v>10</c:v>
                  </c:pt>
                  <c:pt idx="29">
                    <c:v>10</c:v>
                  </c:pt>
                  <c:pt idx="30">
                    <c:v>10</c:v>
                  </c:pt>
                  <c:pt idx="31">
                    <c:v>10</c:v>
                  </c:pt>
                  <c:pt idx="32">
                    <c:v>10</c:v>
                  </c:pt>
                  <c:pt idx="33">
                    <c:v>10</c:v>
                  </c:pt>
                  <c:pt idx="34">
                    <c:v>5</c:v>
                  </c:pt>
                  <c:pt idx="35">
                    <c:v>5</c:v>
                  </c:pt>
                  <c:pt idx="36">
                    <c:v>10</c:v>
                  </c:pt>
                  <c:pt idx="37">
                    <c:v>10</c:v>
                  </c:pt>
                  <c:pt idx="38">
                    <c:v>5</c:v>
                  </c:pt>
                  <c:pt idx="39">
                    <c:v>10</c:v>
                  </c:pt>
                  <c:pt idx="40">
                    <c:v>10</c:v>
                  </c:pt>
                  <c:pt idx="41">
                    <c:v>10</c:v>
                  </c:pt>
                  <c:pt idx="42">
                    <c:v>10</c:v>
                  </c:pt>
                  <c:pt idx="43">
                    <c:v>10</c:v>
                  </c:pt>
                  <c:pt idx="44">
                    <c:v>0</c:v>
                  </c:pt>
                  <c:pt idx="45">
                    <c:v>0</c:v>
                  </c:pt>
                  <c:pt idx="46">
                    <c:v>5</c:v>
                  </c:pt>
                  <c:pt idx="47">
                    <c:v>2.5</c:v>
                  </c:pt>
                  <c:pt idx="48">
                    <c:v>2.5</c:v>
                  </c:pt>
                  <c:pt idx="49">
                    <c:v>0</c:v>
                  </c:pt>
                  <c:pt idx="50">
                    <c:v>37</c:v>
                  </c:pt>
                  <c:pt idx="51">
                    <c:v>37</c:v>
                  </c:pt>
                  <c:pt idx="52">
                    <c:v>37</c:v>
                  </c:pt>
                  <c:pt idx="53">
                    <c:v>0</c:v>
                  </c:pt>
                </c:numCache>
              </c:numRef>
            </c:plus>
            <c:minus>
              <c:numRef>
                <c:f>'1. LNP-②標的に特徴'!$AG$3:$AG$56</c:f>
                <c:numCache>
                  <c:formatCode>General</c:formatCode>
                  <c:ptCount val="54"/>
                  <c:pt idx="0">
                    <c:v>2.5</c:v>
                  </c:pt>
                  <c:pt idx="1">
                    <c:v>10</c:v>
                  </c:pt>
                  <c:pt idx="2">
                    <c:v>10</c:v>
                  </c:pt>
                  <c:pt idx="3">
                    <c:v>10</c:v>
                  </c:pt>
                  <c:pt idx="4">
                    <c:v>0</c:v>
                  </c:pt>
                  <c:pt idx="5">
                    <c:v>0</c:v>
                  </c:pt>
                  <c:pt idx="6">
                    <c:v>0</c:v>
                  </c:pt>
                  <c:pt idx="7">
                    <c:v>0</c:v>
                  </c:pt>
                  <c:pt idx="8">
                    <c:v>0</c:v>
                  </c:pt>
                  <c:pt idx="9">
                    <c:v>6.25</c:v>
                  </c:pt>
                  <c:pt idx="10">
                    <c:v>6.25</c:v>
                  </c:pt>
                  <c:pt idx="11">
                    <c:v>1</c:v>
                  </c:pt>
                  <c:pt idx="12">
                    <c:v>1</c:v>
                  </c:pt>
                  <c:pt idx="13">
                    <c:v>9.5</c:v>
                  </c:pt>
                  <c:pt idx="14">
                    <c:v>12.5</c:v>
                  </c:pt>
                  <c:pt idx="15">
                    <c:v>10</c:v>
                  </c:pt>
                  <c:pt idx="16">
                    <c:v>10</c:v>
                  </c:pt>
                  <c:pt idx="17">
                    <c:v>5</c:v>
                  </c:pt>
                  <c:pt idx="18">
                    <c:v>10</c:v>
                  </c:pt>
                  <c:pt idx="19">
                    <c:v>10</c:v>
                  </c:pt>
                  <c:pt idx="20">
                    <c:v>5</c:v>
                  </c:pt>
                  <c:pt idx="21">
                    <c:v>10</c:v>
                  </c:pt>
                  <c:pt idx="22">
                    <c:v>10</c:v>
                  </c:pt>
                  <c:pt idx="23">
                    <c:v>5</c:v>
                  </c:pt>
                  <c:pt idx="24">
                    <c:v>10</c:v>
                  </c:pt>
                  <c:pt idx="25">
                    <c:v>10</c:v>
                  </c:pt>
                  <c:pt idx="26">
                    <c:v>10</c:v>
                  </c:pt>
                  <c:pt idx="27">
                    <c:v>10</c:v>
                  </c:pt>
                  <c:pt idx="28">
                    <c:v>10</c:v>
                  </c:pt>
                  <c:pt idx="29">
                    <c:v>10</c:v>
                  </c:pt>
                  <c:pt idx="30">
                    <c:v>10</c:v>
                  </c:pt>
                  <c:pt idx="31">
                    <c:v>10</c:v>
                  </c:pt>
                  <c:pt idx="32">
                    <c:v>10</c:v>
                  </c:pt>
                  <c:pt idx="33">
                    <c:v>10</c:v>
                  </c:pt>
                  <c:pt idx="34">
                    <c:v>5</c:v>
                  </c:pt>
                  <c:pt idx="35">
                    <c:v>5</c:v>
                  </c:pt>
                  <c:pt idx="36">
                    <c:v>10</c:v>
                  </c:pt>
                  <c:pt idx="37">
                    <c:v>10</c:v>
                  </c:pt>
                  <c:pt idx="38">
                    <c:v>5</c:v>
                  </c:pt>
                  <c:pt idx="39">
                    <c:v>10</c:v>
                  </c:pt>
                  <c:pt idx="40">
                    <c:v>10</c:v>
                  </c:pt>
                  <c:pt idx="41">
                    <c:v>10</c:v>
                  </c:pt>
                  <c:pt idx="42">
                    <c:v>10</c:v>
                  </c:pt>
                  <c:pt idx="43">
                    <c:v>10</c:v>
                  </c:pt>
                  <c:pt idx="44">
                    <c:v>0</c:v>
                  </c:pt>
                  <c:pt idx="45">
                    <c:v>0</c:v>
                  </c:pt>
                  <c:pt idx="46">
                    <c:v>5</c:v>
                  </c:pt>
                  <c:pt idx="47">
                    <c:v>2.5</c:v>
                  </c:pt>
                  <c:pt idx="48">
                    <c:v>2.5</c:v>
                  </c:pt>
                  <c:pt idx="49">
                    <c:v>0</c:v>
                  </c:pt>
                  <c:pt idx="50">
                    <c:v>37</c:v>
                  </c:pt>
                  <c:pt idx="51">
                    <c:v>37</c:v>
                  </c:pt>
                  <c:pt idx="52">
                    <c:v>37</c:v>
                  </c:pt>
                  <c:pt idx="53">
                    <c:v>0</c:v>
                  </c:pt>
                </c:numCache>
              </c:numRef>
            </c:minus>
            <c:spPr>
              <a:noFill/>
              <a:ln w="38100" cap="flat" cmpd="sng" algn="ctr">
                <a:solidFill>
                  <a:schemeClr val="accent2">
                    <a:lumMod val="60000"/>
                    <a:lumOff val="40000"/>
                  </a:schemeClr>
                </a:solidFill>
                <a:round/>
              </a:ln>
              <a:effectLst/>
            </c:spPr>
          </c:errBars>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LNP-②標的に特徴'!$AF$3:$AF$56</c:f>
              <c:numCache>
                <c:formatCode>General</c:formatCode>
                <c:ptCount val="54"/>
                <c:pt idx="0">
                  <c:v>7.5</c:v>
                </c:pt>
                <c:pt idx="1">
                  <c:v>15</c:v>
                </c:pt>
                <c:pt idx="2">
                  <c:v>15</c:v>
                </c:pt>
                <c:pt idx="3">
                  <c:v>15</c:v>
                </c:pt>
                <c:pt idx="4">
                  <c:v>0</c:v>
                </c:pt>
                <c:pt idx="5">
                  <c:v>0</c:v>
                </c:pt>
                <c:pt idx="6">
                  <c:v>0</c:v>
                </c:pt>
                <c:pt idx="7">
                  <c:v>0</c:v>
                </c:pt>
                <c:pt idx="8">
                  <c:v>0</c:v>
                </c:pt>
                <c:pt idx="9">
                  <c:v>10.25</c:v>
                </c:pt>
                <c:pt idx="10">
                  <c:v>10.25</c:v>
                </c:pt>
                <c:pt idx="11">
                  <c:v>9</c:v>
                </c:pt>
                <c:pt idx="12">
                  <c:v>9</c:v>
                </c:pt>
                <c:pt idx="13">
                  <c:v>10.5</c:v>
                </c:pt>
                <c:pt idx="14">
                  <c:v>17.5</c:v>
                </c:pt>
                <c:pt idx="15">
                  <c:v>15</c:v>
                </c:pt>
                <c:pt idx="16">
                  <c:v>15</c:v>
                </c:pt>
                <c:pt idx="17">
                  <c:v>10</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10</c:v>
                </c:pt>
                <c:pt idx="35">
                  <c:v>10</c:v>
                </c:pt>
                <c:pt idx="36">
                  <c:v>15</c:v>
                </c:pt>
                <c:pt idx="37">
                  <c:v>15</c:v>
                </c:pt>
                <c:pt idx="38">
                  <c:v>10</c:v>
                </c:pt>
                <c:pt idx="39">
                  <c:v>15</c:v>
                </c:pt>
                <c:pt idx="40">
                  <c:v>15</c:v>
                </c:pt>
                <c:pt idx="41">
                  <c:v>15</c:v>
                </c:pt>
                <c:pt idx="42">
                  <c:v>15</c:v>
                </c:pt>
                <c:pt idx="43">
                  <c:v>15</c:v>
                </c:pt>
                <c:pt idx="44">
                  <c:v>0</c:v>
                </c:pt>
                <c:pt idx="45">
                  <c:v>10</c:v>
                </c:pt>
                <c:pt idx="46">
                  <c:v>45</c:v>
                </c:pt>
                <c:pt idx="47">
                  <c:v>7.5</c:v>
                </c:pt>
                <c:pt idx="48">
                  <c:v>7.5</c:v>
                </c:pt>
                <c:pt idx="49">
                  <c:v>0</c:v>
                </c:pt>
                <c:pt idx="50">
                  <c:v>42</c:v>
                </c:pt>
                <c:pt idx="51">
                  <c:v>42</c:v>
                </c:pt>
                <c:pt idx="52">
                  <c:v>42</c:v>
                </c:pt>
                <c:pt idx="53">
                  <c:v>0</c:v>
                </c:pt>
              </c:numCache>
            </c:numRef>
          </c:val>
          <c:extLst>
            <c:ext xmlns:c16="http://schemas.microsoft.com/office/drawing/2014/chart" uri="{C3380CC4-5D6E-409C-BE32-E72D297353CC}">
              <c16:uniqueId val="{00000000-D2D1-4AB0-A077-AE73C1C0676A}"/>
            </c:ext>
          </c:extLst>
        </c:ser>
        <c:dLbls>
          <c:showLegendKey val="0"/>
          <c:showVal val="0"/>
          <c:showCatName val="0"/>
          <c:showSerName val="0"/>
          <c:showPercent val="0"/>
          <c:showBubbleSize val="0"/>
        </c:dLbls>
        <c:gapWidth val="219"/>
        <c:axId val="669545328"/>
        <c:axId val="669548568"/>
      </c:barChart>
      <c:lineChart>
        <c:grouping val="standard"/>
        <c:varyColors val="0"/>
        <c:ser>
          <c:idx val="1"/>
          <c:order val="1"/>
          <c:tx>
            <c:v>入力値</c:v>
          </c:tx>
          <c:spPr>
            <a:ln w="28575" cap="rnd">
              <a:solidFill>
                <a:schemeClr val="accent2"/>
              </a:solidFill>
              <a:round/>
            </a:ln>
            <a:effectLst/>
          </c:spPr>
          <c:marker>
            <c:symbol val="none"/>
          </c:marker>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LNP-②標的に特徴'!$AM$3:$AM$56</c:f>
              <c:numCache>
                <c:formatCode>General</c:formatCode>
                <c:ptCount val="54"/>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numCache>
            </c:numRef>
          </c:val>
          <c:smooth val="0"/>
          <c:extLst>
            <c:ext xmlns:c16="http://schemas.microsoft.com/office/drawing/2014/chart" uri="{C3380CC4-5D6E-409C-BE32-E72D297353CC}">
              <c16:uniqueId val="{00000000-DB27-48A7-B0BF-77D214D3DE37}"/>
            </c:ext>
          </c:extLst>
        </c:ser>
        <c:dLbls>
          <c:showLegendKey val="0"/>
          <c:showVal val="0"/>
          <c:showCatName val="0"/>
          <c:showSerName val="0"/>
          <c:showPercent val="0"/>
          <c:showBubbleSize val="0"/>
        </c:dLbls>
        <c:marker val="1"/>
        <c:smooth val="0"/>
        <c:axId val="669545328"/>
        <c:axId val="669548568"/>
      </c:lineChart>
      <c:catAx>
        <c:axId val="6695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69548568"/>
        <c:crosses val="autoZero"/>
        <c:auto val="1"/>
        <c:lblAlgn val="ctr"/>
        <c:lblOffset val="100"/>
        <c:noMultiLvlLbl val="0"/>
      </c:catAx>
      <c:valAx>
        <c:axId val="669548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69545328"/>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a:t>PEG</a:t>
            </a:r>
            <a:r>
              <a:rPr lang="ja-JP" altLang="en-US"/>
              <a:t>化脂質</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2158249001744444E-2"/>
          <c:y val="9.4479042960342541E-2"/>
          <c:w val="0.92115522696131802"/>
          <c:h val="0.43671880339552499"/>
        </c:manualLayout>
      </c:layout>
      <c:barChart>
        <c:barDir val="col"/>
        <c:grouping val="clustered"/>
        <c:varyColors val="0"/>
        <c:ser>
          <c:idx val="0"/>
          <c:order val="0"/>
          <c:spPr>
            <a:solidFill>
              <a:sysClr val="window" lastClr="FFFFFF"/>
            </a:solidFill>
            <a:ln>
              <a:noFill/>
            </a:ln>
            <a:effectLst/>
          </c:spPr>
          <c:invertIfNegative val="0"/>
          <c:errBars>
            <c:errBarType val="both"/>
            <c:errValType val="cust"/>
            <c:noEndCap val="0"/>
            <c:plus>
              <c:numRef>
                <c:f>'1. LNP-②標的に特徴'!$AI$3:$AI$56</c:f>
                <c:numCache>
                  <c:formatCode>General</c:formatCode>
                  <c:ptCount val="54"/>
                  <c:pt idx="0">
                    <c:v>2.5</c:v>
                  </c:pt>
                  <c:pt idx="1">
                    <c:v>2.25</c:v>
                  </c:pt>
                  <c:pt idx="2">
                    <c:v>4.75</c:v>
                  </c:pt>
                  <c:pt idx="3">
                    <c:v>7.25</c:v>
                  </c:pt>
                  <c:pt idx="4">
                    <c:v>2.5</c:v>
                  </c:pt>
                  <c:pt idx="5">
                    <c:v>2.5</c:v>
                  </c:pt>
                  <c:pt idx="6">
                    <c:v>2.5</c:v>
                  </c:pt>
                  <c:pt idx="7">
                    <c:v>0</c:v>
                  </c:pt>
                  <c:pt idx="8">
                    <c:v>0</c:v>
                  </c:pt>
                  <c:pt idx="9">
                    <c:v>0.85000000000000009</c:v>
                  </c:pt>
                  <c:pt idx="10">
                    <c:v>0.6</c:v>
                  </c:pt>
                  <c:pt idx="11">
                    <c:v>0.75</c:v>
                  </c:pt>
                  <c:pt idx="12">
                    <c:v>0.75</c:v>
                  </c:pt>
                  <c:pt idx="13">
                    <c:v>4.5</c:v>
                  </c:pt>
                  <c:pt idx="14">
                    <c:v>1.75</c:v>
                  </c:pt>
                  <c:pt idx="15">
                    <c:v>7.25</c:v>
                  </c:pt>
                  <c:pt idx="16">
                    <c:v>7.25</c:v>
                  </c:pt>
                  <c:pt idx="17">
                    <c:v>0.5</c:v>
                  </c:pt>
                  <c:pt idx="18">
                    <c:v>7.25</c:v>
                  </c:pt>
                  <c:pt idx="19">
                    <c:v>7.25</c:v>
                  </c:pt>
                  <c:pt idx="20">
                    <c:v>2</c:v>
                  </c:pt>
                  <c:pt idx="21">
                    <c:v>7.25</c:v>
                  </c:pt>
                  <c:pt idx="22">
                    <c:v>7.25</c:v>
                  </c:pt>
                  <c:pt idx="23">
                    <c:v>2</c:v>
                  </c:pt>
                  <c:pt idx="24">
                    <c:v>7.25</c:v>
                  </c:pt>
                  <c:pt idx="25">
                    <c:v>7.25</c:v>
                  </c:pt>
                  <c:pt idx="26">
                    <c:v>7.25</c:v>
                  </c:pt>
                  <c:pt idx="27">
                    <c:v>7.25</c:v>
                  </c:pt>
                  <c:pt idx="28">
                    <c:v>7.25</c:v>
                  </c:pt>
                  <c:pt idx="29">
                    <c:v>7.25</c:v>
                  </c:pt>
                  <c:pt idx="30">
                    <c:v>7.25</c:v>
                  </c:pt>
                  <c:pt idx="31">
                    <c:v>7.25</c:v>
                  </c:pt>
                  <c:pt idx="32">
                    <c:v>7.25</c:v>
                  </c:pt>
                  <c:pt idx="33">
                    <c:v>7.25</c:v>
                  </c:pt>
                  <c:pt idx="34">
                    <c:v>1.25</c:v>
                  </c:pt>
                  <c:pt idx="35">
                    <c:v>1.25</c:v>
                  </c:pt>
                  <c:pt idx="36">
                    <c:v>7.25</c:v>
                  </c:pt>
                  <c:pt idx="37">
                    <c:v>7.25</c:v>
                  </c:pt>
                  <c:pt idx="38">
                    <c:v>0.5</c:v>
                  </c:pt>
                  <c:pt idx="39">
                    <c:v>2.25</c:v>
                  </c:pt>
                  <c:pt idx="40">
                    <c:v>7.25</c:v>
                  </c:pt>
                  <c:pt idx="41">
                    <c:v>7.25</c:v>
                  </c:pt>
                  <c:pt idx="42">
                    <c:v>7.25</c:v>
                  </c:pt>
                  <c:pt idx="43">
                    <c:v>7.25</c:v>
                  </c:pt>
                  <c:pt idx="44">
                    <c:v>0</c:v>
                  </c:pt>
                  <c:pt idx="45">
                    <c:v>0</c:v>
                  </c:pt>
                  <c:pt idx="46">
                    <c:v>2</c:v>
                  </c:pt>
                  <c:pt idx="47">
                    <c:v>2.5</c:v>
                  </c:pt>
                  <c:pt idx="48">
                    <c:v>2.5</c:v>
                  </c:pt>
                  <c:pt idx="49">
                    <c:v>0</c:v>
                  </c:pt>
                  <c:pt idx="50">
                    <c:v>7</c:v>
                  </c:pt>
                  <c:pt idx="51">
                    <c:v>7</c:v>
                  </c:pt>
                  <c:pt idx="52">
                    <c:v>7</c:v>
                  </c:pt>
                  <c:pt idx="53">
                    <c:v>0</c:v>
                  </c:pt>
                </c:numCache>
              </c:numRef>
            </c:plus>
            <c:minus>
              <c:numRef>
                <c:f>'1. LNP-②標的に特徴'!$AI$3:$AI$56</c:f>
                <c:numCache>
                  <c:formatCode>General</c:formatCode>
                  <c:ptCount val="54"/>
                  <c:pt idx="0">
                    <c:v>2.5</c:v>
                  </c:pt>
                  <c:pt idx="1">
                    <c:v>2.25</c:v>
                  </c:pt>
                  <c:pt idx="2">
                    <c:v>4.75</c:v>
                  </c:pt>
                  <c:pt idx="3">
                    <c:v>7.25</c:v>
                  </c:pt>
                  <c:pt idx="4">
                    <c:v>2.5</c:v>
                  </c:pt>
                  <c:pt idx="5">
                    <c:v>2.5</c:v>
                  </c:pt>
                  <c:pt idx="6">
                    <c:v>2.5</c:v>
                  </c:pt>
                  <c:pt idx="7">
                    <c:v>0</c:v>
                  </c:pt>
                  <c:pt idx="8">
                    <c:v>0</c:v>
                  </c:pt>
                  <c:pt idx="9">
                    <c:v>0.85000000000000009</c:v>
                  </c:pt>
                  <c:pt idx="10">
                    <c:v>0.6</c:v>
                  </c:pt>
                  <c:pt idx="11">
                    <c:v>0.75</c:v>
                  </c:pt>
                  <c:pt idx="12">
                    <c:v>0.75</c:v>
                  </c:pt>
                  <c:pt idx="13">
                    <c:v>4.5</c:v>
                  </c:pt>
                  <c:pt idx="14">
                    <c:v>1.75</c:v>
                  </c:pt>
                  <c:pt idx="15">
                    <c:v>7.25</c:v>
                  </c:pt>
                  <c:pt idx="16">
                    <c:v>7.25</c:v>
                  </c:pt>
                  <c:pt idx="17">
                    <c:v>0.5</c:v>
                  </c:pt>
                  <c:pt idx="18">
                    <c:v>7.25</c:v>
                  </c:pt>
                  <c:pt idx="19">
                    <c:v>7.25</c:v>
                  </c:pt>
                  <c:pt idx="20">
                    <c:v>2</c:v>
                  </c:pt>
                  <c:pt idx="21">
                    <c:v>7.25</c:v>
                  </c:pt>
                  <c:pt idx="22">
                    <c:v>7.25</c:v>
                  </c:pt>
                  <c:pt idx="23">
                    <c:v>2</c:v>
                  </c:pt>
                  <c:pt idx="24">
                    <c:v>7.25</c:v>
                  </c:pt>
                  <c:pt idx="25">
                    <c:v>7.25</c:v>
                  </c:pt>
                  <c:pt idx="26">
                    <c:v>7.25</c:v>
                  </c:pt>
                  <c:pt idx="27">
                    <c:v>7.25</c:v>
                  </c:pt>
                  <c:pt idx="28">
                    <c:v>7.25</c:v>
                  </c:pt>
                  <c:pt idx="29">
                    <c:v>7.25</c:v>
                  </c:pt>
                  <c:pt idx="30">
                    <c:v>7.25</c:v>
                  </c:pt>
                  <c:pt idx="31">
                    <c:v>7.25</c:v>
                  </c:pt>
                  <c:pt idx="32">
                    <c:v>7.25</c:v>
                  </c:pt>
                  <c:pt idx="33">
                    <c:v>7.25</c:v>
                  </c:pt>
                  <c:pt idx="34">
                    <c:v>1.25</c:v>
                  </c:pt>
                  <c:pt idx="35">
                    <c:v>1.25</c:v>
                  </c:pt>
                  <c:pt idx="36">
                    <c:v>7.25</c:v>
                  </c:pt>
                  <c:pt idx="37">
                    <c:v>7.25</c:v>
                  </c:pt>
                  <c:pt idx="38">
                    <c:v>0.5</c:v>
                  </c:pt>
                  <c:pt idx="39">
                    <c:v>2.25</c:v>
                  </c:pt>
                  <c:pt idx="40">
                    <c:v>7.25</c:v>
                  </c:pt>
                  <c:pt idx="41">
                    <c:v>7.25</c:v>
                  </c:pt>
                  <c:pt idx="42">
                    <c:v>7.25</c:v>
                  </c:pt>
                  <c:pt idx="43">
                    <c:v>7.25</c:v>
                  </c:pt>
                  <c:pt idx="44">
                    <c:v>0</c:v>
                  </c:pt>
                  <c:pt idx="45">
                    <c:v>0</c:v>
                  </c:pt>
                  <c:pt idx="46">
                    <c:v>2</c:v>
                  </c:pt>
                  <c:pt idx="47">
                    <c:v>2.5</c:v>
                  </c:pt>
                  <c:pt idx="48">
                    <c:v>2.5</c:v>
                  </c:pt>
                  <c:pt idx="49">
                    <c:v>0</c:v>
                  </c:pt>
                  <c:pt idx="50">
                    <c:v>7</c:v>
                  </c:pt>
                  <c:pt idx="51">
                    <c:v>7</c:v>
                  </c:pt>
                  <c:pt idx="52">
                    <c:v>7</c:v>
                  </c:pt>
                  <c:pt idx="53">
                    <c:v>0</c:v>
                  </c:pt>
                </c:numCache>
              </c:numRef>
            </c:minus>
            <c:spPr>
              <a:noFill/>
              <a:ln w="38100" cap="flat" cmpd="sng" algn="ctr">
                <a:solidFill>
                  <a:schemeClr val="accent6">
                    <a:lumMod val="60000"/>
                    <a:lumOff val="40000"/>
                  </a:schemeClr>
                </a:solidFill>
                <a:round/>
              </a:ln>
              <a:effectLst/>
            </c:spPr>
          </c:errBars>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LNP-②標的に特徴'!$AH$3:$AH$56</c:f>
              <c:numCache>
                <c:formatCode>General</c:formatCode>
                <c:ptCount val="54"/>
                <c:pt idx="0">
                  <c:v>7.5</c:v>
                </c:pt>
                <c:pt idx="1">
                  <c:v>2.75</c:v>
                </c:pt>
                <c:pt idx="2">
                  <c:v>5.25</c:v>
                </c:pt>
                <c:pt idx="3">
                  <c:v>7.75</c:v>
                </c:pt>
                <c:pt idx="4">
                  <c:v>3.5</c:v>
                </c:pt>
                <c:pt idx="5">
                  <c:v>3.5</c:v>
                </c:pt>
                <c:pt idx="6">
                  <c:v>3.5</c:v>
                </c:pt>
                <c:pt idx="7">
                  <c:v>0</c:v>
                </c:pt>
                <c:pt idx="8">
                  <c:v>0</c:v>
                </c:pt>
                <c:pt idx="9">
                  <c:v>1.1499999999999999</c:v>
                </c:pt>
                <c:pt idx="10">
                  <c:v>0.9</c:v>
                </c:pt>
                <c:pt idx="11">
                  <c:v>3.25</c:v>
                </c:pt>
                <c:pt idx="12">
                  <c:v>3.25</c:v>
                </c:pt>
                <c:pt idx="13">
                  <c:v>5.5</c:v>
                </c:pt>
                <c:pt idx="14">
                  <c:v>2.25</c:v>
                </c:pt>
                <c:pt idx="15">
                  <c:v>7.75</c:v>
                </c:pt>
                <c:pt idx="16">
                  <c:v>7.75</c:v>
                </c:pt>
                <c:pt idx="17">
                  <c:v>1.5</c:v>
                </c:pt>
                <c:pt idx="18">
                  <c:v>7.75</c:v>
                </c:pt>
                <c:pt idx="19">
                  <c:v>7.75</c:v>
                </c:pt>
                <c:pt idx="20">
                  <c:v>3</c:v>
                </c:pt>
                <c:pt idx="21">
                  <c:v>7.75</c:v>
                </c:pt>
                <c:pt idx="22">
                  <c:v>7.75</c:v>
                </c:pt>
                <c:pt idx="23">
                  <c:v>3</c:v>
                </c:pt>
                <c:pt idx="24">
                  <c:v>7.75</c:v>
                </c:pt>
                <c:pt idx="25">
                  <c:v>7.75</c:v>
                </c:pt>
                <c:pt idx="26">
                  <c:v>7.75</c:v>
                </c:pt>
                <c:pt idx="27">
                  <c:v>7.75</c:v>
                </c:pt>
                <c:pt idx="28">
                  <c:v>7.75</c:v>
                </c:pt>
                <c:pt idx="29">
                  <c:v>7.75</c:v>
                </c:pt>
                <c:pt idx="30">
                  <c:v>7.75</c:v>
                </c:pt>
                <c:pt idx="31">
                  <c:v>7.75</c:v>
                </c:pt>
                <c:pt idx="32">
                  <c:v>7.75</c:v>
                </c:pt>
                <c:pt idx="33">
                  <c:v>7.75</c:v>
                </c:pt>
                <c:pt idx="34">
                  <c:v>1.75</c:v>
                </c:pt>
                <c:pt idx="35">
                  <c:v>1.75</c:v>
                </c:pt>
                <c:pt idx="36">
                  <c:v>7.75</c:v>
                </c:pt>
                <c:pt idx="37">
                  <c:v>7.75</c:v>
                </c:pt>
                <c:pt idx="38">
                  <c:v>1.5</c:v>
                </c:pt>
                <c:pt idx="39">
                  <c:v>2.75</c:v>
                </c:pt>
                <c:pt idx="40">
                  <c:v>7.75</c:v>
                </c:pt>
                <c:pt idx="41">
                  <c:v>7.75</c:v>
                </c:pt>
                <c:pt idx="42">
                  <c:v>7.75</c:v>
                </c:pt>
                <c:pt idx="43">
                  <c:v>7.75</c:v>
                </c:pt>
                <c:pt idx="44">
                  <c:v>0</c:v>
                </c:pt>
                <c:pt idx="45">
                  <c:v>1.5</c:v>
                </c:pt>
                <c:pt idx="46">
                  <c:v>3</c:v>
                </c:pt>
                <c:pt idx="47">
                  <c:v>7.5</c:v>
                </c:pt>
                <c:pt idx="48">
                  <c:v>7.5</c:v>
                </c:pt>
                <c:pt idx="49">
                  <c:v>0</c:v>
                </c:pt>
                <c:pt idx="50">
                  <c:v>8</c:v>
                </c:pt>
                <c:pt idx="51">
                  <c:v>8</c:v>
                </c:pt>
                <c:pt idx="52">
                  <c:v>8</c:v>
                </c:pt>
                <c:pt idx="53">
                  <c:v>0</c:v>
                </c:pt>
              </c:numCache>
            </c:numRef>
          </c:val>
          <c:extLst>
            <c:ext xmlns:c16="http://schemas.microsoft.com/office/drawing/2014/chart" uri="{C3380CC4-5D6E-409C-BE32-E72D297353CC}">
              <c16:uniqueId val="{00000000-F0BE-40AA-AAF4-2DF1B6B21B62}"/>
            </c:ext>
          </c:extLst>
        </c:ser>
        <c:dLbls>
          <c:showLegendKey val="0"/>
          <c:showVal val="0"/>
          <c:showCatName val="0"/>
          <c:showSerName val="0"/>
          <c:showPercent val="0"/>
          <c:showBubbleSize val="0"/>
        </c:dLbls>
        <c:gapWidth val="219"/>
        <c:axId val="624441896"/>
        <c:axId val="624440816"/>
      </c:barChart>
      <c:lineChart>
        <c:grouping val="standard"/>
        <c:varyColors val="0"/>
        <c:ser>
          <c:idx val="1"/>
          <c:order val="1"/>
          <c:tx>
            <c:v>入力値</c:v>
          </c:tx>
          <c:spPr>
            <a:ln w="28575" cap="rnd">
              <a:solidFill>
                <a:schemeClr val="accent2"/>
              </a:solidFill>
              <a:round/>
            </a:ln>
            <a:effectLst/>
          </c:spPr>
          <c:marker>
            <c:symbol val="none"/>
          </c:marker>
          <c:cat>
            <c:strRef>
              <c:f>'1. LNP-②標的に特徴'!$A$3:$A$56</c:f>
              <c:strCache>
                <c:ptCount val="54"/>
                <c:pt idx="0">
                  <c:v>ARBUTUS 1(US)・PLK-1</c:v>
                </c:pt>
                <c:pt idx="1">
                  <c:v>CUREVAC 1(US)・SARS-CoV-2</c:v>
                </c:pt>
                <c:pt idx="2">
                  <c:v>CUREVAC 2(US)・SARS-CoV-2</c:v>
                </c:pt>
                <c:pt idx="3">
                  <c:v>CUREVAC 3(US)・SARS-CoV-2</c:v>
                </c:pt>
                <c:pt idx="4">
                  <c:v>GLAXOSMITHKLINE 1(US)・EBV,CMV,CoV,Flu,VZV,Flavi</c:v>
                </c:pt>
                <c:pt idx="5">
                  <c:v>GLAXOSMITHKLINE 2(US)・EBV,CMV,CoV,Flu,VZV,Flavi</c:v>
                </c:pt>
                <c:pt idx="6">
                  <c:v>GLAXOSMITHKLINE 3(US)・EBV,CMV,CoV,Flu,VZV,Flavi</c:v>
                </c:pt>
                <c:pt idx="7">
                  <c:v>GLAXOSMITHKLINE 4(US)・EBV,CMV,CoV,Flu,VZV,Flavi</c:v>
                </c:pt>
                <c:pt idx="8">
                  <c:v>GLAXOSMITHKLINE 5(US)・EBV,CMV,CoV,Flu,VZV,Flavi</c:v>
                </c:pt>
                <c:pt idx="9">
                  <c:v>INSMED 1(JP)・COL1A1,ANXA11</c:v>
                </c:pt>
                <c:pt idx="10">
                  <c:v>INSMED 2(EP)・COL1A1,ANXA11</c:v>
                </c:pt>
                <c:pt idx="11">
                  <c:v>INTELLIA 1(JP)・Cas</c:v>
                </c:pt>
                <c:pt idx="12">
                  <c:v>INTELLIA 2(EP)・Cas</c:v>
                </c:pt>
                <c:pt idx="13">
                  <c:v>INTELLIA 3(JP)・Cas</c:v>
                </c:pt>
                <c:pt idx="14">
                  <c:v>MERCK 1(US)・HPV</c:v>
                </c:pt>
                <c:pt idx="15">
                  <c:v>MODERNATX 1(JP)・SARS-CoV-2</c:v>
                </c:pt>
                <c:pt idx="16">
                  <c:v>MODERNATX 2(JP)・SARS-CoV-2</c:v>
                </c:pt>
                <c:pt idx="17">
                  <c:v>MODERNATX 3(US)・hMPV・hPIV3</c:v>
                </c:pt>
                <c:pt idx="18">
                  <c:v>MODERNATX 4(US)・RSV</c:v>
                </c:pt>
                <c:pt idx="19">
                  <c:v>MODERNATX 5(US)・HSV-2</c:v>
                </c:pt>
                <c:pt idx="20">
                  <c:v>MODERNATX 6(US)・RSV</c:v>
                </c:pt>
                <c:pt idx="21">
                  <c:v>MODERNATX 7(US)・VZV</c:v>
                </c:pt>
                <c:pt idx="22">
                  <c:v>MODERNATX 8(US)・VZV</c:v>
                </c:pt>
                <c:pt idx="23">
                  <c:v>MODERNATX 9(US)・hMPV・hPIV3</c:v>
                </c:pt>
                <c:pt idx="24">
                  <c:v>MODERNATX 10(JP)・hCMV</c:v>
                </c:pt>
                <c:pt idx="25">
                  <c:v>MODERNATX 11(US)・hPIV3</c:v>
                </c:pt>
                <c:pt idx="26">
                  <c:v>MODERNATX 12(JP)・hCMV</c:v>
                </c:pt>
                <c:pt idx="27">
                  <c:v>MODERNATX 13(JP)・hCMV</c:v>
                </c:pt>
                <c:pt idx="28">
                  <c:v>MODERNATX 14(US)・hMPV</c:v>
                </c:pt>
                <c:pt idx="29">
                  <c:v>MODERNATX 15(US)・hMPV</c:v>
                </c:pt>
                <c:pt idx="30">
                  <c:v>MODERNATX 16(US)・hPIV3</c:v>
                </c:pt>
                <c:pt idx="31">
                  <c:v>MODERNATX 17(US)・hPIV3、hMPV</c:v>
                </c:pt>
                <c:pt idx="32">
                  <c:v>MODERNATX 18(US)・HPV</c:v>
                </c:pt>
                <c:pt idx="33">
                  <c:v>MODERNATX 19(JP)・VZV</c:v>
                </c:pt>
                <c:pt idx="34">
                  <c:v>MODERNATX 20(JP)・VZV</c:v>
                </c:pt>
                <c:pt idx="35">
                  <c:v>MODERNATX 21(US)・VZV</c:v>
                </c:pt>
                <c:pt idx="36">
                  <c:v>MODERNATX 22(US)・βCoV</c:v>
                </c:pt>
                <c:pt idx="37">
                  <c:v>MODERNATX 23(US)・βCoV</c:v>
                </c:pt>
                <c:pt idx="38">
                  <c:v>MODERNATX 24(EP)・βCoV</c:v>
                </c:pt>
                <c:pt idx="39">
                  <c:v>MODERNATX 25(US)・CHIKV</c:v>
                </c:pt>
                <c:pt idx="40">
                  <c:v>MODERNATX 26(US)・CHIKV</c:v>
                </c:pt>
                <c:pt idx="41">
                  <c:v>MODERNATX 27(US)・ZIKV</c:v>
                </c:pt>
                <c:pt idx="42">
                  <c:v>MODERNATX 28(US)・ZIKV</c:v>
                </c:pt>
                <c:pt idx="43">
                  <c:v>MODERNATX 29(EP)・Flu</c:v>
                </c:pt>
                <c:pt idx="44">
                  <c:v>MODERNATX 30(JP)・分泌タンパク</c:v>
                </c:pt>
                <c:pt idx="45">
                  <c:v>MODERNATX 31(JP)・ASCL3</c:v>
                </c:pt>
                <c:pt idx="46">
                  <c:v>NANJING 1(JP)・bcl-2</c:v>
                </c:pt>
                <c:pt idx="47">
                  <c:v>PROTIVA 1(JP)・PLK-1</c:v>
                </c:pt>
                <c:pt idx="48">
                  <c:v>PROTIVA 2(EP)・PLK-1</c:v>
                </c:pt>
                <c:pt idx="49">
                  <c:v>SHIRE 1(JP)・分泌タンパク</c:v>
                </c:pt>
                <c:pt idx="50">
                  <c:v>TRANSLATE 1(US)・ホルモン</c:v>
                </c:pt>
                <c:pt idx="51">
                  <c:v>TRANSLATE 2(US)・酵素</c:v>
                </c:pt>
                <c:pt idx="52">
                  <c:v>TRANSLATE 3(US)・サイトカイン</c:v>
                </c:pt>
                <c:pt idx="53">
                  <c:v>TRANSLATE 4(US)・OTC</c:v>
                </c:pt>
              </c:strCache>
            </c:strRef>
          </c:cat>
          <c:val>
            <c:numRef>
              <c:f>'1. LNP-②標的に特徴'!$AN$3:$AN$56</c:f>
              <c:numCache>
                <c:formatCode>General</c:formatCode>
                <c:ptCount val="54"/>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numCache>
            </c:numRef>
          </c:val>
          <c:smooth val="0"/>
          <c:extLst>
            <c:ext xmlns:c16="http://schemas.microsoft.com/office/drawing/2014/chart" uri="{C3380CC4-5D6E-409C-BE32-E72D297353CC}">
              <c16:uniqueId val="{00000000-94D8-46AA-942D-AEA7336847DF}"/>
            </c:ext>
          </c:extLst>
        </c:ser>
        <c:dLbls>
          <c:showLegendKey val="0"/>
          <c:showVal val="0"/>
          <c:showCatName val="0"/>
          <c:showSerName val="0"/>
          <c:showPercent val="0"/>
          <c:showBubbleSize val="0"/>
        </c:dLbls>
        <c:marker val="1"/>
        <c:smooth val="0"/>
        <c:axId val="624441896"/>
        <c:axId val="624440816"/>
      </c:lineChart>
      <c:catAx>
        <c:axId val="624441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24440816"/>
        <c:crosses val="autoZero"/>
        <c:auto val="1"/>
        <c:lblAlgn val="ctr"/>
        <c:lblOffset val="100"/>
        <c:noMultiLvlLbl val="0"/>
      </c:catAx>
      <c:valAx>
        <c:axId val="624440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altLang="ja-JP" sz="1000" b="0" i="0" u="none" strike="noStrike" kern="1200" baseline="0" dirty="0">
                    <a:solidFill>
                      <a:prstClr val="black">
                        <a:lumMod val="65000"/>
                        <a:lumOff val="35000"/>
                      </a:prstClr>
                    </a:solidFill>
                  </a:rPr>
                  <a:t>LNP</a:t>
                </a:r>
                <a:r>
                  <a:rPr lang="ja-JP" altLang="en-US" sz="1000" b="0" i="0" u="none" strike="noStrike" kern="1200" baseline="0" dirty="0">
                    <a:solidFill>
                      <a:prstClr val="black">
                        <a:lumMod val="65000"/>
                        <a:lumOff val="35000"/>
                      </a:prstClr>
                    </a:solidFill>
                  </a:rPr>
                  <a:t>組成物中物質量比（モル</a:t>
                </a:r>
                <a:r>
                  <a:rPr lang="en-US" altLang="ja-JP" sz="1000" b="0" i="0" u="none" strike="noStrike" kern="1200" baseline="0" dirty="0">
                    <a:solidFill>
                      <a:prstClr val="black">
                        <a:lumMod val="65000"/>
                        <a:lumOff val="35000"/>
                      </a:prstClr>
                    </a:solidFill>
                  </a:rPr>
                  <a:t>%</a:t>
                </a:r>
                <a:r>
                  <a:rPr lang="ja-JP" altLang="en-US" sz="1000" b="0" i="0" u="none" strike="noStrike" kern="1200" baseline="0" dirty="0">
                    <a:solidFill>
                      <a:prstClr val="black">
                        <a:lumMod val="65000"/>
                        <a:lumOff val="35000"/>
                      </a:prstClr>
                    </a:solidFill>
                  </a:rPr>
                  <a:t>）</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24441896"/>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s>
</file>

<file path=xl/drawings/_rels/drawing2.xml.rels><?xml version="1.0" encoding="UTF-8" standalone="yes"?><Relationships xmlns="http://schemas.openxmlformats.org/package/2006/relationships"><Relationship Id="rId1" Target="../charts/chart1.xml" Type="http://schemas.openxmlformats.org/officeDocument/2006/relationships/chart"/><Relationship Id="rId2" Target="../charts/chart2.xml" Type="http://schemas.openxmlformats.org/officeDocument/2006/relationships/chart"/><Relationship Id="rId3" Target="../charts/chart3.xml" Type="http://schemas.openxmlformats.org/officeDocument/2006/relationships/chart"/><Relationship Id="rId4" Target="../charts/chart4.xml" Type="http://schemas.openxmlformats.org/officeDocument/2006/relationships/chart"/></Relationships>
</file>

<file path=xl/drawings/_rels/drawing3.xml.rels><?xml version="1.0" encoding="UTF-8" standalone="yes"?><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7.xml" Type="http://schemas.openxmlformats.org/officeDocument/2006/relationships/chart"/><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0</xdr:col>
      <xdr:colOff>123826</xdr:colOff>
      <xdr:row>0</xdr:row>
      <xdr:rowOff>177800</xdr:rowOff>
    </xdr:from>
    <xdr:to>
      <xdr:col>3</xdr:col>
      <xdr:colOff>3476625</xdr:colOff>
      <xdr:row>12</xdr:row>
      <xdr:rowOff>101600</xdr:rowOff>
    </xdr:to>
    <xdr:sp macro="" textlink="">
      <xdr:nvSpPr>
        <xdr:cNvPr id="2" name="正方形/長方形 1">
          <a:extLst>
            <a:ext uri="{FF2B5EF4-FFF2-40B4-BE49-F238E27FC236}">
              <a16:creationId xmlns:a16="http://schemas.microsoft.com/office/drawing/2014/main" id="{B654DE30-41AD-F613-F44F-66FEDFD8D2BF}"/>
            </a:ext>
          </a:extLst>
        </xdr:cNvPr>
        <xdr:cNvSpPr/>
      </xdr:nvSpPr>
      <xdr:spPr>
        <a:xfrm>
          <a:off x="123826" y="177800"/>
          <a:ext cx="7143749" cy="220980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Meiryo UI" panose="020B0604030504040204" pitchFamily="50" charset="-128"/>
              <a:ea typeface="Meiryo UI" panose="020B0604030504040204" pitchFamily="50" charset="-128"/>
            </a:rPr>
            <a:t>＜本エクセルファイルについて＞</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本エクセルファイルは、</a:t>
          </a:r>
          <a:r>
            <a:rPr kumimoji="1" lang="en-US" altLang="ja-JP" sz="1100" b="0">
              <a:solidFill>
                <a:schemeClr val="tx1"/>
              </a:solidFill>
              <a:latin typeface="Meiryo UI" panose="020B0604030504040204" pitchFamily="50" charset="-128"/>
              <a:ea typeface="Meiryo UI" panose="020B0604030504040204" pitchFamily="50" charset="-128"/>
            </a:rPr>
            <a:t>SCARDA HP</a:t>
          </a:r>
          <a:r>
            <a:rPr kumimoji="1" lang="ja-JP" altLang="en-US" sz="1100" b="0">
              <a:solidFill>
                <a:schemeClr val="tx1"/>
              </a:solidFill>
              <a:latin typeface="Meiryo UI" panose="020B0604030504040204" pitchFamily="50" charset="-128"/>
              <a:ea typeface="Meiryo UI" panose="020B0604030504040204" pitchFamily="50" charset="-128"/>
            </a:rPr>
            <a:t>上で同日に公開する「</a:t>
          </a:r>
          <a:r>
            <a:rPr kumimoji="1" lang="en-US" altLang="ja-JP" sz="1100" b="0">
              <a:solidFill>
                <a:schemeClr val="tx1"/>
              </a:solidFill>
              <a:latin typeface="Meiryo UI" panose="020B0604030504040204" pitchFamily="50" charset="-128"/>
              <a:ea typeface="Meiryo UI" panose="020B0604030504040204" pitchFamily="50" charset="-128"/>
            </a:rPr>
            <a:t>LNP</a:t>
          </a:r>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5’-capping</a:t>
          </a:r>
          <a:r>
            <a:rPr kumimoji="1" lang="ja-JP" altLang="en-US" sz="1100" b="0">
              <a:solidFill>
                <a:schemeClr val="tx1"/>
              </a:solidFill>
              <a:latin typeface="Meiryo UI" panose="020B0604030504040204" pitchFamily="50" charset="-128"/>
              <a:ea typeface="Meiryo UI" panose="020B0604030504040204" pitchFamily="50" charset="-128"/>
            </a:rPr>
            <a:t>関連特許深掘り調査」に対応するものであり、クラリベイト・アナリティクス・ジャパン株式会社による委託調査結果「令和</a:t>
          </a:r>
          <a:r>
            <a:rPr kumimoji="1" lang="en-US" altLang="ja-JP" sz="1100" b="0">
              <a:solidFill>
                <a:schemeClr val="tx1"/>
              </a:solidFill>
              <a:latin typeface="Meiryo UI" panose="020B0604030504040204" pitchFamily="50" charset="-128"/>
              <a:ea typeface="Meiryo UI" panose="020B0604030504040204" pitchFamily="50" charset="-128"/>
            </a:rPr>
            <a:t>5</a:t>
          </a:r>
          <a:r>
            <a:rPr kumimoji="1" lang="ja-JP" altLang="en-US" sz="1100" b="0">
              <a:solidFill>
                <a:schemeClr val="tx1"/>
              </a:solidFill>
              <a:latin typeface="Meiryo UI" panose="020B0604030504040204" pitchFamily="50" charset="-128"/>
              <a:ea typeface="Meiryo UI" panose="020B0604030504040204" pitchFamily="50" charset="-128"/>
            </a:rPr>
            <a:t>年度 国内外の感染症ワクチン等に関する特許技術動向の情報収集・分析調査」の調査結果を元に、</a:t>
          </a:r>
          <a:r>
            <a:rPr kumimoji="1" lang="en-US" altLang="ja-JP" sz="1100" b="0">
              <a:solidFill>
                <a:schemeClr val="tx1"/>
              </a:solidFill>
              <a:latin typeface="Meiryo UI" panose="020B0604030504040204" pitchFamily="50" charset="-128"/>
              <a:ea typeface="Meiryo UI" panose="020B0604030504040204" pitchFamily="50" charset="-128"/>
            </a:rPr>
            <a:t>AMED/SCARDA</a:t>
          </a:r>
          <a:r>
            <a:rPr kumimoji="1" lang="ja-JP" altLang="en-US" sz="1100" b="0">
              <a:solidFill>
                <a:schemeClr val="tx1"/>
              </a:solidFill>
              <a:latin typeface="Meiryo UI" panose="020B0604030504040204" pitchFamily="50" charset="-128"/>
              <a:ea typeface="Meiryo UI" panose="020B0604030504040204" pitchFamily="50" charset="-128"/>
            </a:rPr>
            <a:t>内の特許・技術動向調査ユニットにおいて特許</a:t>
          </a:r>
          <a:r>
            <a:rPr kumimoji="1" lang="en-US" altLang="ja-JP" sz="1100" b="0">
              <a:solidFill>
                <a:schemeClr val="tx1"/>
              </a:solidFill>
              <a:latin typeface="Meiryo UI" panose="020B0604030504040204" pitchFamily="50" charset="-128"/>
              <a:ea typeface="Meiryo UI" panose="020B0604030504040204" pitchFamily="50" charset="-128"/>
            </a:rPr>
            <a:t>DB</a:t>
          </a:r>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Questel Orbit Intelligence</a:t>
          </a:r>
          <a:r>
            <a:rPr kumimoji="1" lang="ja-JP" altLang="en-US" sz="1100" b="0">
              <a:solidFill>
                <a:schemeClr val="tx1"/>
              </a:solidFill>
              <a:latin typeface="Meiryo UI" panose="020B0604030504040204" pitchFamily="50" charset="-128"/>
              <a:ea typeface="Meiryo UI" panose="020B0604030504040204" pitchFamily="50" charset="-128"/>
            </a:rPr>
            <a:t>）を用いた再検索・抽出を行い、取得・加工したデータを収録したものです。</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1">
              <a:solidFill>
                <a:schemeClr val="tx1"/>
              </a:solidFill>
              <a:latin typeface="Meiryo UI" panose="020B0604030504040204" pitchFamily="50" charset="-128"/>
              <a:ea typeface="Meiryo UI" panose="020B0604030504040204" pitchFamily="50" charset="-128"/>
            </a:rPr>
            <a:t>＜免責事項＞</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本資料は特許情報を提供するものであり、特許侵害や非侵害に関する判断を行うものではありません。特許発明の技術的範囲の評価には、個別具体的な検討が必要です。本資料の情報を基に行動する前に、必ず専門家の助言を受けてください。本資料の内容に基づくいかなる行為においても、当方は一切の責任を負いかねますので、ご了承ください。</a:t>
          </a:r>
        </a:p>
      </xdr:txBody>
    </xdr:sp>
    <xdr:clientData/>
  </xdr:twoCellAnchor>
  <xdr:twoCellAnchor editAs="oneCell">
    <xdr:from>
      <xdr:col>2</xdr:col>
      <xdr:colOff>228600</xdr:colOff>
      <xdr:row>24</xdr:row>
      <xdr:rowOff>34925</xdr:rowOff>
    </xdr:from>
    <xdr:to>
      <xdr:col>2</xdr:col>
      <xdr:colOff>1819935</xdr:colOff>
      <xdr:row>24</xdr:row>
      <xdr:rowOff>1085850</xdr:rowOff>
    </xdr:to>
    <xdr:pic>
      <xdr:nvPicPr>
        <xdr:cNvPr id="6" name="図 5">
          <a:extLst>
            <a:ext uri="{FF2B5EF4-FFF2-40B4-BE49-F238E27FC236}">
              <a16:creationId xmlns:a16="http://schemas.microsoft.com/office/drawing/2014/main" id="{F01EDD32-9A3B-4F4A-F54B-39CF37CEB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2150" y="5940425"/>
          <a:ext cx="1588160" cy="1050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292100</xdr:colOff>
      <xdr:row>25</xdr:row>
      <xdr:rowOff>76201</xdr:rowOff>
    </xdr:from>
    <xdr:to>
      <xdr:col>2</xdr:col>
      <xdr:colOff>666750</xdr:colOff>
      <xdr:row>25</xdr:row>
      <xdr:rowOff>1630830</xdr:rowOff>
    </xdr:to>
    <xdr:pic>
      <xdr:nvPicPr>
        <xdr:cNvPr id="8" name="図 7">
          <a:extLst>
            <a:ext uri="{FF2B5EF4-FFF2-40B4-BE49-F238E27FC236}">
              <a16:creationId xmlns:a16="http://schemas.microsoft.com/office/drawing/2014/main" id="{1EE381B0-651A-FA13-7D07-7DA191621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7134226"/>
          <a:ext cx="374650" cy="1551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733425</xdr:colOff>
      <xdr:row>25</xdr:row>
      <xdr:rowOff>73026</xdr:rowOff>
    </xdr:from>
    <xdr:to>
      <xdr:col>2</xdr:col>
      <xdr:colOff>1227890</xdr:colOff>
      <xdr:row>25</xdr:row>
      <xdr:rowOff>1177926</xdr:rowOff>
    </xdr:to>
    <xdr:pic>
      <xdr:nvPicPr>
        <xdr:cNvPr id="9" name="図 8">
          <a:extLst>
            <a:ext uri="{FF2B5EF4-FFF2-40B4-BE49-F238E27FC236}">
              <a16:creationId xmlns:a16="http://schemas.microsoft.com/office/drawing/2014/main" id="{7DBD2030-4DC4-8656-D1E5-D12CA3445F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66975" y="7131051"/>
          <a:ext cx="49764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1301750</xdr:colOff>
      <xdr:row>25</xdr:row>
      <xdr:rowOff>76200</xdr:rowOff>
    </xdr:from>
    <xdr:to>
      <xdr:col>2</xdr:col>
      <xdr:colOff>1799340</xdr:colOff>
      <xdr:row>25</xdr:row>
      <xdr:rowOff>1177925</xdr:rowOff>
    </xdr:to>
    <xdr:pic>
      <xdr:nvPicPr>
        <xdr:cNvPr id="10" name="図 9">
          <a:extLst>
            <a:ext uri="{FF2B5EF4-FFF2-40B4-BE49-F238E27FC236}">
              <a16:creationId xmlns:a16="http://schemas.microsoft.com/office/drawing/2014/main" id="{0486DEA2-A8B0-310C-0241-1EDDA32742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35300" y="7134225"/>
          <a:ext cx="500765" cy="110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285749</xdr:colOff>
      <xdr:row>26</xdr:row>
      <xdr:rowOff>53975</xdr:rowOff>
    </xdr:from>
    <xdr:to>
      <xdr:col>2</xdr:col>
      <xdr:colOff>603320</xdr:colOff>
      <xdr:row>26</xdr:row>
      <xdr:rowOff>1028700</xdr:rowOff>
    </xdr:to>
    <xdr:pic>
      <xdr:nvPicPr>
        <xdr:cNvPr id="12" name="図 11">
          <a:extLst>
            <a:ext uri="{FF2B5EF4-FFF2-40B4-BE49-F238E27FC236}">
              <a16:creationId xmlns:a16="http://schemas.microsoft.com/office/drawing/2014/main" id="{44D0F1EA-DE13-F281-3029-227CAF1C80F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19299" y="8778875"/>
          <a:ext cx="317571" cy="974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42</xdr:col>
      <xdr:colOff>65766</xdr:colOff>
      <xdr:row>2</xdr:row>
      <xdr:rowOff>30844</xdr:rowOff>
    </xdr:from>
    <xdr:to>
      <xdr:col>54</xdr:col>
      <xdr:colOff>148051</xdr:colOff>
      <xdr:row>12</xdr:row>
      <xdr:rowOff>374022</xdr:rowOff>
    </xdr:to>
    <xdr:graphicFrame macro="">
      <xdr:nvGraphicFramePr>
        <xdr:cNvPr id="2" name="グラフ 1">
          <a:extLst>
            <a:ext uri="{FF2B5EF4-FFF2-40B4-BE49-F238E27FC236}">
              <a16:creationId xmlns:a16="http://schemas.microsoft.com/office/drawing/2014/main" id="{3FBC4521-7309-E9CD-90D7-D7D25FEB8D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54</xdr:col>
      <xdr:colOff>160565</xdr:colOff>
      <xdr:row>2</xdr:row>
      <xdr:rowOff>29484</xdr:rowOff>
    </xdr:from>
    <xdr:to>
      <xdr:col>66</xdr:col>
      <xdr:colOff>235651</xdr:colOff>
      <xdr:row>12</xdr:row>
      <xdr:rowOff>372662</xdr:rowOff>
    </xdr:to>
    <xdr:graphicFrame macro="">
      <xdr:nvGraphicFramePr>
        <xdr:cNvPr id="3" name="グラフ 2">
          <a:extLst>
            <a:ext uri="{FF2B5EF4-FFF2-40B4-BE49-F238E27FC236}">
              <a16:creationId xmlns:a16="http://schemas.microsoft.com/office/drawing/2014/main" id="{A6622660-82F5-D09F-9C45-7950FE1257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42</xdr:col>
      <xdr:colOff>64861</xdr:colOff>
      <xdr:row>12</xdr:row>
      <xdr:rowOff>369658</xdr:rowOff>
    </xdr:from>
    <xdr:to>
      <xdr:col>54</xdr:col>
      <xdr:colOff>139946</xdr:colOff>
      <xdr:row>24</xdr:row>
      <xdr:rowOff>154944</xdr:rowOff>
    </xdr:to>
    <xdr:graphicFrame macro="">
      <xdr:nvGraphicFramePr>
        <xdr:cNvPr id="4" name="グラフ 3">
          <a:extLst>
            <a:ext uri="{FF2B5EF4-FFF2-40B4-BE49-F238E27FC236}">
              <a16:creationId xmlns:a16="http://schemas.microsoft.com/office/drawing/2014/main" id="{5D8349A9-1990-F404-A5FC-F71C2BF0BF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54</xdr:col>
      <xdr:colOff>165554</xdr:colOff>
      <xdr:row>12</xdr:row>
      <xdr:rowOff>372380</xdr:rowOff>
    </xdr:from>
    <xdr:to>
      <xdr:col>66</xdr:col>
      <xdr:colOff>240640</xdr:colOff>
      <xdr:row>24</xdr:row>
      <xdr:rowOff>164016</xdr:rowOff>
    </xdr:to>
    <xdr:graphicFrame macro="">
      <xdr:nvGraphicFramePr>
        <xdr:cNvPr id="5" name="グラフ 4">
          <a:extLst>
            <a:ext uri="{FF2B5EF4-FFF2-40B4-BE49-F238E27FC236}">
              <a16:creationId xmlns:a16="http://schemas.microsoft.com/office/drawing/2014/main" id="{91D7DB45-D480-CBBB-10E1-211F1D5D45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40</xdr:col>
      <xdr:colOff>56241</xdr:colOff>
      <xdr:row>2</xdr:row>
      <xdr:rowOff>29484</xdr:rowOff>
    </xdr:from>
    <xdr:to>
      <xdr:col>53</xdr:col>
      <xdr:colOff>205384</xdr:colOff>
      <xdr:row>13</xdr:row>
      <xdr:rowOff>382187</xdr:rowOff>
    </xdr:to>
    <xdr:graphicFrame macro="">
      <xdr:nvGraphicFramePr>
        <xdr:cNvPr id="2" name="グラフ 1">
          <a:extLst>
            <a:ext uri="{FF2B5EF4-FFF2-40B4-BE49-F238E27FC236}">
              <a16:creationId xmlns:a16="http://schemas.microsoft.com/office/drawing/2014/main" id="{3B64F691-64F6-AE66-5B49-B70070C32A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53</xdr:col>
      <xdr:colOff>220436</xdr:colOff>
      <xdr:row>2</xdr:row>
      <xdr:rowOff>30842</xdr:rowOff>
    </xdr:from>
    <xdr:to>
      <xdr:col>66</xdr:col>
      <xdr:colOff>366404</xdr:colOff>
      <xdr:row>13</xdr:row>
      <xdr:rowOff>374020</xdr:rowOff>
    </xdr:to>
    <xdr:graphicFrame macro="">
      <xdr:nvGraphicFramePr>
        <xdr:cNvPr id="3" name="グラフ 2">
          <a:extLst>
            <a:ext uri="{FF2B5EF4-FFF2-40B4-BE49-F238E27FC236}">
              <a16:creationId xmlns:a16="http://schemas.microsoft.com/office/drawing/2014/main" id="{4C6AAAAA-8B0F-D19C-4AF9-414F2B709E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40</xdr:col>
      <xdr:colOff>54414</xdr:colOff>
      <xdr:row>13</xdr:row>
      <xdr:rowOff>390524</xdr:rowOff>
    </xdr:from>
    <xdr:to>
      <xdr:col>53</xdr:col>
      <xdr:colOff>203557</xdr:colOff>
      <xdr:row>25</xdr:row>
      <xdr:rowOff>182160</xdr:rowOff>
    </xdr:to>
    <xdr:graphicFrame macro="">
      <xdr:nvGraphicFramePr>
        <xdr:cNvPr id="4" name="グラフ 3">
          <a:extLst>
            <a:ext uri="{FF2B5EF4-FFF2-40B4-BE49-F238E27FC236}">
              <a16:creationId xmlns:a16="http://schemas.microsoft.com/office/drawing/2014/main" id="{227BA9DB-94A0-0D31-1D90-7CDAC0F1D1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53</xdr:col>
      <xdr:colOff>221343</xdr:colOff>
      <xdr:row>13</xdr:row>
      <xdr:rowOff>401409</xdr:rowOff>
    </xdr:from>
    <xdr:to>
      <xdr:col>66</xdr:col>
      <xdr:colOff>370486</xdr:colOff>
      <xdr:row>25</xdr:row>
      <xdr:rowOff>183520</xdr:rowOff>
    </xdr:to>
    <xdr:graphicFrame macro="">
      <xdr:nvGraphicFramePr>
        <xdr:cNvPr id="5" name="グラフ 4">
          <a:extLst>
            <a:ext uri="{FF2B5EF4-FFF2-40B4-BE49-F238E27FC236}">
              <a16:creationId xmlns:a16="http://schemas.microsoft.com/office/drawing/2014/main" id="{E89AE129-4583-2102-1867-63146C030C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https://permalink.orbit.com/RenderStaticFirstPage?XPN=4G%252BgjtnI6VYmerF0RO9XAjNfFPLuVTJ9KaVWfLIclG0%3D%26n%3D1&amp;id=0&amp;base=FAMPAT" TargetMode="External" Type="http://schemas.openxmlformats.org/officeDocument/2006/relationships/hyperlink"/><Relationship Id="rId10" Target="https://permalink.orbit.com/RenderStaticFirstPage?XPN=oD0Py%252F8mStUmerF0RO9XAjNfFPLuVTJ9KaVWfLIclG0%3D%26n%3D1&amp;id=0&amp;base=FAMPAT" TargetMode="External" Type="http://schemas.openxmlformats.org/officeDocument/2006/relationships/hyperlink"/><Relationship Id="rId11" Target="https://permalink.orbit.com/RenderStaticFirstPage?XPN=%252Bm1qRTm4Bm8KxXOqYcpf7zNfFPLuVTJ9KaVWfLIclG0%3D%26n%3D1&amp;id=0&amp;base=FAMPAT" TargetMode="External" Type="http://schemas.openxmlformats.org/officeDocument/2006/relationships/hyperlink"/><Relationship Id="rId12" Target="https://permalink.orbit.com/RenderStaticFirstPage?XPN=8GEZzmXUvIx%252FV4AyigIkYDNfFPLuVTJ9KaVWfLIclG0%3D%26n%3D1&amp;id=0&amp;base=FAMPAT" TargetMode="External" Type="http://schemas.openxmlformats.org/officeDocument/2006/relationships/hyperlink"/><Relationship Id="rId13" Target="https://permalink.orbit.com/RenderStaticFirstPage?XPN=8AIlrZ3rty%252FjCoOEB2EWlnfDUqlXTJ5uwQdFuycu4uk%3D%26n%3D1&amp;id=0&amp;base=FAMPAT" TargetMode="External" Type="http://schemas.openxmlformats.org/officeDocument/2006/relationships/hyperlink"/><Relationship Id="rId14" Target="https://permalink.orbit.com/RenderStaticFirstPage?XPN=6mOmQMcd63Uuw56Xk6cpNXfDUqlXTJ5uwQdFuycu4uk%3D%26n%3D1&amp;id=0&amp;base=FAMPAT" TargetMode="External" Type="http://schemas.openxmlformats.org/officeDocument/2006/relationships/hyperlink"/><Relationship Id="rId15" Target="https://permalink.orbit.com/RenderStaticFirstPage?XPN=OQorG8xlZUIbWDK85JFymXfDUqlXTJ5uwQdFuycu4uk%3D%26n%3D1&amp;id=0&amp;base=FAMPAT" TargetMode="External" Type="http://schemas.openxmlformats.org/officeDocument/2006/relationships/hyperlink"/><Relationship Id="rId16" Target="https://permalink.orbit.com/RenderStaticFirstPage?XPN=wBXGbgfFBhSnYQy%252FPEj8YjNfFPLuVTJ9KaVWfLIclG0%3D%26n%3D1&amp;id=0&amp;base=FAMPAT" TargetMode="External" Type="http://schemas.openxmlformats.org/officeDocument/2006/relationships/hyperlink"/><Relationship Id="rId17" Target="https://permalink.orbit.com/RenderStaticFirstPage?XPN=t%252Fj%252BQ%252FA%252BITCeccOAsqvWAnfDUqlXTJ5uwQdFuycu4uk%3D%26n%3D1&amp;id=0&amp;base=FAMPAT" TargetMode="External" Type="http://schemas.openxmlformats.org/officeDocument/2006/relationships/hyperlink"/><Relationship Id="rId18" Target="https://permalink.orbit.com/RenderStaticFirstPage?XPN=McC384%252BYdTGseLHW8WjXjnfDUqlXTJ5uwQdFuycu4uk%3D%26n%3D1&amp;id=0&amp;base=FAMPAT" TargetMode="External" Type="http://schemas.openxmlformats.org/officeDocument/2006/relationships/hyperlink"/><Relationship Id="rId19" Target="https://permalink.orbit.com/RenderStaticFirstPage?XPN=WI%252BfhNDaDiHjCoOEB2EWlnfDUqlXTJ5uwQdFuycu4uk%3D%26n%3D1&amp;id=0&amp;base=FAMPAT" TargetMode="External" Type="http://schemas.openxmlformats.org/officeDocument/2006/relationships/hyperlink"/><Relationship Id="rId2" Target="https://permalink.orbit.com/RenderStaticFirstPage?XPN=sAkVKDXHWlgagb98Yg0syzNfFPLuVTJ9KaVWfLIclG0%3D%26n%3D1&amp;id=0&amp;base=FAMPAT" TargetMode="External" Type="http://schemas.openxmlformats.org/officeDocument/2006/relationships/hyperlink"/><Relationship Id="rId20" Target="https://permalink.orbit.com/RenderStaticFirstPage?XPN=xTVGLcO2hi4bWDK85JFymXfDUqlXTJ5uwQdFuycu4uk%3D%26n%3D1&amp;id=0&amp;base=FAMPAT" TargetMode="External" Type="http://schemas.openxmlformats.org/officeDocument/2006/relationships/hyperlink"/><Relationship Id="rId21" Target="https://permalink.orbit.com/RenderStaticFirstPage?XPN=qcM3j3UYDGI1zTc2PWcWRHfDUqlXTJ5uwQdFuycu4uk%3D%26n%3D1&amp;id=0&amp;base=FAMPAT" TargetMode="External" Type="http://schemas.openxmlformats.org/officeDocument/2006/relationships/hyperlink"/><Relationship Id="rId22" Target="https://permalink.orbit.com/RenderStaticFirstPage?XPN=6GjR3Tq%252Bz1PdGqGyRhNS9XfDUqlXTJ5uwQdFuycu4uk%3D%26n%3D1&amp;id=0&amp;base=FAMPAT" TargetMode="External" Type="http://schemas.openxmlformats.org/officeDocument/2006/relationships/hyperlink"/><Relationship Id="rId23" Target="https://permalink.orbit.com/RenderStaticFirstPage?XPN=JTTem%252F2wRQo1zTc2PWcWRHfDUqlXTJ5uwQdFuycu4uk%3D%26n%3D1&amp;id=0&amp;base=FAMPAT" TargetMode="External" Type="http://schemas.openxmlformats.org/officeDocument/2006/relationships/hyperlink"/><Relationship Id="rId24" Target="https://permalink.orbit.com/RenderStaticFirstPage?XPN=Ot1mbhdMEjGeccOAsqvWAnfDUqlXTJ5uwQdFuycu4uk%3D%26n%3D1&amp;id=0&amp;base=FAMPAT" TargetMode="External" Type="http://schemas.openxmlformats.org/officeDocument/2006/relationships/hyperlink"/><Relationship Id="rId25" Target="https://permalink.orbit.com/RenderStaticFirstPage?XPN=G8BdLqU%252FYTr4%252BC%252F5M6pym3fDUqlXTJ5uwQdFuycu4uk%3D%26n%3D1&amp;id=0&amp;base=FAMPAT" TargetMode="External" Type="http://schemas.openxmlformats.org/officeDocument/2006/relationships/hyperlink"/><Relationship Id="rId26" Target="https://permalink.orbit.com/RenderStaticFirstPage?XPN=A9S%252FffwXpw81zTc2PWcWRHfDUqlXTJ5uwQdFuycu4uk%3D%26n%3D1&amp;id=0&amp;base=FAMPAT" TargetMode="External" Type="http://schemas.openxmlformats.org/officeDocument/2006/relationships/hyperlink"/><Relationship Id="rId27" Target="https://permalink.orbit.com/RenderStaticFirstPage?XPN=oKjPWPE5yH4q81qbluKd2DNfFPLuVTJ9KaVWfLIclG0%3D%26n%3D1&amp;id=0&amp;base=FULLPAT" TargetMode="External" Type="http://schemas.openxmlformats.org/officeDocument/2006/relationships/hyperlink"/><Relationship Id="rId28" Target="https://permalink.orbit.com/RenderStaticFirstPage?XPN=Tdp5SxLhUBlx0jJPgHdfLTNfFPLuVTJ9KaVWfLIclG0%3D%26n%3D1&amp;id=0&amp;base=FULLPAT" TargetMode="External" Type="http://schemas.openxmlformats.org/officeDocument/2006/relationships/hyperlink"/><Relationship Id="rId29" Target="https://permalink.orbit.com/RenderStaticFirstPage?XPN=lk70z1nHlygZYGWlN7vqsjNfFPLuVTJ9KaVWfLIclG0%3D%26n%3D1&amp;id=0&amp;base=FULLPAT" TargetMode="External" Type="http://schemas.openxmlformats.org/officeDocument/2006/relationships/hyperlink"/><Relationship Id="rId3" Target="https://permalink.orbit.com/RenderStaticFirstPage?XPN=sCTxqBxj5XTco6zGc6j9ojNfFPLuVTJ9KaVWfLIclG0%3D%26n%3D1&amp;id=0&amp;base=FAMPAT" TargetMode="External" Type="http://schemas.openxmlformats.org/officeDocument/2006/relationships/hyperlink"/><Relationship Id="rId30" Target="https://permalink.orbit.com/RenderStaticFirstPage?XPN=Y%252BNG0LSOTJ5Yv938CTp0ermsLuw%252FR4oY%252BQgpgFzVRnM%3D%26n%3D1&amp;id=0&amp;base=FULLPAT" TargetMode="External" Type="http://schemas.openxmlformats.org/officeDocument/2006/relationships/hyperlink"/><Relationship Id="rId31" Target="https://permalink.orbit.com/RenderStaticFirstPage?XPN=kQduKMTglav2uqV62QdPCTNfFPLuVTJ9KaVWfLIclG0%3D%26n%3D1&amp;id=0&amp;base=FULLPAT" TargetMode="External" Type="http://schemas.openxmlformats.org/officeDocument/2006/relationships/hyperlink"/><Relationship Id="rId32" Target="https://permalink.orbit.com/RenderStaticFirstPage?XPN=Y%252BNG0LSOTJ5Yv938CTp0ermsLuw%252FR4oY%252BQgpgFzVRnM%3D%26n%3D1&amp;id=0&amp;base=FULLPAT" TargetMode="External" Type="http://schemas.openxmlformats.org/officeDocument/2006/relationships/hyperlink"/><Relationship Id="rId33" Target="https://permalink.orbit.com/RenderStaticFirstPage?XPN=Y%252BNG0LSOTJ5Yv938CTp0ermsLuw%252FR4oY%252BQgpgFzVRnM%3D%26n%3D1&amp;id=0&amp;base=FULLPAT" TargetMode="External" Type="http://schemas.openxmlformats.org/officeDocument/2006/relationships/hyperlink"/><Relationship Id="rId34" Target="https://permalink.orbit.com/RenderStaticFirstPage?XPN=Y%252BNG0LSOTJ5Yv938CTp0ermsLuw%252FR4oY%252BQgpgFzVRnM%3D%26n%3D1&amp;id=0&amp;base=FULLPAT" TargetMode="External" Type="http://schemas.openxmlformats.org/officeDocument/2006/relationships/hyperlink"/><Relationship Id="rId35" Target="https://permalink.orbit.com/RenderStaticFirstPage?XPN=Y%252BNG0LSOTJ5Yv938CTp0ermsLuw%252FR4oY%252BQgpgFzVRnM%3D%26n%3D1&amp;id=0&amp;base=FULLPAT" TargetMode="External" Type="http://schemas.openxmlformats.org/officeDocument/2006/relationships/hyperlink"/><Relationship Id="rId36" Target="https://permalink.orbit.com/RenderStaticFirstPage?XPN=AwNe8gVdweNh5M9BIbskcDNfFPLuVTJ9KaVWfLIclG0%3D%26n%3D1&amp;id=0&amp;base=FULLPAT" TargetMode="External" Type="http://schemas.openxmlformats.org/officeDocument/2006/relationships/hyperlink"/><Relationship Id="rId37" Target="https://permalink.orbit.com/RenderStaticFirstPage?XPN=X8L4wEXQGQGvm3UxkuwwWTNfFPLuVTJ9KaVWfLIclG0%3D%26n%3D1&amp;id=0&amp;base=FULLPAT" TargetMode="External" Type="http://schemas.openxmlformats.org/officeDocument/2006/relationships/hyperlink"/><Relationship Id="rId38" Target="https://permalink.orbit.com/RenderStaticFirstPage?XPN=r4Jql1HdV4OQo5qMPacRfzNfFPLuVTJ9KaVWfLIclG0%3D%26n%3D1&amp;id=0&amp;base=FULLPAT" TargetMode="External" Type="http://schemas.openxmlformats.org/officeDocument/2006/relationships/hyperlink"/><Relationship Id="rId39" Target="https://permalink.orbit.com/RenderStaticFirstPage?XPN=VAVri6mTuieXb3lPIweAuTNfFPLuVTJ9KaVWfLIclG0%3D%26n%3D1&amp;id=0&amp;base=FULLPAT" TargetMode="External" Type="http://schemas.openxmlformats.org/officeDocument/2006/relationships/hyperlink"/><Relationship Id="rId4" Target="https://permalink.orbit.com/RenderStaticFirstPage?XPN=ytn6DKjnJ%252Bo5DRXyZihQoTNfFPLuVTJ9KaVWfLIclG0%3D%26n%3D1&amp;id=0&amp;base=FAMPAT" TargetMode="External" Type="http://schemas.openxmlformats.org/officeDocument/2006/relationships/hyperlink"/><Relationship Id="rId40" Target="https://permalink.orbit.com/RenderStaticFirstPage?XPN=wnRNORUEYAts5T1h3S5WoDNfFPLuVTJ9KaVWfLIclG0%3D%26n%3D1&amp;id=0&amp;base=FULLPAT" TargetMode="External" Type="http://schemas.openxmlformats.org/officeDocument/2006/relationships/hyperlink"/><Relationship Id="rId41" Target="https://permalink.orbit.com/RenderStaticFirstPage?XPN=VZEdh6aTyEmAvLnIFhPGiDNfFPLuVTJ9KaVWfLIclG0%3D%26n%3D1&amp;id=0&amp;base=FAMPAT" TargetMode="External" Type="http://schemas.openxmlformats.org/officeDocument/2006/relationships/hyperlink"/><Relationship Id="rId42" Target="../printerSettings/printerSettings2.bin" Type="http://schemas.openxmlformats.org/officeDocument/2006/relationships/printerSettings"/><Relationship Id="rId43" Target="../drawings/drawing2.xml" Type="http://schemas.openxmlformats.org/officeDocument/2006/relationships/drawing"/><Relationship Id="rId5" Target="https://permalink.orbit.com/RenderStaticFirstPage?XPN=A9S%252FffwXpw81zTc2PWcWRHfDUqlXTJ5uwQdFuycu4uk%3D%26n%3D1&amp;id=0&amp;base=FAMPAT" TargetMode="External" Type="http://schemas.openxmlformats.org/officeDocument/2006/relationships/hyperlink"/><Relationship Id="rId6" Target="https://permalink.orbit.com/RenderStaticFirstPage?XPN=9iT%252FB5ELkhCQS657UrbX6jNfFPLuVTJ9KaVWfLIclG0%3D%26n%3D1&amp;id=0&amp;base=FAMPAT" TargetMode="External" Type="http://schemas.openxmlformats.org/officeDocument/2006/relationships/hyperlink"/><Relationship Id="rId7" Target="https://permalink.orbit.com/RenderStaticFirstPage?XPN=LZVJbj32LGDWqxLm4QBXD3fDUqlXTJ5uwQdFuycu4uk%3D%26n%3D1&amp;id=0&amp;base=FAMPAT" TargetMode="External" Type="http://schemas.openxmlformats.org/officeDocument/2006/relationships/hyperlink"/><Relationship Id="rId8" Target="https://permalink.orbit.com/RenderStaticFirstPage?XPN=FX4zPF%252BhXSuiXve%252FHz1MhTNfFPLuVTJ9KaVWfLIclG0%3D%26n%3D1&amp;id=0&amp;base=FAMPAT" TargetMode="External" Type="http://schemas.openxmlformats.org/officeDocument/2006/relationships/hyperlink"/><Relationship Id="rId9" Target="https://permalink.orbit.com/RenderStaticFirstPage?XPN=qMkHEv%252BwGFueccOAsqvWAnfDUqlXTJ5uwQdFuycu4uk%3D%26n%3D1&amp;id=0&amp;base=FAMPAT"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s://permalink.orbit.com/RenderStaticFirstPage?XPN=ML1iai660dM1zTc2PWcWRHfDUqlXTJ5uwQdFuycu4uk%3D%26n%3D1&amp;id=0&amp;base=FAMPAT" TargetMode="External" Type="http://schemas.openxmlformats.org/officeDocument/2006/relationships/hyperlink"/><Relationship Id="rId10" Target="https://permalink.orbit.com/RenderStaticFirstPage?XPN=QNIvvR6bydPdGqGyRhNS9XfDUqlXTJ5uwQdFuycu4uk%3D%26n%3D1&amp;id=0&amp;base=FULLPAT" TargetMode="External" Type="http://schemas.openxmlformats.org/officeDocument/2006/relationships/hyperlink"/><Relationship Id="rId11" Target="https://permalink.orbit.com/RenderStaticFirstPage?XPN=3G3YM2w%252By1bVNtz%252BuaPnF3fDUqlXTJ5uwQdFuycu4uk%3D%26n%3D1&amp;id=0&amp;base=FULLPAT" TargetMode="External" Type="http://schemas.openxmlformats.org/officeDocument/2006/relationships/hyperlink"/><Relationship Id="rId12" Target="https://permalink.orbit.com/RenderStaticFirstPage?XPN=ws5Ondh2CAxx0jJPgHdfLTNfFPLuVTJ9KaVWfLIclG0%3D%26n%3D1&amp;id=0&amp;base=FULLPAT" TargetMode="External" Type="http://schemas.openxmlformats.org/officeDocument/2006/relationships/hyperlink"/><Relationship Id="rId13" Target="https://permalink.orbit.com/RenderStaticFirstPage?XPN=01hOs4xYKKgOFXL6MYpskTNfFPLuVTJ9KaVWfLIclG0%3D%26n%3D1&amp;id=0&amp;base=FULLPAT" TargetMode="External" Type="http://schemas.openxmlformats.org/officeDocument/2006/relationships/hyperlink"/><Relationship Id="rId14" Target="https://permalink.orbit.com/RenderStaticFirstPage?XPN=eYoFNZT2DTrco6zGc6j9ojNfFPLuVTJ9KaVWfLIclG0%3D%26n%3D1&amp;id=0&amp;base=FULLPAT" TargetMode="External" Type="http://schemas.openxmlformats.org/officeDocument/2006/relationships/hyperlink"/><Relationship Id="rId15" Target="https://permalink.orbit.com/RenderStaticFirstPage?XPN=QetXUDOLebStZTXJGJQrWzNfFPLuVTJ9KaVWfLIclG0%3D%26n%3D1&amp;id=0&amp;base=FULLPAT" TargetMode="External" Type="http://schemas.openxmlformats.org/officeDocument/2006/relationships/hyperlink"/><Relationship Id="rId16" Target="https://permalink.orbit.com/RenderStaticFirstPage?XPN=wPTV9%252FFtEJWU76WfQFv9cjNfFPLuVTJ9KaVWfLIclG0%3D%26n%3D1&amp;id=0&amp;base=FULLPAT" TargetMode="External" Type="http://schemas.openxmlformats.org/officeDocument/2006/relationships/hyperlink"/><Relationship Id="rId17" Target="https://permalink.orbit.com/RenderStaticFirstPage?XPN=tB8f%252FncVyor3B973mok2vzNfFPLuVTJ9KaVWfLIclG0%3D%26n%3D1&amp;id=0&amp;base=FULLPAT" TargetMode="External" Type="http://schemas.openxmlformats.org/officeDocument/2006/relationships/hyperlink"/><Relationship Id="rId18" Target="https://permalink.orbit.com/RenderStaticFirstPage?XPN=khdjJrN%252BnQiusaGfdE5m0jNfFPLuVTJ9KaVWfLIclG0%3D%26n%3D1&amp;id=0&amp;base=FULLPAT" TargetMode="External" Type="http://schemas.openxmlformats.org/officeDocument/2006/relationships/hyperlink"/><Relationship Id="rId19" Target="https://permalink.orbit.com/RenderStaticFirstPage?XPN=WU%252BzcPeCNjDGAurMcNSGWTNfFPLuVTJ9KaVWfLIclG0%3D%26n%3D1&amp;id=0&amp;base=FULLPAT" TargetMode="External" Type="http://schemas.openxmlformats.org/officeDocument/2006/relationships/hyperlink"/><Relationship Id="rId2" Target="https://permalink.orbit.com/RenderStaticFirstPage?XPN=hB9HhLl2fC2seLHW8WjXjnfDUqlXTJ5uwQdFuycu4uk%3D%26n%3D1&amp;id=0&amp;base=FAMPAT" TargetMode="External" Type="http://schemas.openxmlformats.org/officeDocument/2006/relationships/hyperlink"/><Relationship Id="rId20" Target="https://permalink.orbit.com/RenderStaticFirstPage?XPN=7fdIq3NGUTd41yjnscpoJTNfFPLuVTJ9KaVWfLIclG0%3D%26n%3D1&amp;id=0&amp;base=FULLPAT" TargetMode="External" Type="http://schemas.openxmlformats.org/officeDocument/2006/relationships/hyperlink"/><Relationship Id="rId21" Target="https://permalink.orbit.com/RenderStaticFirstPage?XPN=%252BhNB8nbh%252FjY5Bmc%252FRMnXOjNfFPLuVTJ9KaVWfLIclG0%3D%26n%3D1&amp;id=0&amp;base=FULLPAT" TargetMode="External" Type="http://schemas.openxmlformats.org/officeDocument/2006/relationships/hyperlink"/><Relationship Id="rId22" Target="https://permalink.orbit.com/RenderStaticFirstPage?XPN=9wvcek2BCuIZYGWlN7vqsjNfFPLuVTJ9KaVWfLIclG0%3D%26n%3D1&amp;id=0&amp;base=FULLPAT" TargetMode="External" Type="http://schemas.openxmlformats.org/officeDocument/2006/relationships/hyperlink"/><Relationship Id="rId23" Target="https://permalink.orbit.com/RenderStaticFirstPage?XPN=zZ5wKPkqSmLxGTj4GEhB%252BTNfFPLuVTJ9KaVWfLIclG0%3D%26n%3D1&amp;id=0&amp;base=FULLPAT" TargetMode="External" Type="http://schemas.openxmlformats.org/officeDocument/2006/relationships/hyperlink"/><Relationship Id="rId24" Target="https://permalink.orbit.com/RenderStaticFirstPage?XPN=yhVRRCocXqvomAbdZf0Y0jNfFPLuVTJ9KaVWfLIclG0%3D%26n%3D1&amp;id=0&amp;base=FULLPAT" TargetMode="External" Type="http://schemas.openxmlformats.org/officeDocument/2006/relationships/hyperlink"/><Relationship Id="rId25" Target="https://permalink.orbit.com/RenderStaticFirstPage?XPN=5x5I6RN%252FMxzVNtz%252BuaPnF3fDUqlXTJ5uwQdFuycu4uk%3D%26n%3D1&amp;id=0&amp;base=FULLPAT" TargetMode="External" Type="http://schemas.openxmlformats.org/officeDocument/2006/relationships/hyperlink"/><Relationship Id="rId26" Target="https://permalink.orbit.com/RenderStaticFirstPage?XPN=pg8Wwb8b117lNgeMt%252FkTtzNfFPLuVTJ9KaVWfLIclG0%3D%26n%3D1&amp;id=0&amp;base=FULLPAT" TargetMode="External" Type="http://schemas.openxmlformats.org/officeDocument/2006/relationships/hyperlink"/><Relationship Id="rId27" Target="https://permalink.orbit.com/RenderStaticFirstPage?XPN=lhi%252FGOUXESouw56Xk6cpNXfDUqlXTJ5uwQdFuycu4uk%3D%26n%3D1&amp;id=0&amp;base=FULLPAT" TargetMode="External" Type="http://schemas.openxmlformats.org/officeDocument/2006/relationships/hyperlink"/><Relationship Id="rId28" Target="https://permalink.orbit.com/RenderStaticFirstPage?XPN=ObDnZvz1snXjCoOEB2EWlnfDUqlXTJ5uwQdFuycu4uk%3D%26n%3D1&amp;id=0&amp;base=FULLPAT" TargetMode="External" Type="http://schemas.openxmlformats.org/officeDocument/2006/relationships/hyperlink"/><Relationship Id="rId29" Target="https://permalink.orbit.com/RenderStaticFirstPage?XPN=qqGLDQUFOWsbWDK85JFymXfDUqlXTJ5uwQdFuycu4uk%3D%26n%3D1&amp;id=0&amp;base=FULLPAT" TargetMode="External" Type="http://schemas.openxmlformats.org/officeDocument/2006/relationships/hyperlink"/><Relationship Id="rId3" Target="https://permalink.orbit.com/RenderStaticFirstPage?XPN=PLJnHrnDEKOeccOAsqvWAnfDUqlXTJ5uwQdFuycu4uk%3D%26n%3D1&amp;id=0&amp;base=FAMPAT" TargetMode="External" Type="http://schemas.openxmlformats.org/officeDocument/2006/relationships/hyperlink"/><Relationship Id="rId30" Target="https://permalink.orbit.com/RenderStaticFirstPage?XPN=xaOkoSzQxqqeccOAsqvWAnfDUqlXTJ5uwQdFuycu4uk%3D%26n%3D1&amp;id=0&amp;base=FULLPAT" TargetMode="External" Type="http://schemas.openxmlformats.org/officeDocument/2006/relationships/hyperlink"/><Relationship Id="rId31" Target="https://permalink.orbit.com/RenderStaticFirstPage?XPN=0SsPN4N1qQ0t8fZK9p%252BzXzNfFPLuVTJ9KaVWfLIclG0%3D%26n%3D1&amp;id=0&amp;base=FULLPAT" TargetMode="External" Type="http://schemas.openxmlformats.org/officeDocument/2006/relationships/hyperlink"/><Relationship Id="rId32" Target="https://permalink.orbit.com/RenderStaticFirstPage?XPN=99Vt6YUoSn7jCoOEB2EWlnfDUqlXTJ5uwQdFuycu4uk%3D%26n%3D1&amp;id=0&amp;base=FULLPAT" TargetMode="External" Type="http://schemas.openxmlformats.org/officeDocument/2006/relationships/hyperlink"/><Relationship Id="rId33" Target="https://permalink.orbit.com/RenderStaticFirstPage?XPN=4G%252BgjtnI6VZ%252FV4AyigIkYDNfFPLuVTJ9KaVWfLIclG0%3D%26n%3D1&amp;id=0&amp;base=FULLPAT" TargetMode="External" Type="http://schemas.openxmlformats.org/officeDocument/2006/relationships/hyperlink"/><Relationship Id="rId34" Target="https://permalink.orbit.com/RenderStaticFirstPage?XPN=4G%252BgjtnI6VaXb3lPIweAuTNfFPLuVTJ9KaVWfLIclG0%3D%26n%3D1&amp;id=0&amp;base=FULLPAT" TargetMode="External" Type="http://schemas.openxmlformats.org/officeDocument/2006/relationships/hyperlink"/><Relationship Id="rId35" Target="https://permalink.orbit.com/RenderStaticFirstPage?XPN=4G%252BgjtnI6VZs5T1h3S5WoDNfFPLuVTJ9KaVWfLIclG0%3D%26n%3D1&amp;id=0&amp;base=FULLPAT" TargetMode="External" Type="http://schemas.openxmlformats.org/officeDocument/2006/relationships/hyperlink"/><Relationship Id="rId36" Target="https://permalink.orbit.com/RenderStaticFirstPage?XPN=ty4aM9tXAWZ%252FV4AyigIkYDNfFPLuVTJ9KaVWfLIclG0%3D%26n%3D1&amp;id=0&amp;base=FULLPAT" TargetMode="External" Type="http://schemas.openxmlformats.org/officeDocument/2006/relationships/hyperlink"/><Relationship Id="rId37" Target="https://permalink.orbit.com/RenderStaticFirstPage?XPN=bqiBEFnitVtgaNWxa3s4ZzNfFPLuVTJ9KaVWfLIclG0%3D%26n%3D1&amp;id=0&amp;base=FULLPAT" TargetMode="External" Type="http://schemas.openxmlformats.org/officeDocument/2006/relationships/hyperlink"/><Relationship Id="rId38" Target="https://permalink.orbit.com/RenderStaticFirstPage?XPN=yciVLAuy95blNgeMt%252FkTtzNfFPLuVTJ9KaVWfLIclG0%3D%26n%3D1&amp;id=0&amp;base=FULLPAT" TargetMode="External" Type="http://schemas.openxmlformats.org/officeDocument/2006/relationships/hyperlink"/><Relationship Id="rId39" Target="https://permalink.orbit.com/RenderStaticFirstPage?XPN=8VfutilXb0rlNgeMt%252FkTtzNfFPLuVTJ9KaVWfLIclG0%3D%26n%3D1&amp;id=0&amp;base=FULLPAT" TargetMode="External" Type="http://schemas.openxmlformats.org/officeDocument/2006/relationships/hyperlink"/><Relationship Id="rId4" Target="https://permalink.orbit.com/RenderStaticFirstPage?XPN=qjPCvqNze%252Fv4%252BC%252F5M6pym3fDUqlXTJ5uwQdFuycu4uk%3D%26n%3D1&amp;id=0&amp;base=FAMPAT" TargetMode="External" Type="http://schemas.openxmlformats.org/officeDocument/2006/relationships/hyperlink"/><Relationship Id="rId40" Target="https://permalink.orbit.com/RenderStaticFirstPage?XPN=CHk3IvNsXZDL1E%252F0yev1ODNfFPLuVTJ9KaVWfLIclG0%3D%26n%3D1&amp;id=0&amp;base=FULLPAT" TargetMode="External" Type="http://schemas.openxmlformats.org/officeDocument/2006/relationships/hyperlink"/><Relationship Id="rId41" Target="https://permalink.orbit.com/RenderStaticFirstPage?XPN=qgVk%252Ba8Gs1SAvLnIFhPGiDNfFPLuVTJ9KaVWfLIclG0%3D%26n%3D1&amp;id=0&amp;base=FULLPAT" TargetMode="External" Type="http://schemas.openxmlformats.org/officeDocument/2006/relationships/hyperlink"/><Relationship Id="rId42" Target="https://permalink.orbit.com/RenderStaticFirstPage?XPN=oEhxocvD11J0IsEDfMU16jNfFPLuVTJ9KaVWfLIclG0%3D%26n%3D1&amp;id=0&amp;base=FULLPAT" TargetMode="External" Type="http://schemas.openxmlformats.org/officeDocument/2006/relationships/hyperlink"/><Relationship Id="rId43" Target="https://permalink.orbit.com/RenderStaticFirstPage?XPN=W6LjUfu4dylh5M9BIbskcDNfFPLuVTJ9KaVWfLIclG0%3D%26n%3D1&amp;id=0&amp;base=FULLPAT" TargetMode="External" Type="http://schemas.openxmlformats.org/officeDocument/2006/relationships/hyperlink"/><Relationship Id="rId44" Target="https://permalink.orbit.com/RenderStaticFirstPage?XPN=bRkRvh0f49sbWDK85JFymXfDUqlXTJ5uwQdFuycu4uk%3D%26n%3D1&amp;id=0&amp;base=FAMPAT" TargetMode="External" Type="http://schemas.openxmlformats.org/officeDocument/2006/relationships/hyperlink"/><Relationship Id="rId45" Target="https://permalink.orbit.com/RenderStaticFirstPage?XPN=rjQDlkB%252F25v4%252BC%252F5M6pym3fDUqlXTJ5uwQdFuycu4uk%3D%26n%3D1&amp;id=0&amp;base=FAMPAT" TargetMode="External" Type="http://schemas.openxmlformats.org/officeDocument/2006/relationships/hyperlink"/><Relationship Id="rId46" Target="https://permalink.orbit.com/RenderStaticFirstPage?XPN=bh1Rm8d31Q1sKFytKYx2RTNfFPLuVTJ9KaVWfLIclG0%3D%26n%3D1&amp;id=0&amp;base=FAMPAT" TargetMode="External" Type="http://schemas.openxmlformats.org/officeDocument/2006/relationships/hyperlink"/><Relationship Id="rId47" Target="https://permalink.orbit.com/RenderStaticFirstPage?XPN=AmdwfGsOLziP9reEYutBjzNfFPLuVTJ9KaVWfLIclG0%3D%26n%3D1&amp;id=0&amp;base=FAMPAT" TargetMode="External" Type="http://schemas.openxmlformats.org/officeDocument/2006/relationships/hyperlink"/><Relationship Id="rId48" Target="https://permalink.orbit.com/RenderStaticFirstPage?XPN=tB8f%252FncVyooD5zvUBBiuLDNfFPLuVTJ9KaVWfLIclG0%3D%26n%3D1&amp;id=0&amp;base=FAMPAT" TargetMode="External" Type="http://schemas.openxmlformats.org/officeDocument/2006/relationships/hyperlink"/><Relationship Id="rId49" Target="https://permalink.orbit.com/RenderStaticFirstPage?XPN=apjPWCWwvdBx0jJPgHdfLTNfFPLuVTJ9KaVWfLIclG0%3D%26n%3D1&amp;id=0&amp;base=FAMPAT" TargetMode="External" Type="http://schemas.openxmlformats.org/officeDocument/2006/relationships/hyperlink"/><Relationship Id="rId5" Target="https://permalink.orbit.com/RenderStaticFirstPage?XPN=GpEx7B2snGfWqxLm4QBXD3fDUqlXTJ5uwQdFuycu4uk%3D%26n%3D1&amp;id=0&amp;base=FAMPAT" TargetMode="External" Type="http://schemas.openxmlformats.org/officeDocument/2006/relationships/hyperlink"/><Relationship Id="rId50" Target="https://permalink.orbit.com/RenderStaticFirstPage?XPN=HrINtRfqxEwKxXOqYcpf7zNfFPLuVTJ9KaVWfLIclG0%3D%26n%3D1&amp;id=0&amp;base=FAMPAT" TargetMode="External" Type="http://schemas.openxmlformats.org/officeDocument/2006/relationships/hyperlink"/><Relationship Id="rId51" Target="https://permalink.orbit.com/RenderStaticFirstPage?XPN=r%252FqznoY2SSvco6zGc6j9ojNfFPLuVTJ9KaVWfLIclG0%3D%26n%3D1&amp;id=0&amp;base=FAMPAT" TargetMode="External" Type="http://schemas.openxmlformats.org/officeDocument/2006/relationships/hyperlink"/><Relationship Id="rId52" Target="https://permalink.orbit.com/RenderStaticFirstPage?XPN=iAcVncYGNBrjCoOEB2EWlnfDUqlXTJ5uwQdFuycu4uk%3D%26n%3D1&amp;id=0&amp;base=FAMPAT" TargetMode="External" Type="http://schemas.openxmlformats.org/officeDocument/2006/relationships/hyperlink"/><Relationship Id="rId53" Target="https://permalink.orbit.com/RenderStaticFirstPage?XPN=RtpUbm1DUDg7I547LxHJUjNfFPLuVTJ9KaVWfLIclG0%3D%26n%3D1&amp;id=0&amp;base=FAMPAT" TargetMode="External" Type="http://schemas.openxmlformats.org/officeDocument/2006/relationships/hyperlink"/><Relationship Id="rId54" Target="https://permalink.orbit.com/RenderStaticFirstPage?XPN=n1gfd8bvEP7WqxLm4QBXD3fDUqlXTJ5uwQdFuycu4uk%3D%26n%3D1&amp;id=0&amp;base=FAMPAT" TargetMode="External" Type="http://schemas.openxmlformats.org/officeDocument/2006/relationships/hyperlink"/><Relationship Id="rId55" Target="../printerSettings/printerSettings3.bin" Type="http://schemas.openxmlformats.org/officeDocument/2006/relationships/printerSettings"/><Relationship Id="rId56" Target="../drawings/drawing3.xml" Type="http://schemas.openxmlformats.org/officeDocument/2006/relationships/drawing"/><Relationship Id="rId6" Target="https://permalink.orbit.com/RenderStaticFirstPage?XPN=7BVJ%252B%252FpXHZkuw56Xk6cpNXfDUqlXTJ5uwQdFuycu4uk%3D%26n%3D1&amp;id=0&amp;base=FAMPAT" TargetMode="External" Type="http://schemas.openxmlformats.org/officeDocument/2006/relationships/hyperlink"/><Relationship Id="rId7" Target="https://permalink.orbit.com/RenderStaticFirstPage?XPN=XgGtoRdDJEieccOAsqvWAnfDUqlXTJ5uwQdFuycu4uk%3D%26n%3D1&amp;id=0&amp;base=FAMPAT" TargetMode="External" Type="http://schemas.openxmlformats.org/officeDocument/2006/relationships/hyperlink"/><Relationship Id="rId8" Target="https://permalink.orbit.com/RenderStaticFirstPage?XPN=XjHFdMuSJ3wbWDK85JFymXfDUqlXTJ5uwQdFuycu4uk%3D%26n%3D1&amp;id=0&amp;base=FAMPAT" TargetMode="External" Type="http://schemas.openxmlformats.org/officeDocument/2006/relationships/hyperlink"/><Relationship Id="rId9" Target="https://permalink.orbit.com/RenderStaticFirstPage?XPN=Unb%252FaleZEGz4%252BC%252F5M6pym3fDUqlXTJ5uwQdFuycu4uk%3D%26n%3D1&amp;id=0&amp;base=FAMPAT" TargetMode="External" Type="http://schemas.openxmlformats.org/officeDocument/2006/relationships/hyperlink"/></Relationships>
</file>

<file path=xl/worksheets/_rels/sheet4.xml.rels><?xml version="1.0" encoding="UTF-8" standalone="yes"?><Relationships xmlns="http://schemas.openxmlformats.org/package/2006/relationships"><Relationship Id="rId1" Target="https://permalink.orbit.com/RenderStaticFirstPage?XPN=aFBvURvrJbeHHNF%252F0uBOZDNfFPLuVTJ9KaVWfLIclG0%3D%26n%3D1&amp;id=0&amp;base=FAMPAT" TargetMode="External" Type="http://schemas.openxmlformats.org/officeDocument/2006/relationships/hyperlink"/><Relationship Id="rId10" Target="https://permalink.orbit.com/RenderStaticFirstPage?XPN=rx5HJQ3iLYWvm3UxkuwwWTNfFPLuVTJ9KaVWfLIclG0%3D%26n%3D1&amp;id=0&amp;base=FULLPAT" TargetMode="External" Type="http://schemas.openxmlformats.org/officeDocument/2006/relationships/hyperlink"/><Relationship Id="rId11" Target="https://permalink.orbit.com/RenderStaticFirstPage?XPN=3QdRfMABJJgbWDK85JFymXfDUqlXTJ5uwQdFuycu4uk%3D%26n%3D1&amp;id=0&amp;base=FULLPAT" TargetMode="External" Type="http://schemas.openxmlformats.org/officeDocument/2006/relationships/hyperlink"/><Relationship Id="rId12" Target="https://permalink.orbit.com/RenderStaticFirstPage?XPN=9P8esFY13AnVNtz%252BuaPnF3fDUqlXTJ5uwQdFuycu4uk%3D%26n%3D1&amp;id=0&amp;base=FULLPAT" TargetMode="External" Type="http://schemas.openxmlformats.org/officeDocument/2006/relationships/hyperlink"/><Relationship Id="rId13" Target="https://permalink.orbit.com/RenderStaticFirstPage?XPN=VlIbZxUzKotPXqBAcWY5mzNfFPLuVTJ9KaVWfLIclG0%3D%26n%3D1&amp;id=0&amp;base=FULLPAT" TargetMode="External" Type="http://schemas.openxmlformats.org/officeDocument/2006/relationships/hyperlink"/><Relationship Id="rId14" Target="https://permalink.orbit.com/RenderStaticFirstPage?XPN=apZG4nBfW4%252FVNtz%252BuaPnF3fDUqlXTJ5uwQdFuycu4uk%3D%26n%3D1&amp;id=0&amp;base=FULLPAT" TargetMode="External" Type="http://schemas.openxmlformats.org/officeDocument/2006/relationships/hyperlink"/><Relationship Id="rId15" Target="https://permalink.orbit.com/RenderStaticFirstPage?XPN=dWJbhRIZHXaseLHW8WjXjnfDUqlXTJ5uwQdFuycu4uk%3D%26n%3D1&amp;id=0&amp;base=FULLPAT" TargetMode="External" Type="http://schemas.openxmlformats.org/officeDocument/2006/relationships/hyperlink"/><Relationship Id="rId16" Target="https://permalink.orbit.com/RenderStaticFirstPage?XPN=zEJrmD1AOrr4%252BC%252F5M6pym3fDUqlXTJ5uwQdFuycu4uk%3D%26n%3D1&amp;id=0&amp;base=FULLPAT" TargetMode="External" Type="http://schemas.openxmlformats.org/officeDocument/2006/relationships/hyperlink"/><Relationship Id="rId17" Target="https://permalink.orbit.com/RenderStaticFirstPage?XPN=0gKHweABrsL4%252BC%252F5M6pym3fDUqlXTJ5uwQdFuycu4uk%3D%26n%3D1&amp;id=0&amp;base=FULLPAT" TargetMode="External" Type="http://schemas.openxmlformats.org/officeDocument/2006/relationships/hyperlink"/><Relationship Id="rId18" Target="https://permalink.orbit.com/RenderStaticFirstPage?XPN=6A1cYP4GLfUuw56Xk6cpNXfDUqlXTJ5uwQdFuycu4uk%3D%26n%3D1&amp;id=0&amp;base=FULLPAT" TargetMode="External" Type="http://schemas.openxmlformats.org/officeDocument/2006/relationships/hyperlink"/><Relationship Id="rId19" Target="https://permalink.orbit.com/RenderStaticFirstPage?XPN=2Cwnt0jj1sg1zTc2PWcWRHfDUqlXTJ5uwQdFuycu4uk%3D%26n%3D1&amp;id=0&amp;base=FULLPAT" TargetMode="External" Type="http://schemas.openxmlformats.org/officeDocument/2006/relationships/hyperlink"/><Relationship Id="rId2" Target="https://permalink.orbit.com/RenderStaticFirstPage?XPN=IoF2pLK5kmOLcFDRwMYv%252BjNfFPLuVTJ9KaVWfLIclG0%3D%26n%3D1&amp;id=0&amp;base=FAMPAT" TargetMode="External" Type="http://schemas.openxmlformats.org/officeDocument/2006/relationships/hyperlink"/><Relationship Id="rId20" Target="https://permalink.orbit.com/RenderStaticFirstPage?XPN=wFPHCCXVzBT4%252BC%252F5M6pym3fDUqlXTJ5uwQdFuycu4uk%3D%26n%3D1&amp;id=0&amp;base=FULLPAT" TargetMode="External" Type="http://schemas.openxmlformats.org/officeDocument/2006/relationships/hyperlink"/><Relationship Id="rId21" Target="https://permalink.orbit.com/RenderStaticFirstPage?XPN=e7jEgvMfsbLdGqGyRhNS9XfDUqlXTJ5uwQdFuycu4uk%3D%26n%3D1&amp;id=0&amp;base=FULLPAT" TargetMode="External" Type="http://schemas.openxmlformats.org/officeDocument/2006/relationships/hyperlink"/><Relationship Id="rId22" Target="https://permalink.orbit.com/RenderStaticFirstPage?XPN=AwNe8gVdweOQS657UrbX6jNfFPLuVTJ9KaVWfLIclG0%3D%26n%3D1&amp;id=0&amp;base=FULLPAT" TargetMode="External" Type="http://schemas.openxmlformats.org/officeDocument/2006/relationships/hyperlink"/><Relationship Id="rId23" Target="https://permalink.orbit.com/RenderStaticFirstPage?XPN=wBXGbgfFBhTuqVwHiVumbTNfFPLuVTJ9KaVWfLIclG0%3D%26n%3D1&amp;id=0&amp;base=FULLPAT" TargetMode="External" Type="http://schemas.openxmlformats.org/officeDocument/2006/relationships/hyperlink"/><Relationship Id="rId24" Target="https://permalink.orbit.com/RenderStaticFirstPage?XPN=iP4Oe%252FZm%252Btjoc01wd8QS9DNfFPLuVTJ9KaVWfLIclG0%3D%26n%3D1&amp;id=0&amp;base=FULLPAT" TargetMode="External" Type="http://schemas.openxmlformats.org/officeDocument/2006/relationships/hyperlink"/><Relationship Id="rId25" Target="https://permalink.orbit.com/RenderStaticFirstPage?XPN=etW8esmltj5%252FttfUf02TRzNfFPLuVTJ9KaVWfLIclG0%3D%26n%3D1&amp;id=0&amp;base=FULLPAT" TargetMode="External" Type="http://schemas.openxmlformats.org/officeDocument/2006/relationships/hyperlink"/><Relationship Id="rId26" Target="https://permalink.orbit.com/RenderStaticFirstPage?XPN=am%252FxGV6uJAAbWDK85JFymXfDUqlXTJ5uwQdFuycu4uk%3D%26n%3D1&amp;id=0&amp;base=FULLPAT" TargetMode="External" Type="http://schemas.openxmlformats.org/officeDocument/2006/relationships/hyperlink"/><Relationship Id="rId27" Target="https://permalink.orbit.com/RenderStaticFirstPage?XPN=da%252BTZG7zSbzdGqGyRhNS9XfDUqlXTJ5uwQdFuycu4uk%3D%26n%3D1&amp;id=0&amp;base=FULLPAT" TargetMode="External" Type="http://schemas.openxmlformats.org/officeDocument/2006/relationships/hyperlink"/><Relationship Id="rId28" Target="https://permalink.orbit.com/RenderStaticFirstPage?XPN=HBbxpgpt8yHedDqJzcwapjNfFPLuVTJ9KaVWfLIclG0%3D%26n%3D1&amp;id=0&amp;base=FAMPAT" TargetMode="External" Type="http://schemas.openxmlformats.org/officeDocument/2006/relationships/hyperlink"/><Relationship Id="rId29" Target="https://permalink.orbit.com/RenderStaticFirstPage?XPN=bnDlJvWL5JnjCoOEB2EWlnfDUqlXTJ5uwQdFuycu4uk%3D%26n%3D1&amp;id=0&amp;base=FAMPAT" TargetMode="External" Type="http://schemas.openxmlformats.org/officeDocument/2006/relationships/hyperlink"/><Relationship Id="rId3" Target="https://permalink.orbit.com/RenderStaticFirstPage?XPN=SndFjhdrSszdGqGyRhNS9XfDUqlXTJ5uwQdFuycu4uk%3D%26n%3D1&amp;id=0&amp;base=FAMPAT" TargetMode="External" Type="http://schemas.openxmlformats.org/officeDocument/2006/relationships/hyperlink"/><Relationship Id="rId30" Target="https://permalink.orbit.com/RenderStaticFirstPage?XPN=rqmTFmD0uc01zTc2PWcWRHfDUqlXTJ5uwQdFuycu4uk%3D%26n%3D1&amp;id=0&amp;base=FAMPAT" TargetMode="External" Type="http://schemas.openxmlformats.org/officeDocument/2006/relationships/hyperlink"/><Relationship Id="rId31" Target="../printerSettings/printerSettings4.bin" Type="http://schemas.openxmlformats.org/officeDocument/2006/relationships/printerSettings"/><Relationship Id="rId4" Target="https://permalink.orbit.com/RenderStaticFirstPage?XPN=FwKvu1Y362IbWDK85JFymXfDUqlXTJ5uwQdFuycu4uk%3D%26n%3D1&amp;id=0&amp;base=FAMPAT" TargetMode="External" Type="http://schemas.openxmlformats.org/officeDocument/2006/relationships/hyperlink"/><Relationship Id="rId5" Target="https://permalink.orbit.com/RenderStaticFirstPage?XPN=4oQmbuivLmQZYGWlN7vqsjNfFPLuVTJ9KaVWfLIclG0%3D%26n%3D1&amp;id=0&amp;base=FAMPAT" TargetMode="External" Type="http://schemas.openxmlformats.org/officeDocument/2006/relationships/hyperlink"/><Relationship Id="rId6" Target="https://permalink.orbit.com/RenderStaticFirstPage?XPN=J7Z3oZ3JkbzGAurMcNSGWTNfFPLuVTJ9KaVWfLIclG0%3D%26n%3D1&amp;id=0&amp;base=FAMPAT" TargetMode="External" Type="http://schemas.openxmlformats.org/officeDocument/2006/relationships/hyperlink"/><Relationship Id="rId7" Target="https://permalink.orbit.com/RenderStaticFirstPage?XPN=QKj9r7PfPu8bWDK85JFymXfDUqlXTJ5uwQdFuycu4uk%3D%26n%3D1&amp;id=0&amp;base=FAMPAT" TargetMode="External" Type="http://schemas.openxmlformats.org/officeDocument/2006/relationships/hyperlink"/><Relationship Id="rId8" Target="https://permalink.orbit.com/RenderStaticFirstPage?XPN=vKus5146dprVNtz%252BuaPnF3fDUqlXTJ5uwQdFuycu4uk%3D%26n%3D1&amp;id=0&amp;base=FAMPAT" TargetMode="External" Type="http://schemas.openxmlformats.org/officeDocument/2006/relationships/hyperlink"/><Relationship Id="rId9" Target="https://permalink.orbit.com/RenderStaticFirstPage?XPN=R%252FdP3vQUnOPjCoOEB2EWlnfDUqlXTJ5uwQdFuycu4uk%3D%26n%3D1&amp;id=0&amp;base=FAMPAT"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s://permalink.orbit.com/RenderStaticFirstPage?XPN=iXRseylyFfocnvc3OE1WwTNfFPLuVTJ9KaVWfLIclG0%3D%26n%3D1&amp;id=0&amp;base=FAMPAT" TargetMode="External" Type="http://schemas.openxmlformats.org/officeDocument/2006/relationships/hyperlink"/><Relationship Id="rId10" Target="https://permalink.orbit.com/RenderStaticFirstPage?XPN=2iLAJ1sh9agbWDK85JFymXfDUqlXTJ5uwQdFuycu4uk%3D%26n%3D1&amp;id=0&amp;base=FULLPAT" TargetMode="External" Type="http://schemas.openxmlformats.org/officeDocument/2006/relationships/hyperlink"/><Relationship Id="rId11" Target="../printerSettings/printerSettings5.bin" Type="http://schemas.openxmlformats.org/officeDocument/2006/relationships/printerSettings"/><Relationship Id="rId2" Target="https://permalink.orbit.com/RenderStaticFirstPage?XPN=rxDriFDygg2HHNF%252F0uBOZDNfFPLuVTJ9KaVWfLIclG0%3D%26n%3D1&amp;id=0&amp;base=FAMPAT" TargetMode="External" Type="http://schemas.openxmlformats.org/officeDocument/2006/relationships/hyperlink"/><Relationship Id="rId3" Target="https://permalink.orbit.com/RenderStaticFirstPage?XPN=aS5NeAIfPm2seLHW8WjXjnfDUqlXTJ5uwQdFuycu4uk%3D%26n%3D1&amp;id=0&amp;base=FAMPAT" TargetMode="External" Type="http://schemas.openxmlformats.org/officeDocument/2006/relationships/hyperlink"/><Relationship Id="rId4" Target="https://permalink.orbit.com/RenderStaticFirstPage?XPN=au6%252Fu3vPzJndGqGyRhNS9XfDUqlXTJ5uwQdFuycu4uk%3D%26n%3D1&amp;id=0&amp;base=FAMPAT" TargetMode="External" Type="http://schemas.openxmlformats.org/officeDocument/2006/relationships/hyperlink"/><Relationship Id="rId5" Target="https://permalink.orbit.com/RenderStaticFirstPage?XPN=KwvXL%252BcWl2Aagb98Yg0syzNfFPLuVTJ9KaVWfLIclG0%3D%26n%3D1&amp;id=0&amp;base=FULLPAT" TargetMode="External" Type="http://schemas.openxmlformats.org/officeDocument/2006/relationships/hyperlink"/><Relationship Id="rId6" Target="https://permalink.orbit.com/RenderStaticFirstPage?XPN=cQb7Yyn3HZT4%252BC%252F5M6pym3fDUqlXTJ5uwQdFuycu4uk%3D%26n%3D1&amp;id=0&amp;base=FULLPAT" TargetMode="External" Type="http://schemas.openxmlformats.org/officeDocument/2006/relationships/hyperlink"/><Relationship Id="rId7" Target="https://permalink.orbit.com/RenderStaticFirstPage?XPN=s9oIjxxf4OWygZWD85FeYDNfFPLuVTJ9KaVWfLIclG0%3D%26n%3D1&amp;id=0&amp;base=FULLPAT" TargetMode="External" Type="http://schemas.openxmlformats.org/officeDocument/2006/relationships/hyperlink"/><Relationship Id="rId8" Target="https://permalink.orbit.com/RenderStaticFirstPage?XPN=R92Vh97Rgob2uqV62QdPCTNfFPLuVTJ9KaVWfLIclG0%3D%26n%3D1&amp;id=0&amp;base=FULLPAT" TargetMode="External" Type="http://schemas.openxmlformats.org/officeDocument/2006/relationships/hyperlink"/><Relationship Id="rId9" Target="https://permalink.orbit.com/RenderStaticFirstPage?XPN=tFxMa6Cwol1UUcYN5h9QTTNfFPLuVTJ9KaVWfLIclG0%3D%26n%3D1&amp;id=0&amp;base=FULLPAT" TargetMode="External" Type="http://schemas.openxmlformats.org/officeDocument/2006/relationships/hyperlink"/></Relationships>
</file>

<file path=xl/worksheets/_rels/sheet6.xml.rels><?xml version="1.0" encoding="UTF-8" standalone="yes"?><Relationships xmlns="http://schemas.openxmlformats.org/package/2006/relationships"><Relationship Id="rId1" Target="https://www.kegg.jp/medicus-bin/japic_med_product?id=00071029" TargetMode="External" Type="http://schemas.openxmlformats.org/officeDocument/2006/relationships/hyperlink"/><Relationship Id="rId2" Target="https://www.kegg.jp/medicus-bin/japic_med?japic_code=00070169" TargetMode="External" Type="http://schemas.openxmlformats.org/officeDocument/2006/relationships/hyperlink"/><Relationship Id="rId3" Target="https://www.kegg.jp/medicus-bin/japic_med?japic_code=00071131"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s://permalink.orbit.com/RenderStaticFirstPage?XPN=zECziNq3GDTL1E%252F0yev1ODNfFPLuVTJ9KaVWfLIclG0%3D%26n%3D1&amp;id=0&amp;base=FAMPAT" TargetMode="External" Type="http://schemas.openxmlformats.org/officeDocument/2006/relationships/hyperlink"/><Relationship Id="rId10" Target="https://permalink.orbit.com/RenderStaticFirstPage?XPN=iP4Oe%252FZm%252Btjoc01wd8QS9DNfFPLuVTJ9KaVWfLIclG0%3D%26n%3D1&amp;id=0&amp;base=FAMPAT" TargetMode="External" Type="http://schemas.openxmlformats.org/officeDocument/2006/relationships/hyperlink"/><Relationship Id="rId11" Target="https://permalink.orbit.com/RenderStaticFirstPage?XPN=wnRNORUEYAts5T1h3S5WoDNfFPLuVTJ9KaVWfLIclG0%3D%26n%3D1&amp;id=0&amp;base=FAMPAT" TargetMode="External" Type="http://schemas.openxmlformats.org/officeDocument/2006/relationships/hyperlink"/><Relationship Id="rId12" Target="https://permalink.orbit.com/RenderStaticFirstPage?XPN=qgVk%252Ba8Gs1SAvLnIFhPGiDNfFPLuVTJ9KaVWfLIclG0%3D%26n%3D1&amp;id=0&amp;base=FAMPAT" TargetMode="External" Type="http://schemas.openxmlformats.org/officeDocument/2006/relationships/hyperlink"/><Relationship Id="rId13" Target="https://permalink.orbit.com/RenderStaticFirstPage?XPN=oEhxocvD11J0IsEDfMU16jNfFPLuVTJ9KaVWfLIclG0%3D%26n%3D1&amp;id=0&amp;base=FAMPAT" TargetMode="External" Type="http://schemas.openxmlformats.org/officeDocument/2006/relationships/hyperlink"/><Relationship Id="rId14" Target="https://permalink.orbit.com/RenderStaticFirstPage?XPN=PV%252BzX9sQ6xj1HADNXrkhGDNfFPLuVTJ9KaVWfLIclG0%3D%26n%3D1&amp;id=0&amp;base=FAMPAT" TargetMode="External" Type="http://schemas.openxmlformats.org/officeDocument/2006/relationships/hyperlink"/><Relationship Id="rId15" Target="https://permalink.orbit.com/RenderStaticFirstPage?XPN=bAwcF6b5xmEagb98Yg0syzNfFPLuVTJ9KaVWfLIclG0%3D%26n%3D1&amp;id=0&amp;base=FAMPAT" TargetMode="External" Type="http://schemas.openxmlformats.org/officeDocument/2006/relationships/hyperlink"/><Relationship Id="rId16" Target="https://permalink.orbit.com/RenderStaticFirstPage?XPN=HVWaYQ3z9IXrRPZN6AAuCDNfFPLuVTJ9KaVWfLIclG0%3D%26n%3D1&amp;id=0&amp;base=FAMPAT" TargetMode="External" Type="http://schemas.openxmlformats.org/officeDocument/2006/relationships/hyperlink"/><Relationship Id="rId17" Target="https://permalink.orbit.com/RenderStaticFirstPage?XPN=W6LjUfu4dylh5M9BIbskcDNfFPLuVTJ9KaVWfLIclG0%3D%26n%3D1&amp;id=0&amp;base=FAMPAT" TargetMode="External" Type="http://schemas.openxmlformats.org/officeDocument/2006/relationships/hyperlink"/><Relationship Id="rId18" Target="https://permalink.orbit.com/RenderStaticFirstPage?XPN=sCTxqBxj5XTco6zGc6j9ojNfFPLuVTJ9KaVWfLIclG0%3D%26n%3D1&amp;id=0&amp;base=FAMPAT" TargetMode="External" Type="http://schemas.openxmlformats.org/officeDocument/2006/relationships/hyperlink"/><Relationship Id="rId19" Target="https://permalink.orbit.com/RenderStaticFirstPage?XPN=QetXUDOLebStZTXJGJQrWzNfFPLuVTJ9KaVWfLIclG0%3D%26n%3D1&amp;id=0&amp;base=FAMPAT" TargetMode="External" Type="http://schemas.openxmlformats.org/officeDocument/2006/relationships/hyperlink"/><Relationship Id="rId2" Target="https://permalink.orbit.com/RenderStaticFirstPage?XPN=AwNe8gVdweNh5M9BIbskcDNfFPLuVTJ9KaVWfLIclG0%3D%26n%3D1&amp;id=0&amp;base=FAMPAT" TargetMode="External" Type="http://schemas.openxmlformats.org/officeDocument/2006/relationships/hyperlink"/><Relationship Id="rId20" Target="https://permalink.orbit.com/RenderStaticFirstPage?XPN=wPTV9%252FFtEJWU76WfQFv9cjNfFPLuVTJ9KaVWfLIclG0%3D%26n%3D1&amp;id=0&amp;base=FAMPAT" TargetMode="External" Type="http://schemas.openxmlformats.org/officeDocument/2006/relationships/hyperlink"/><Relationship Id="rId21" Target="https://permalink.orbit.com/RenderStaticFirstPage?XPN=etW8esmltj5%252FttfUf02TRzNfFPLuVTJ9KaVWfLIclG0%3D%26n%3D1&amp;id=0&amp;base=FAMPAT" TargetMode="External" Type="http://schemas.openxmlformats.org/officeDocument/2006/relationships/hyperlink"/><Relationship Id="rId22" Target="https://permalink.orbit.com/RenderStaticFirstPage?XPN=ObDnZvz1snXjCoOEB2EWlnfDUqlXTJ5uwQdFuycu4uk%3D%26n%3D1&amp;id=0&amp;base=FAMPAT" TargetMode="External" Type="http://schemas.openxmlformats.org/officeDocument/2006/relationships/hyperlink"/><Relationship Id="rId23" Target="https://permalink.orbit.com/RenderStaticFirstPage?XPN=aS5NeAIfPm2seLHW8WjXjnfDUqlXTJ5uwQdFuycu4uk%3D%26n%3D1&amp;id=0&amp;base=FAMPAT" TargetMode="External" Type="http://schemas.openxmlformats.org/officeDocument/2006/relationships/hyperlink"/><Relationship Id="rId24" Target="https://permalink.orbit.com/RenderStaticFirstPage?XPN=au6%252Fu3vPzJndGqGyRhNS9XfDUqlXTJ5uwQdFuycu4uk%3D%26n%3D1&amp;id=0&amp;base=FAMPAT" TargetMode="External" Type="http://schemas.openxmlformats.org/officeDocument/2006/relationships/hyperlink"/><Relationship Id="rId25" Target="https://permalink.orbit.com/RenderStaticFirstPage?XPN=WI%252BfhNDaDiHjCoOEB2EWlnfDUqlXTJ5uwQdFuycu4uk%3D%26n%3D1&amp;id=0&amp;base=FAMPAT" TargetMode="External" Type="http://schemas.openxmlformats.org/officeDocument/2006/relationships/hyperlink"/><Relationship Id="rId26" Target="https://permalink.orbit.com/RenderStaticFirstPage?XPN=iQR0OQZBMoEuw56Xk6cpNXfDUqlXTJ5uwQdFuycu4uk%3D%26n%3D1&amp;id=0&amp;base=FAMPAT" TargetMode="External" Type="http://schemas.openxmlformats.org/officeDocument/2006/relationships/hyperlink"/><Relationship Id="rId27" Target="https://permalink.orbit.com/RenderStaticFirstPage?XPN=xTVGLcO2hi4bWDK85JFymXfDUqlXTJ5uwQdFuycu4uk%3D%26n%3D1&amp;id=0&amp;base=FAMPAT" TargetMode="External" Type="http://schemas.openxmlformats.org/officeDocument/2006/relationships/hyperlink"/><Relationship Id="rId28" Target="https://permalink.orbit.com/RenderStaticFirstPage?XPN=qcM3j3UYDGI1zTc2PWcWRHfDUqlXTJ5uwQdFuycu4uk%3D%26n%3D1&amp;id=0&amp;base=FAMPAT" TargetMode="External" Type="http://schemas.openxmlformats.org/officeDocument/2006/relationships/hyperlink"/><Relationship Id="rId29" Target="https://permalink.orbit.com/RenderStaticFirstPage?XPN=6GjR3Tq%252Bz1PdGqGyRhNS9XfDUqlXTJ5uwQdFuycu4uk%3D%26n%3D1&amp;id=0&amp;base=FAMPAT" TargetMode="External" Type="http://schemas.openxmlformats.org/officeDocument/2006/relationships/hyperlink"/><Relationship Id="rId3" Target="https://permalink.orbit.com/RenderStaticFirstPage?XPN=AwNe8gVdweOQS657UrbX6jNfFPLuVTJ9KaVWfLIclG0%3D%26n%3D1&amp;id=0&amp;base=FAMPAT" TargetMode="External" Type="http://schemas.openxmlformats.org/officeDocument/2006/relationships/hyperlink"/><Relationship Id="rId30" Target="https://permalink.orbit.com/RenderStaticFirstPage?XPN=JTTem%252F2wRQo1zTc2PWcWRHfDUqlXTJ5uwQdFuycu4uk%3D%26n%3D1&amp;id=0&amp;base=FAMPAT" TargetMode="External" Type="http://schemas.openxmlformats.org/officeDocument/2006/relationships/hyperlink"/><Relationship Id="rId31" Target="https://permalink.orbit.com/RenderStaticFirstPage?XPN=sot1yJQTea2seLHW8WjXjnfDUqlXTJ5uwQdFuycu4uk%3D%26n%3D1&amp;id=0&amp;base=FAMPAT" TargetMode="External" Type="http://schemas.openxmlformats.org/officeDocument/2006/relationships/hyperlink"/><Relationship Id="rId32" Target="https://permalink.orbit.com/RenderStaticFirstPage?XPN=gjTPoEEdVmHjCoOEB2EWlnfDUqlXTJ5uwQdFuycu4uk%3D%26n%3D1&amp;id=0&amp;base=FAMPAT" TargetMode="External" Type="http://schemas.openxmlformats.org/officeDocument/2006/relationships/hyperlink"/><Relationship Id="rId33" Target="https://permalink.orbit.com/RenderStaticFirstPage?XPN=gjTPoEEdVmH4%252BC%252F5M6pym3fDUqlXTJ5uwQdFuycu4uk%3D%26n%3D1&amp;id=0&amp;base=FAMPAT" TargetMode="External" Type="http://schemas.openxmlformats.org/officeDocument/2006/relationships/hyperlink"/><Relationship Id="rId34" Target="https://permalink.orbit.com/RenderStaticFirstPage?XPN=hGl5E3JktuTVNtz%252BuaPnF3fDUqlXTJ5uwQdFuycu4uk%3D%26n%3D1&amp;id=0&amp;base=FAMPAT" TargetMode="External" Type="http://schemas.openxmlformats.org/officeDocument/2006/relationships/hyperlink"/><Relationship Id="rId35" Target="https://permalink.orbit.com/RenderStaticFirstPage?XPN=97DB3EHUN1H4%252BC%252F5M6pym3fDUqlXTJ5uwQdFuycu4uk%3D%26n%3D1&amp;id=0&amp;base=FAMPAT" TargetMode="External" Type="http://schemas.openxmlformats.org/officeDocument/2006/relationships/hyperlink"/><Relationship Id="rId36" Target="../printerSettings/printerSettings7.bin" Type="http://schemas.openxmlformats.org/officeDocument/2006/relationships/printerSettings"/><Relationship Id="rId4" Target="https://permalink.orbit.com/RenderStaticFirstPage?XPN=VAVri6mTuids5T1h3S5WoDNfFPLuVTJ9KaVWfLIclG0%3D%26n%3D1&amp;id=0&amp;base=FAMPAT" TargetMode="External" Type="http://schemas.openxmlformats.org/officeDocument/2006/relationships/hyperlink"/><Relationship Id="rId5" Target="https://permalink.orbit.com/RenderStaticFirstPage?XPN=X8L4wEXQGQGvm3UxkuwwWTNfFPLuVTJ9KaVWfLIclG0%3D%26n%3D1&amp;id=0&amp;base=FAMPAT" TargetMode="External" Type="http://schemas.openxmlformats.org/officeDocument/2006/relationships/hyperlink"/><Relationship Id="rId6" Target="https://permalink.orbit.com/RenderStaticFirstPage?XPN=r4Jql1HdV4OQo5qMPacRfzNfFPLuVTJ9KaVWfLIclG0%3D%26n%3D1&amp;id=0&amp;base=FAMPAT" TargetMode="External" Type="http://schemas.openxmlformats.org/officeDocument/2006/relationships/hyperlink"/><Relationship Id="rId7" Target="https://permalink.orbit.com/RenderStaticFirstPage?XPN=VAVri6mTuieXb3lPIweAuTNfFPLuVTJ9KaVWfLIclG0%3D%26n%3D1&amp;id=0&amp;base=FAMPAT" TargetMode="External" Type="http://schemas.openxmlformats.org/officeDocument/2006/relationships/hyperlink"/><Relationship Id="rId8" Target="https://permalink.orbit.com/RenderStaticFirstPage?XPN=8VfutilXb0rlNgeMt%252FkTtzNfFPLuVTJ9KaVWfLIclG0%3D%26n%3D1&amp;id=0&amp;base=FAMPAT" TargetMode="External" Type="http://schemas.openxmlformats.org/officeDocument/2006/relationships/hyperlink"/><Relationship Id="rId9" Target="https://permalink.orbit.com/RenderStaticFirstPage?XPN=wBXGbgfFBhTuqVwHiVumbTNfFPLuVTJ9KaVWfLIclG0%3D%26n%3D1&amp;id=0&amp;base=FAMPAT"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s://permalink.orbit.com/RenderStaticFirstPage?XPN=VrtmnXWszlD%252BmcIzxCx2LrmsLuw%252FR4oY%252BQgpgFzVRnM%3D%26n%3D1&amp;id=0&amp;base=FAMPAT" TargetMode="External" Type="http://schemas.openxmlformats.org/officeDocument/2006/relationships/hyperlink"/><Relationship Id="rId10" Target="https://permalink.orbit.com/RenderStaticFirstPage?XPN=lAOACGUbGOv7xvkgdB90yLmsLuw%252FR4oY%252BQgpgFzVRnM%3D%26n%3D1&amp;id=0&amp;base=FAMPAT" TargetMode="External" Type="http://schemas.openxmlformats.org/officeDocument/2006/relationships/hyperlink"/><Relationship Id="rId11" Target="https://permalink.orbit.com/RenderStaticFirstPage?XPN=uQAMUXQbVn0V%252FDYRHF4uMpNXe7dphUsu7KxJINoFg8I%3D%26n%3D1&amp;id=0&amp;base=FAMPAT" TargetMode="External" Type="http://schemas.openxmlformats.org/officeDocument/2006/relationships/hyperlink"/><Relationship Id="rId12" Target="https://permalink.orbit.com/RenderStaticFirstPage?XPN=5cIu8F%252FVigvafHula92m2rmsLuw%252FR4oY%252BQgpgFzVRnM%3D%26n%3D1&amp;id=0&amp;base=FAMPAT" TargetMode="External" Type="http://schemas.openxmlformats.org/officeDocument/2006/relationships/hyperlink"/><Relationship Id="rId13" Target="https://permalink.orbit.com/RenderStaticFirstPage?XPN=pTQ%252F0jdQv8BDRO9ZnLzoN8RHIQdPpfyajIQBIFKxQPE%3D%26n%3D1&amp;id=0&amp;base=FAMPAT" TargetMode="External" Type="http://schemas.openxmlformats.org/officeDocument/2006/relationships/hyperlink"/><Relationship Id="rId14" Target="https://permalink.orbit.com/RenderStaticFirstPage?XPN=jo1HHb8Bu5lrw1GN5TacvLmsLuw%252FR4oY%252BQgpgFzVRnM%3D%26n%3D1&amp;id=0&amp;base=FAMPAT" TargetMode="External" Type="http://schemas.openxmlformats.org/officeDocument/2006/relationships/hyperlink"/><Relationship Id="rId15" Target="https://permalink.orbit.com/RenderStaticFirstPage?XPN=jo1HHb8Bu5m6d%252FcGsmaTE7msLuw%252FR4oY%252BQgpgFzVRnM%3D%26n%3D1&amp;id=0&amp;base=FAMPAT" TargetMode="External" Type="http://schemas.openxmlformats.org/officeDocument/2006/relationships/hyperlink"/><Relationship Id="rId16" Target="https://permalink.orbit.com/RenderStaticFirstPage?XPN=y7VFJCJ0qkPgf%252Bfku%252FIr47msLuw%252FR4oY%252BQgpgFzVRnM%3D%26n%3D1&amp;id=0&amp;base=FAMPAT" TargetMode="External" Type="http://schemas.openxmlformats.org/officeDocument/2006/relationships/hyperlink"/><Relationship Id="rId17" Target="https://permalink.orbit.com/RenderStaticFirstPage?XPN=vrVMCdBIzzEaQspcC5dm%252F8RHIQdPpfyajIQBIFKxQPE%3D%26n%3D1&amp;id=0&amp;base=FAMPAT" TargetMode="External" Type="http://schemas.openxmlformats.org/officeDocument/2006/relationships/hyperlink"/><Relationship Id="rId18" Target="https://permalink.orbit.com/RenderStaticFirstPage?XPN=wcZskTabUsSAdUQAYw6NOsRHIQdPpfyajIQBIFKxQPE%3D%26n%3D1&amp;id=0&amp;base=FAMPAT" TargetMode="External" Type="http://schemas.openxmlformats.org/officeDocument/2006/relationships/hyperlink"/><Relationship Id="rId19" Target="https://permalink.orbit.com/RenderStaticFirstPage?XPN=ooHEBch1q%252FueccOAsqvWAnfDUqlXTJ5uwQdFuycu4uk%3D%26n%3D1&amp;id=0&amp;base=FAMPAT" TargetMode="External" Type="http://schemas.openxmlformats.org/officeDocument/2006/relationships/hyperlink"/><Relationship Id="rId2" Target="https://permalink.orbit.com/RenderStaticFirstPage?XPN=hW%252BjvwQwbmOeccOAsqvWAnfDUqlXTJ5uwQdFuycu4uk%3D%26n%3D1&amp;id=0&amp;base=FAMPAT" TargetMode="External" Type="http://schemas.openxmlformats.org/officeDocument/2006/relationships/hyperlink"/><Relationship Id="rId20" Target="https://permalink.orbit.com/RenderStaticFirstPage?XPN=xBPMp1lWUhYJOUlpSK3ThbmsLuw%252FR4oY%252BQgpgFzVRnM%3D%26n%3D1&amp;id=0&amp;base=FAMPAT" TargetMode="External" Type="http://schemas.openxmlformats.org/officeDocument/2006/relationships/hyperlink"/><Relationship Id="rId21" Target="https://permalink.orbit.com/RenderStaticFirstPage?XPN=vpNbq%252BzrgnUr3MIq7ggOw7msLuw%252FR4oY%252BQgpgFzVRnM%3D%26n%3D1&amp;id=0&amp;base=FAMPAT" TargetMode="External" Type="http://schemas.openxmlformats.org/officeDocument/2006/relationships/hyperlink"/><Relationship Id="rId22" Target="https://permalink.orbit.com/RenderStaticFirstPage?XPN=5gbAyeKJz5p5ZQmthCEqujNfFPLuVTJ9KaVWfLIclG0%3D%26n%3D1&amp;id=0&amp;base=FAMPAT" TargetMode="External" Type="http://schemas.openxmlformats.org/officeDocument/2006/relationships/hyperlink"/><Relationship Id="rId23" Target="https://permalink.orbit.com/RenderStaticFirstPage?XPN=EprsR23%252FU2QOFXL6MYpskTNfFPLuVTJ9KaVWfLIclG0%3D%26n%3D1&amp;id=0&amp;base=FAMPAT" TargetMode="External" Type="http://schemas.openxmlformats.org/officeDocument/2006/relationships/hyperlink"/><Relationship Id="rId24" Target="https://permalink.orbit.com/RenderStaticFirstPage?XPN=aapcIQc4LnLVNtz%252BuaPnF3fDUqlXTJ5uwQdFuycu4uk%3D%26n%3D1&amp;id=0&amp;base=FAMPAT" TargetMode="External" Type="http://schemas.openxmlformats.org/officeDocument/2006/relationships/hyperlink"/><Relationship Id="rId25" Target="https://permalink.orbit.com/RenderStaticFirstPage?XPN=RoQhcpsZ7qZKx7k1bJ7MDpNXe7dphUsu7KxJINoFg8I%3D%26n%3D1&amp;id=0&amp;base=FAMPAT" TargetMode="External" Type="http://schemas.openxmlformats.org/officeDocument/2006/relationships/hyperlink"/><Relationship Id="rId26" Target="https://permalink.orbit.com/RenderStaticFirstPage?XPN=vpNbq%252BzrgnVRou82XyyUwLmsLuw%252FR4oY%252BQgpgFzVRnM%3D%26n%3D1&amp;id=0&amp;base=FAMPAT" TargetMode="External" Type="http://schemas.openxmlformats.org/officeDocument/2006/relationships/hyperlink"/><Relationship Id="rId27" Target="https://permalink.orbit.com/RenderStaticFirstPage?XPN=FxHLQQqboLrVNtz%252BuaPnF3fDUqlXTJ5uwQdFuycu4uk%3D%26n%3D1&amp;id=0&amp;base=FAMPAT" TargetMode="External" Type="http://schemas.openxmlformats.org/officeDocument/2006/relationships/hyperlink"/><Relationship Id="rId28" Target="https://permalink.orbit.com/RenderStaticFirstPage?XPN=U2%252BlQZDyFs7VNtz%252BuaPnF3fDUqlXTJ5uwQdFuycu4uk%3D%26n%3D1&amp;id=0&amp;base=FAMPAT" TargetMode="External" Type="http://schemas.openxmlformats.org/officeDocument/2006/relationships/hyperlink"/><Relationship Id="rId29" Target="https://permalink.orbit.com/RenderStaticFirstPage?XPN=5cIu8F%252FViguk6YpMvu9%252BpLmsLuw%252FR4oY%252BQgpgFzVRnM%3D%26n%3D1&amp;id=0&amp;base=FAMPAT" TargetMode="External" Type="http://schemas.openxmlformats.org/officeDocument/2006/relationships/hyperlink"/><Relationship Id="rId3" Target="https://permalink.orbit.com/RenderStaticFirstPage?XPN=8aV6LWb0vZtywnT15VB4VLmsLuw%252FR4oY%252BQgpgFzVRnM%3D%26n%3D1&amp;id=0&amp;base=FAMPAT" TargetMode="External" Type="http://schemas.openxmlformats.org/officeDocument/2006/relationships/hyperlink"/><Relationship Id="rId30" Target="https://permalink.orbit.com/RenderStaticFirstPage?XPN=2BpJxctyXgJfj%252FVQUN%252FNsrmsLuw%252FR4oY%252BQgpgFzVRnM%3D%26n%3D1&amp;id=0&amp;base=FAMPAT" TargetMode="External" Type="http://schemas.openxmlformats.org/officeDocument/2006/relationships/hyperlink"/><Relationship Id="rId31" Target="https://permalink.orbit.com/RenderStaticFirstPage?XPN=gr%252BQ9I8vKIuseLHW8WjXjnfDUqlXTJ5uwQdFuycu4uk%3D%26n%3D1&amp;id=0&amp;base=FAMPAT" TargetMode="External" Type="http://schemas.openxmlformats.org/officeDocument/2006/relationships/hyperlink"/><Relationship Id="rId32" Target="https://permalink.orbit.com/RenderStaticFirstPage?XPN=8aV6LWb0vZubx9I77OMrgbmsLuw%252FR4oY%252BQgpgFzVRnM%3D%26n%3D1&amp;id=0&amp;base=FAMPAT" TargetMode="External" Type="http://schemas.openxmlformats.org/officeDocument/2006/relationships/hyperlink"/><Relationship Id="rId33" Target="https://permalink.orbit.com/RenderStaticFirstPage?XPN=Xv17sfybF71xq7JKHqgKNrmsLuw%252FR4oY%252BQgpgFzVRnM%3D%26n%3D1&amp;id=0&amp;base=FAMPAT" TargetMode="External" Type="http://schemas.openxmlformats.org/officeDocument/2006/relationships/hyperlink"/><Relationship Id="rId34" Target="https://permalink.orbit.com/RenderStaticFirstPage?XPN=VrtmnXWszlBSXcjMAr2aLLmsLuw%252FR4oY%252BQgpgFzVRnM%3D%26n%3D1&amp;id=0&amp;base=FAMPAT" TargetMode="External" Type="http://schemas.openxmlformats.org/officeDocument/2006/relationships/hyperlink"/><Relationship Id="rId35" Target="https://permalink.orbit.com/RenderStaticFirstPage?XPN=PEyBpkhCcZnjCoOEB2EWlnfDUqlXTJ5uwQdFuycu4uk%3D%26n%3D1&amp;id=0&amp;base=FAMPAT" TargetMode="External" Type="http://schemas.openxmlformats.org/officeDocument/2006/relationships/hyperlink"/><Relationship Id="rId36" Target="../printerSettings/printerSettings8.bin" Type="http://schemas.openxmlformats.org/officeDocument/2006/relationships/printerSettings"/><Relationship Id="rId4" Target="https://permalink.orbit.com/RenderStaticFirstPage?XPN=lAOACGUbGOuSF5Jvs6sLP7msLuw%252FR4oY%252BQgpgFzVRnM%3D%26n%3D1&amp;id=0&amp;base=FAMPAT" TargetMode="External" Type="http://schemas.openxmlformats.org/officeDocument/2006/relationships/hyperlink"/><Relationship Id="rId5" Target="https://permalink.orbit.com/RenderStaticFirstPage?XPN=y7VFJCJ0qkN3CVTePSI%252BALmsLuw%252FR4oY%252BQgpgFzVRnM%3D%26n%3D1&amp;id=0&amp;base=FAMPAT" TargetMode="External" Type="http://schemas.openxmlformats.org/officeDocument/2006/relationships/hyperlink"/><Relationship Id="rId6" Target="https://permalink.orbit.com/RenderStaticFirstPage?XPN=v4p5FmLukexej91sAmcklcRHIQdPpfyajIQBIFKxQPE%3D%26n%3D1&amp;id=0&amp;base=FAMPAT" TargetMode="External" Type="http://schemas.openxmlformats.org/officeDocument/2006/relationships/hyperlink"/><Relationship Id="rId7" Target="https://permalink.orbit.com/RenderStaticFirstPage?XPN=xNOVdroiLLvxGTj4GEhB%252BTNfFPLuVTJ9KaVWfLIclG0%3D%26n%3D1&amp;id=0&amp;base=FAMPAT" TargetMode="External" Type="http://schemas.openxmlformats.org/officeDocument/2006/relationships/hyperlink"/><Relationship Id="rId8" Target="https://permalink.orbit.com/RenderStaticFirstPage?XPN=ud1%252BVYnRPbGjJ%252FtJGd8UL8RHIQdPpfyajIQBIFKxQPE%3D%26n%3D1&amp;id=0&amp;base=FAMPAT" TargetMode="External" Type="http://schemas.openxmlformats.org/officeDocument/2006/relationships/hyperlink"/><Relationship Id="rId9" Target="https://permalink.orbit.com/RenderStaticFirstPage?XPN=vc1j3GATdFf%252B6zkzwpHQ%252BLmsLuw%252FR4oY%252BQgpgFzVRnM%3D%26n%3D1&amp;id=0&amp;base=FAMPAT"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2682-E950-4163-9B66-710F00FAB32D}">
  <sheetPr>
    <tabColor rgb="FFFF99FF"/>
  </sheetPr>
  <dimension ref="A14:D31"/>
  <sheetViews>
    <sheetView tabSelected="1" workbookViewId="0">
      <selection activeCell="I16" sqref="I16"/>
    </sheetView>
  </sheetViews>
  <sheetFormatPr defaultColWidth="8.69921875" defaultRowHeight="15" customHeight="1" x14ac:dyDescent="0.45"/>
  <cols>
    <col min="1" max="1" width="8.69921875" style="5"/>
    <col min="2" max="2" width="14.09765625" style="5" bestFit="1" customWidth="1"/>
    <col min="3" max="3" width="27" style="1" bestFit="1" customWidth="1"/>
    <col min="4" max="4" width="88.5" style="5" customWidth="1"/>
    <col min="5" max="16384" width="8.69921875" style="1"/>
  </cols>
  <sheetData>
    <row r="14" spans="2:4" ht="15" customHeight="1" x14ac:dyDescent="0.45">
      <c r="B14" s="44" t="s">
        <v>1070</v>
      </c>
    </row>
    <row r="15" spans="2:4" ht="15" customHeight="1" x14ac:dyDescent="0.45">
      <c r="B15" s="33"/>
      <c r="C15" s="35" t="s">
        <v>1051</v>
      </c>
      <c r="D15" s="35" t="s">
        <v>1062</v>
      </c>
    </row>
    <row r="16" spans="2:4" ht="30" customHeight="1" x14ac:dyDescent="0.45">
      <c r="B16" s="45" t="s">
        <v>1052</v>
      </c>
      <c r="C16" s="42" t="s">
        <v>1053</v>
      </c>
      <c r="D16" s="35" t="s">
        <v>1067</v>
      </c>
    </row>
    <row r="17" spans="2:4" ht="30" customHeight="1" x14ac:dyDescent="0.45">
      <c r="B17" s="45"/>
      <c r="C17" s="42" t="s">
        <v>1054</v>
      </c>
      <c r="D17" s="35" t="s">
        <v>1068</v>
      </c>
    </row>
    <row r="18" spans="2:4" ht="30" customHeight="1" x14ac:dyDescent="0.45">
      <c r="B18" s="45"/>
      <c r="C18" s="42" t="s">
        <v>1055</v>
      </c>
      <c r="D18" s="35" t="s">
        <v>1063</v>
      </c>
    </row>
    <row r="19" spans="2:4" ht="30" customHeight="1" x14ac:dyDescent="0.45">
      <c r="B19" s="45"/>
      <c r="C19" s="42" t="s">
        <v>1056</v>
      </c>
      <c r="D19" s="35" t="s">
        <v>1064</v>
      </c>
    </row>
    <row r="20" spans="2:4" ht="30" customHeight="1" x14ac:dyDescent="0.45">
      <c r="B20" s="45"/>
      <c r="C20" s="42" t="s">
        <v>1057</v>
      </c>
      <c r="D20" s="35" t="s">
        <v>1069</v>
      </c>
    </row>
    <row r="21" spans="2:4" ht="30" customHeight="1" x14ac:dyDescent="0.45">
      <c r="B21" s="45"/>
      <c r="C21" s="42" t="s">
        <v>1058</v>
      </c>
      <c r="D21" s="35" t="s">
        <v>1065</v>
      </c>
    </row>
    <row r="22" spans="2:4" ht="30" customHeight="1" x14ac:dyDescent="0.45">
      <c r="B22" s="43" t="s">
        <v>1059</v>
      </c>
      <c r="C22" s="42" t="s">
        <v>1060</v>
      </c>
      <c r="D22" s="35" t="s">
        <v>1066</v>
      </c>
    </row>
    <row r="24" spans="2:4" ht="15" customHeight="1" x14ac:dyDescent="0.45">
      <c r="B24" s="44" t="s">
        <v>1072</v>
      </c>
    </row>
    <row r="25" spans="2:4" ht="91.05" customHeight="1" x14ac:dyDescent="0.45">
      <c r="B25" s="35" t="s">
        <v>1073</v>
      </c>
      <c r="C25" s="34"/>
      <c r="D25" s="35" t="s">
        <v>1071</v>
      </c>
    </row>
    <row r="26" spans="2:4" ht="131.55000000000001" customHeight="1" x14ac:dyDescent="0.45">
      <c r="B26" s="35" t="s">
        <v>1074</v>
      </c>
      <c r="C26" s="34"/>
      <c r="D26" s="35" t="s">
        <v>1075</v>
      </c>
    </row>
    <row r="27" spans="2:4" ht="85.95" customHeight="1" x14ac:dyDescent="0.45">
      <c r="B27" s="35" t="s">
        <v>981</v>
      </c>
      <c r="C27" s="34"/>
      <c r="D27" s="35" t="s">
        <v>1076</v>
      </c>
    </row>
    <row r="28" spans="2:4" ht="15" customHeight="1" x14ac:dyDescent="0.45">
      <c r="C28" s="31"/>
    </row>
    <row r="29" spans="2:4" ht="15" customHeight="1" x14ac:dyDescent="0.45">
      <c r="C29" s="31"/>
    </row>
    <row r="30" spans="2:4" ht="15" customHeight="1" x14ac:dyDescent="0.45">
      <c r="C30" s="31"/>
    </row>
    <row r="31" spans="2:4" ht="15" customHeight="1" x14ac:dyDescent="0.45">
      <c r="C31" s="31"/>
    </row>
  </sheetData>
  <mergeCells count="1">
    <mergeCell ref="B16:B21"/>
  </mergeCells>
  <phoneticPr fontId="1"/>
  <hyperlinks>
    <hyperlink ref="C16" location="'1. LNP-①4成分の配合比に特徴'!A1" display="①4成分の配合比に特徴" xr:uid="{9C5B5BDD-E902-4642-99EE-C9897BD8C247}"/>
    <hyperlink ref="C17" location="'1. LNP-②標的に特徴'!A1" display="②標的に特徴" xr:uid="{D822A4D3-FA65-4D62-B1E5-8994B6094108}"/>
    <hyperlink ref="C18" location="'1. LNP-③（参考）その他組成に特徴'!A1" display="③（参考）その他組成に特徴" xr:uid="{A82E20B0-5343-40CC-89BF-70CECCAD9D0F}"/>
    <hyperlink ref="C19" location="'1. LNP-④（参考）粒子の性状に特徴'!A1" display="④（参考）粒子の性状に特徴" xr:uid="{364A4F5F-53CB-44C9-8BAF-7F279A37C61D}"/>
    <hyperlink ref="C20" location="'1. LNP-製品組成'!A1" display="製品組成" xr:uid="{7B131E33-3303-47DF-9740-0E1C5357B1CB}"/>
    <hyperlink ref="C21" location="'1. LNP-LNP訴訟関連特許'!A1" display="LNP訴訟関連特許" xr:uid="{1ADF0ED4-3F4E-4625-9315-69629A032984}"/>
    <hyperlink ref="C22" location="'2. 5-capping関連特許'!A1" display="5'-capping関連特許" xr:uid="{F34F699C-3F51-4B1A-A79C-3D4AC7B7377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50E1-5716-4A49-920B-49DDFEC3B4E5}">
  <sheetPr>
    <tabColor rgb="FF0090A8"/>
  </sheetPr>
  <dimension ref="A1:AU43"/>
  <sheetViews>
    <sheetView zoomScale="70" zoomScaleNormal="70" workbookViewId="0">
      <pane xSplit="1" ySplit="2" topLeftCell="B3" activePane="bottomRight" state="frozen"/>
      <selection pane="topRight" activeCell="B1" sqref="B1"/>
      <selection pane="bottomLeft" activeCell="A3" sqref="A3"/>
      <selection pane="bottomRight" activeCell="G3" sqref="G3"/>
    </sheetView>
  </sheetViews>
  <sheetFormatPr defaultColWidth="8.69921875" defaultRowHeight="15" x14ac:dyDescent="0.45"/>
  <cols>
    <col min="1" max="1" width="16.69921875" style="1" customWidth="1"/>
    <col min="2" max="3" width="12.5" style="1" customWidth="1"/>
    <col min="4" max="4" width="6.19921875" style="1" customWidth="1"/>
    <col min="5" max="5" width="16.59765625" style="1" customWidth="1"/>
    <col min="6" max="6" width="12.296875" style="1" customWidth="1"/>
    <col min="7" max="8" width="6.19921875" style="1" customWidth="1"/>
    <col min="9" max="24" width="8.69921875" style="5"/>
    <col min="25" max="26" width="8.69921875" style="5" customWidth="1"/>
    <col min="27" max="30" width="15.796875" style="1" hidden="1" customWidth="1"/>
    <col min="31" max="42" width="0" style="1" hidden="1" customWidth="1"/>
    <col min="43" max="16384" width="8.69921875" style="1"/>
  </cols>
  <sheetData>
    <row r="1" spans="1:47" ht="64.95" customHeight="1" thickBot="1" x14ac:dyDescent="0.5">
      <c r="A1" s="29" t="s">
        <v>1061</v>
      </c>
      <c r="I1" s="46" t="s">
        <v>75</v>
      </c>
      <c r="J1" s="46"/>
      <c r="K1" s="46"/>
      <c r="L1" s="46"/>
      <c r="M1" s="47" t="s">
        <v>81</v>
      </c>
      <c r="N1" s="47"/>
      <c r="O1" s="47"/>
      <c r="P1" s="47"/>
      <c r="Q1" s="48" t="s">
        <v>305</v>
      </c>
      <c r="R1" s="48"/>
      <c r="S1" s="48"/>
      <c r="T1" s="48"/>
      <c r="U1" s="49" t="s">
        <v>78</v>
      </c>
      <c r="V1" s="49"/>
      <c r="W1" s="49"/>
      <c r="X1" s="49"/>
      <c r="Y1" s="51" t="s">
        <v>872</v>
      </c>
      <c r="Z1" s="51"/>
      <c r="AA1" s="50" t="s">
        <v>204</v>
      </c>
      <c r="AB1" s="50"/>
      <c r="AC1" s="50"/>
      <c r="AD1" s="50"/>
      <c r="AE1" s="46" t="s">
        <v>75</v>
      </c>
      <c r="AF1" s="46"/>
      <c r="AG1" s="47" t="s">
        <v>81</v>
      </c>
      <c r="AH1" s="47"/>
      <c r="AI1" s="48" t="s">
        <v>305</v>
      </c>
      <c r="AJ1" s="48"/>
      <c r="AK1" s="49" t="s">
        <v>78</v>
      </c>
      <c r="AL1" s="49"/>
      <c r="AR1" s="25" t="s">
        <v>75</v>
      </c>
      <c r="AS1" s="26" t="s">
        <v>81</v>
      </c>
      <c r="AT1" s="27" t="s">
        <v>305</v>
      </c>
      <c r="AU1" s="28" t="s">
        <v>78</v>
      </c>
    </row>
    <row r="2" spans="1:47" s="5" customFormat="1" ht="72.45" customHeight="1" thickBot="1" x14ac:dyDescent="0.35">
      <c r="A2" s="4" t="s">
        <v>873</v>
      </c>
      <c r="B2" s="4" t="s">
        <v>874</v>
      </c>
      <c r="C2" s="4" t="s">
        <v>203</v>
      </c>
      <c r="D2" s="4" t="s">
        <v>875</v>
      </c>
      <c r="E2" s="4" t="s">
        <v>876</v>
      </c>
      <c r="F2" s="4" t="s">
        <v>877</v>
      </c>
      <c r="G2" s="4" t="s">
        <v>878</v>
      </c>
      <c r="H2" s="4" t="s">
        <v>534</v>
      </c>
      <c r="I2" s="6" t="s">
        <v>76</v>
      </c>
      <c r="J2" s="6" t="s">
        <v>983</v>
      </c>
      <c r="K2" s="6" t="s">
        <v>982</v>
      </c>
      <c r="L2" s="6" t="s">
        <v>77</v>
      </c>
      <c r="M2" s="7" t="s">
        <v>76</v>
      </c>
      <c r="N2" s="7" t="s">
        <v>983</v>
      </c>
      <c r="O2" s="7" t="s">
        <v>982</v>
      </c>
      <c r="P2" s="7" t="s">
        <v>77</v>
      </c>
      <c r="Q2" s="9" t="s">
        <v>76</v>
      </c>
      <c r="R2" s="9" t="s">
        <v>983</v>
      </c>
      <c r="S2" s="9" t="s">
        <v>982</v>
      </c>
      <c r="T2" s="9" t="s">
        <v>77</v>
      </c>
      <c r="U2" s="8" t="s">
        <v>76</v>
      </c>
      <c r="V2" s="8" t="s">
        <v>983</v>
      </c>
      <c r="W2" s="8" t="s">
        <v>982</v>
      </c>
      <c r="X2" s="8" t="s">
        <v>77</v>
      </c>
      <c r="Y2" s="10" t="s">
        <v>550</v>
      </c>
      <c r="Z2" s="10" t="s">
        <v>108</v>
      </c>
      <c r="AA2" s="5" t="s">
        <v>75</v>
      </c>
      <c r="AB2" s="5" t="s">
        <v>81</v>
      </c>
      <c r="AC2" s="5" t="s">
        <v>391</v>
      </c>
      <c r="AD2" s="5" t="s">
        <v>306</v>
      </c>
      <c r="AE2" s="5" t="s">
        <v>82</v>
      </c>
      <c r="AF2" s="5" t="s">
        <v>83</v>
      </c>
      <c r="AG2" s="5" t="s">
        <v>82</v>
      </c>
      <c r="AH2" s="5" t="s">
        <v>83</v>
      </c>
      <c r="AI2" s="5" t="s">
        <v>82</v>
      </c>
      <c r="AJ2" s="5" t="s">
        <v>83</v>
      </c>
      <c r="AK2" s="5" t="s">
        <v>82</v>
      </c>
      <c r="AL2" s="5" t="s">
        <v>83</v>
      </c>
      <c r="AQ2" s="5" t="s">
        <v>552</v>
      </c>
      <c r="AR2" s="22">
        <v>45</v>
      </c>
      <c r="AS2" s="23">
        <v>41</v>
      </c>
      <c r="AT2" s="23">
        <v>12.5</v>
      </c>
      <c r="AU2" s="24">
        <v>1.5</v>
      </c>
    </row>
    <row r="3" spans="1:47" ht="43.5" customHeight="1" x14ac:dyDescent="0.45">
      <c r="A3" s="1" t="s">
        <v>808</v>
      </c>
      <c r="B3" s="1" t="s">
        <v>807</v>
      </c>
      <c r="C3" s="2" t="s">
        <v>792</v>
      </c>
      <c r="D3" s="2" t="s">
        <v>0</v>
      </c>
      <c r="E3" s="2" t="s">
        <v>36</v>
      </c>
      <c r="F3" s="2" t="s">
        <v>37</v>
      </c>
      <c r="G3" s="3" t="s">
        <v>3</v>
      </c>
      <c r="H3" s="21">
        <f>COUNTIF('1. LNP-LNP訴訟関連特許'!A:A,'1. LNP-①4成分の配合比に特徴'!B3)</f>
        <v>0</v>
      </c>
      <c r="I3" s="11" t="s">
        <v>138</v>
      </c>
      <c r="J3" s="5">
        <v>47</v>
      </c>
      <c r="K3" s="5">
        <v>48</v>
      </c>
      <c r="M3" s="5" t="s">
        <v>139</v>
      </c>
      <c r="N3" s="5">
        <v>32</v>
      </c>
      <c r="O3" s="5">
        <v>40</v>
      </c>
      <c r="P3" s="12" t="s">
        <v>140</v>
      </c>
      <c r="Q3" s="5" t="s">
        <v>126</v>
      </c>
      <c r="R3" s="5">
        <v>5</v>
      </c>
      <c r="S3" s="5">
        <v>15</v>
      </c>
      <c r="T3" s="12" t="s">
        <v>141</v>
      </c>
      <c r="U3" s="5" t="s">
        <v>142</v>
      </c>
      <c r="V3" s="5">
        <v>1</v>
      </c>
      <c r="W3" s="5">
        <v>2.5</v>
      </c>
      <c r="X3" s="12" t="s">
        <v>143</v>
      </c>
      <c r="Y3" s="5" t="s">
        <v>80</v>
      </c>
      <c r="Z3" s="16"/>
      <c r="AA3" s="1" t="s">
        <v>358</v>
      </c>
      <c r="AB3" s="13" t="s">
        <v>205</v>
      </c>
      <c r="AC3" s="13" t="s">
        <v>206</v>
      </c>
      <c r="AD3" s="13" t="s">
        <v>207</v>
      </c>
      <c r="AE3" s="1" cm="1">
        <f t="array" ref="AE3">SUM(J3:K3/2)</f>
        <v>47.5</v>
      </c>
      <c r="AF3" s="1">
        <f t="shared" ref="AF3:AF43" si="0">K3-AE3</f>
        <v>0.5</v>
      </c>
      <c r="AG3" s="1">
        <f t="shared" ref="AG3:AG43" si="1">SUM(N3:O3)/2</f>
        <v>36</v>
      </c>
      <c r="AH3" s="1">
        <f t="shared" ref="AH3:AH43" si="2">O3-AG3</f>
        <v>4</v>
      </c>
      <c r="AI3" s="1">
        <f t="shared" ref="AI3:AI43" si="3">SUM(R3:S3)/2</f>
        <v>10</v>
      </c>
      <c r="AJ3" s="1">
        <f t="shared" ref="AJ3:AJ43" si="4">S3-AI3</f>
        <v>5</v>
      </c>
      <c r="AK3" s="1">
        <f t="shared" ref="AK3:AK43" si="5">SUM(V3:W3)/2</f>
        <v>1.75</v>
      </c>
      <c r="AL3" s="1">
        <f t="shared" ref="AL3:AL43" si="6">W3-AK3</f>
        <v>0.75</v>
      </c>
      <c r="AM3" s="1">
        <f t="shared" ref="AM3:AM43" si="7">AR$2</f>
        <v>45</v>
      </c>
      <c r="AN3" s="1">
        <f t="shared" ref="AN3:AN43" si="8">AS$2</f>
        <v>41</v>
      </c>
      <c r="AO3" s="1">
        <f t="shared" ref="AO3:AO43" si="9">AT$2</f>
        <v>12.5</v>
      </c>
      <c r="AP3" s="1">
        <f t="shared" ref="AP3:AP43" si="10">AU$2</f>
        <v>1.5</v>
      </c>
    </row>
    <row r="4" spans="1:47" ht="43.5" customHeight="1" x14ac:dyDescent="0.45">
      <c r="A4" s="1" t="s">
        <v>809</v>
      </c>
      <c r="B4" s="17" t="s">
        <v>460</v>
      </c>
      <c r="C4" s="2" t="s">
        <v>489</v>
      </c>
      <c r="D4" s="2" t="s">
        <v>0</v>
      </c>
      <c r="E4" s="2" t="s">
        <v>413</v>
      </c>
      <c r="F4" s="2" t="s">
        <v>238</v>
      </c>
      <c r="G4" s="3" t="s">
        <v>3</v>
      </c>
      <c r="H4" s="21">
        <f>COUNTIF('1. LNP-LNP訴訟関連特許'!A:A,'1. LNP-①4成分の配合比に特徴'!B4)</f>
        <v>1</v>
      </c>
      <c r="I4" s="11" t="s">
        <v>446</v>
      </c>
      <c r="J4" s="5">
        <v>35</v>
      </c>
      <c r="K4" s="5">
        <v>65</v>
      </c>
      <c r="M4" s="5" t="s">
        <v>89</v>
      </c>
      <c r="N4" s="5">
        <v>15</v>
      </c>
      <c r="O4" s="5">
        <v>45</v>
      </c>
      <c r="Q4" s="11" t="s">
        <v>97</v>
      </c>
      <c r="R4" s="5">
        <v>3</v>
      </c>
      <c r="S4" s="5">
        <v>12</v>
      </c>
      <c r="U4" s="11" t="s">
        <v>287</v>
      </c>
      <c r="V4" s="5">
        <v>0.5</v>
      </c>
      <c r="W4" s="5">
        <v>10</v>
      </c>
      <c r="Y4" s="5" t="s">
        <v>80</v>
      </c>
      <c r="AA4" s="1" t="s">
        <v>466</v>
      </c>
      <c r="AB4" s="1" t="s">
        <v>466</v>
      </c>
      <c r="AC4" s="1" t="s">
        <v>466</v>
      </c>
      <c r="AD4" s="1" t="s">
        <v>466</v>
      </c>
      <c r="AE4" s="17" cm="1">
        <f t="array" ref="AE4">SUM(J4:K4/2)</f>
        <v>50</v>
      </c>
      <c r="AF4" s="17">
        <f t="shared" si="0"/>
        <v>15</v>
      </c>
      <c r="AG4" s="17">
        <f t="shared" si="1"/>
        <v>30</v>
      </c>
      <c r="AH4" s="17">
        <f t="shared" si="2"/>
        <v>15</v>
      </c>
      <c r="AI4" s="17">
        <f t="shared" si="3"/>
        <v>7.5</v>
      </c>
      <c r="AJ4" s="17">
        <f t="shared" si="4"/>
        <v>4.5</v>
      </c>
      <c r="AK4" s="17">
        <f t="shared" si="5"/>
        <v>5.25</v>
      </c>
      <c r="AL4" s="17">
        <f t="shared" si="6"/>
        <v>4.75</v>
      </c>
      <c r="AM4" s="1">
        <f t="shared" si="7"/>
        <v>45</v>
      </c>
      <c r="AN4" s="1">
        <f t="shared" si="8"/>
        <v>41</v>
      </c>
      <c r="AO4" s="1">
        <f t="shared" si="9"/>
        <v>12.5</v>
      </c>
      <c r="AP4" s="1">
        <f t="shared" si="10"/>
        <v>1.5</v>
      </c>
    </row>
    <row r="5" spans="1:47" ht="43.5" customHeight="1" x14ac:dyDescent="0.45">
      <c r="A5" s="1" t="s">
        <v>810</v>
      </c>
      <c r="B5" s="17" t="s">
        <v>461</v>
      </c>
      <c r="C5" s="2" t="s">
        <v>489</v>
      </c>
      <c r="D5" s="2" t="s">
        <v>0</v>
      </c>
      <c r="E5" s="2" t="s">
        <v>414</v>
      </c>
      <c r="F5" s="2" t="s">
        <v>238</v>
      </c>
      <c r="G5" s="3" t="s">
        <v>3</v>
      </c>
      <c r="H5" s="21">
        <f>COUNTIF('1. LNP-LNP訴訟関連特許'!A:A,'1. LNP-①4成分の配合比に特徴'!B5)</f>
        <v>1</v>
      </c>
      <c r="I5" s="11" t="s">
        <v>447</v>
      </c>
      <c r="J5" s="5">
        <v>35</v>
      </c>
      <c r="K5" s="5">
        <v>65</v>
      </c>
      <c r="M5" s="5" t="s">
        <v>89</v>
      </c>
      <c r="N5" s="5">
        <v>15</v>
      </c>
      <c r="O5" s="5">
        <v>45</v>
      </c>
      <c r="Q5" s="11" t="s">
        <v>97</v>
      </c>
      <c r="R5" s="5">
        <v>3</v>
      </c>
      <c r="S5" s="5">
        <v>12</v>
      </c>
      <c r="U5" s="5" t="s">
        <v>78</v>
      </c>
      <c r="V5" s="5">
        <v>0.5</v>
      </c>
      <c r="W5" s="5">
        <v>10</v>
      </c>
      <c r="Y5" s="5" t="s">
        <v>80</v>
      </c>
      <c r="AA5" s="1" t="s">
        <v>468</v>
      </c>
      <c r="AB5" s="1" t="s">
        <v>468</v>
      </c>
      <c r="AC5" s="1" t="s">
        <v>468</v>
      </c>
      <c r="AD5" s="1" t="s">
        <v>468</v>
      </c>
      <c r="AE5" s="17" cm="1">
        <f t="array" ref="AE5">SUM(J5:K5/2)</f>
        <v>50</v>
      </c>
      <c r="AF5" s="17">
        <f t="shared" si="0"/>
        <v>15</v>
      </c>
      <c r="AG5" s="17">
        <f t="shared" si="1"/>
        <v>30</v>
      </c>
      <c r="AH5" s="17">
        <f t="shared" si="2"/>
        <v>15</v>
      </c>
      <c r="AI5" s="17">
        <f t="shared" si="3"/>
        <v>7.5</v>
      </c>
      <c r="AJ5" s="17">
        <f t="shared" si="4"/>
        <v>4.5</v>
      </c>
      <c r="AK5" s="17">
        <f t="shared" si="5"/>
        <v>5.25</v>
      </c>
      <c r="AL5" s="17">
        <f t="shared" si="6"/>
        <v>4.75</v>
      </c>
      <c r="AM5" s="1">
        <f t="shared" si="7"/>
        <v>45</v>
      </c>
      <c r="AN5" s="1">
        <f t="shared" si="8"/>
        <v>41</v>
      </c>
      <c r="AO5" s="1">
        <f t="shared" si="9"/>
        <v>12.5</v>
      </c>
      <c r="AP5" s="1">
        <f t="shared" si="10"/>
        <v>1.5</v>
      </c>
    </row>
    <row r="6" spans="1:47" ht="43.5" customHeight="1" x14ac:dyDescent="0.45">
      <c r="A6" s="1" t="s">
        <v>811</v>
      </c>
      <c r="B6" s="17" t="s">
        <v>462</v>
      </c>
      <c r="C6" s="2" t="s">
        <v>489</v>
      </c>
      <c r="D6" s="2" t="s">
        <v>0</v>
      </c>
      <c r="E6" s="2" t="s">
        <v>415</v>
      </c>
      <c r="F6" s="2" t="s">
        <v>238</v>
      </c>
      <c r="G6" s="3" t="s">
        <v>3</v>
      </c>
      <c r="H6" s="21">
        <f>COUNTIF('1. LNP-LNP訴訟関連特許'!A:A,'1. LNP-①4成分の配合比に特徴'!B6)</f>
        <v>1</v>
      </c>
      <c r="I6" s="11" t="s">
        <v>446</v>
      </c>
      <c r="J6" s="5">
        <v>35</v>
      </c>
      <c r="K6" s="5">
        <v>65</v>
      </c>
      <c r="M6" s="5" t="s">
        <v>89</v>
      </c>
      <c r="N6" s="5">
        <v>15</v>
      </c>
      <c r="O6" s="5">
        <v>45</v>
      </c>
      <c r="Q6" s="11" t="s">
        <v>97</v>
      </c>
      <c r="R6" s="5">
        <v>3</v>
      </c>
      <c r="S6" s="5">
        <v>12</v>
      </c>
      <c r="U6" s="5" t="s">
        <v>78</v>
      </c>
      <c r="V6" s="5">
        <v>0.5</v>
      </c>
      <c r="W6" s="5">
        <v>10</v>
      </c>
      <c r="Y6" s="5" t="s">
        <v>80</v>
      </c>
      <c r="AA6" s="1" t="s">
        <v>469</v>
      </c>
      <c r="AB6" s="1" t="s">
        <v>469</v>
      </c>
      <c r="AC6" s="1" t="s">
        <v>469</v>
      </c>
      <c r="AD6" s="1" t="s">
        <v>469</v>
      </c>
      <c r="AE6" s="17" cm="1">
        <f t="array" ref="AE6">SUM(J6:K6/2)</f>
        <v>50</v>
      </c>
      <c r="AF6" s="17">
        <f t="shared" si="0"/>
        <v>15</v>
      </c>
      <c r="AG6" s="17">
        <f t="shared" si="1"/>
        <v>30</v>
      </c>
      <c r="AH6" s="17">
        <f t="shared" si="2"/>
        <v>15</v>
      </c>
      <c r="AI6" s="17">
        <f t="shared" si="3"/>
        <v>7.5</v>
      </c>
      <c r="AJ6" s="17">
        <f t="shared" si="4"/>
        <v>4.5</v>
      </c>
      <c r="AK6" s="17">
        <f t="shared" si="5"/>
        <v>5.25</v>
      </c>
      <c r="AL6" s="17">
        <f t="shared" si="6"/>
        <v>4.75</v>
      </c>
      <c r="AM6" s="1">
        <f t="shared" si="7"/>
        <v>45</v>
      </c>
      <c r="AN6" s="1">
        <f t="shared" si="8"/>
        <v>41</v>
      </c>
      <c r="AO6" s="1">
        <f t="shared" si="9"/>
        <v>12.5</v>
      </c>
      <c r="AP6" s="1">
        <f t="shared" si="10"/>
        <v>1.5</v>
      </c>
    </row>
    <row r="7" spans="1:47" ht="43.5" customHeight="1" x14ac:dyDescent="0.45">
      <c r="A7" s="1" t="s">
        <v>812</v>
      </c>
      <c r="B7" s="17" t="s">
        <v>463</v>
      </c>
      <c r="C7" s="2" t="s">
        <v>489</v>
      </c>
      <c r="D7" s="2" t="s">
        <v>0</v>
      </c>
      <c r="E7" s="2" t="s">
        <v>419</v>
      </c>
      <c r="F7" s="2" t="s">
        <v>238</v>
      </c>
      <c r="G7" s="3" t="s">
        <v>1026</v>
      </c>
      <c r="H7" s="21">
        <f>COUNTIF('1. LNP-LNP訴訟関連特許'!A:A,'1. LNP-①4成分の配合比に特徴'!B7)</f>
        <v>1</v>
      </c>
      <c r="I7" s="11" t="s">
        <v>447</v>
      </c>
      <c r="J7" s="5">
        <v>35</v>
      </c>
      <c r="K7" s="5">
        <v>65</v>
      </c>
      <c r="M7" s="5" t="s">
        <v>89</v>
      </c>
      <c r="N7" s="5">
        <v>15</v>
      </c>
      <c r="O7" s="5">
        <v>45</v>
      </c>
      <c r="Q7" s="11" t="s">
        <v>97</v>
      </c>
      <c r="R7" s="5">
        <v>3</v>
      </c>
      <c r="S7" s="5">
        <v>12</v>
      </c>
      <c r="U7" s="5" t="s">
        <v>78</v>
      </c>
      <c r="V7" s="5">
        <v>0.5</v>
      </c>
      <c r="W7" s="5">
        <v>10</v>
      </c>
      <c r="Y7" s="5" t="s">
        <v>80</v>
      </c>
      <c r="AA7" s="1" t="s">
        <v>470</v>
      </c>
      <c r="AB7" s="1" t="s">
        <v>470</v>
      </c>
      <c r="AC7" s="1" t="s">
        <v>470</v>
      </c>
      <c r="AD7" s="1" t="s">
        <v>470</v>
      </c>
      <c r="AE7" s="17" cm="1">
        <f t="array" ref="AE7">SUM(J7:K7/2)</f>
        <v>50</v>
      </c>
      <c r="AF7" s="17">
        <f t="shared" si="0"/>
        <v>15</v>
      </c>
      <c r="AG7" s="17">
        <f t="shared" si="1"/>
        <v>30</v>
      </c>
      <c r="AH7" s="17">
        <f t="shared" si="2"/>
        <v>15</v>
      </c>
      <c r="AI7" s="17">
        <f t="shared" si="3"/>
        <v>7.5</v>
      </c>
      <c r="AJ7" s="17">
        <f t="shared" si="4"/>
        <v>4.5</v>
      </c>
      <c r="AK7" s="17">
        <f t="shared" si="5"/>
        <v>5.25</v>
      </c>
      <c r="AL7" s="17">
        <f t="shared" si="6"/>
        <v>4.75</v>
      </c>
      <c r="AM7" s="1">
        <f t="shared" si="7"/>
        <v>45</v>
      </c>
      <c r="AN7" s="1">
        <f t="shared" si="8"/>
        <v>41</v>
      </c>
      <c r="AO7" s="1">
        <f t="shared" si="9"/>
        <v>12.5</v>
      </c>
      <c r="AP7" s="1">
        <f t="shared" si="10"/>
        <v>1.5</v>
      </c>
    </row>
    <row r="8" spans="1:47" ht="43.5" customHeight="1" x14ac:dyDescent="0.45">
      <c r="A8" s="1" t="s">
        <v>813</v>
      </c>
      <c r="B8" s="1" t="s">
        <v>501</v>
      </c>
      <c r="C8" s="2" t="s">
        <v>502</v>
      </c>
      <c r="D8" s="2" t="s">
        <v>0</v>
      </c>
      <c r="E8" s="2" t="s">
        <v>6</v>
      </c>
      <c r="F8" s="2" t="s">
        <v>5</v>
      </c>
      <c r="G8" s="3" t="s">
        <v>3</v>
      </c>
      <c r="H8" s="21">
        <f>COUNTIF('1. LNP-LNP訴訟関連特許'!A:A,'1. LNP-①4成分の配合比に特徴'!B8)</f>
        <v>1</v>
      </c>
      <c r="I8" s="11" t="s">
        <v>103</v>
      </c>
      <c r="J8" s="5">
        <v>45</v>
      </c>
      <c r="K8" s="5">
        <v>70</v>
      </c>
      <c r="L8" s="12" t="s">
        <v>87</v>
      </c>
      <c r="M8" s="5" t="s">
        <v>89</v>
      </c>
      <c r="N8" s="5">
        <v>25</v>
      </c>
      <c r="O8" s="5">
        <v>45</v>
      </c>
      <c r="P8" s="12" t="s">
        <v>86</v>
      </c>
      <c r="Q8" s="5" t="s">
        <v>84</v>
      </c>
      <c r="R8" s="5">
        <v>3</v>
      </c>
      <c r="S8" s="5">
        <v>15</v>
      </c>
      <c r="U8" s="5" t="s">
        <v>78</v>
      </c>
      <c r="V8" s="5">
        <v>0.1</v>
      </c>
      <c r="W8" s="5">
        <v>2</v>
      </c>
      <c r="Y8" s="5" t="s">
        <v>85</v>
      </c>
      <c r="AA8" s="1" t="s">
        <v>359</v>
      </c>
      <c r="AB8" s="13" t="s">
        <v>208</v>
      </c>
      <c r="AC8" s="1" t="s">
        <v>359</v>
      </c>
      <c r="AD8" s="1" t="s">
        <v>359</v>
      </c>
      <c r="AE8" s="1" cm="1">
        <f t="array" ref="AE8">SUM(J8:K8/2)</f>
        <v>57.5</v>
      </c>
      <c r="AF8" s="1">
        <f t="shared" si="0"/>
        <v>12.5</v>
      </c>
      <c r="AG8" s="1">
        <f t="shared" si="1"/>
        <v>35</v>
      </c>
      <c r="AH8" s="1">
        <f t="shared" si="2"/>
        <v>10</v>
      </c>
      <c r="AI8" s="1">
        <f t="shared" si="3"/>
        <v>9</v>
      </c>
      <c r="AJ8" s="1">
        <f t="shared" si="4"/>
        <v>6</v>
      </c>
      <c r="AK8" s="1">
        <f t="shared" si="5"/>
        <v>1.05</v>
      </c>
      <c r="AL8" s="1">
        <f t="shared" si="6"/>
        <v>0.95</v>
      </c>
      <c r="AM8" s="1">
        <f t="shared" si="7"/>
        <v>45</v>
      </c>
      <c r="AN8" s="1">
        <f t="shared" si="8"/>
        <v>41</v>
      </c>
      <c r="AO8" s="1">
        <f t="shared" si="9"/>
        <v>12.5</v>
      </c>
      <c r="AP8" s="1">
        <f t="shared" si="10"/>
        <v>1.5</v>
      </c>
    </row>
    <row r="9" spans="1:47" ht="43.5" customHeight="1" x14ac:dyDescent="0.45">
      <c r="A9" s="1" t="s">
        <v>814</v>
      </c>
      <c r="B9" s="1" t="s">
        <v>503</v>
      </c>
      <c r="C9" s="2" t="s">
        <v>502</v>
      </c>
      <c r="D9" s="2" t="s">
        <v>0</v>
      </c>
      <c r="E9" s="2" t="s">
        <v>58</v>
      </c>
      <c r="F9" s="2" t="s">
        <v>5</v>
      </c>
      <c r="G9" s="3" t="s">
        <v>3</v>
      </c>
      <c r="H9" s="21">
        <f>COUNTIF('1. LNP-LNP訴訟関連特許'!A:A,'1. LNP-①4成分の配合比に特徴'!B9)</f>
        <v>1</v>
      </c>
      <c r="I9" s="5" t="s">
        <v>115</v>
      </c>
      <c r="J9" s="5">
        <v>50</v>
      </c>
      <c r="K9" s="5">
        <v>85</v>
      </c>
      <c r="M9" s="5" t="s">
        <v>90</v>
      </c>
      <c r="N9" s="5">
        <v>30</v>
      </c>
      <c r="O9" s="5">
        <v>40</v>
      </c>
      <c r="P9" s="12" t="s">
        <v>132</v>
      </c>
      <c r="Q9" s="5" t="s">
        <v>84</v>
      </c>
      <c r="R9" s="5">
        <v>3</v>
      </c>
      <c r="S9" s="5">
        <v>15</v>
      </c>
      <c r="T9" s="12" t="s">
        <v>184</v>
      </c>
      <c r="U9" s="5" t="s">
        <v>175</v>
      </c>
      <c r="V9" s="5">
        <v>0.5</v>
      </c>
      <c r="W9" s="5">
        <v>2</v>
      </c>
      <c r="Y9" s="5" t="s">
        <v>80</v>
      </c>
      <c r="AA9" s="1" t="s">
        <v>360</v>
      </c>
      <c r="AB9" s="13" t="s">
        <v>209</v>
      </c>
      <c r="AC9" s="13" t="s">
        <v>210</v>
      </c>
      <c r="AD9" s="1" t="s">
        <v>360</v>
      </c>
      <c r="AE9" s="1" cm="1">
        <f t="array" ref="AE9">SUM(J9:K9/2)</f>
        <v>67.5</v>
      </c>
      <c r="AF9" s="1">
        <f t="shared" si="0"/>
        <v>17.5</v>
      </c>
      <c r="AG9" s="1">
        <f t="shared" si="1"/>
        <v>35</v>
      </c>
      <c r="AH9" s="1">
        <f t="shared" si="2"/>
        <v>5</v>
      </c>
      <c r="AI9" s="1">
        <f t="shared" si="3"/>
        <v>9</v>
      </c>
      <c r="AJ9" s="1">
        <f t="shared" si="4"/>
        <v>6</v>
      </c>
      <c r="AK9" s="1">
        <f t="shared" si="5"/>
        <v>1.25</v>
      </c>
      <c r="AL9" s="1">
        <f t="shared" si="6"/>
        <v>0.75</v>
      </c>
      <c r="AM9" s="1">
        <f t="shared" si="7"/>
        <v>45</v>
      </c>
      <c r="AN9" s="1">
        <f t="shared" si="8"/>
        <v>41</v>
      </c>
      <c r="AO9" s="1">
        <f t="shared" si="9"/>
        <v>12.5</v>
      </c>
      <c r="AP9" s="1">
        <f t="shared" si="10"/>
        <v>1.5</v>
      </c>
    </row>
    <row r="10" spans="1:47" ht="43.5" customHeight="1" x14ac:dyDescent="0.45">
      <c r="A10" s="1" t="s">
        <v>815</v>
      </c>
      <c r="B10" s="1" t="s">
        <v>504</v>
      </c>
      <c r="C10" s="2" t="s">
        <v>502</v>
      </c>
      <c r="D10" s="2" t="s">
        <v>0</v>
      </c>
      <c r="E10" s="2" t="s">
        <v>59</v>
      </c>
      <c r="F10" s="2" t="s">
        <v>5</v>
      </c>
      <c r="G10" s="3" t="s">
        <v>3</v>
      </c>
      <c r="H10" s="21">
        <f>COUNTIF('1. LNP-LNP訴訟関連特許'!A:A,'1. LNP-①4成分の配合比に特徴'!B10)</f>
        <v>1</v>
      </c>
      <c r="I10" s="5" t="s">
        <v>115</v>
      </c>
      <c r="J10" s="5">
        <v>50</v>
      </c>
      <c r="K10" s="5">
        <v>65</v>
      </c>
      <c r="M10" s="5" t="s">
        <v>90</v>
      </c>
      <c r="N10" s="5">
        <v>30</v>
      </c>
      <c r="O10" s="5">
        <v>40</v>
      </c>
      <c r="Q10" s="5" t="s">
        <v>84</v>
      </c>
      <c r="R10" s="5">
        <v>0</v>
      </c>
      <c r="S10" s="5">
        <v>19.5</v>
      </c>
      <c r="T10" s="12" t="s">
        <v>185</v>
      </c>
      <c r="U10" s="5" t="s">
        <v>175</v>
      </c>
      <c r="V10" s="5">
        <v>0.5</v>
      </c>
      <c r="W10" s="5">
        <v>2</v>
      </c>
      <c r="Y10" s="5" t="s">
        <v>80</v>
      </c>
      <c r="AA10" s="1" t="s">
        <v>361</v>
      </c>
      <c r="AB10" s="1" t="s">
        <v>361</v>
      </c>
      <c r="AC10" s="1" t="s">
        <v>361</v>
      </c>
      <c r="AD10" s="1" t="s">
        <v>361</v>
      </c>
      <c r="AE10" s="1" cm="1">
        <f t="array" ref="AE10">SUM(J10:K10/2)</f>
        <v>57.5</v>
      </c>
      <c r="AF10" s="1">
        <f t="shared" si="0"/>
        <v>7.5</v>
      </c>
      <c r="AG10" s="1">
        <f t="shared" si="1"/>
        <v>35</v>
      </c>
      <c r="AH10" s="1">
        <f t="shared" si="2"/>
        <v>5</v>
      </c>
      <c r="AI10" s="1">
        <f t="shared" si="3"/>
        <v>9.75</v>
      </c>
      <c r="AJ10" s="1">
        <f t="shared" si="4"/>
        <v>9.75</v>
      </c>
      <c r="AK10" s="1">
        <f t="shared" si="5"/>
        <v>1.25</v>
      </c>
      <c r="AL10" s="1">
        <f t="shared" si="6"/>
        <v>0.75</v>
      </c>
      <c r="AM10" s="1">
        <f t="shared" si="7"/>
        <v>45</v>
      </c>
      <c r="AN10" s="1">
        <f t="shared" si="8"/>
        <v>41</v>
      </c>
      <c r="AO10" s="1">
        <f t="shared" si="9"/>
        <v>12.5</v>
      </c>
      <c r="AP10" s="1">
        <f t="shared" si="10"/>
        <v>1.5</v>
      </c>
    </row>
    <row r="11" spans="1:47" ht="43.5" customHeight="1" x14ac:dyDescent="0.45">
      <c r="A11" s="1" t="s">
        <v>816</v>
      </c>
      <c r="B11" s="1" t="s">
        <v>505</v>
      </c>
      <c r="C11" s="2" t="s">
        <v>502</v>
      </c>
      <c r="D11" s="2" t="s">
        <v>0</v>
      </c>
      <c r="E11" s="2" t="s">
        <v>60</v>
      </c>
      <c r="F11" s="2" t="s">
        <v>5</v>
      </c>
      <c r="G11" s="3" t="s">
        <v>3</v>
      </c>
      <c r="H11" s="21">
        <f>COUNTIF('1. LNP-LNP訴訟関連特許'!A:A,'1. LNP-①4成分の配合比に特徴'!B11)</f>
        <v>1</v>
      </c>
      <c r="I11" s="5" t="s">
        <v>115</v>
      </c>
      <c r="J11" s="5">
        <v>50</v>
      </c>
      <c r="K11" s="5">
        <v>65</v>
      </c>
      <c r="M11" s="5" t="s">
        <v>90</v>
      </c>
      <c r="N11" s="5">
        <v>30</v>
      </c>
      <c r="O11" s="5">
        <v>40</v>
      </c>
      <c r="Q11" s="5" t="s">
        <v>84</v>
      </c>
      <c r="R11" s="5">
        <v>3</v>
      </c>
      <c r="S11" s="5">
        <v>15</v>
      </c>
      <c r="U11" s="5" t="s">
        <v>175</v>
      </c>
      <c r="V11" s="5">
        <v>0.5</v>
      </c>
      <c r="W11" s="5">
        <v>2</v>
      </c>
      <c r="Y11" s="5" t="s">
        <v>80</v>
      </c>
      <c r="AA11" s="1" t="s">
        <v>362</v>
      </c>
      <c r="AB11" s="1" t="s">
        <v>362</v>
      </c>
      <c r="AC11" s="1" t="s">
        <v>362</v>
      </c>
      <c r="AD11" s="1" t="s">
        <v>362</v>
      </c>
      <c r="AE11" s="1" cm="1">
        <f t="array" ref="AE11">SUM(J11:K11/2)</f>
        <v>57.5</v>
      </c>
      <c r="AF11" s="1">
        <f t="shared" si="0"/>
        <v>7.5</v>
      </c>
      <c r="AG11" s="1">
        <f t="shared" si="1"/>
        <v>35</v>
      </c>
      <c r="AH11" s="1">
        <f t="shared" si="2"/>
        <v>5</v>
      </c>
      <c r="AI11" s="1">
        <f t="shared" si="3"/>
        <v>9</v>
      </c>
      <c r="AJ11" s="1">
        <f t="shared" si="4"/>
        <v>6</v>
      </c>
      <c r="AK11" s="1">
        <f t="shared" si="5"/>
        <v>1.25</v>
      </c>
      <c r="AL11" s="1">
        <f t="shared" si="6"/>
        <v>0.75</v>
      </c>
      <c r="AM11" s="1">
        <f t="shared" si="7"/>
        <v>45</v>
      </c>
      <c r="AN11" s="1">
        <f t="shared" si="8"/>
        <v>41</v>
      </c>
      <c r="AO11" s="1">
        <f t="shared" si="9"/>
        <v>12.5</v>
      </c>
      <c r="AP11" s="1">
        <f t="shared" si="10"/>
        <v>1.5</v>
      </c>
    </row>
    <row r="12" spans="1:47" ht="43.5" customHeight="1" x14ac:dyDescent="0.45">
      <c r="A12" s="1" t="s">
        <v>817</v>
      </c>
      <c r="B12" s="1" t="s">
        <v>506</v>
      </c>
      <c r="C12" s="2" t="s">
        <v>502</v>
      </c>
      <c r="D12" s="2" t="s">
        <v>0</v>
      </c>
      <c r="E12" s="2" t="s">
        <v>72</v>
      </c>
      <c r="F12" s="2" t="s">
        <v>5</v>
      </c>
      <c r="G12" s="3" t="s">
        <v>3</v>
      </c>
      <c r="H12" s="21">
        <f>COUNTIF('1. LNP-LNP訴訟関連特許'!A:A,'1. LNP-①4成分の配合比に特徴'!B12)</f>
        <v>1</v>
      </c>
      <c r="I12" s="5" t="s">
        <v>115</v>
      </c>
      <c r="J12" s="5">
        <v>50</v>
      </c>
      <c r="K12" s="5">
        <v>65</v>
      </c>
      <c r="M12" s="5" t="s">
        <v>90</v>
      </c>
      <c r="N12" s="5">
        <v>30</v>
      </c>
      <c r="O12" s="5">
        <v>40</v>
      </c>
      <c r="Q12" s="5" t="s">
        <v>84</v>
      </c>
      <c r="R12" s="5">
        <v>4</v>
      </c>
      <c r="S12" s="5">
        <v>10</v>
      </c>
      <c r="U12" s="5" t="s">
        <v>175</v>
      </c>
      <c r="V12" s="5">
        <v>0.5</v>
      </c>
      <c r="W12" s="5">
        <v>2</v>
      </c>
      <c r="Y12" s="5" t="s">
        <v>80</v>
      </c>
      <c r="AA12" s="1" t="s">
        <v>363</v>
      </c>
      <c r="AB12" s="1" t="s">
        <v>363</v>
      </c>
      <c r="AC12" s="1" t="s">
        <v>363</v>
      </c>
      <c r="AD12" s="1" t="s">
        <v>363</v>
      </c>
      <c r="AE12" s="1" cm="1">
        <f t="array" ref="AE12">SUM(J12:K12/2)</f>
        <v>57.5</v>
      </c>
      <c r="AF12" s="1">
        <f t="shared" si="0"/>
        <v>7.5</v>
      </c>
      <c r="AG12" s="1">
        <f t="shared" si="1"/>
        <v>35</v>
      </c>
      <c r="AH12" s="1">
        <f t="shared" si="2"/>
        <v>5</v>
      </c>
      <c r="AI12" s="1">
        <f t="shared" si="3"/>
        <v>7</v>
      </c>
      <c r="AJ12" s="1">
        <f t="shared" si="4"/>
        <v>3</v>
      </c>
      <c r="AK12" s="1">
        <f t="shared" si="5"/>
        <v>1.25</v>
      </c>
      <c r="AL12" s="1">
        <f t="shared" si="6"/>
        <v>0.75</v>
      </c>
      <c r="AM12" s="1">
        <f t="shared" si="7"/>
        <v>45</v>
      </c>
      <c r="AN12" s="1">
        <f t="shared" si="8"/>
        <v>41</v>
      </c>
      <c r="AO12" s="1">
        <f t="shared" si="9"/>
        <v>12.5</v>
      </c>
      <c r="AP12" s="1">
        <f t="shared" si="10"/>
        <v>1.5</v>
      </c>
    </row>
    <row r="13" spans="1:47" ht="43.5" customHeight="1" x14ac:dyDescent="0.45">
      <c r="A13" s="1" t="s">
        <v>819</v>
      </c>
      <c r="B13" s="1" t="s">
        <v>818</v>
      </c>
      <c r="C13" s="2" t="s">
        <v>502</v>
      </c>
      <c r="D13" s="2" t="s">
        <v>0</v>
      </c>
      <c r="E13" s="2" t="s">
        <v>74</v>
      </c>
      <c r="F13" s="2" t="s">
        <v>5</v>
      </c>
      <c r="G13" s="3" t="s">
        <v>3</v>
      </c>
      <c r="H13" s="21">
        <f>COUNTIF('1. LNP-LNP訴訟関連特許'!A:A,'1. LNP-①4成分の配合比に特徴'!B13)</f>
        <v>0</v>
      </c>
      <c r="I13" s="5" t="s">
        <v>115</v>
      </c>
      <c r="J13" s="5">
        <v>50</v>
      </c>
      <c r="K13" s="5">
        <v>65</v>
      </c>
      <c r="M13" s="5" t="s">
        <v>201</v>
      </c>
      <c r="N13" s="5">
        <v>30</v>
      </c>
      <c r="O13" s="5">
        <v>40</v>
      </c>
      <c r="Q13" s="5" t="s">
        <v>84</v>
      </c>
      <c r="R13" s="5">
        <v>4</v>
      </c>
      <c r="S13" s="5">
        <v>10</v>
      </c>
      <c r="T13" s="12" t="s">
        <v>202</v>
      </c>
      <c r="U13" s="5" t="s">
        <v>175</v>
      </c>
      <c r="V13" s="5">
        <v>0.5</v>
      </c>
      <c r="W13" s="5">
        <v>2</v>
      </c>
      <c r="Y13" s="5" t="s">
        <v>80</v>
      </c>
      <c r="AA13" s="1" t="s">
        <v>364</v>
      </c>
      <c r="AB13" s="1" t="s">
        <v>364</v>
      </c>
      <c r="AC13" s="13" t="s">
        <v>211</v>
      </c>
      <c r="AD13" s="1" t="s">
        <v>364</v>
      </c>
      <c r="AE13" s="1" cm="1">
        <f t="array" ref="AE13">SUM(J13:K13/2)</f>
        <v>57.5</v>
      </c>
      <c r="AF13" s="1">
        <f t="shared" si="0"/>
        <v>7.5</v>
      </c>
      <c r="AG13" s="1">
        <f t="shared" si="1"/>
        <v>35</v>
      </c>
      <c r="AH13" s="1">
        <f t="shared" si="2"/>
        <v>5</v>
      </c>
      <c r="AI13" s="1">
        <f t="shared" si="3"/>
        <v>7</v>
      </c>
      <c r="AJ13" s="1">
        <f t="shared" si="4"/>
        <v>3</v>
      </c>
      <c r="AK13" s="1">
        <f t="shared" si="5"/>
        <v>1.25</v>
      </c>
      <c r="AL13" s="1">
        <f t="shared" si="6"/>
        <v>0.75</v>
      </c>
      <c r="AM13" s="1">
        <f t="shared" si="7"/>
        <v>45</v>
      </c>
      <c r="AN13" s="1">
        <f t="shared" si="8"/>
        <v>41</v>
      </c>
      <c r="AO13" s="1">
        <f t="shared" si="9"/>
        <v>12.5</v>
      </c>
      <c r="AP13" s="1">
        <f t="shared" si="10"/>
        <v>1.5</v>
      </c>
    </row>
    <row r="14" spans="1:47" ht="43.5" customHeight="1" x14ac:dyDescent="0.45">
      <c r="A14" s="1" t="s">
        <v>821</v>
      </c>
      <c r="B14" s="1" t="s">
        <v>820</v>
      </c>
      <c r="C14" s="2" t="s">
        <v>793</v>
      </c>
      <c r="D14" s="2" t="s">
        <v>0</v>
      </c>
      <c r="E14" s="2" t="s">
        <v>4</v>
      </c>
      <c r="F14" s="2" t="s">
        <v>5</v>
      </c>
      <c r="G14" s="3" t="s">
        <v>3</v>
      </c>
      <c r="H14" s="21">
        <f>COUNTIF('1. LNP-LNP訴訟関連特許'!A:A,'1. LNP-①4成分の配合比に特徴'!B14)</f>
        <v>0</v>
      </c>
      <c r="I14" s="5" t="s">
        <v>115</v>
      </c>
      <c r="J14" s="5">
        <v>45</v>
      </c>
      <c r="K14" s="5">
        <v>65</v>
      </c>
      <c r="M14" s="5" t="s">
        <v>90</v>
      </c>
      <c r="N14" s="5">
        <v>5</v>
      </c>
      <c r="O14" s="5">
        <v>53</v>
      </c>
      <c r="P14" s="12" t="s">
        <v>104</v>
      </c>
      <c r="Q14" s="5" t="s">
        <v>84</v>
      </c>
      <c r="R14" s="5">
        <v>2</v>
      </c>
      <c r="S14" s="5">
        <v>15</v>
      </c>
      <c r="U14" s="5" t="s">
        <v>78</v>
      </c>
      <c r="V14" s="5">
        <v>2</v>
      </c>
      <c r="W14" s="5">
        <v>15</v>
      </c>
      <c r="Y14" s="5" t="s">
        <v>80</v>
      </c>
      <c r="AA14" s="1" t="s">
        <v>365</v>
      </c>
      <c r="AB14" s="1" t="s">
        <v>365</v>
      </c>
      <c r="AC14" s="1" t="s">
        <v>365</v>
      </c>
      <c r="AD14" s="1" t="s">
        <v>365</v>
      </c>
      <c r="AE14" s="1" cm="1">
        <f t="array" ref="AE14">SUM(J14:K14/2)</f>
        <v>55</v>
      </c>
      <c r="AF14" s="1">
        <f t="shared" si="0"/>
        <v>10</v>
      </c>
      <c r="AG14" s="1">
        <f t="shared" si="1"/>
        <v>29</v>
      </c>
      <c r="AH14" s="1">
        <f t="shared" si="2"/>
        <v>24</v>
      </c>
      <c r="AI14" s="1">
        <f t="shared" si="3"/>
        <v>8.5</v>
      </c>
      <c r="AJ14" s="1">
        <f t="shared" si="4"/>
        <v>6.5</v>
      </c>
      <c r="AK14" s="1">
        <f t="shared" si="5"/>
        <v>8.5</v>
      </c>
      <c r="AL14" s="1">
        <f t="shared" si="6"/>
        <v>6.5</v>
      </c>
      <c r="AM14" s="1">
        <f t="shared" si="7"/>
        <v>45</v>
      </c>
      <c r="AN14" s="1">
        <f t="shared" si="8"/>
        <v>41</v>
      </c>
      <c r="AO14" s="1">
        <f t="shared" si="9"/>
        <v>12.5</v>
      </c>
      <c r="AP14" s="1">
        <f t="shared" si="10"/>
        <v>1.5</v>
      </c>
    </row>
    <row r="15" spans="1:47" ht="43.5" customHeight="1" x14ac:dyDescent="0.45">
      <c r="A15" s="1" t="s">
        <v>823</v>
      </c>
      <c r="B15" s="1" t="s">
        <v>822</v>
      </c>
      <c r="C15" s="2" t="s">
        <v>793</v>
      </c>
      <c r="D15" s="2" t="s">
        <v>0</v>
      </c>
      <c r="E15" s="2" t="s">
        <v>28</v>
      </c>
      <c r="F15" s="2" t="s">
        <v>5</v>
      </c>
      <c r="G15" s="3" t="s">
        <v>3</v>
      </c>
      <c r="H15" s="21">
        <f>COUNTIF('1. LNP-LNP訴訟関連特許'!A:A,'1. LNP-①4成分の配合比に特徴'!B15)</f>
        <v>0</v>
      </c>
      <c r="I15" s="5" t="s">
        <v>115</v>
      </c>
      <c r="J15" s="5">
        <v>45</v>
      </c>
      <c r="K15" s="5">
        <v>65</v>
      </c>
      <c r="M15" s="5" t="s">
        <v>89</v>
      </c>
      <c r="N15" s="5">
        <v>5</v>
      </c>
      <c r="O15" s="5">
        <v>53</v>
      </c>
      <c r="P15" s="12" t="s">
        <v>131</v>
      </c>
      <c r="Q15" s="5" t="s">
        <v>84</v>
      </c>
      <c r="R15" s="5">
        <v>2</v>
      </c>
      <c r="S15" s="5">
        <v>15</v>
      </c>
      <c r="T15" s="12" t="s">
        <v>132</v>
      </c>
      <c r="U15" s="5" t="s">
        <v>78</v>
      </c>
      <c r="V15" s="5">
        <v>2</v>
      </c>
      <c r="W15" s="5">
        <v>15</v>
      </c>
      <c r="Y15" s="5" t="s">
        <v>80</v>
      </c>
      <c r="AA15" s="1" t="s">
        <v>366</v>
      </c>
      <c r="AB15" s="1" t="s">
        <v>366</v>
      </c>
      <c r="AC15" s="13" t="s">
        <v>212</v>
      </c>
      <c r="AD15" s="1" t="s">
        <v>366</v>
      </c>
      <c r="AE15" s="1" cm="1">
        <f t="array" ref="AE15">SUM(J15:K15/2)</f>
        <v>55</v>
      </c>
      <c r="AF15" s="1">
        <f t="shared" si="0"/>
        <v>10</v>
      </c>
      <c r="AG15" s="1">
        <f t="shared" si="1"/>
        <v>29</v>
      </c>
      <c r="AH15" s="1">
        <f t="shared" si="2"/>
        <v>24</v>
      </c>
      <c r="AI15" s="1">
        <f t="shared" si="3"/>
        <v>8.5</v>
      </c>
      <c r="AJ15" s="1">
        <f t="shared" si="4"/>
        <v>6.5</v>
      </c>
      <c r="AK15" s="1">
        <f t="shared" si="5"/>
        <v>8.5</v>
      </c>
      <c r="AL15" s="1">
        <f t="shared" si="6"/>
        <v>6.5</v>
      </c>
      <c r="AM15" s="1">
        <f t="shared" si="7"/>
        <v>45</v>
      </c>
      <c r="AN15" s="1">
        <f t="shared" si="8"/>
        <v>41</v>
      </c>
      <c r="AO15" s="1">
        <f t="shared" si="9"/>
        <v>12.5</v>
      </c>
      <c r="AP15" s="1">
        <f t="shared" si="10"/>
        <v>1.5</v>
      </c>
    </row>
    <row r="16" spans="1:47" ht="43.5" customHeight="1" x14ac:dyDescent="0.45">
      <c r="A16" s="1" t="s">
        <v>825</v>
      </c>
      <c r="B16" s="1" t="s">
        <v>824</v>
      </c>
      <c r="C16" s="2" t="s">
        <v>793</v>
      </c>
      <c r="D16" s="2" t="s">
        <v>0</v>
      </c>
      <c r="E16" s="2" t="s">
        <v>57</v>
      </c>
      <c r="F16" s="2" t="s">
        <v>5</v>
      </c>
      <c r="G16" s="3" t="s">
        <v>3</v>
      </c>
      <c r="H16" s="21">
        <f>COUNTIF('1. LNP-LNP訴訟関連特許'!A:A,'1. LNP-①4成分の配合比に特徴'!B16)</f>
        <v>0</v>
      </c>
      <c r="I16" s="5" t="s">
        <v>181</v>
      </c>
      <c r="J16" s="5">
        <v>50</v>
      </c>
      <c r="K16" s="5">
        <v>60</v>
      </c>
      <c r="M16" s="5" t="s">
        <v>89</v>
      </c>
      <c r="N16" s="5">
        <v>25</v>
      </c>
      <c r="O16" s="5">
        <v>35</v>
      </c>
      <c r="P16" s="12" t="s">
        <v>143</v>
      </c>
      <c r="Q16" s="5" t="s">
        <v>84</v>
      </c>
      <c r="R16" s="5">
        <v>5</v>
      </c>
      <c r="S16" s="5">
        <v>10</v>
      </c>
      <c r="T16" s="12" t="s">
        <v>143</v>
      </c>
      <c r="U16" s="11" t="s">
        <v>183</v>
      </c>
      <c r="V16" s="5">
        <v>5</v>
      </c>
      <c r="W16" s="5">
        <v>10</v>
      </c>
      <c r="Y16" s="5" t="s">
        <v>80</v>
      </c>
      <c r="AA16" s="1" t="s">
        <v>367</v>
      </c>
      <c r="AB16" s="13" t="s">
        <v>213</v>
      </c>
      <c r="AC16" s="13" t="s">
        <v>213</v>
      </c>
      <c r="AD16" s="1" t="s">
        <v>367</v>
      </c>
      <c r="AE16" s="1" cm="1">
        <f t="array" ref="AE16">SUM(J16:K16/2)</f>
        <v>55</v>
      </c>
      <c r="AF16" s="1">
        <f t="shared" si="0"/>
        <v>5</v>
      </c>
      <c r="AG16" s="1">
        <f t="shared" si="1"/>
        <v>30</v>
      </c>
      <c r="AH16" s="1">
        <f t="shared" si="2"/>
        <v>5</v>
      </c>
      <c r="AI16" s="1">
        <f t="shared" si="3"/>
        <v>7.5</v>
      </c>
      <c r="AJ16" s="1">
        <f t="shared" si="4"/>
        <v>2.5</v>
      </c>
      <c r="AK16" s="1">
        <f t="shared" si="5"/>
        <v>7.5</v>
      </c>
      <c r="AL16" s="1">
        <f t="shared" si="6"/>
        <v>2.5</v>
      </c>
      <c r="AM16" s="1">
        <f t="shared" si="7"/>
        <v>45</v>
      </c>
      <c r="AN16" s="1">
        <f t="shared" si="8"/>
        <v>41</v>
      </c>
      <c r="AO16" s="1">
        <f t="shared" si="9"/>
        <v>12.5</v>
      </c>
      <c r="AP16" s="1">
        <f t="shared" si="10"/>
        <v>1.5</v>
      </c>
    </row>
    <row r="17" spans="1:42" ht="43.5" customHeight="1" x14ac:dyDescent="0.45">
      <c r="A17" s="1" t="s">
        <v>827</v>
      </c>
      <c r="B17" s="1" t="s">
        <v>826</v>
      </c>
      <c r="C17" s="2" t="s">
        <v>508</v>
      </c>
      <c r="D17" s="2" t="s">
        <v>0</v>
      </c>
      <c r="E17" s="2" t="s">
        <v>7</v>
      </c>
      <c r="F17" s="2" t="s">
        <v>5</v>
      </c>
      <c r="G17" s="3" t="s">
        <v>3</v>
      </c>
      <c r="H17" s="21">
        <f>COUNTIF('1. LNP-LNP訴訟関連特許'!A:A,'1. LNP-①4成分の配合比に特徴'!B17)</f>
        <v>0</v>
      </c>
      <c r="I17" s="5" t="s">
        <v>115</v>
      </c>
      <c r="J17" s="5">
        <v>50</v>
      </c>
      <c r="K17" s="5">
        <v>85</v>
      </c>
      <c r="M17" s="5" t="s">
        <v>90</v>
      </c>
      <c r="N17" s="5">
        <v>30</v>
      </c>
      <c r="O17" s="5">
        <v>40</v>
      </c>
      <c r="Q17" s="5" t="s">
        <v>84</v>
      </c>
      <c r="R17" s="5">
        <v>3</v>
      </c>
      <c r="S17" s="5">
        <v>15</v>
      </c>
      <c r="U17" s="5" t="s">
        <v>93</v>
      </c>
      <c r="V17" s="5">
        <v>0.5</v>
      </c>
      <c r="W17" s="5">
        <v>10</v>
      </c>
      <c r="Y17" s="5" t="s">
        <v>80</v>
      </c>
      <c r="Z17" s="11" t="s">
        <v>94</v>
      </c>
      <c r="AA17" s="1" t="s">
        <v>368</v>
      </c>
      <c r="AB17" s="1" t="s">
        <v>368</v>
      </c>
      <c r="AC17" s="1" t="s">
        <v>368</v>
      </c>
      <c r="AD17" s="1" t="s">
        <v>368</v>
      </c>
      <c r="AE17" s="1" cm="1">
        <f t="array" ref="AE17">SUM(J17:K17/2)</f>
        <v>67.5</v>
      </c>
      <c r="AF17" s="1">
        <f t="shared" si="0"/>
        <v>17.5</v>
      </c>
      <c r="AG17" s="1">
        <f t="shared" si="1"/>
        <v>35</v>
      </c>
      <c r="AH17" s="1">
        <f t="shared" si="2"/>
        <v>5</v>
      </c>
      <c r="AI17" s="1">
        <f t="shared" si="3"/>
        <v>9</v>
      </c>
      <c r="AJ17" s="1">
        <f t="shared" si="4"/>
        <v>6</v>
      </c>
      <c r="AK17" s="1">
        <f t="shared" si="5"/>
        <v>5.25</v>
      </c>
      <c r="AL17" s="1">
        <f t="shared" si="6"/>
        <v>4.75</v>
      </c>
      <c r="AM17" s="1">
        <f t="shared" si="7"/>
        <v>45</v>
      </c>
      <c r="AN17" s="1">
        <f t="shared" si="8"/>
        <v>41</v>
      </c>
      <c r="AO17" s="1">
        <f t="shared" si="9"/>
        <v>12.5</v>
      </c>
      <c r="AP17" s="1">
        <f t="shared" si="10"/>
        <v>1.5</v>
      </c>
    </row>
    <row r="18" spans="1:42" ht="43.5" customHeight="1" x14ac:dyDescent="0.45">
      <c r="A18" s="1" t="s">
        <v>828</v>
      </c>
      <c r="B18" s="1" t="s">
        <v>510</v>
      </c>
      <c r="C18" s="2" t="s">
        <v>508</v>
      </c>
      <c r="D18" s="2" t="s">
        <v>0</v>
      </c>
      <c r="E18" s="2" t="s">
        <v>61</v>
      </c>
      <c r="F18" s="2" t="s">
        <v>5</v>
      </c>
      <c r="G18" s="3" t="s">
        <v>3</v>
      </c>
      <c r="H18" s="21">
        <f>COUNTIF('1. LNP-LNP訴訟関連特許'!A:A,'1. LNP-①4成分の配合比に特徴'!B18)</f>
        <v>1</v>
      </c>
      <c r="I18" s="5" t="s">
        <v>115</v>
      </c>
      <c r="J18" s="5">
        <v>50</v>
      </c>
      <c r="K18" s="5">
        <v>85</v>
      </c>
      <c r="M18" s="5" t="s">
        <v>90</v>
      </c>
      <c r="N18" s="5">
        <v>30</v>
      </c>
      <c r="O18" s="5">
        <v>40</v>
      </c>
      <c r="P18" s="12" t="s">
        <v>186</v>
      </c>
      <c r="Q18" s="5" t="s">
        <v>84</v>
      </c>
      <c r="R18" s="5">
        <v>3</v>
      </c>
      <c r="S18" s="5">
        <v>15</v>
      </c>
      <c r="T18" s="12" t="s">
        <v>187</v>
      </c>
      <c r="U18" s="5" t="s">
        <v>175</v>
      </c>
      <c r="V18" s="5">
        <v>0.5</v>
      </c>
      <c r="W18" s="5">
        <v>10</v>
      </c>
      <c r="Y18" s="5" t="s">
        <v>80</v>
      </c>
      <c r="Z18" s="11" t="s">
        <v>188</v>
      </c>
      <c r="AA18" s="1" t="s">
        <v>369</v>
      </c>
      <c r="AB18" s="13" t="s">
        <v>392</v>
      </c>
      <c r="AC18" s="13" t="s">
        <v>393</v>
      </c>
      <c r="AD18" s="1" t="s">
        <v>369</v>
      </c>
      <c r="AE18" s="1" cm="1">
        <f t="array" ref="AE18">SUM(J18:K18/2)</f>
        <v>67.5</v>
      </c>
      <c r="AF18" s="1">
        <f t="shared" si="0"/>
        <v>17.5</v>
      </c>
      <c r="AG18" s="1">
        <f t="shared" si="1"/>
        <v>35</v>
      </c>
      <c r="AH18" s="1">
        <f t="shared" si="2"/>
        <v>5</v>
      </c>
      <c r="AI18" s="1">
        <f t="shared" si="3"/>
        <v>9</v>
      </c>
      <c r="AJ18" s="1">
        <f t="shared" si="4"/>
        <v>6</v>
      </c>
      <c r="AK18" s="1">
        <f t="shared" si="5"/>
        <v>5.25</v>
      </c>
      <c r="AL18" s="1">
        <f t="shared" si="6"/>
        <v>4.75</v>
      </c>
      <c r="AM18" s="1">
        <f t="shared" si="7"/>
        <v>45</v>
      </c>
      <c r="AN18" s="1">
        <f t="shared" si="8"/>
        <v>41</v>
      </c>
      <c r="AO18" s="1">
        <f t="shared" si="9"/>
        <v>12.5</v>
      </c>
      <c r="AP18" s="1">
        <f t="shared" si="10"/>
        <v>1.5</v>
      </c>
    </row>
    <row r="19" spans="1:42" ht="43.5" customHeight="1" x14ac:dyDescent="0.45">
      <c r="A19" s="1" t="s">
        <v>830</v>
      </c>
      <c r="B19" s="1" t="s">
        <v>829</v>
      </c>
      <c r="C19" s="2" t="s">
        <v>794</v>
      </c>
      <c r="D19" s="2" t="s">
        <v>20</v>
      </c>
      <c r="E19" s="2" t="s">
        <v>23</v>
      </c>
      <c r="F19" s="2" t="s">
        <v>24</v>
      </c>
      <c r="G19" s="3" t="s">
        <v>3</v>
      </c>
      <c r="H19" s="21">
        <f>COUNTIF('1. LNP-LNP訴訟関連特許'!A:A,'1. LNP-①4成分の配合比に特徴'!B19)</f>
        <v>0</v>
      </c>
      <c r="I19" s="11" t="s">
        <v>356</v>
      </c>
      <c r="J19" s="5">
        <v>35</v>
      </c>
      <c r="K19" s="5">
        <v>65</v>
      </c>
      <c r="M19" s="5" t="s">
        <v>81</v>
      </c>
      <c r="N19" s="5">
        <v>15</v>
      </c>
      <c r="O19" s="5">
        <v>50</v>
      </c>
      <c r="Q19" s="11" t="s">
        <v>123</v>
      </c>
      <c r="R19" s="5">
        <v>5</v>
      </c>
      <c r="S19" s="5">
        <v>15</v>
      </c>
      <c r="U19" s="5" t="s">
        <v>78</v>
      </c>
      <c r="V19" s="5">
        <v>0.5</v>
      </c>
      <c r="W19" s="5">
        <v>2</v>
      </c>
      <c r="Y19" s="5" t="s">
        <v>106</v>
      </c>
      <c r="Z19" s="11" t="s">
        <v>357</v>
      </c>
      <c r="AA19" s="1" t="s">
        <v>370</v>
      </c>
      <c r="AB19" s="1" t="s">
        <v>370</v>
      </c>
      <c r="AC19" s="1" t="s">
        <v>370</v>
      </c>
      <c r="AD19" s="1" t="s">
        <v>370</v>
      </c>
      <c r="AE19" s="1" cm="1">
        <f t="array" ref="AE19">SUM(J19:K19/2)</f>
        <v>50</v>
      </c>
      <c r="AF19" s="1">
        <f t="shared" si="0"/>
        <v>15</v>
      </c>
      <c r="AG19" s="1">
        <f t="shared" si="1"/>
        <v>32.5</v>
      </c>
      <c r="AH19" s="1">
        <f t="shared" si="2"/>
        <v>17.5</v>
      </c>
      <c r="AI19" s="1">
        <f t="shared" si="3"/>
        <v>10</v>
      </c>
      <c r="AJ19" s="1">
        <f t="shared" si="4"/>
        <v>5</v>
      </c>
      <c r="AK19" s="1">
        <f t="shared" si="5"/>
        <v>1.25</v>
      </c>
      <c r="AL19" s="1">
        <f t="shared" si="6"/>
        <v>0.75</v>
      </c>
      <c r="AM19" s="1">
        <f t="shared" si="7"/>
        <v>45</v>
      </c>
      <c r="AN19" s="1">
        <f t="shared" si="8"/>
        <v>41</v>
      </c>
      <c r="AO19" s="1">
        <f t="shared" si="9"/>
        <v>12.5</v>
      </c>
      <c r="AP19" s="1">
        <f t="shared" si="10"/>
        <v>1.5</v>
      </c>
    </row>
    <row r="20" spans="1:42" ht="43.5" customHeight="1" x14ac:dyDescent="0.45">
      <c r="A20" s="1" t="s">
        <v>831</v>
      </c>
      <c r="B20" s="17" t="s">
        <v>459</v>
      </c>
      <c r="C20" s="2" t="s">
        <v>514</v>
      </c>
      <c r="D20" s="2" t="s">
        <v>0</v>
      </c>
      <c r="E20" s="2" t="s">
        <v>410</v>
      </c>
      <c r="F20" s="2" t="s">
        <v>411</v>
      </c>
      <c r="G20" s="3" t="s">
        <v>3</v>
      </c>
      <c r="H20" s="21">
        <f>COUNTIF('1. LNP-LNP訴訟関連特許'!A:A,'1. LNP-①4成分の配合比に特徴'!B20)</f>
        <v>1</v>
      </c>
      <c r="I20" s="11" t="s">
        <v>426</v>
      </c>
      <c r="J20" s="5">
        <v>20</v>
      </c>
      <c r="K20" s="5">
        <v>70</v>
      </c>
      <c r="M20" s="5" t="s">
        <v>89</v>
      </c>
      <c r="N20" s="5">
        <v>5</v>
      </c>
      <c r="O20" s="5">
        <v>80</v>
      </c>
      <c r="Q20" s="5" t="s">
        <v>425</v>
      </c>
      <c r="R20" s="5">
        <v>10</v>
      </c>
      <c r="S20" s="5">
        <v>20</v>
      </c>
      <c r="T20" s="12" t="s">
        <v>438</v>
      </c>
      <c r="U20" s="5" t="s">
        <v>78</v>
      </c>
      <c r="V20" s="5">
        <v>1</v>
      </c>
      <c r="W20" s="5">
        <v>6</v>
      </c>
      <c r="X20" s="12" t="s">
        <v>437</v>
      </c>
      <c r="Y20" s="16" t="s">
        <v>439</v>
      </c>
      <c r="Z20" s="11" t="s">
        <v>440</v>
      </c>
      <c r="AA20" s="1" t="s">
        <v>467</v>
      </c>
      <c r="AB20" s="1" t="s">
        <v>467</v>
      </c>
      <c r="AC20" s="13" t="s">
        <v>464</v>
      </c>
      <c r="AD20" s="13" t="s">
        <v>465</v>
      </c>
      <c r="AE20" s="17" cm="1">
        <f t="array" ref="AE20">SUM(J20:K20/2)</f>
        <v>45</v>
      </c>
      <c r="AF20" s="17">
        <f t="shared" si="0"/>
        <v>25</v>
      </c>
      <c r="AG20" s="17">
        <f t="shared" si="1"/>
        <v>42.5</v>
      </c>
      <c r="AH20" s="17">
        <f t="shared" si="2"/>
        <v>37.5</v>
      </c>
      <c r="AI20" s="17">
        <f t="shared" si="3"/>
        <v>15</v>
      </c>
      <c r="AJ20" s="17">
        <f t="shared" si="4"/>
        <v>5</v>
      </c>
      <c r="AK20" s="17">
        <f t="shared" si="5"/>
        <v>3.5</v>
      </c>
      <c r="AL20" s="17">
        <f t="shared" si="6"/>
        <v>2.5</v>
      </c>
      <c r="AM20" s="1">
        <f t="shared" si="7"/>
        <v>45</v>
      </c>
      <c r="AN20" s="1">
        <f t="shared" si="8"/>
        <v>41</v>
      </c>
      <c r="AO20" s="1">
        <f t="shared" si="9"/>
        <v>12.5</v>
      </c>
      <c r="AP20" s="1">
        <f t="shared" si="10"/>
        <v>1.5</v>
      </c>
    </row>
    <row r="21" spans="1:42" ht="43.5" customHeight="1" x14ac:dyDescent="0.45">
      <c r="A21" s="1" t="s">
        <v>833</v>
      </c>
      <c r="B21" s="1" t="s">
        <v>832</v>
      </c>
      <c r="C21" s="2" t="s">
        <v>794</v>
      </c>
      <c r="D21" s="2" t="s">
        <v>20</v>
      </c>
      <c r="E21" s="2" t="s">
        <v>21</v>
      </c>
      <c r="F21" s="2" t="s">
        <v>22</v>
      </c>
      <c r="G21" s="3" t="s">
        <v>3</v>
      </c>
      <c r="H21" s="21">
        <f>COUNTIF('1. LNP-LNP訴訟関連特許'!A:A,'1. LNP-①4成分の配合比に特徴'!B21)</f>
        <v>0</v>
      </c>
      <c r="I21" s="5" t="s">
        <v>122</v>
      </c>
      <c r="J21" s="5">
        <v>50</v>
      </c>
      <c r="K21" s="5">
        <v>65</v>
      </c>
      <c r="M21" s="5" t="s">
        <v>89</v>
      </c>
      <c r="N21" s="5">
        <v>15</v>
      </c>
      <c r="O21" s="5">
        <v>40</v>
      </c>
      <c r="Q21" s="11" t="s">
        <v>123</v>
      </c>
      <c r="R21" s="5">
        <v>5</v>
      </c>
      <c r="S21" s="5">
        <v>15</v>
      </c>
      <c r="U21" s="5" t="s">
        <v>78</v>
      </c>
      <c r="V21" s="5">
        <v>0.5</v>
      </c>
      <c r="W21" s="5">
        <v>2</v>
      </c>
      <c r="Y21" s="5" t="s">
        <v>80</v>
      </c>
      <c r="Z21" s="11" t="s">
        <v>124</v>
      </c>
      <c r="AA21" s="1" t="s">
        <v>371</v>
      </c>
      <c r="AB21" s="1" t="s">
        <v>371</v>
      </c>
      <c r="AC21" s="1" t="s">
        <v>371</v>
      </c>
      <c r="AD21" s="1" t="s">
        <v>371</v>
      </c>
      <c r="AE21" s="1" cm="1">
        <f t="array" ref="AE21">SUM(J21:K21/2)</f>
        <v>57.5</v>
      </c>
      <c r="AF21" s="1">
        <f t="shared" si="0"/>
        <v>7.5</v>
      </c>
      <c r="AG21" s="1">
        <f t="shared" si="1"/>
        <v>27.5</v>
      </c>
      <c r="AH21" s="1">
        <f t="shared" si="2"/>
        <v>12.5</v>
      </c>
      <c r="AI21" s="1">
        <f t="shared" si="3"/>
        <v>10</v>
      </c>
      <c r="AJ21" s="1">
        <f t="shared" si="4"/>
        <v>5</v>
      </c>
      <c r="AK21" s="1">
        <f t="shared" si="5"/>
        <v>1.25</v>
      </c>
      <c r="AL21" s="1">
        <f t="shared" si="6"/>
        <v>0.75</v>
      </c>
      <c r="AM21" s="1">
        <f t="shared" si="7"/>
        <v>45</v>
      </c>
      <c r="AN21" s="1">
        <f t="shared" si="8"/>
        <v>41</v>
      </c>
      <c r="AO21" s="1">
        <f t="shared" si="9"/>
        <v>12.5</v>
      </c>
      <c r="AP21" s="1">
        <f t="shared" si="10"/>
        <v>1.5</v>
      </c>
    </row>
    <row r="22" spans="1:42" ht="43.5" customHeight="1" x14ac:dyDescent="0.45">
      <c r="A22" s="1" t="s">
        <v>835</v>
      </c>
      <c r="B22" s="1" t="s">
        <v>834</v>
      </c>
      <c r="C22" s="2" t="s">
        <v>795</v>
      </c>
      <c r="D22" s="2" t="s">
        <v>49</v>
      </c>
      <c r="E22" s="2" t="s">
        <v>50</v>
      </c>
      <c r="F22" s="2" t="s">
        <v>51</v>
      </c>
      <c r="G22" s="3" t="s">
        <v>3</v>
      </c>
      <c r="H22" s="21">
        <f>COUNTIF('1. LNP-LNP訴訟関連特許'!A:A,'1. LNP-①4成分の配合比に特徴'!B22)</f>
        <v>0</v>
      </c>
      <c r="I22" s="11" t="s">
        <v>169</v>
      </c>
      <c r="J22" s="5">
        <v>20</v>
      </c>
      <c r="K22" s="5">
        <v>30</v>
      </c>
      <c r="N22" s="5">
        <v>0</v>
      </c>
      <c r="O22" s="5">
        <v>0</v>
      </c>
      <c r="P22" s="11" t="s">
        <v>172</v>
      </c>
      <c r="Q22" s="11" t="s">
        <v>170</v>
      </c>
      <c r="R22" s="5">
        <v>30</v>
      </c>
      <c r="S22" s="5">
        <v>90</v>
      </c>
      <c r="U22" s="11" t="s">
        <v>171</v>
      </c>
      <c r="V22" s="5">
        <v>4</v>
      </c>
      <c r="W22" s="5">
        <v>10</v>
      </c>
      <c r="Z22" s="11" t="s">
        <v>173</v>
      </c>
      <c r="AA22" s="1" t="s">
        <v>372</v>
      </c>
      <c r="AB22" s="1" t="s">
        <v>372</v>
      </c>
      <c r="AC22" s="1" t="s">
        <v>372</v>
      </c>
      <c r="AD22" s="1" t="s">
        <v>372</v>
      </c>
      <c r="AE22" s="1" cm="1">
        <f t="array" ref="AE22">SUM(J22:K22/2)</f>
        <v>25</v>
      </c>
      <c r="AF22" s="1">
        <f t="shared" si="0"/>
        <v>5</v>
      </c>
      <c r="AG22" s="1">
        <f t="shared" si="1"/>
        <v>0</v>
      </c>
      <c r="AH22" s="1">
        <f t="shared" si="2"/>
        <v>0</v>
      </c>
      <c r="AI22" s="1">
        <f t="shared" si="3"/>
        <v>60</v>
      </c>
      <c r="AJ22" s="1">
        <f t="shared" si="4"/>
        <v>30</v>
      </c>
      <c r="AK22" s="1">
        <f t="shared" si="5"/>
        <v>7</v>
      </c>
      <c r="AL22" s="1">
        <f t="shared" si="6"/>
        <v>3</v>
      </c>
      <c r="AM22" s="1">
        <f t="shared" si="7"/>
        <v>45</v>
      </c>
      <c r="AN22" s="1">
        <f t="shared" si="8"/>
        <v>41</v>
      </c>
      <c r="AO22" s="1">
        <f t="shared" si="9"/>
        <v>12.5</v>
      </c>
      <c r="AP22" s="1">
        <f t="shared" si="10"/>
        <v>1.5</v>
      </c>
    </row>
    <row r="23" spans="1:42" ht="43.5" customHeight="1" x14ac:dyDescent="0.45">
      <c r="A23" s="1" t="s">
        <v>837</v>
      </c>
      <c r="B23" s="1" t="s">
        <v>836</v>
      </c>
      <c r="C23" s="2" t="s">
        <v>796</v>
      </c>
      <c r="D23" s="2" t="s">
        <v>0</v>
      </c>
      <c r="E23" s="2" t="s">
        <v>232</v>
      </c>
      <c r="F23" s="2" t="s">
        <v>233</v>
      </c>
      <c r="G23" s="3" t="s">
        <v>3</v>
      </c>
      <c r="H23" s="21">
        <f>COUNTIF('1. LNP-LNP訴訟関連特許'!A:A,'1. LNP-①4成分の配合比に特徴'!B23)</f>
        <v>0</v>
      </c>
      <c r="I23" s="11" t="s">
        <v>288</v>
      </c>
      <c r="J23" s="5">
        <v>34</v>
      </c>
      <c r="K23" s="5">
        <v>59</v>
      </c>
      <c r="M23" s="5" t="s">
        <v>89</v>
      </c>
      <c r="N23" s="5">
        <v>30</v>
      </c>
      <c r="O23" s="5">
        <v>48</v>
      </c>
      <c r="Q23" s="11" t="s">
        <v>97</v>
      </c>
      <c r="R23" s="5">
        <v>10</v>
      </c>
      <c r="S23" s="5">
        <v>24</v>
      </c>
      <c r="U23" s="11" t="s">
        <v>287</v>
      </c>
      <c r="V23" s="5">
        <v>1</v>
      </c>
      <c r="W23" s="5">
        <v>2</v>
      </c>
      <c r="Y23" s="5" t="s">
        <v>289</v>
      </c>
      <c r="AA23" s="1" t="s">
        <v>373</v>
      </c>
      <c r="AB23" s="1" t="s">
        <v>373</v>
      </c>
      <c r="AC23" s="1" t="s">
        <v>373</v>
      </c>
      <c r="AD23" s="1" t="s">
        <v>373</v>
      </c>
      <c r="AE23" s="1" cm="1">
        <f t="array" ref="AE23">SUM(J23:K23/2)</f>
        <v>46.5</v>
      </c>
      <c r="AF23" s="1">
        <f t="shared" si="0"/>
        <v>12.5</v>
      </c>
      <c r="AG23" s="1">
        <f t="shared" si="1"/>
        <v>39</v>
      </c>
      <c r="AH23" s="1">
        <f t="shared" si="2"/>
        <v>9</v>
      </c>
      <c r="AI23" s="1">
        <f t="shared" si="3"/>
        <v>17</v>
      </c>
      <c r="AJ23" s="1">
        <f t="shared" si="4"/>
        <v>7</v>
      </c>
      <c r="AK23" s="1">
        <f t="shared" si="5"/>
        <v>1.5</v>
      </c>
      <c r="AL23" s="1">
        <f t="shared" si="6"/>
        <v>0.5</v>
      </c>
      <c r="AM23" s="1">
        <f t="shared" si="7"/>
        <v>45</v>
      </c>
      <c r="AN23" s="1">
        <f t="shared" si="8"/>
        <v>41</v>
      </c>
      <c r="AO23" s="1">
        <f t="shared" si="9"/>
        <v>12.5</v>
      </c>
      <c r="AP23" s="1">
        <f t="shared" si="10"/>
        <v>1.5</v>
      </c>
    </row>
    <row r="24" spans="1:42" ht="43.5" customHeight="1" x14ac:dyDescent="0.45">
      <c r="A24" s="1" t="s">
        <v>839</v>
      </c>
      <c r="B24" s="1" t="s">
        <v>838</v>
      </c>
      <c r="C24" s="2" t="s">
        <v>796</v>
      </c>
      <c r="D24" s="2" t="s">
        <v>0</v>
      </c>
      <c r="E24" s="2" t="s">
        <v>248</v>
      </c>
      <c r="F24" s="2" t="s">
        <v>233</v>
      </c>
      <c r="G24" s="3" t="s">
        <v>3</v>
      </c>
      <c r="H24" s="21">
        <f>COUNTIF('1. LNP-LNP訴訟関連特許'!A:A,'1. LNP-①4成分の配合比に特徴'!B24)</f>
        <v>0</v>
      </c>
      <c r="I24" s="11" t="s">
        <v>337</v>
      </c>
      <c r="J24" s="5">
        <v>34</v>
      </c>
      <c r="K24" s="5">
        <v>59</v>
      </c>
      <c r="M24" s="5" t="s">
        <v>89</v>
      </c>
      <c r="N24" s="5">
        <v>30</v>
      </c>
      <c r="O24" s="5">
        <v>48</v>
      </c>
      <c r="Q24" s="11" t="s">
        <v>97</v>
      </c>
      <c r="R24" s="5">
        <v>10</v>
      </c>
      <c r="S24" s="5">
        <v>24</v>
      </c>
      <c r="U24" s="11" t="s">
        <v>287</v>
      </c>
      <c r="V24" s="5">
        <v>1</v>
      </c>
      <c r="W24" s="5">
        <v>2</v>
      </c>
      <c r="Y24" s="5" t="s">
        <v>289</v>
      </c>
      <c r="AA24" s="1" t="s">
        <v>374</v>
      </c>
      <c r="AB24" s="1" t="s">
        <v>374</v>
      </c>
      <c r="AC24" s="1" t="s">
        <v>374</v>
      </c>
      <c r="AD24" s="1" t="s">
        <v>374</v>
      </c>
      <c r="AE24" s="1" cm="1">
        <f t="array" ref="AE24">SUM(J24:K24/2)</f>
        <v>46.5</v>
      </c>
      <c r="AF24" s="1">
        <f t="shared" si="0"/>
        <v>12.5</v>
      </c>
      <c r="AG24" s="1">
        <f t="shared" si="1"/>
        <v>39</v>
      </c>
      <c r="AH24" s="1">
        <f t="shared" si="2"/>
        <v>9</v>
      </c>
      <c r="AI24" s="1">
        <f t="shared" si="3"/>
        <v>17</v>
      </c>
      <c r="AJ24" s="1">
        <f t="shared" si="4"/>
        <v>7</v>
      </c>
      <c r="AK24" s="1">
        <f t="shared" si="5"/>
        <v>1.5</v>
      </c>
      <c r="AL24" s="1">
        <f t="shared" si="6"/>
        <v>0.5</v>
      </c>
      <c r="AM24" s="1">
        <f t="shared" si="7"/>
        <v>45</v>
      </c>
      <c r="AN24" s="1">
        <f t="shared" si="8"/>
        <v>41</v>
      </c>
      <c r="AO24" s="1">
        <f t="shared" si="9"/>
        <v>12.5</v>
      </c>
      <c r="AP24" s="1">
        <f t="shared" si="10"/>
        <v>1.5</v>
      </c>
    </row>
    <row r="25" spans="1:42" ht="43.5" customHeight="1" x14ac:dyDescent="0.45">
      <c r="A25" s="1" t="s">
        <v>841</v>
      </c>
      <c r="B25" s="1" t="s">
        <v>840</v>
      </c>
      <c r="C25" s="2" t="s">
        <v>797</v>
      </c>
      <c r="D25" s="2" t="s">
        <v>0</v>
      </c>
      <c r="E25" s="2" t="s">
        <v>13</v>
      </c>
      <c r="F25" s="2" t="s">
        <v>14</v>
      </c>
      <c r="G25" s="3" t="s">
        <v>3</v>
      </c>
      <c r="H25" s="21">
        <f>COUNTIF('1. LNP-LNP訴訟関連特許'!A:A,'1. LNP-①4成分の配合比に特徴'!B25)</f>
        <v>0</v>
      </c>
      <c r="I25" s="11" t="s">
        <v>109</v>
      </c>
      <c r="J25" s="5">
        <v>40</v>
      </c>
      <c r="K25" s="5">
        <v>40</v>
      </c>
      <c r="M25" s="5" t="s">
        <v>89</v>
      </c>
      <c r="N25" s="5">
        <v>48</v>
      </c>
      <c r="O25" s="5">
        <v>48</v>
      </c>
      <c r="Q25" s="11" t="s">
        <v>97</v>
      </c>
      <c r="R25" s="5">
        <v>10</v>
      </c>
      <c r="S25" s="5">
        <v>10</v>
      </c>
      <c r="U25" s="11" t="s">
        <v>110</v>
      </c>
      <c r="V25" s="5">
        <v>2</v>
      </c>
      <c r="W25" s="5">
        <v>2</v>
      </c>
      <c r="Y25" s="5" t="s">
        <v>114</v>
      </c>
      <c r="AA25" s="1" t="s">
        <v>375</v>
      </c>
      <c r="AB25" s="1" t="s">
        <v>375</v>
      </c>
      <c r="AC25" s="1" t="s">
        <v>375</v>
      </c>
      <c r="AD25" s="1" t="s">
        <v>375</v>
      </c>
      <c r="AE25" s="1" cm="1">
        <f t="array" ref="AE25">SUM(J25:K25/2)</f>
        <v>40</v>
      </c>
      <c r="AF25" s="1">
        <f t="shared" si="0"/>
        <v>0</v>
      </c>
      <c r="AG25" s="1">
        <f t="shared" si="1"/>
        <v>48</v>
      </c>
      <c r="AH25" s="1">
        <f t="shared" si="2"/>
        <v>0</v>
      </c>
      <c r="AI25" s="1">
        <f t="shared" si="3"/>
        <v>10</v>
      </c>
      <c r="AJ25" s="1">
        <f t="shared" si="4"/>
        <v>0</v>
      </c>
      <c r="AK25" s="1">
        <f t="shared" si="5"/>
        <v>2</v>
      </c>
      <c r="AL25" s="1">
        <f t="shared" si="6"/>
        <v>0</v>
      </c>
      <c r="AM25" s="1">
        <f t="shared" si="7"/>
        <v>45</v>
      </c>
      <c r="AN25" s="1">
        <f t="shared" si="8"/>
        <v>41</v>
      </c>
      <c r="AO25" s="1">
        <f t="shared" si="9"/>
        <v>12.5</v>
      </c>
      <c r="AP25" s="1">
        <f t="shared" si="10"/>
        <v>1.5</v>
      </c>
    </row>
    <row r="26" spans="1:42" ht="43.5" customHeight="1" x14ac:dyDescent="0.45">
      <c r="A26" s="1" t="s">
        <v>843</v>
      </c>
      <c r="B26" s="1" t="s">
        <v>842</v>
      </c>
      <c r="C26" s="2" t="s">
        <v>798</v>
      </c>
      <c r="D26" s="2" t="s">
        <v>0</v>
      </c>
      <c r="E26" s="2" t="s">
        <v>54</v>
      </c>
      <c r="F26" s="2" t="s">
        <v>8</v>
      </c>
      <c r="G26" s="3" t="s">
        <v>3</v>
      </c>
      <c r="H26" s="21">
        <f>COUNTIF('1. LNP-LNP訴訟関連特許'!A:A,'1. LNP-①4成分の配合比に特徴'!B26)</f>
        <v>0</v>
      </c>
      <c r="I26" s="5" t="s">
        <v>115</v>
      </c>
      <c r="J26" s="5">
        <v>20</v>
      </c>
      <c r="K26" s="5">
        <v>60</v>
      </c>
      <c r="M26" s="5" t="s">
        <v>81</v>
      </c>
      <c r="N26" s="5">
        <v>25</v>
      </c>
      <c r="O26" s="5">
        <v>55</v>
      </c>
      <c r="Q26" s="5" t="s">
        <v>174</v>
      </c>
      <c r="R26" s="5">
        <v>5</v>
      </c>
      <c r="S26" s="5">
        <v>25</v>
      </c>
      <c r="U26" s="5" t="s">
        <v>177</v>
      </c>
      <c r="V26" s="5">
        <v>0.5</v>
      </c>
      <c r="W26" s="5">
        <v>15</v>
      </c>
      <c r="Y26" s="11" t="s">
        <v>178</v>
      </c>
      <c r="AA26" s="1" t="s">
        <v>376</v>
      </c>
      <c r="AB26" s="1" t="s">
        <v>376</v>
      </c>
      <c r="AC26" s="1" t="s">
        <v>376</v>
      </c>
      <c r="AD26" s="1" t="s">
        <v>376</v>
      </c>
      <c r="AE26" s="1" cm="1">
        <f t="array" ref="AE26">SUM(J26:K26/2)</f>
        <v>40</v>
      </c>
      <c r="AF26" s="1">
        <f t="shared" si="0"/>
        <v>20</v>
      </c>
      <c r="AG26" s="1">
        <f t="shared" si="1"/>
        <v>40</v>
      </c>
      <c r="AH26" s="1">
        <f t="shared" si="2"/>
        <v>15</v>
      </c>
      <c r="AI26" s="1">
        <f t="shared" si="3"/>
        <v>15</v>
      </c>
      <c r="AJ26" s="1">
        <f t="shared" si="4"/>
        <v>10</v>
      </c>
      <c r="AK26" s="1">
        <f t="shared" si="5"/>
        <v>7.75</v>
      </c>
      <c r="AL26" s="1">
        <f t="shared" si="6"/>
        <v>7.25</v>
      </c>
      <c r="AM26" s="1">
        <f t="shared" si="7"/>
        <v>45</v>
      </c>
      <c r="AN26" s="1">
        <f t="shared" si="8"/>
        <v>41</v>
      </c>
      <c r="AO26" s="1">
        <f t="shared" si="9"/>
        <v>12.5</v>
      </c>
      <c r="AP26" s="1">
        <f t="shared" si="10"/>
        <v>1.5</v>
      </c>
    </row>
    <row r="27" spans="1:42" ht="43.5" customHeight="1" x14ac:dyDescent="0.45">
      <c r="A27" s="1" t="s">
        <v>844</v>
      </c>
      <c r="B27" s="17" t="s">
        <v>607</v>
      </c>
      <c r="C27" s="2" t="s">
        <v>799</v>
      </c>
      <c r="D27" s="2" t="s">
        <v>0</v>
      </c>
      <c r="E27" s="2" t="s">
        <v>577</v>
      </c>
      <c r="F27" s="2" t="s">
        <v>8</v>
      </c>
      <c r="G27" s="3" t="s">
        <v>3</v>
      </c>
      <c r="H27" s="21">
        <f>COUNTIF('1. LNP-LNP訴訟関連特許'!A:A,'1. LNP-①4成分の配合比に特徴'!B27)</f>
        <v>0</v>
      </c>
      <c r="I27" s="11" t="s">
        <v>314</v>
      </c>
      <c r="J27" s="5">
        <v>20</v>
      </c>
      <c r="K27" s="5">
        <v>60</v>
      </c>
      <c r="M27" s="5" t="s">
        <v>81</v>
      </c>
      <c r="N27" s="5">
        <v>25</v>
      </c>
      <c r="O27" s="5">
        <v>55</v>
      </c>
      <c r="Q27" s="5" t="s">
        <v>593</v>
      </c>
      <c r="R27" s="5">
        <v>0.5</v>
      </c>
      <c r="S27" s="5">
        <v>25</v>
      </c>
      <c r="U27" s="5" t="s">
        <v>454</v>
      </c>
      <c r="V27" s="5">
        <v>0.5</v>
      </c>
      <c r="W27" s="5">
        <v>15</v>
      </c>
      <c r="Y27" s="5" t="s">
        <v>1027</v>
      </c>
      <c r="Z27" s="11" t="s">
        <v>278</v>
      </c>
      <c r="AA27" s="1" t="s">
        <v>608</v>
      </c>
      <c r="AB27" s="1" t="s">
        <v>608</v>
      </c>
      <c r="AC27" s="1" t="s">
        <v>608</v>
      </c>
      <c r="AD27" s="1" t="s">
        <v>608</v>
      </c>
      <c r="AE27" s="17" cm="1">
        <f t="array" ref="AE27">SUM(J27:K27/2)</f>
        <v>40</v>
      </c>
      <c r="AF27" s="17">
        <f t="shared" si="0"/>
        <v>20</v>
      </c>
      <c r="AG27" s="17">
        <f t="shared" si="1"/>
        <v>40</v>
      </c>
      <c r="AH27" s="17">
        <f t="shared" si="2"/>
        <v>15</v>
      </c>
      <c r="AI27" s="17">
        <f t="shared" si="3"/>
        <v>12.75</v>
      </c>
      <c r="AJ27" s="17">
        <f t="shared" si="4"/>
        <v>12.25</v>
      </c>
      <c r="AK27" s="17">
        <f t="shared" si="5"/>
        <v>7.75</v>
      </c>
      <c r="AL27" s="17">
        <f t="shared" si="6"/>
        <v>7.25</v>
      </c>
      <c r="AM27" s="1">
        <f t="shared" si="7"/>
        <v>45</v>
      </c>
      <c r="AN27" s="1">
        <f t="shared" si="8"/>
        <v>41</v>
      </c>
      <c r="AO27" s="1">
        <f t="shared" si="9"/>
        <v>12.5</v>
      </c>
      <c r="AP27" s="1">
        <f t="shared" si="10"/>
        <v>1.5</v>
      </c>
    </row>
    <row r="28" spans="1:42" ht="43.95" customHeight="1" x14ac:dyDescent="0.45">
      <c r="A28" s="1" t="s">
        <v>846</v>
      </c>
      <c r="B28" s="1" t="s">
        <v>845</v>
      </c>
      <c r="C28" s="2" t="s">
        <v>800</v>
      </c>
      <c r="D28" s="2" t="s">
        <v>38</v>
      </c>
      <c r="E28" s="2" t="s">
        <v>41</v>
      </c>
      <c r="F28" s="2" t="s">
        <v>40</v>
      </c>
      <c r="G28" s="3" t="s">
        <v>3</v>
      </c>
      <c r="H28" s="21">
        <f>COUNTIF('1. LNP-LNP訴訟関連特許'!A:A,'1. LNP-①4成分の配合比に特徴'!B28)</f>
        <v>0</v>
      </c>
      <c r="I28" s="5" t="s">
        <v>115</v>
      </c>
      <c r="J28" s="5">
        <v>25</v>
      </c>
      <c r="K28" s="5">
        <v>35</v>
      </c>
      <c r="M28" s="5" t="s">
        <v>89</v>
      </c>
      <c r="N28" s="5">
        <v>15</v>
      </c>
      <c r="O28" s="5">
        <v>25</v>
      </c>
      <c r="Q28" s="5" t="s">
        <v>144</v>
      </c>
      <c r="R28" s="5">
        <v>40</v>
      </c>
      <c r="S28" s="5">
        <v>50</v>
      </c>
      <c r="U28" s="11" t="s">
        <v>148</v>
      </c>
      <c r="V28" s="5">
        <v>1</v>
      </c>
      <c r="W28" s="5">
        <v>5</v>
      </c>
      <c r="Y28" s="5" t="s">
        <v>149</v>
      </c>
      <c r="Z28" s="11" t="s">
        <v>147</v>
      </c>
      <c r="AA28" s="1" t="s">
        <v>377</v>
      </c>
      <c r="AB28" s="1" t="s">
        <v>377</v>
      </c>
      <c r="AC28" s="1" t="s">
        <v>377</v>
      </c>
      <c r="AD28" s="1" t="s">
        <v>377</v>
      </c>
      <c r="AE28" s="1" cm="1">
        <f t="array" ref="AE28">SUM(J28:K28/2)</f>
        <v>30</v>
      </c>
      <c r="AF28" s="1">
        <f t="shared" si="0"/>
        <v>5</v>
      </c>
      <c r="AG28" s="1">
        <f t="shared" si="1"/>
        <v>20</v>
      </c>
      <c r="AH28" s="1">
        <f t="shared" si="2"/>
        <v>5</v>
      </c>
      <c r="AI28" s="1">
        <f t="shared" si="3"/>
        <v>45</v>
      </c>
      <c r="AJ28" s="1">
        <f t="shared" si="4"/>
        <v>5</v>
      </c>
      <c r="AK28" s="1">
        <f t="shared" si="5"/>
        <v>3</v>
      </c>
      <c r="AL28" s="1">
        <f t="shared" si="6"/>
        <v>2</v>
      </c>
      <c r="AM28" s="1">
        <f t="shared" si="7"/>
        <v>45</v>
      </c>
      <c r="AN28" s="1">
        <f t="shared" si="8"/>
        <v>41</v>
      </c>
      <c r="AO28" s="1">
        <f t="shared" si="9"/>
        <v>12.5</v>
      </c>
      <c r="AP28" s="1">
        <f t="shared" si="10"/>
        <v>1.5</v>
      </c>
    </row>
    <row r="29" spans="1:42" ht="43.95" customHeight="1" x14ac:dyDescent="0.45">
      <c r="A29" s="1" t="s">
        <v>848</v>
      </c>
      <c r="B29" s="1" t="s">
        <v>847</v>
      </c>
      <c r="C29" s="2" t="s">
        <v>800</v>
      </c>
      <c r="D29" s="2" t="s">
        <v>38</v>
      </c>
      <c r="E29" s="2" t="s">
        <v>42</v>
      </c>
      <c r="F29" s="2" t="s">
        <v>43</v>
      </c>
      <c r="G29" s="3" t="s">
        <v>3</v>
      </c>
      <c r="H29" s="21">
        <f>COUNTIF('1. LNP-LNP訴訟関連特許'!A:A,'1. LNP-①4成分の配合比に特徴'!B29)</f>
        <v>0</v>
      </c>
      <c r="I29" s="11" t="s">
        <v>150</v>
      </c>
      <c r="J29" s="5">
        <v>25</v>
      </c>
      <c r="K29" s="5">
        <v>35</v>
      </c>
      <c r="M29" s="5" t="s">
        <v>89</v>
      </c>
      <c r="N29" s="5">
        <v>15</v>
      </c>
      <c r="O29" s="5">
        <v>25</v>
      </c>
      <c r="Q29" s="11" t="s">
        <v>151</v>
      </c>
      <c r="R29" s="5">
        <v>40</v>
      </c>
      <c r="S29" s="5">
        <v>50</v>
      </c>
      <c r="U29" s="11" t="s">
        <v>152</v>
      </c>
      <c r="V29" s="5">
        <v>1</v>
      </c>
      <c r="W29" s="5">
        <v>5</v>
      </c>
      <c r="Y29" s="5" t="s">
        <v>153</v>
      </c>
      <c r="Z29" s="11" t="s">
        <v>147</v>
      </c>
      <c r="AA29" s="1" t="s">
        <v>378</v>
      </c>
      <c r="AB29" s="1" t="s">
        <v>378</v>
      </c>
      <c r="AC29" s="1" t="s">
        <v>378</v>
      </c>
      <c r="AD29" s="1" t="s">
        <v>378</v>
      </c>
      <c r="AE29" s="1" cm="1">
        <f t="array" ref="AE29">SUM(J29:K29/2)</f>
        <v>30</v>
      </c>
      <c r="AF29" s="1">
        <f t="shared" si="0"/>
        <v>5</v>
      </c>
      <c r="AG29" s="1">
        <f t="shared" si="1"/>
        <v>20</v>
      </c>
      <c r="AH29" s="1">
        <f t="shared" si="2"/>
        <v>5</v>
      </c>
      <c r="AI29" s="1">
        <f t="shared" si="3"/>
        <v>45</v>
      </c>
      <c r="AJ29" s="1">
        <f t="shared" si="4"/>
        <v>5</v>
      </c>
      <c r="AK29" s="1">
        <f t="shared" si="5"/>
        <v>3</v>
      </c>
      <c r="AL29" s="1">
        <f t="shared" si="6"/>
        <v>2</v>
      </c>
      <c r="AM29" s="1">
        <f t="shared" si="7"/>
        <v>45</v>
      </c>
      <c r="AN29" s="1">
        <f t="shared" si="8"/>
        <v>41</v>
      </c>
      <c r="AO29" s="1">
        <f t="shared" si="9"/>
        <v>12.5</v>
      </c>
      <c r="AP29" s="1">
        <f t="shared" si="10"/>
        <v>1.5</v>
      </c>
    </row>
    <row r="30" spans="1:42" ht="43.95" customHeight="1" x14ac:dyDescent="0.45">
      <c r="A30" s="1" t="s">
        <v>850</v>
      </c>
      <c r="B30" s="1" t="s">
        <v>849</v>
      </c>
      <c r="C30" s="2" t="s">
        <v>801</v>
      </c>
      <c r="D30" s="2" t="s">
        <v>0</v>
      </c>
      <c r="E30" s="2" t="s">
        <v>1</v>
      </c>
      <c r="F30" s="2" t="s">
        <v>2</v>
      </c>
      <c r="G30" s="3" t="s">
        <v>3</v>
      </c>
      <c r="H30" s="21">
        <f>COUNTIF('1. LNP-LNP訴訟関連特許'!A:A,'1. LNP-①4成分の配合比に特徴'!B30)</f>
        <v>0</v>
      </c>
      <c r="I30" s="5" t="s">
        <v>88</v>
      </c>
      <c r="J30" s="5">
        <v>0</v>
      </c>
      <c r="K30" s="5">
        <v>40</v>
      </c>
      <c r="M30" s="5" t="s">
        <v>91</v>
      </c>
      <c r="N30" s="5">
        <v>49</v>
      </c>
      <c r="O30" s="5">
        <v>85</v>
      </c>
      <c r="Q30" s="5" t="s">
        <v>84</v>
      </c>
      <c r="R30" s="5">
        <v>0</v>
      </c>
      <c r="S30" s="5">
        <v>4</v>
      </c>
      <c r="U30" s="5" t="s">
        <v>92</v>
      </c>
      <c r="V30" s="5">
        <v>0.5</v>
      </c>
      <c r="W30" s="5">
        <v>2.5</v>
      </c>
      <c r="Y30" s="5" t="s">
        <v>80</v>
      </c>
      <c r="AA30" s="1" t="s">
        <v>379</v>
      </c>
      <c r="AB30" s="1" t="s">
        <v>379</v>
      </c>
      <c r="AC30" s="1" t="s">
        <v>379</v>
      </c>
      <c r="AD30" s="1" t="s">
        <v>379</v>
      </c>
      <c r="AE30" s="1" cm="1">
        <f t="array" ref="AE30">SUM(J30:K30/2)</f>
        <v>20</v>
      </c>
      <c r="AF30" s="1">
        <f t="shared" si="0"/>
        <v>20</v>
      </c>
      <c r="AG30" s="1">
        <f t="shared" si="1"/>
        <v>67</v>
      </c>
      <c r="AH30" s="1">
        <f t="shared" si="2"/>
        <v>18</v>
      </c>
      <c r="AI30" s="1">
        <f t="shared" si="3"/>
        <v>2</v>
      </c>
      <c r="AJ30" s="1">
        <f t="shared" si="4"/>
        <v>2</v>
      </c>
      <c r="AK30" s="1">
        <f t="shared" si="5"/>
        <v>1.5</v>
      </c>
      <c r="AL30" s="1">
        <f t="shared" si="6"/>
        <v>1</v>
      </c>
      <c r="AM30" s="1">
        <f t="shared" si="7"/>
        <v>45</v>
      </c>
      <c r="AN30" s="1">
        <f t="shared" si="8"/>
        <v>41</v>
      </c>
      <c r="AO30" s="1">
        <f t="shared" si="9"/>
        <v>12.5</v>
      </c>
      <c r="AP30" s="1">
        <f t="shared" si="10"/>
        <v>1.5</v>
      </c>
    </row>
    <row r="31" spans="1:42" ht="43.95" customHeight="1" x14ac:dyDescent="0.45">
      <c r="A31" s="1" t="s">
        <v>852</v>
      </c>
      <c r="B31" s="1" t="s">
        <v>851</v>
      </c>
      <c r="C31" s="2" t="s">
        <v>802</v>
      </c>
      <c r="D31" s="2" t="s">
        <v>0</v>
      </c>
      <c r="E31" s="2" t="s">
        <v>44</v>
      </c>
      <c r="F31" s="2" t="s">
        <v>45</v>
      </c>
      <c r="G31" s="3" t="s">
        <v>3</v>
      </c>
      <c r="H31" s="21">
        <f>COUNTIF('1. LNP-LNP訴訟関連特許'!A:A,'1. LNP-①4成分の配合比に特徴'!B31)</f>
        <v>0</v>
      </c>
      <c r="I31" s="11" t="s">
        <v>154</v>
      </c>
      <c r="J31" s="5">
        <v>40</v>
      </c>
      <c r="K31" s="5">
        <v>40</v>
      </c>
      <c r="M31" s="5" t="s">
        <v>89</v>
      </c>
      <c r="N31" s="5">
        <v>10</v>
      </c>
      <c r="O31" s="5">
        <v>20</v>
      </c>
      <c r="Q31" s="11" t="s">
        <v>155</v>
      </c>
      <c r="R31" s="5">
        <v>10</v>
      </c>
      <c r="S31" s="5">
        <v>40</v>
      </c>
      <c r="U31" s="5" t="s">
        <v>156</v>
      </c>
      <c r="V31" s="5">
        <v>2.5</v>
      </c>
      <c r="W31" s="5">
        <v>2.5</v>
      </c>
      <c r="Y31" s="5" t="s">
        <v>157</v>
      </c>
      <c r="AA31" s="1" t="s">
        <v>380</v>
      </c>
      <c r="AB31" s="1" t="s">
        <v>380</v>
      </c>
      <c r="AC31" s="1" t="s">
        <v>380</v>
      </c>
      <c r="AD31" s="1" t="s">
        <v>380</v>
      </c>
      <c r="AE31" s="1" cm="1">
        <f t="array" ref="AE31">SUM(J31:K31/2)</f>
        <v>40</v>
      </c>
      <c r="AF31" s="1">
        <f t="shared" si="0"/>
        <v>0</v>
      </c>
      <c r="AG31" s="1">
        <f t="shared" si="1"/>
        <v>15</v>
      </c>
      <c r="AH31" s="1">
        <f t="shared" si="2"/>
        <v>5</v>
      </c>
      <c r="AI31" s="1">
        <f t="shared" si="3"/>
        <v>25</v>
      </c>
      <c r="AJ31" s="1">
        <f t="shared" si="4"/>
        <v>15</v>
      </c>
      <c r="AK31" s="1">
        <f t="shared" si="5"/>
        <v>2.5</v>
      </c>
      <c r="AL31" s="1">
        <f t="shared" si="6"/>
        <v>0</v>
      </c>
      <c r="AM31" s="1">
        <f t="shared" si="7"/>
        <v>45</v>
      </c>
      <c r="AN31" s="1">
        <f t="shared" si="8"/>
        <v>41</v>
      </c>
      <c r="AO31" s="1">
        <f t="shared" si="9"/>
        <v>12.5</v>
      </c>
      <c r="AP31" s="1">
        <f t="shared" si="10"/>
        <v>1.5</v>
      </c>
    </row>
    <row r="32" spans="1:42" ht="43.95" customHeight="1" x14ac:dyDescent="0.45">
      <c r="A32" s="1" t="s">
        <v>854</v>
      </c>
      <c r="B32" s="1" t="s">
        <v>853</v>
      </c>
      <c r="C32" s="2" t="s">
        <v>803</v>
      </c>
      <c r="D32" s="2" t="s">
        <v>0</v>
      </c>
      <c r="E32" s="2" t="s">
        <v>18</v>
      </c>
      <c r="F32" s="2" t="s">
        <v>10</v>
      </c>
      <c r="G32" s="3" t="s">
        <v>3</v>
      </c>
      <c r="H32" s="21">
        <f>COUNTIF('1. LNP-LNP訴訟関連特許'!A:A,'1. LNP-①4成分の配合比に特徴'!B32)</f>
        <v>0</v>
      </c>
      <c r="I32" s="5" t="s">
        <v>96</v>
      </c>
      <c r="J32" s="5">
        <v>35</v>
      </c>
      <c r="K32" s="5">
        <v>50</v>
      </c>
      <c r="M32" s="5" t="s">
        <v>81</v>
      </c>
      <c r="N32" s="5">
        <v>35</v>
      </c>
      <c r="O32" s="5">
        <v>41</v>
      </c>
      <c r="Q32" s="5" t="s">
        <v>118</v>
      </c>
      <c r="R32" s="5">
        <v>15</v>
      </c>
      <c r="S32" s="5">
        <v>25</v>
      </c>
      <c r="U32" s="11" t="s">
        <v>117</v>
      </c>
      <c r="V32" s="5">
        <v>0.5</v>
      </c>
      <c r="W32" s="5">
        <v>10</v>
      </c>
      <c r="Y32" s="5" t="s">
        <v>119</v>
      </c>
      <c r="AA32" s="1" t="s">
        <v>381</v>
      </c>
      <c r="AB32" s="1" t="s">
        <v>381</v>
      </c>
      <c r="AC32" s="1" t="s">
        <v>381</v>
      </c>
      <c r="AD32" s="1" t="s">
        <v>381</v>
      </c>
      <c r="AE32" s="1" cm="1">
        <f t="array" ref="AE32">SUM(J32:K32/2)</f>
        <v>42.5</v>
      </c>
      <c r="AF32" s="1">
        <f t="shared" si="0"/>
        <v>7.5</v>
      </c>
      <c r="AG32" s="1">
        <f t="shared" si="1"/>
        <v>38</v>
      </c>
      <c r="AH32" s="1">
        <f t="shared" si="2"/>
        <v>3</v>
      </c>
      <c r="AI32" s="1">
        <f t="shared" si="3"/>
        <v>20</v>
      </c>
      <c r="AJ32" s="1">
        <f t="shared" si="4"/>
        <v>5</v>
      </c>
      <c r="AK32" s="1">
        <f t="shared" si="5"/>
        <v>5.25</v>
      </c>
      <c r="AL32" s="1">
        <f t="shared" si="6"/>
        <v>4.75</v>
      </c>
      <c r="AM32" s="1">
        <f t="shared" si="7"/>
        <v>45</v>
      </c>
      <c r="AN32" s="1">
        <f t="shared" si="8"/>
        <v>41</v>
      </c>
      <c r="AO32" s="1">
        <f t="shared" si="9"/>
        <v>12.5</v>
      </c>
      <c r="AP32" s="1">
        <f t="shared" si="10"/>
        <v>1.5</v>
      </c>
    </row>
    <row r="33" spans="1:42" ht="43.95" customHeight="1" x14ac:dyDescent="0.45">
      <c r="A33" s="1" t="s">
        <v>856</v>
      </c>
      <c r="B33" s="1" t="s">
        <v>855</v>
      </c>
      <c r="C33" s="2" t="s">
        <v>803</v>
      </c>
      <c r="D33" s="2" t="s">
        <v>0</v>
      </c>
      <c r="E33" s="2" t="s">
        <v>19</v>
      </c>
      <c r="F33" s="2" t="s">
        <v>10</v>
      </c>
      <c r="G33" s="3" t="s">
        <v>3</v>
      </c>
      <c r="H33" s="21">
        <f>COUNTIF('1. LNP-LNP訴訟関連特許'!A:A,'1. LNP-①4成分の配合比に特徴'!B33)</f>
        <v>0</v>
      </c>
      <c r="I33" s="5" t="s">
        <v>312</v>
      </c>
      <c r="J33" s="5">
        <v>35</v>
      </c>
      <c r="K33" s="5">
        <v>50</v>
      </c>
      <c r="M33" s="5" t="s">
        <v>81</v>
      </c>
      <c r="N33" s="5">
        <v>35</v>
      </c>
      <c r="O33" s="5">
        <v>41</v>
      </c>
      <c r="Q33" s="5" t="s">
        <v>118</v>
      </c>
      <c r="R33" s="5">
        <v>15</v>
      </c>
      <c r="S33" s="5">
        <v>25</v>
      </c>
      <c r="U33" s="11" t="s">
        <v>120</v>
      </c>
      <c r="V33" s="5">
        <v>0.5</v>
      </c>
      <c r="W33" s="5">
        <v>10</v>
      </c>
      <c r="Y33" s="5" t="s">
        <v>121</v>
      </c>
      <c r="AA33" s="1" t="s">
        <v>382</v>
      </c>
      <c r="AB33" s="1" t="s">
        <v>382</v>
      </c>
      <c r="AC33" s="1" t="s">
        <v>382</v>
      </c>
      <c r="AD33" s="1" t="s">
        <v>382</v>
      </c>
      <c r="AE33" s="1" cm="1">
        <f t="array" ref="AE33">SUM(J33:K33/2)</f>
        <v>42.5</v>
      </c>
      <c r="AF33" s="1">
        <f t="shared" si="0"/>
        <v>7.5</v>
      </c>
      <c r="AG33" s="1">
        <f t="shared" si="1"/>
        <v>38</v>
      </c>
      <c r="AH33" s="1">
        <f t="shared" si="2"/>
        <v>3</v>
      </c>
      <c r="AI33" s="1">
        <f t="shared" si="3"/>
        <v>20</v>
      </c>
      <c r="AJ33" s="1">
        <f t="shared" si="4"/>
        <v>5</v>
      </c>
      <c r="AK33" s="1">
        <f t="shared" si="5"/>
        <v>5.25</v>
      </c>
      <c r="AL33" s="1">
        <f t="shared" si="6"/>
        <v>4.75</v>
      </c>
      <c r="AM33" s="1">
        <f t="shared" si="7"/>
        <v>45</v>
      </c>
      <c r="AN33" s="1">
        <f t="shared" si="8"/>
        <v>41</v>
      </c>
      <c r="AO33" s="1">
        <f t="shared" si="9"/>
        <v>12.5</v>
      </c>
      <c r="AP33" s="1">
        <f t="shared" si="10"/>
        <v>1.5</v>
      </c>
    </row>
    <row r="34" spans="1:42" ht="43.95" customHeight="1" x14ac:dyDescent="0.45">
      <c r="A34" s="1" t="s">
        <v>858</v>
      </c>
      <c r="B34" s="1" t="s">
        <v>857</v>
      </c>
      <c r="C34" s="2" t="s">
        <v>804</v>
      </c>
      <c r="D34" s="2" t="s">
        <v>0</v>
      </c>
      <c r="E34" s="2" t="s">
        <v>9</v>
      </c>
      <c r="F34" s="2" t="s">
        <v>10</v>
      </c>
      <c r="G34" s="3" t="s">
        <v>3</v>
      </c>
      <c r="H34" s="21">
        <f>COUNTIF('1. LNP-LNP訴訟関連特許'!A:A,'1. LNP-①4成分の配合比に特徴'!B34)</f>
        <v>0</v>
      </c>
      <c r="I34" s="5" t="s">
        <v>96</v>
      </c>
      <c r="J34" s="5">
        <v>40</v>
      </c>
      <c r="K34" s="5">
        <v>40</v>
      </c>
      <c r="L34" s="5" t="s">
        <v>95</v>
      </c>
      <c r="M34" s="5" t="s">
        <v>89</v>
      </c>
      <c r="N34" s="5">
        <v>35</v>
      </c>
      <c r="O34" s="5">
        <v>40</v>
      </c>
      <c r="Q34" s="11" t="s">
        <v>97</v>
      </c>
      <c r="R34" s="5">
        <v>20</v>
      </c>
      <c r="S34" s="5">
        <v>20</v>
      </c>
      <c r="T34" s="5" t="s">
        <v>98</v>
      </c>
      <c r="U34" s="11" t="s">
        <v>99</v>
      </c>
      <c r="V34" s="5">
        <v>0.5</v>
      </c>
      <c r="W34" s="5">
        <v>3</v>
      </c>
      <c r="X34" s="12" t="s">
        <v>101</v>
      </c>
      <c r="Y34" s="5" t="s">
        <v>80</v>
      </c>
      <c r="AA34" s="1" t="s">
        <v>383</v>
      </c>
      <c r="AB34" s="1" t="s">
        <v>383</v>
      </c>
      <c r="AC34" s="1" t="s">
        <v>383</v>
      </c>
      <c r="AD34" s="1" t="s">
        <v>383</v>
      </c>
      <c r="AE34" s="1" cm="1">
        <f t="array" ref="AE34">SUM(J34:K34/2)</f>
        <v>40</v>
      </c>
      <c r="AF34" s="1">
        <f t="shared" si="0"/>
        <v>0</v>
      </c>
      <c r="AG34" s="1">
        <f t="shared" si="1"/>
        <v>37.5</v>
      </c>
      <c r="AH34" s="1">
        <f t="shared" si="2"/>
        <v>2.5</v>
      </c>
      <c r="AI34" s="1">
        <f t="shared" si="3"/>
        <v>20</v>
      </c>
      <c r="AJ34" s="1">
        <f t="shared" si="4"/>
        <v>0</v>
      </c>
      <c r="AK34" s="1">
        <f t="shared" si="5"/>
        <v>1.75</v>
      </c>
      <c r="AL34" s="1">
        <f t="shared" si="6"/>
        <v>1.25</v>
      </c>
      <c r="AM34" s="1">
        <f t="shared" si="7"/>
        <v>45</v>
      </c>
      <c r="AN34" s="1">
        <f t="shared" si="8"/>
        <v>41</v>
      </c>
      <c r="AO34" s="1">
        <f t="shared" si="9"/>
        <v>12.5</v>
      </c>
      <c r="AP34" s="1">
        <f t="shared" si="10"/>
        <v>1.5</v>
      </c>
    </row>
    <row r="35" spans="1:42" ht="43.95" customHeight="1" x14ac:dyDescent="0.45">
      <c r="A35" s="1" t="s">
        <v>859</v>
      </c>
      <c r="B35" s="17" t="s">
        <v>857</v>
      </c>
      <c r="C35" s="2" t="s">
        <v>804</v>
      </c>
      <c r="D35" s="2" t="s">
        <v>0</v>
      </c>
      <c r="E35" s="2" t="s">
        <v>9</v>
      </c>
      <c r="F35" s="2" t="s">
        <v>10</v>
      </c>
      <c r="G35" s="3" t="s">
        <v>3</v>
      </c>
      <c r="H35" s="21">
        <f>COUNTIF('1. LNP-LNP訴訟関連特許'!A:A,'1. LNP-①4成分の配合比に特徴'!B35)</f>
        <v>0</v>
      </c>
      <c r="I35" s="5" t="s">
        <v>96</v>
      </c>
      <c r="J35" s="5">
        <v>40</v>
      </c>
      <c r="K35" s="5">
        <v>40</v>
      </c>
      <c r="L35" s="5" t="s">
        <v>95</v>
      </c>
      <c r="M35" s="5" t="s">
        <v>89</v>
      </c>
      <c r="N35" s="5">
        <v>35</v>
      </c>
      <c r="O35" s="5">
        <v>40</v>
      </c>
      <c r="Q35" s="11" t="s">
        <v>97</v>
      </c>
      <c r="R35" s="5">
        <v>20</v>
      </c>
      <c r="S35" s="5">
        <v>20</v>
      </c>
      <c r="T35" s="5" t="s">
        <v>98</v>
      </c>
      <c r="U35" s="11" t="s">
        <v>100</v>
      </c>
      <c r="V35" s="5">
        <v>0.1</v>
      </c>
      <c r="W35" s="5">
        <v>1.5</v>
      </c>
      <c r="X35" s="12" t="s">
        <v>102</v>
      </c>
      <c r="Y35" s="5" t="s">
        <v>80</v>
      </c>
      <c r="AA35" s="1" t="s">
        <v>384</v>
      </c>
      <c r="AB35" s="1" t="s">
        <v>384</v>
      </c>
      <c r="AC35" s="1" t="s">
        <v>384</v>
      </c>
      <c r="AD35" s="1" t="s">
        <v>384</v>
      </c>
      <c r="AE35" s="17" cm="1">
        <f t="array" ref="AE35">SUM(J35:K35/2)</f>
        <v>40</v>
      </c>
      <c r="AF35" s="17">
        <f t="shared" si="0"/>
        <v>0</v>
      </c>
      <c r="AG35" s="17">
        <f t="shared" si="1"/>
        <v>37.5</v>
      </c>
      <c r="AH35" s="17">
        <f t="shared" si="2"/>
        <v>2.5</v>
      </c>
      <c r="AI35" s="17">
        <f t="shared" si="3"/>
        <v>20</v>
      </c>
      <c r="AJ35" s="17">
        <f t="shared" si="4"/>
        <v>0</v>
      </c>
      <c r="AK35" s="17">
        <f t="shared" si="5"/>
        <v>0.8</v>
      </c>
      <c r="AL35" s="17">
        <f t="shared" si="6"/>
        <v>0.7</v>
      </c>
      <c r="AM35" s="1">
        <f t="shared" si="7"/>
        <v>45</v>
      </c>
      <c r="AN35" s="1">
        <f t="shared" si="8"/>
        <v>41</v>
      </c>
      <c r="AO35" s="1">
        <f t="shared" si="9"/>
        <v>12.5</v>
      </c>
      <c r="AP35" s="1">
        <f t="shared" si="10"/>
        <v>1.5</v>
      </c>
    </row>
    <row r="36" spans="1:42" ht="43.95" customHeight="1" x14ac:dyDescent="0.45">
      <c r="A36" s="1" t="s">
        <v>861</v>
      </c>
      <c r="B36" s="17" t="s">
        <v>860</v>
      </c>
      <c r="C36" s="2" t="s">
        <v>502</v>
      </c>
      <c r="D36" s="2" t="s">
        <v>0</v>
      </c>
      <c r="E36" s="2" t="s">
        <v>73</v>
      </c>
      <c r="F36" s="2" t="s">
        <v>70</v>
      </c>
      <c r="G36" s="3" t="s">
        <v>3</v>
      </c>
      <c r="H36" s="21">
        <f>COUNTIF('1. LNP-LNP訴訟関連特許'!A:A,'1. LNP-①4成分の配合比に特徴'!B36)</f>
        <v>0</v>
      </c>
      <c r="I36" s="5" t="s">
        <v>115</v>
      </c>
      <c r="J36" s="5">
        <v>50</v>
      </c>
      <c r="K36" s="5">
        <v>65</v>
      </c>
      <c r="M36" s="5" t="s">
        <v>201</v>
      </c>
      <c r="N36" s="5">
        <v>30</v>
      </c>
      <c r="O36" s="5">
        <v>40</v>
      </c>
      <c r="Q36" s="5" t="s">
        <v>84</v>
      </c>
      <c r="R36" s="5">
        <v>3</v>
      </c>
      <c r="S36" s="5">
        <v>15</v>
      </c>
      <c r="U36" s="5" t="s">
        <v>78</v>
      </c>
      <c r="V36" s="5">
        <v>0.5</v>
      </c>
      <c r="W36" s="5">
        <v>2</v>
      </c>
      <c r="Y36" s="5" t="s">
        <v>80</v>
      </c>
      <c r="AA36" s="1" t="s">
        <v>385</v>
      </c>
      <c r="AB36" s="1" t="s">
        <v>385</v>
      </c>
      <c r="AC36" s="1" t="s">
        <v>385</v>
      </c>
      <c r="AD36" s="1" t="s">
        <v>385</v>
      </c>
      <c r="AE36" s="17" cm="1">
        <f t="array" ref="AE36">SUM(J36:K36/2)</f>
        <v>57.5</v>
      </c>
      <c r="AF36" s="17">
        <f t="shared" si="0"/>
        <v>7.5</v>
      </c>
      <c r="AG36" s="17">
        <f t="shared" si="1"/>
        <v>35</v>
      </c>
      <c r="AH36" s="17">
        <f t="shared" si="2"/>
        <v>5</v>
      </c>
      <c r="AI36" s="17">
        <f t="shared" si="3"/>
        <v>9</v>
      </c>
      <c r="AJ36" s="17">
        <f t="shared" si="4"/>
        <v>6</v>
      </c>
      <c r="AK36" s="17">
        <f t="shared" si="5"/>
        <v>1.25</v>
      </c>
      <c r="AL36" s="17">
        <f t="shared" si="6"/>
        <v>0.75</v>
      </c>
      <c r="AM36" s="1">
        <f t="shared" si="7"/>
        <v>45</v>
      </c>
      <c r="AN36" s="1">
        <f t="shared" si="8"/>
        <v>41</v>
      </c>
      <c r="AO36" s="1">
        <f t="shared" si="9"/>
        <v>12.5</v>
      </c>
      <c r="AP36" s="1">
        <f t="shared" si="10"/>
        <v>1.5</v>
      </c>
    </row>
    <row r="37" spans="1:42" ht="43.95" customHeight="1" x14ac:dyDescent="0.45">
      <c r="A37" s="1" t="s">
        <v>863</v>
      </c>
      <c r="B37" s="17" t="s">
        <v>862</v>
      </c>
      <c r="C37" s="2" t="s">
        <v>805</v>
      </c>
      <c r="D37" s="2" t="s">
        <v>0</v>
      </c>
      <c r="E37" s="2" t="s">
        <v>263</v>
      </c>
      <c r="F37" s="2" t="s">
        <v>262</v>
      </c>
      <c r="G37" s="3" t="s">
        <v>3</v>
      </c>
      <c r="H37" s="21">
        <f>COUNTIF('1. LNP-LNP訴訟関連特許'!A:A,'1. LNP-①4成分の配合比に特徴'!B37)</f>
        <v>0</v>
      </c>
      <c r="I37" s="11" t="s">
        <v>295</v>
      </c>
      <c r="J37" s="5">
        <v>35.1</v>
      </c>
      <c r="K37" s="5">
        <v>35.1</v>
      </c>
      <c r="M37" s="5" t="s">
        <v>89</v>
      </c>
      <c r="N37" s="5">
        <v>46.3</v>
      </c>
      <c r="O37" s="5">
        <v>46.3</v>
      </c>
      <c r="Q37" s="11" t="s">
        <v>97</v>
      </c>
      <c r="R37" s="5">
        <v>16.100000000000001</v>
      </c>
      <c r="S37" s="5">
        <v>16.100000000000001</v>
      </c>
      <c r="U37" s="11" t="s">
        <v>294</v>
      </c>
      <c r="V37" s="5">
        <v>2.5</v>
      </c>
      <c r="W37" s="5">
        <v>2.5</v>
      </c>
      <c r="Y37" s="5" t="s">
        <v>80</v>
      </c>
      <c r="Z37" s="12" t="s">
        <v>296</v>
      </c>
      <c r="AA37" s="1" t="s">
        <v>386</v>
      </c>
      <c r="AB37" s="1" t="s">
        <v>386</v>
      </c>
      <c r="AC37" s="1" t="s">
        <v>386</v>
      </c>
      <c r="AD37" s="1" t="s">
        <v>386</v>
      </c>
      <c r="AE37" s="17" cm="1">
        <f t="array" ref="AE37">SUM(J37:K37/2)</f>
        <v>35.1</v>
      </c>
      <c r="AF37" s="17">
        <f t="shared" si="0"/>
        <v>0</v>
      </c>
      <c r="AG37" s="17">
        <f t="shared" si="1"/>
        <v>46.3</v>
      </c>
      <c r="AH37" s="17">
        <f t="shared" si="2"/>
        <v>0</v>
      </c>
      <c r="AI37" s="17">
        <f t="shared" si="3"/>
        <v>16.100000000000001</v>
      </c>
      <c r="AJ37" s="17">
        <f t="shared" si="4"/>
        <v>0</v>
      </c>
      <c r="AK37" s="17">
        <f t="shared" si="5"/>
        <v>2.5</v>
      </c>
      <c r="AL37" s="17">
        <f t="shared" si="6"/>
        <v>0</v>
      </c>
      <c r="AM37" s="1">
        <f t="shared" si="7"/>
        <v>45</v>
      </c>
      <c r="AN37" s="1">
        <f t="shared" si="8"/>
        <v>41</v>
      </c>
      <c r="AO37" s="1">
        <f t="shared" si="9"/>
        <v>12.5</v>
      </c>
      <c r="AP37" s="1">
        <f t="shared" si="10"/>
        <v>1.5</v>
      </c>
    </row>
    <row r="38" spans="1:42" ht="43.95" customHeight="1" x14ac:dyDescent="0.45">
      <c r="A38" s="1" t="s">
        <v>864</v>
      </c>
      <c r="B38" s="17" t="s">
        <v>862</v>
      </c>
      <c r="C38" s="2" t="s">
        <v>805</v>
      </c>
      <c r="D38" s="2" t="s">
        <v>0</v>
      </c>
      <c r="E38" s="2" t="s">
        <v>263</v>
      </c>
      <c r="F38" s="2" t="s">
        <v>262</v>
      </c>
      <c r="G38" s="3" t="s">
        <v>3</v>
      </c>
      <c r="H38" s="21">
        <f>COUNTIF('1. LNP-LNP訴訟関連特許'!A:A,'1. LNP-①4成分の配合比に特徴'!B38)</f>
        <v>0</v>
      </c>
      <c r="I38" s="11" t="s">
        <v>295</v>
      </c>
      <c r="J38" s="5">
        <v>40</v>
      </c>
      <c r="K38" s="5">
        <v>40</v>
      </c>
      <c r="M38" s="5" t="s">
        <v>89</v>
      </c>
      <c r="N38" s="5">
        <v>48</v>
      </c>
      <c r="O38" s="5">
        <v>48</v>
      </c>
      <c r="Q38" s="11" t="s">
        <v>97</v>
      </c>
      <c r="R38" s="5">
        <v>10</v>
      </c>
      <c r="S38" s="5">
        <v>10</v>
      </c>
      <c r="U38" s="11" t="s">
        <v>294</v>
      </c>
      <c r="V38" s="5">
        <v>2</v>
      </c>
      <c r="W38" s="5">
        <v>2</v>
      </c>
      <c r="Y38" s="5" t="s">
        <v>80</v>
      </c>
      <c r="Z38" s="12" t="s">
        <v>296</v>
      </c>
      <c r="AA38" s="1" t="s">
        <v>387</v>
      </c>
      <c r="AB38" s="1" t="s">
        <v>387</v>
      </c>
      <c r="AC38" s="1" t="s">
        <v>387</v>
      </c>
      <c r="AD38" s="1" t="s">
        <v>387</v>
      </c>
      <c r="AE38" s="17" cm="1">
        <f t="array" ref="AE38">SUM(J38:K38/2)</f>
        <v>40</v>
      </c>
      <c r="AF38" s="17">
        <f t="shared" si="0"/>
        <v>0</v>
      </c>
      <c r="AG38" s="17">
        <f t="shared" si="1"/>
        <v>48</v>
      </c>
      <c r="AH38" s="17">
        <f t="shared" si="2"/>
        <v>0</v>
      </c>
      <c r="AI38" s="17">
        <f t="shared" si="3"/>
        <v>10</v>
      </c>
      <c r="AJ38" s="17">
        <f t="shared" si="4"/>
        <v>0</v>
      </c>
      <c r="AK38" s="17">
        <f t="shared" si="5"/>
        <v>2</v>
      </c>
      <c r="AL38" s="17">
        <f t="shared" si="6"/>
        <v>0</v>
      </c>
      <c r="AM38" s="1">
        <f t="shared" si="7"/>
        <v>45</v>
      </c>
      <c r="AN38" s="1">
        <f t="shared" si="8"/>
        <v>41</v>
      </c>
      <c r="AO38" s="1">
        <f t="shared" si="9"/>
        <v>12.5</v>
      </c>
      <c r="AP38" s="1">
        <f t="shared" si="10"/>
        <v>1.5</v>
      </c>
    </row>
    <row r="39" spans="1:42" ht="43.95" customHeight="1" x14ac:dyDescent="0.45">
      <c r="A39" s="1" t="s">
        <v>865</v>
      </c>
      <c r="B39" s="17" t="s">
        <v>862</v>
      </c>
      <c r="C39" s="2" t="s">
        <v>805</v>
      </c>
      <c r="D39" s="2" t="s">
        <v>0</v>
      </c>
      <c r="E39" s="2" t="s">
        <v>263</v>
      </c>
      <c r="F39" s="2" t="s">
        <v>262</v>
      </c>
      <c r="G39" s="3" t="s">
        <v>3</v>
      </c>
      <c r="H39" s="21">
        <f>COUNTIF('1. LNP-LNP訴訟関連特許'!A:A,'1. LNP-①4成分の配合比に特徴'!B39)</f>
        <v>0</v>
      </c>
      <c r="I39" s="11" t="s">
        <v>295</v>
      </c>
      <c r="J39" s="5">
        <v>47.5</v>
      </c>
      <c r="K39" s="5">
        <v>47.5</v>
      </c>
      <c r="M39" s="5" t="s">
        <v>89</v>
      </c>
      <c r="N39" s="5">
        <v>40.9</v>
      </c>
      <c r="O39" s="5">
        <v>40.9</v>
      </c>
      <c r="Q39" s="11" t="s">
        <v>97</v>
      </c>
      <c r="R39" s="5">
        <v>10</v>
      </c>
      <c r="S39" s="5">
        <v>10</v>
      </c>
      <c r="U39" s="11" t="s">
        <v>294</v>
      </c>
      <c r="V39" s="5">
        <v>1.7</v>
      </c>
      <c r="W39" s="5">
        <v>1.7</v>
      </c>
      <c r="Y39" s="5" t="s">
        <v>80</v>
      </c>
      <c r="Z39" s="12" t="s">
        <v>296</v>
      </c>
      <c r="AA39" s="1" t="s">
        <v>388</v>
      </c>
      <c r="AB39" s="1" t="s">
        <v>388</v>
      </c>
      <c r="AC39" s="1" t="s">
        <v>388</v>
      </c>
      <c r="AD39" s="1" t="s">
        <v>388</v>
      </c>
      <c r="AE39" s="17" cm="1">
        <f t="array" ref="AE39">SUM(J39:K39/2)</f>
        <v>47.5</v>
      </c>
      <c r="AF39" s="17">
        <f t="shared" si="0"/>
        <v>0</v>
      </c>
      <c r="AG39" s="17">
        <f t="shared" si="1"/>
        <v>40.9</v>
      </c>
      <c r="AH39" s="17">
        <f t="shared" si="2"/>
        <v>0</v>
      </c>
      <c r="AI39" s="17">
        <f t="shared" si="3"/>
        <v>10</v>
      </c>
      <c r="AJ39" s="17">
        <f t="shared" si="4"/>
        <v>0</v>
      </c>
      <c r="AK39" s="17">
        <f t="shared" si="5"/>
        <v>1.7</v>
      </c>
      <c r="AL39" s="17">
        <f t="shared" si="6"/>
        <v>0</v>
      </c>
      <c r="AM39" s="1">
        <f t="shared" si="7"/>
        <v>45</v>
      </c>
      <c r="AN39" s="1">
        <f t="shared" si="8"/>
        <v>41</v>
      </c>
      <c r="AO39" s="1">
        <f t="shared" si="9"/>
        <v>12.5</v>
      </c>
      <c r="AP39" s="1">
        <f t="shared" si="10"/>
        <v>1.5</v>
      </c>
    </row>
    <row r="40" spans="1:42" ht="43.95" customHeight="1" x14ac:dyDescent="0.45">
      <c r="A40" s="1" t="s">
        <v>866</v>
      </c>
      <c r="B40" s="17" t="s">
        <v>862</v>
      </c>
      <c r="C40" s="2" t="s">
        <v>805</v>
      </c>
      <c r="D40" s="2" t="s">
        <v>0</v>
      </c>
      <c r="E40" s="2" t="s">
        <v>263</v>
      </c>
      <c r="F40" s="2" t="s">
        <v>262</v>
      </c>
      <c r="G40" s="3" t="s">
        <v>3</v>
      </c>
      <c r="H40" s="21">
        <f>COUNTIF('1. LNP-LNP訴訟関連特許'!A:A,'1. LNP-①4成分の配合比に特徴'!B40)</f>
        <v>0</v>
      </c>
      <c r="I40" s="11" t="s">
        <v>297</v>
      </c>
      <c r="J40" s="5">
        <v>50</v>
      </c>
      <c r="K40" s="5">
        <v>50</v>
      </c>
      <c r="M40" s="5" t="s">
        <v>89</v>
      </c>
      <c r="N40" s="5">
        <v>38.5</v>
      </c>
      <c r="O40" s="5">
        <v>38.5</v>
      </c>
      <c r="Q40" s="11" t="s">
        <v>97</v>
      </c>
      <c r="R40" s="5">
        <v>10</v>
      </c>
      <c r="S40" s="5">
        <v>10</v>
      </c>
      <c r="U40" s="11" t="s">
        <v>294</v>
      </c>
      <c r="V40" s="5">
        <v>1.5</v>
      </c>
      <c r="W40" s="5">
        <v>1.5</v>
      </c>
      <c r="Y40" s="5" t="s">
        <v>80</v>
      </c>
      <c r="Z40" s="12" t="s">
        <v>296</v>
      </c>
      <c r="AA40" s="1" t="s">
        <v>389</v>
      </c>
      <c r="AB40" s="1" t="s">
        <v>389</v>
      </c>
      <c r="AC40" s="1" t="s">
        <v>389</v>
      </c>
      <c r="AD40" s="1" t="s">
        <v>389</v>
      </c>
      <c r="AE40" s="17" cm="1">
        <f t="array" ref="AE40">SUM(J40:K40/2)</f>
        <v>50</v>
      </c>
      <c r="AF40" s="17">
        <f t="shared" si="0"/>
        <v>0</v>
      </c>
      <c r="AG40" s="17">
        <f t="shared" si="1"/>
        <v>38.5</v>
      </c>
      <c r="AH40" s="17">
        <f t="shared" si="2"/>
        <v>0</v>
      </c>
      <c r="AI40" s="17">
        <f t="shared" si="3"/>
        <v>10</v>
      </c>
      <c r="AJ40" s="17">
        <f t="shared" si="4"/>
        <v>0</v>
      </c>
      <c r="AK40" s="17">
        <f t="shared" si="5"/>
        <v>1.5</v>
      </c>
      <c r="AL40" s="17">
        <f t="shared" si="6"/>
        <v>0</v>
      </c>
      <c r="AM40" s="1">
        <f t="shared" si="7"/>
        <v>45</v>
      </c>
      <c r="AN40" s="1">
        <f t="shared" si="8"/>
        <v>41</v>
      </c>
      <c r="AO40" s="1">
        <f t="shared" si="9"/>
        <v>12.5</v>
      </c>
      <c r="AP40" s="1">
        <f t="shared" si="10"/>
        <v>1.5</v>
      </c>
    </row>
    <row r="41" spans="1:42" ht="43.95" customHeight="1" x14ac:dyDescent="0.45">
      <c r="A41" s="1" t="s">
        <v>867</v>
      </c>
      <c r="B41" s="17" t="s">
        <v>862</v>
      </c>
      <c r="C41" s="2" t="s">
        <v>805</v>
      </c>
      <c r="D41" s="2" t="s">
        <v>0</v>
      </c>
      <c r="E41" s="2" t="s">
        <v>263</v>
      </c>
      <c r="F41" s="2" t="s">
        <v>262</v>
      </c>
      <c r="G41" s="3" t="s">
        <v>3</v>
      </c>
      <c r="H41" s="21">
        <f>COUNTIF('1. LNP-LNP訴訟関連特許'!A:A,'1. LNP-①4成分の配合比に特徴'!B41)</f>
        <v>0</v>
      </c>
      <c r="I41" s="11" t="s">
        <v>297</v>
      </c>
      <c r="J41" s="5">
        <v>54.6</v>
      </c>
      <c r="K41" s="5">
        <v>54.6</v>
      </c>
      <c r="M41" s="5" t="s">
        <v>89</v>
      </c>
      <c r="N41" s="5">
        <v>32.799999999999997</v>
      </c>
      <c r="O41" s="5">
        <v>32.799999999999997</v>
      </c>
      <c r="Q41" s="11" t="s">
        <v>97</v>
      </c>
      <c r="R41" s="5">
        <v>10.9</v>
      </c>
      <c r="S41" s="5">
        <v>10.9</v>
      </c>
      <c r="U41" s="11" t="s">
        <v>294</v>
      </c>
      <c r="V41" s="5">
        <v>1.6</v>
      </c>
      <c r="W41" s="5">
        <v>1.6</v>
      </c>
      <c r="Y41" s="5" t="s">
        <v>80</v>
      </c>
      <c r="Z41" s="12" t="s">
        <v>296</v>
      </c>
      <c r="AA41" s="1" t="s">
        <v>390</v>
      </c>
      <c r="AB41" s="1" t="s">
        <v>390</v>
      </c>
      <c r="AC41" s="1" t="s">
        <v>390</v>
      </c>
      <c r="AD41" s="1" t="s">
        <v>390</v>
      </c>
      <c r="AE41" s="17" cm="1">
        <f t="array" ref="AE41">SUM(J41:K41/2)</f>
        <v>54.6</v>
      </c>
      <c r="AF41" s="17">
        <f t="shared" si="0"/>
        <v>0</v>
      </c>
      <c r="AG41" s="17">
        <f t="shared" si="1"/>
        <v>32.799999999999997</v>
      </c>
      <c r="AH41" s="17">
        <f t="shared" si="2"/>
        <v>0</v>
      </c>
      <c r="AI41" s="17">
        <f t="shared" si="3"/>
        <v>10.9</v>
      </c>
      <c r="AJ41" s="17">
        <f t="shared" si="4"/>
        <v>0</v>
      </c>
      <c r="AK41" s="17">
        <f t="shared" si="5"/>
        <v>1.6</v>
      </c>
      <c r="AL41" s="17">
        <f t="shared" si="6"/>
        <v>0</v>
      </c>
      <c r="AM41" s="1">
        <f t="shared" si="7"/>
        <v>45</v>
      </c>
      <c r="AN41" s="1">
        <f t="shared" si="8"/>
        <v>41</v>
      </c>
      <c r="AO41" s="1">
        <f t="shared" si="9"/>
        <v>12.5</v>
      </c>
      <c r="AP41" s="1">
        <f t="shared" si="10"/>
        <v>1.5</v>
      </c>
    </row>
    <row r="42" spans="1:42" ht="43.95" customHeight="1" x14ac:dyDescent="0.45">
      <c r="A42" s="1" t="s">
        <v>869</v>
      </c>
      <c r="B42" s="17" t="s">
        <v>868</v>
      </c>
      <c r="C42" s="2" t="s">
        <v>806</v>
      </c>
      <c r="D42" s="2" t="s">
        <v>0</v>
      </c>
      <c r="E42" s="2" t="s">
        <v>243</v>
      </c>
      <c r="F42" s="2" t="s">
        <v>12</v>
      </c>
      <c r="G42" s="3" t="s">
        <v>3</v>
      </c>
      <c r="H42" s="21">
        <f>COUNTIF('1. LNP-LNP訴訟関連特許'!A:A,'1. LNP-①4成分の配合比に特徴'!B42)</f>
        <v>0</v>
      </c>
      <c r="I42" s="5" t="s">
        <v>115</v>
      </c>
      <c r="J42" s="5">
        <v>20</v>
      </c>
      <c r="K42" s="5">
        <v>70</v>
      </c>
      <c r="L42" s="12" t="s">
        <v>86</v>
      </c>
      <c r="M42" s="5" t="s">
        <v>89</v>
      </c>
      <c r="N42" s="5">
        <v>10</v>
      </c>
      <c r="O42" s="5">
        <v>84</v>
      </c>
      <c r="P42" s="12" t="s">
        <v>279</v>
      </c>
      <c r="Q42" s="5" t="s">
        <v>174</v>
      </c>
      <c r="R42" s="5">
        <v>5</v>
      </c>
      <c r="S42" s="5">
        <v>90</v>
      </c>
      <c r="T42" s="12" t="s">
        <v>140</v>
      </c>
      <c r="U42" s="5" t="s">
        <v>78</v>
      </c>
      <c r="V42" s="5">
        <v>1</v>
      </c>
      <c r="W42" s="5">
        <v>15</v>
      </c>
      <c r="X42" s="12" t="s">
        <v>280</v>
      </c>
      <c r="Y42" s="16" t="s">
        <v>276</v>
      </c>
      <c r="Z42" s="11" t="s">
        <v>273</v>
      </c>
      <c r="AA42" s="13" t="s">
        <v>562</v>
      </c>
      <c r="AB42" s="1" t="s">
        <v>563</v>
      </c>
      <c r="AC42" s="13" t="s">
        <v>564</v>
      </c>
      <c r="AD42" s="13" t="s">
        <v>565</v>
      </c>
      <c r="AE42" s="17" cm="1">
        <f t="array" ref="AE42">SUM(J42:K42/2)</f>
        <v>45</v>
      </c>
      <c r="AF42" s="17">
        <f t="shared" si="0"/>
        <v>25</v>
      </c>
      <c r="AG42" s="17">
        <f t="shared" si="1"/>
        <v>47</v>
      </c>
      <c r="AH42" s="17">
        <f t="shared" si="2"/>
        <v>37</v>
      </c>
      <c r="AI42" s="17">
        <f t="shared" si="3"/>
        <v>47.5</v>
      </c>
      <c r="AJ42" s="17">
        <f t="shared" si="4"/>
        <v>42.5</v>
      </c>
      <c r="AK42" s="17">
        <f t="shared" si="5"/>
        <v>8</v>
      </c>
      <c r="AL42" s="17">
        <f t="shared" si="6"/>
        <v>7</v>
      </c>
      <c r="AM42" s="1">
        <f t="shared" si="7"/>
        <v>45</v>
      </c>
      <c r="AN42" s="1">
        <f t="shared" si="8"/>
        <v>41</v>
      </c>
      <c r="AO42" s="1">
        <f t="shared" si="9"/>
        <v>12.5</v>
      </c>
      <c r="AP42" s="1">
        <f t="shared" si="10"/>
        <v>1.5</v>
      </c>
    </row>
    <row r="43" spans="1:42" ht="43.95" customHeight="1" x14ac:dyDescent="0.45">
      <c r="A43" s="1" t="s">
        <v>871</v>
      </c>
      <c r="B43" s="17" t="s">
        <v>870</v>
      </c>
      <c r="C43" s="2" t="s">
        <v>806</v>
      </c>
      <c r="D43" s="2" t="s">
        <v>0</v>
      </c>
      <c r="E43" s="2" t="s">
        <v>223</v>
      </c>
      <c r="F43" s="2" t="s">
        <v>12</v>
      </c>
      <c r="G43" s="3" t="s">
        <v>3</v>
      </c>
      <c r="H43" s="21">
        <f>COUNTIF('1. LNP-LNP訴訟関連特許'!A:A,'1. LNP-①4成分の配合比に特徴'!B43)</f>
        <v>0</v>
      </c>
      <c r="I43" s="5" t="s">
        <v>115</v>
      </c>
      <c r="J43" s="5">
        <v>10</v>
      </c>
      <c r="K43" s="5">
        <v>84</v>
      </c>
      <c r="L43" s="12" t="s">
        <v>279</v>
      </c>
      <c r="M43" s="5" t="s">
        <v>89</v>
      </c>
      <c r="N43" s="5">
        <v>10</v>
      </c>
      <c r="O43" s="5">
        <v>84</v>
      </c>
      <c r="P43" s="12" t="s">
        <v>279</v>
      </c>
      <c r="Q43" s="11" t="s">
        <v>277</v>
      </c>
      <c r="R43" s="5">
        <v>5</v>
      </c>
      <c r="S43" s="5">
        <v>90</v>
      </c>
      <c r="T43" s="12" t="s">
        <v>140</v>
      </c>
      <c r="U43" s="5" t="s">
        <v>78</v>
      </c>
      <c r="V43" s="5">
        <v>1</v>
      </c>
      <c r="W43" s="5">
        <v>20</v>
      </c>
      <c r="X43" s="12" t="s">
        <v>141</v>
      </c>
      <c r="Y43" s="16" t="s">
        <v>276</v>
      </c>
      <c r="Z43" s="11" t="s">
        <v>278</v>
      </c>
      <c r="AA43" s="1" t="s">
        <v>566</v>
      </c>
      <c r="AB43" s="1" t="s">
        <v>566</v>
      </c>
      <c r="AC43" s="13" t="s">
        <v>567</v>
      </c>
      <c r="AD43" s="13" t="s">
        <v>568</v>
      </c>
      <c r="AE43" s="17" cm="1">
        <f t="array" ref="AE43">SUM(J43:K43/2)</f>
        <v>47</v>
      </c>
      <c r="AF43" s="17">
        <f t="shared" si="0"/>
        <v>37</v>
      </c>
      <c r="AG43" s="17">
        <f t="shared" si="1"/>
        <v>47</v>
      </c>
      <c r="AH43" s="17">
        <f t="shared" si="2"/>
        <v>37</v>
      </c>
      <c r="AI43" s="17">
        <f t="shared" si="3"/>
        <v>47.5</v>
      </c>
      <c r="AJ43" s="17">
        <f t="shared" si="4"/>
        <v>42.5</v>
      </c>
      <c r="AK43" s="17">
        <f t="shared" si="5"/>
        <v>10.5</v>
      </c>
      <c r="AL43" s="17">
        <f t="shared" si="6"/>
        <v>9.5</v>
      </c>
      <c r="AM43" s="1">
        <f t="shared" si="7"/>
        <v>45</v>
      </c>
      <c r="AN43" s="1">
        <f t="shared" si="8"/>
        <v>41</v>
      </c>
      <c r="AO43" s="1">
        <f t="shared" si="9"/>
        <v>12.5</v>
      </c>
      <c r="AP43" s="1">
        <f t="shared" si="10"/>
        <v>1.5</v>
      </c>
    </row>
  </sheetData>
  <autoFilter ref="C2:AP2" xr:uid="{4E0C50E1-5716-4A49-920B-49DDFEC3B4E5}">
    <sortState xmlns:xlrd2="http://schemas.microsoft.com/office/spreadsheetml/2017/richdata2" ref="C3:AP44">
      <sortCondition ref="F2"/>
    </sortState>
  </autoFilter>
  <mergeCells count="10">
    <mergeCell ref="I1:L1"/>
    <mergeCell ref="M1:P1"/>
    <mergeCell ref="Q1:T1"/>
    <mergeCell ref="U1:X1"/>
    <mergeCell ref="Y1:Z1"/>
    <mergeCell ref="AE1:AF1"/>
    <mergeCell ref="AG1:AH1"/>
    <mergeCell ref="AI1:AJ1"/>
    <mergeCell ref="AK1:AL1"/>
    <mergeCell ref="AA1:AD1"/>
  </mergeCells>
  <phoneticPr fontId="1"/>
  <conditionalFormatting sqref="H3:H43">
    <cfRule type="colorScale" priority="3">
      <colorScale>
        <cfvo type="min"/>
        <cfvo type="percentile" val="50"/>
        <cfvo type="max"/>
        <color rgb="FF5A8AC6"/>
        <color rgb="FFFCFCFF"/>
        <color rgb="FFF8696B"/>
      </colorScale>
    </cfRule>
  </conditionalFormatting>
  <hyperlinks>
    <hyperlink ref="G30" r:id="rId1" xr:uid="{5F17B7F4-FBD6-4F49-8881-7D5ED87BCCBD}"/>
    <hyperlink ref="G14" r:id="rId2" xr:uid="{78E24599-58C6-4C6F-A699-62B383D2B6CA}"/>
    <hyperlink ref="G8" r:id="rId3" xr:uid="{5709A218-DD24-4080-81F7-0AF7C175B421}"/>
    <hyperlink ref="G17" r:id="rId4" xr:uid="{A19CBD67-878D-4547-AEEA-71E8D2838286}"/>
    <hyperlink ref="G34" r:id="rId5" xr:uid="{D3E56544-2821-40D5-ACD1-8CCC205B6C58}"/>
    <hyperlink ref="G25" r:id="rId6" xr:uid="{A7FB0B80-7465-471F-8C5E-B24284299915}"/>
    <hyperlink ref="G32" r:id="rId7" xr:uid="{5A15E66E-D5EF-4474-92CC-BA64FC00EFD7}"/>
    <hyperlink ref="G33" r:id="rId8" xr:uid="{A26136C7-AABC-43AB-AEA7-8217D2BAF609}"/>
    <hyperlink ref="G21" r:id="rId9" xr:uid="{ABA7DE4F-B784-4A1E-929A-2D1B7AC7DA49}"/>
    <hyperlink ref="G19" r:id="rId10" xr:uid="{0EB5C2CA-7DFC-4693-83BE-046408CB0E95}"/>
    <hyperlink ref="G15" r:id="rId11" xr:uid="{EBD90397-6580-4EEA-B215-3094369C98EA}"/>
    <hyperlink ref="G3" r:id="rId12" xr:uid="{B7EAC790-9835-408B-889E-06838DC36304}"/>
    <hyperlink ref="G28" r:id="rId13" xr:uid="{4A144872-50C1-4E8D-8875-6630E1ADDD8C}"/>
    <hyperlink ref="G29" r:id="rId14" xr:uid="{23CCFA81-DD43-46F9-8236-2D92955532C4}"/>
    <hyperlink ref="G31" r:id="rId15" xr:uid="{AB4F87A6-C050-415C-B840-47DCDF5012DB}"/>
    <hyperlink ref="G22" r:id="rId16" xr:uid="{313FDA4F-F791-4A46-B6D2-EB0CA62B5852}"/>
    <hyperlink ref="G26" r:id="rId17" xr:uid="{68550BBF-5832-4A62-8FD6-C008945D8E4E}"/>
    <hyperlink ref="G16" r:id="rId18" xr:uid="{19A7F506-4E88-47E0-B168-0558F739ACFD}"/>
    <hyperlink ref="G9" r:id="rId19" xr:uid="{DE4685C1-6FFD-4B88-B666-0D7CCD20DDAD}"/>
    <hyperlink ref="G10" r:id="rId20" xr:uid="{1301C538-9D49-4AA1-8D15-19612563CA9F}"/>
    <hyperlink ref="G11" r:id="rId21" xr:uid="{D8754F19-29F3-4877-B719-326AD9185E68}"/>
    <hyperlink ref="G18" r:id="rId22" xr:uid="{8E40F61B-B182-40BB-BE5B-C920905CB3BA}"/>
    <hyperlink ref="G12" r:id="rId23" xr:uid="{59988B66-AF02-498B-B571-E244C04BFD34}"/>
    <hyperlink ref="G36" r:id="rId24" xr:uid="{7169B646-B131-4952-BAD8-E7FAEEDDBF5B}"/>
    <hyperlink ref="G13" r:id="rId25" xr:uid="{D4C4C043-3797-42BD-A035-A6992F9508EB}"/>
    <hyperlink ref="G35" r:id="rId26" xr:uid="{0363959A-5AAE-4552-9675-43E3AD638AD4}"/>
    <hyperlink ref="G42" r:id="rId27" xr:uid="{89B63ED6-B027-4E78-B91E-6D4DB339AA75}"/>
    <hyperlink ref="G43" r:id="rId28" xr:uid="{79AC437E-8423-469C-9C38-CF1F55E0973B}"/>
    <hyperlink ref="G23" r:id="rId29" xr:uid="{D65112FE-67AE-423B-B060-2EDF29D6ADDE}"/>
    <hyperlink ref="G37" r:id="rId30" xr:uid="{41D13C48-9DC0-4ABE-B7AB-0774CE9A02D8}"/>
    <hyperlink ref="G24" r:id="rId31" xr:uid="{65B55368-5FB1-4642-88A6-2B35A33E2472}"/>
    <hyperlink ref="G41" r:id="rId32" xr:uid="{3D19A268-04AE-4847-AD52-341BF874E848}"/>
    <hyperlink ref="G40" r:id="rId33" xr:uid="{A0E42011-4297-4C5A-AFAD-2683A3B26173}"/>
    <hyperlink ref="G38" r:id="rId34" xr:uid="{2E3EC98B-D56B-4181-85DE-19DB66F4329A}"/>
    <hyperlink ref="G39" r:id="rId35" xr:uid="{8F5BB39E-78CF-41B2-B0B6-9C15247904D2}"/>
    <hyperlink ref="G20" r:id="rId36" xr:uid="{A803042D-5227-4203-AF23-03690B6C0DFE}"/>
    <hyperlink ref="G4" r:id="rId37" xr:uid="{CD0E1949-113F-44C1-8F8D-A47AB8231656}"/>
    <hyperlink ref="G5" r:id="rId38" xr:uid="{CE8D7F46-3465-449E-9130-921341E3CA06}"/>
    <hyperlink ref="G6" r:id="rId39" xr:uid="{69A25F0C-93CA-4B72-9F4C-9653220977E4}"/>
    <hyperlink ref="G7" r:id="rId40" xr:uid="{F215917D-3BCE-42A9-975C-BF092536AB4F}"/>
    <hyperlink ref="G27" r:id="rId41" xr:uid="{66C83618-38F6-4BDE-9B21-175DA3CC0028}"/>
    <hyperlink ref="A1" location="表紙!A1" display="表紙に戻る" xr:uid="{6F6E2625-97D5-426C-A2C2-0650A4A00E41}"/>
  </hyperlinks>
  <pageMargins left="0.7" right="0.7" top="0.75" bottom="0.75" header="0.3" footer="0.3"/>
  <pageSetup paperSize="9" orientation="portrait" r:id="rId42"/>
  <drawing r:id="rId4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597BC-CEC1-41D3-97B7-BAEA9BEF6CD3}">
  <sheetPr>
    <tabColor rgb="FF0090A8"/>
  </sheetPr>
  <dimension ref="A1:AS56"/>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69921875" defaultRowHeight="15" x14ac:dyDescent="0.45"/>
  <cols>
    <col min="1" max="1" width="16.59765625" style="1" customWidth="1"/>
    <col min="2" max="3" width="12.5" style="1" customWidth="1"/>
    <col min="4" max="4" width="6.19921875" style="1" customWidth="1"/>
    <col min="5" max="5" width="16.59765625" style="1" customWidth="1"/>
    <col min="6" max="6" width="12.5" style="1" customWidth="1"/>
    <col min="7" max="8" width="6.19921875" style="1" customWidth="1"/>
    <col min="9" max="24" width="8.69921875" style="5"/>
    <col min="25" max="26" width="8.69921875" style="5" customWidth="1"/>
    <col min="27" max="27" width="12.8984375" style="1" hidden="1" customWidth="1"/>
    <col min="28" max="40" width="0" style="1" hidden="1" customWidth="1"/>
    <col min="41" max="16384" width="8.69921875" style="1"/>
  </cols>
  <sheetData>
    <row r="1" spans="1:45" ht="64.95" customHeight="1" thickBot="1" x14ac:dyDescent="0.5">
      <c r="A1" s="29" t="s">
        <v>1061</v>
      </c>
      <c r="I1" s="46" t="s">
        <v>75</v>
      </c>
      <c r="J1" s="46"/>
      <c r="K1" s="46"/>
      <c r="L1" s="46"/>
      <c r="M1" s="47" t="s">
        <v>81</v>
      </c>
      <c r="N1" s="47"/>
      <c r="O1" s="47"/>
      <c r="P1" s="47"/>
      <c r="Q1" s="48" t="s">
        <v>305</v>
      </c>
      <c r="R1" s="48"/>
      <c r="S1" s="48"/>
      <c r="T1" s="48"/>
      <c r="U1" s="49" t="s">
        <v>78</v>
      </c>
      <c r="V1" s="49"/>
      <c r="W1" s="49"/>
      <c r="X1" s="49"/>
      <c r="Y1" s="51" t="s">
        <v>79</v>
      </c>
      <c r="Z1" s="51"/>
      <c r="AB1" s="46" t="s">
        <v>75</v>
      </c>
      <c r="AC1" s="46"/>
      <c r="AD1" s="47" t="s">
        <v>81</v>
      </c>
      <c r="AE1" s="47"/>
      <c r="AF1" s="48" t="s">
        <v>305</v>
      </c>
      <c r="AG1" s="48"/>
      <c r="AH1" s="49" t="s">
        <v>78</v>
      </c>
      <c r="AI1" s="49"/>
      <c r="AP1" s="25" t="s">
        <v>75</v>
      </c>
      <c r="AQ1" s="26" t="s">
        <v>81</v>
      </c>
      <c r="AR1" s="27" t="s">
        <v>305</v>
      </c>
      <c r="AS1" s="28" t="s">
        <v>78</v>
      </c>
    </row>
    <row r="2" spans="1:45" s="5" customFormat="1" ht="72.45" customHeight="1" thickBot="1" x14ac:dyDescent="0.35">
      <c r="A2" s="4" t="s">
        <v>977</v>
      </c>
      <c r="B2" s="4" t="s">
        <v>976</v>
      </c>
      <c r="C2" s="4" t="s">
        <v>203</v>
      </c>
      <c r="D2" s="4" t="s">
        <v>978</v>
      </c>
      <c r="E2" s="4" t="s">
        <v>979</v>
      </c>
      <c r="F2" s="4" t="s">
        <v>980</v>
      </c>
      <c r="G2" s="4" t="s">
        <v>981</v>
      </c>
      <c r="H2" s="4" t="s">
        <v>534</v>
      </c>
      <c r="I2" s="6" t="s">
        <v>76</v>
      </c>
      <c r="J2" s="6" t="s">
        <v>983</v>
      </c>
      <c r="K2" s="6" t="s">
        <v>982</v>
      </c>
      <c r="L2" s="6" t="s">
        <v>77</v>
      </c>
      <c r="M2" s="7" t="s">
        <v>76</v>
      </c>
      <c r="N2" s="7" t="s">
        <v>984</v>
      </c>
      <c r="O2" s="7" t="s">
        <v>982</v>
      </c>
      <c r="P2" s="7" t="s">
        <v>77</v>
      </c>
      <c r="Q2" s="9" t="s">
        <v>76</v>
      </c>
      <c r="R2" s="9" t="s">
        <v>983</v>
      </c>
      <c r="S2" s="9" t="s">
        <v>982</v>
      </c>
      <c r="T2" s="9" t="s">
        <v>77</v>
      </c>
      <c r="U2" s="8" t="s">
        <v>76</v>
      </c>
      <c r="V2" s="8" t="s">
        <v>983</v>
      </c>
      <c r="W2" s="8" t="s">
        <v>982</v>
      </c>
      <c r="X2" s="8" t="s">
        <v>77</v>
      </c>
      <c r="Y2" s="10" t="s">
        <v>550</v>
      </c>
      <c r="Z2" s="10" t="s">
        <v>108</v>
      </c>
      <c r="AA2" s="5" t="s">
        <v>550</v>
      </c>
      <c r="AB2" s="5" t="s">
        <v>82</v>
      </c>
      <c r="AC2" s="5" t="s">
        <v>83</v>
      </c>
      <c r="AD2" s="5" t="s">
        <v>82</v>
      </c>
      <c r="AE2" s="5" t="s">
        <v>83</v>
      </c>
      <c r="AF2" s="5" t="s">
        <v>82</v>
      </c>
      <c r="AG2" s="5" t="s">
        <v>83</v>
      </c>
      <c r="AH2" s="5" t="s">
        <v>82</v>
      </c>
      <c r="AI2" s="5" t="s">
        <v>83</v>
      </c>
      <c r="AO2" s="5" t="s">
        <v>552</v>
      </c>
      <c r="AP2" s="22">
        <v>45</v>
      </c>
      <c r="AQ2" s="23">
        <v>41</v>
      </c>
      <c r="AR2" s="23">
        <v>12.5</v>
      </c>
      <c r="AS2" s="24">
        <v>1.5</v>
      </c>
    </row>
    <row r="3" spans="1:45" ht="43.5" customHeight="1" x14ac:dyDescent="0.45">
      <c r="A3" s="1" t="s">
        <v>892</v>
      </c>
      <c r="B3" s="1" t="s">
        <v>891</v>
      </c>
      <c r="C3" s="2" t="s">
        <v>793</v>
      </c>
      <c r="D3" s="2" t="s">
        <v>0</v>
      </c>
      <c r="E3" s="2" t="s">
        <v>68</v>
      </c>
      <c r="F3" s="2" t="s">
        <v>5</v>
      </c>
      <c r="G3" s="3" t="s">
        <v>3</v>
      </c>
      <c r="H3" s="21">
        <f>COUNTIF('1. LNP-LNP訴訟関連特許'!A:A,B3)</f>
        <v>0</v>
      </c>
      <c r="I3" s="5" t="s">
        <v>115</v>
      </c>
      <c r="J3" s="5">
        <v>50</v>
      </c>
      <c r="K3" s="5">
        <v>65</v>
      </c>
      <c r="M3" s="5" t="s">
        <v>90</v>
      </c>
      <c r="N3" s="5">
        <v>25</v>
      </c>
      <c r="O3" s="5">
        <v>35</v>
      </c>
      <c r="P3" s="12" t="s">
        <v>132</v>
      </c>
      <c r="Q3" s="5" t="s">
        <v>84</v>
      </c>
      <c r="R3" s="5">
        <v>5</v>
      </c>
      <c r="S3" s="5">
        <v>10</v>
      </c>
      <c r="T3" s="12" t="s">
        <v>184</v>
      </c>
      <c r="U3" s="5" t="s">
        <v>175</v>
      </c>
      <c r="V3" s="5">
        <v>5</v>
      </c>
      <c r="W3" s="5">
        <v>10</v>
      </c>
      <c r="Y3" s="11" t="s">
        <v>198</v>
      </c>
      <c r="AA3" s="1" t="s">
        <v>394</v>
      </c>
      <c r="AB3" s="1" cm="1">
        <f t="array" ref="AB3">SUM(J3:K3/2)</f>
        <v>57.5</v>
      </c>
      <c r="AC3" s="1">
        <f t="shared" ref="AC3:AC34" si="0">K3-AB3</f>
        <v>7.5</v>
      </c>
      <c r="AD3" s="1">
        <f t="shared" ref="AD3:AD34" si="1">SUM(N3:O3)/2</f>
        <v>30</v>
      </c>
      <c r="AE3" s="1">
        <f t="shared" ref="AE3:AE34" si="2">O3-AD3</f>
        <v>5</v>
      </c>
      <c r="AF3" s="1">
        <f t="shared" ref="AF3:AF34" si="3">SUM(R3:S3)/2</f>
        <v>7.5</v>
      </c>
      <c r="AG3" s="1">
        <f t="shared" ref="AG3:AG34" si="4">S3-AF3</f>
        <v>2.5</v>
      </c>
      <c r="AH3" s="1">
        <f t="shared" ref="AH3:AH34" si="5">SUM(V3:W3)/2</f>
        <v>7.5</v>
      </c>
      <c r="AI3" s="1">
        <f t="shared" ref="AI3:AI34" si="6">W3-AH3</f>
        <v>2.5</v>
      </c>
      <c r="AK3" s="1">
        <f t="shared" ref="AK3:AK34" si="7">AP$2</f>
        <v>45</v>
      </c>
      <c r="AL3" s="1">
        <f t="shared" ref="AL3:AL34" si="8">AQ$2</f>
        <v>41</v>
      </c>
      <c r="AM3" s="1">
        <f t="shared" ref="AM3:AM34" si="9">AR$2</f>
        <v>12.5</v>
      </c>
      <c r="AN3" s="1">
        <f t="shared" ref="AN3:AN34" si="10">AS$2</f>
        <v>1.5</v>
      </c>
    </row>
    <row r="4" spans="1:45" ht="43.5" customHeight="1" x14ac:dyDescent="0.45">
      <c r="A4" s="1" t="s">
        <v>893</v>
      </c>
      <c r="B4" s="17" t="s">
        <v>479</v>
      </c>
      <c r="C4" s="2" t="s">
        <v>512</v>
      </c>
      <c r="D4" s="2" t="s">
        <v>216</v>
      </c>
      <c r="E4" s="2" t="s">
        <v>420</v>
      </c>
      <c r="F4" s="2" t="s">
        <v>421</v>
      </c>
      <c r="G4" s="3" t="s">
        <v>3</v>
      </c>
      <c r="H4" s="21">
        <f>COUNTIF('1. LNP-LNP訴訟関連特許'!A:A,B4)</f>
        <v>1</v>
      </c>
      <c r="I4" s="11" t="s">
        <v>447</v>
      </c>
      <c r="J4" s="5">
        <v>20</v>
      </c>
      <c r="K4" s="5">
        <v>60</v>
      </c>
      <c r="M4" s="5" t="s">
        <v>81</v>
      </c>
      <c r="N4" s="5">
        <v>25</v>
      </c>
      <c r="O4" s="5">
        <v>55</v>
      </c>
      <c r="Q4" s="11" t="s">
        <v>97</v>
      </c>
      <c r="R4" s="5">
        <v>5</v>
      </c>
      <c r="S4" s="5">
        <v>25</v>
      </c>
      <c r="U4" s="11" t="s">
        <v>452</v>
      </c>
      <c r="V4" s="5">
        <v>0.5</v>
      </c>
      <c r="W4" s="5">
        <v>5</v>
      </c>
      <c r="Y4" s="11" t="s">
        <v>453</v>
      </c>
      <c r="AA4" s="1" t="s">
        <v>482</v>
      </c>
      <c r="AB4" s="1" cm="1">
        <f t="array" ref="AB4">SUM(J4:K4/2)</f>
        <v>40</v>
      </c>
      <c r="AC4" s="1">
        <f t="shared" si="0"/>
        <v>20</v>
      </c>
      <c r="AD4" s="1">
        <f t="shared" si="1"/>
        <v>40</v>
      </c>
      <c r="AE4" s="1">
        <f t="shared" si="2"/>
        <v>15</v>
      </c>
      <c r="AF4" s="1">
        <f t="shared" si="3"/>
        <v>15</v>
      </c>
      <c r="AG4" s="1">
        <f t="shared" si="4"/>
        <v>10</v>
      </c>
      <c r="AH4" s="1">
        <f t="shared" si="5"/>
        <v>2.75</v>
      </c>
      <c r="AI4" s="1">
        <f t="shared" si="6"/>
        <v>2.25</v>
      </c>
      <c r="AJ4" s="17"/>
      <c r="AK4" s="1">
        <f t="shared" si="7"/>
        <v>45</v>
      </c>
      <c r="AL4" s="1">
        <f t="shared" si="8"/>
        <v>41</v>
      </c>
      <c r="AM4" s="1">
        <f t="shared" si="9"/>
        <v>12.5</v>
      </c>
      <c r="AN4" s="1">
        <f t="shared" si="10"/>
        <v>1.5</v>
      </c>
    </row>
    <row r="5" spans="1:45" ht="43.5" customHeight="1" x14ac:dyDescent="0.45">
      <c r="A5" s="1" t="s">
        <v>894</v>
      </c>
      <c r="B5" s="17" t="s">
        <v>480</v>
      </c>
      <c r="C5" s="2" t="s">
        <v>512</v>
      </c>
      <c r="D5" s="2" t="s">
        <v>216</v>
      </c>
      <c r="E5" s="2" t="s">
        <v>422</v>
      </c>
      <c r="F5" s="2" t="s">
        <v>421</v>
      </c>
      <c r="G5" s="3" t="s">
        <v>3</v>
      </c>
      <c r="H5" s="21">
        <f>COUNTIF('1. LNP-LNP訴訟関連特許'!A:A,B5)</f>
        <v>1</v>
      </c>
      <c r="I5" s="5" t="s">
        <v>115</v>
      </c>
      <c r="J5" s="5">
        <v>20</v>
      </c>
      <c r="K5" s="5">
        <v>60</v>
      </c>
      <c r="M5" s="5" t="s">
        <v>81</v>
      </c>
      <c r="N5" s="5">
        <v>25</v>
      </c>
      <c r="O5" s="5">
        <v>55</v>
      </c>
      <c r="Q5" s="5" t="s">
        <v>126</v>
      </c>
      <c r="R5" s="5">
        <v>5</v>
      </c>
      <c r="S5" s="5">
        <v>25</v>
      </c>
      <c r="U5" s="5" t="s">
        <v>78</v>
      </c>
      <c r="V5" s="5">
        <v>0.5</v>
      </c>
      <c r="W5" s="5">
        <v>10</v>
      </c>
      <c r="Y5" s="11" t="s">
        <v>453</v>
      </c>
      <c r="AA5" s="1" t="s">
        <v>482</v>
      </c>
      <c r="AB5" s="1" cm="1">
        <f t="array" ref="AB5">SUM(J5:K5/2)</f>
        <v>40</v>
      </c>
      <c r="AC5" s="1">
        <f t="shared" si="0"/>
        <v>20</v>
      </c>
      <c r="AD5" s="1">
        <f t="shared" si="1"/>
        <v>40</v>
      </c>
      <c r="AE5" s="1">
        <f t="shared" si="2"/>
        <v>15</v>
      </c>
      <c r="AF5" s="1">
        <f t="shared" si="3"/>
        <v>15</v>
      </c>
      <c r="AG5" s="1">
        <f t="shared" si="4"/>
        <v>10</v>
      </c>
      <c r="AH5" s="1">
        <f t="shared" si="5"/>
        <v>5.25</v>
      </c>
      <c r="AI5" s="1">
        <f t="shared" si="6"/>
        <v>4.75</v>
      </c>
      <c r="AJ5" s="17"/>
      <c r="AK5" s="1">
        <f t="shared" si="7"/>
        <v>45</v>
      </c>
      <c r="AL5" s="1">
        <f t="shared" si="8"/>
        <v>41</v>
      </c>
      <c r="AM5" s="1">
        <f t="shared" si="9"/>
        <v>12.5</v>
      </c>
      <c r="AN5" s="1">
        <f t="shared" si="10"/>
        <v>1.5</v>
      </c>
    </row>
    <row r="6" spans="1:45" ht="43.5" customHeight="1" x14ac:dyDescent="0.45">
      <c r="A6" s="1" t="s">
        <v>895</v>
      </c>
      <c r="B6" s="17" t="s">
        <v>481</v>
      </c>
      <c r="C6" s="2" t="s">
        <v>512</v>
      </c>
      <c r="D6" s="2" t="s">
        <v>216</v>
      </c>
      <c r="E6" s="2" t="s">
        <v>423</v>
      </c>
      <c r="F6" s="2" t="s">
        <v>421</v>
      </c>
      <c r="G6" s="3" t="s">
        <v>3</v>
      </c>
      <c r="H6" s="21">
        <f>COUNTIF('1. LNP-LNP訴訟関連特許'!A:A,B6)</f>
        <v>1</v>
      </c>
      <c r="I6" s="5" t="s">
        <v>115</v>
      </c>
      <c r="J6" s="5">
        <v>20</v>
      </c>
      <c r="K6" s="5">
        <v>60</v>
      </c>
      <c r="M6" s="5" t="s">
        <v>81</v>
      </c>
      <c r="N6" s="5">
        <v>25</v>
      </c>
      <c r="O6" s="5">
        <v>55</v>
      </c>
      <c r="Q6" s="5" t="s">
        <v>126</v>
      </c>
      <c r="R6" s="5">
        <v>5</v>
      </c>
      <c r="S6" s="5">
        <v>25</v>
      </c>
      <c r="U6" s="5" t="s">
        <v>78</v>
      </c>
      <c r="V6" s="5">
        <v>0.5</v>
      </c>
      <c r="W6" s="5">
        <v>15</v>
      </c>
      <c r="Y6" s="11" t="s">
        <v>453</v>
      </c>
      <c r="AA6" s="1" t="s">
        <v>482</v>
      </c>
      <c r="AB6" s="1" cm="1">
        <f t="array" ref="AB6">SUM(J6:K6/2)</f>
        <v>40</v>
      </c>
      <c r="AC6" s="1">
        <f t="shared" si="0"/>
        <v>20</v>
      </c>
      <c r="AD6" s="1">
        <f t="shared" si="1"/>
        <v>40</v>
      </c>
      <c r="AE6" s="1">
        <f t="shared" si="2"/>
        <v>15</v>
      </c>
      <c r="AF6" s="1">
        <f t="shared" si="3"/>
        <v>15</v>
      </c>
      <c r="AG6" s="1">
        <f t="shared" si="4"/>
        <v>10</v>
      </c>
      <c r="AH6" s="1">
        <f t="shared" si="5"/>
        <v>7.75</v>
      </c>
      <c r="AI6" s="1">
        <f t="shared" si="6"/>
        <v>7.25</v>
      </c>
      <c r="AJ6" s="17"/>
      <c r="AK6" s="1">
        <f t="shared" si="7"/>
        <v>45</v>
      </c>
      <c r="AL6" s="1">
        <f t="shared" si="8"/>
        <v>41</v>
      </c>
      <c r="AM6" s="1">
        <f t="shared" si="9"/>
        <v>12.5</v>
      </c>
      <c r="AN6" s="1">
        <f t="shared" si="10"/>
        <v>1.5</v>
      </c>
    </row>
    <row r="7" spans="1:45" ht="43.5" customHeight="1" x14ac:dyDescent="0.45">
      <c r="A7" s="1" t="s">
        <v>896</v>
      </c>
      <c r="B7" s="17" t="s">
        <v>474</v>
      </c>
      <c r="C7" s="2" t="s">
        <v>514</v>
      </c>
      <c r="D7" s="2" t="s">
        <v>0</v>
      </c>
      <c r="E7" s="2" t="s">
        <v>427</v>
      </c>
      <c r="F7" s="2" t="s">
        <v>411</v>
      </c>
      <c r="G7" s="3" t="s">
        <v>3</v>
      </c>
      <c r="H7" s="21">
        <f>COUNTIF('1. LNP-LNP訴訟関連特許'!A:A,B7)</f>
        <v>0</v>
      </c>
      <c r="I7" s="11" t="s">
        <v>434</v>
      </c>
      <c r="J7" s="5">
        <v>40</v>
      </c>
      <c r="K7" s="5">
        <v>60</v>
      </c>
      <c r="M7" s="5" t="s">
        <v>89</v>
      </c>
      <c r="N7" s="5">
        <v>35</v>
      </c>
      <c r="O7" s="5">
        <v>50</v>
      </c>
      <c r="Q7" s="30"/>
      <c r="R7" s="30"/>
      <c r="S7" s="30"/>
      <c r="T7" s="16"/>
      <c r="U7" s="5" t="s">
        <v>78</v>
      </c>
      <c r="V7" s="5">
        <v>1</v>
      </c>
      <c r="W7" s="5">
        <v>6</v>
      </c>
      <c r="X7" s="12" t="s">
        <v>140</v>
      </c>
      <c r="Y7" s="11" t="s">
        <v>433</v>
      </c>
      <c r="Z7" s="11" t="s">
        <v>435</v>
      </c>
      <c r="AA7" s="1" t="s">
        <v>483</v>
      </c>
      <c r="AB7" s="1" cm="1">
        <f t="array" ref="AB7">SUM(J7:K7/2)</f>
        <v>50</v>
      </c>
      <c r="AC7" s="1">
        <f t="shared" si="0"/>
        <v>10</v>
      </c>
      <c r="AD7" s="1">
        <f t="shared" si="1"/>
        <v>42.5</v>
      </c>
      <c r="AE7" s="1">
        <f t="shared" si="2"/>
        <v>7.5</v>
      </c>
      <c r="AF7" s="1">
        <f t="shared" si="3"/>
        <v>0</v>
      </c>
      <c r="AG7" s="1">
        <f t="shared" si="4"/>
        <v>0</v>
      </c>
      <c r="AH7" s="1">
        <f t="shared" si="5"/>
        <v>3.5</v>
      </c>
      <c r="AI7" s="1">
        <f t="shared" si="6"/>
        <v>2.5</v>
      </c>
      <c r="AJ7" s="17"/>
      <c r="AK7" s="1">
        <f t="shared" si="7"/>
        <v>45</v>
      </c>
      <c r="AL7" s="1">
        <f t="shared" si="8"/>
        <v>41</v>
      </c>
      <c r="AM7" s="1">
        <f t="shared" si="9"/>
        <v>12.5</v>
      </c>
      <c r="AN7" s="1">
        <f t="shared" si="10"/>
        <v>1.5</v>
      </c>
    </row>
    <row r="8" spans="1:45" ht="43.5" customHeight="1" x14ac:dyDescent="0.45">
      <c r="A8" s="1" t="s">
        <v>897</v>
      </c>
      <c r="B8" s="17" t="s">
        <v>475</v>
      </c>
      <c r="C8" s="2" t="s">
        <v>514</v>
      </c>
      <c r="D8" s="2" t="s">
        <v>0</v>
      </c>
      <c r="E8" s="2" t="s">
        <v>428</v>
      </c>
      <c r="F8" s="2" t="s">
        <v>411</v>
      </c>
      <c r="G8" s="3" t="s">
        <v>3</v>
      </c>
      <c r="H8" s="21">
        <f>COUNTIF('1. LNP-LNP訴訟関連特許'!A:A,B8)</f>
        <v>0</v>
      </c>
      <c r="I8" s="11" t="s">
        <v>434</v>
      </c>
      <c r="J8" s="5">
        <v>40</v>
      </c>
      <c r="K8" s="5">
        <v>60</v>
      </c>
      <c r="M8" s="5" t="s">
        <v>89</v>
      </c>
      <c r="N8" s="5">
        <v>35</v>
      </c>
      <c r="O8" s="5">
        <v>50</v>
      </c>
      <c r="Q8" s="30"/>
      <c r="R8" s="30"/>
      <c r="S8" s="30"/>
      <c r="T8" s="16"/>
      <c r="U8" s="5" t="s">
        <v>78</v>
      </c>
      <c r="V8" s="5">
        <v>1</v>
      </c>
      <c r="W8" s="5">
        <v>6</v>
      </c>
      <c r="Y8" s="11" t="s">
        <v>433</v>
      </c>
      <c r="Z8" s="11" t="s">
        <v>436</v>
      </c>
      <c r="AA8" s="1" t="s">
        <v>483</v>
      </c>
      <c r="AB8" s="1" cm="1">
        <f t="array" ref="AB8">SUM(J8:K8/2)</f>
        <v>50</v>
      </c>
      <c r="AC8" s="1">
        <f t="shared" si="0"/>
        <v>10</v>
      </c>
      <c r="AD8" s="1">
        <f t="shared" si="1"/>
        <v>42.5</v>
      </c>
      <c r="AE8" s="1">
        <f t="shared" si="2"/>
        <v>7.5</v>
      </c>
      <c r="AF8" s="1">
        <f t="shared" si="3"/>
        <v>0</v>
      </c>
      <c r="AG8" s="1">
        <f t="shared" si="4"/>
        <v>0</v>
      </c>
      <c r="AH8" s="1">
        <f t="shared" si="5"/>
        <v>3.5</v>
      </c>
      <c r="AI8" s="1">
        <f t="shared" si="6"/>
        <v>2.5</v>
      </c>
      <c r="AJ8" s="17"/>
      <c r="AK8" s="1">
        <f t="shared" si="7"/>
        <v>45</v>
      </c>
      <c r="AL8" s="1">
        <f t="shared" si="8"/>
        <v>41</v>
      </c>
      <c r="AM8" s="1">
        <f t="shared" si="9"/>
        <v>12.5</v>
      </c>
      <c r="AN8" s="1">
        <f t="shared" si="10"/>
        <v>1.5</v>
      </c>
    </row>
    <row r="9" spans="1:45" ht="43.5" customHeight="1" x14ac:dyDescent="0.45">
      <c r="A9" s="1" t="s">
        <v>898</v>
      </c>
      <c r="B9" s="17" t="s">
        <v>476</v>
      </c>
      <c r="C9" s="2" t="s">
        <v>514</v>
      </c>
      <c r="D9" s="2" t="s">
        <v>0</v>
      </c>
      <c r="E9" s="2" t="s">
        <v>429</v>
      </c>
      <c r="F9" s="2" t="s">
        <v>411</v>
      </c>
      <c r="G9" s="3" t="s">
        <v>3</v>
      </c>
      <c r="H9" s="21">
        <f>COUNTIF('1. LNP-LNP訴訟関連特許'!A:A,B9)</f>
        <v>0</v>
      </c>
      <c r="I9" s="11" t="s">
        <v>434</v>
      </c>
      <c r="J9" s="5">
        <v>40</v>
      </c>
      <c r="K9" s="5">
        <v>60</v>
      </c>
      <c r="M9" s="5" t="s">
        <v>89</v>
      </c>
      <c r="N9" s="5">
        <v>35</v>
      </c>
      <c r="O9" s="5">
        <v>50</v>
      </c>
      <c r="Q9" s="30"/>
      <c r="R9" s="30"/>
      <c r="S9" s="30"/>
      <c r="T9" s="16"/>
      <c r="U9" s="5" t="s">
        <v>78</v>
      </c>
      <c r="V9" s="5">
        <v>1</v>
      </c>
      <c r="W9" s="5">
        <v>6</v>
      </c>
      <c r="X9" s="12" t="s">
        <v>140</v>
      </c>
      <c r="Y9" s="11" t="s">
        <v>433</v>
      </c>
      <c r="Z9" s="11" t="s">
        <v>448</v>
      </c>
      <c r="AA9" s="1" t="s">
        <v>483</v>
      </c>
      <c r="AB9" s="1" cm="1">
        <f t="array" ref="AB9">SUM(J9:K9/2)</f>
        <v>50</v>
      </c>
      <c r="AC9" s="1">
        <f t="shared" si="0"/>
        <v>10</v>
      </c>
      <c r="AD9" s="1">
        <f t="shared" si="1"/>
        <v>42.5</v>
      </c>
      <c r="AE9" s="1">
        <f t="shared" si="2"/>
        <v>7.5</v>
      </c>
      <c r="AF9" s="1">
        <f t="shared" si="3"/>
        <v>0</v>
      </c>
      <c r="AG9" s="1">
        <f t="shared" si="4"/>
        <v>0</v>
      </c>
      <c r="AH9" s="1">
        <f t="shared" si="5"/>
        <v>3.5</v>
      </c>
      <c r="AI9" s="1">
        <f t="shared" si="6"/>
        <v>2.5</v>
      </c>
      <c r="AJ9" s="17"/>
      <c r="AK9" s="1">
        <f t="shared" si="7"/>
        <v>45</v>
      </c>
      <c r="AL9" s="1">
        <f t="shared" si="8"/>
        <v>41</v>
      </c>
      <c r="AM9" s="1">
        <f t="shared" si="9"/>
        <v>12.5</v>
      </c>
      <c r="AN9" s="1">
        <f t="shared" si="10"/>
        <v>1.5</v>
      </c>
    </row>
    <row r="10" spans="1:45" ht="43.5" customHeight="1" x14ac:dyDescent="0.45">
      <c r="A10" s="1" t="s">
        <v>899</v>
      </c>
      <c r="B10" s="17" t="s">
        <v>477</v>
      </c>
      <c r="C10" s="2" t="s">
        <v>514</v>
      </c>
      <c r="D10" s="2" t="s">
        <v>0</v>
      </c>
      <c r="E10" s="2" t="s">
        <v>416</v>
      </c>
      <c r="F10" s="2" t="s">
        <v>411</v>
      </c>
      <c r="G10" s="3" t="s">
        <v>3</v>
      </c>
      <c r="H10" s="21">
        <f>COUNTIF('1. LNP-LNP訴訟関連特許'!A:A,B10)</f>
        <v>1</v>
      </c>
      <c r="I10" s="11" t="s">
        <v>434</v>
      </c>
      <c r="J10" s="5">
        <v>40</v>
      </c>
      <c r="K10" s="5">
        <v>60</v>
      </c>
      <c r="L10" s="12" t="s">
        <v>140</v>
      </c>
      <c r="M10" s="5" t="s">
        <v>89</v>
      </c>
      <c r="N10" s="5">
        <v>35</v>
      </c>
      <c r="O10" s="5">
        <v>50</v>
      </c>
      <c r="P10" s="12" t="s">
        <v>450</v>
      </c>
      <c r="Q10" s="30"/>
      <c r="R10" s="30"/>
      <c r="S10" s="30"/>
      <c r="T10" s="16"/>
      <c r="U10" s="5" t="s">
        <v>78</v>
      </c>
      <c r="V10" s="30"/>
      <c r="W10" s="30"/>
      <c r="X10" s="16"/>
      <c r="Y10" s="11" t="s">
        <v>433</v>
      </c>
      <c r="Z10" s="11" t="s">
        <v>449</v>
      </c>
      <c r="AA10" s="1" t="s">
        <v>483</v>
      </c>
      <c r="AB10" s="1" cm="1">
        <f t="array" ref="AB10">SUM(J10:K10/2)</f>
        <v>50</v>
      </c>
      <c r="AC10" s="1">
        <f t="shared" si="0"/>
        <v>10</v>
      </c>
      <c r="AD10" s="1">
        <f t="shared" si="1"/>
        <v>42.5</v>
      </c>
      <c r="AE10" s="1">
        <f t="shared" si="2"/>
        <v>7.5</v>
      </c>
      <c r="AF10" s="1">
        <f t="shared" si="3"/>
        <v>0</v>
      </c>
      <c r="AG10" s="1">
        <f t="shared" si="4"/>
        <v>0</v>
      </c>
      <c r="AH10" s="1">
        <f t="shared" si="5"/>
        <v>0</v>
      </c>
      <c r="AI10" s="1">
        <f t="shared" si="6"/>
        <v>0</v>
      </c>
      <c r="AJ10" s="17"/>
      <c r="AK10" s="1">
        <f t="shared" si="7"/>
        <v>45</v>
      </c>
      <c r="AL10" s="1">
        <f t="shared" si="8"/>
        <v>41</v>
      </c>
      <c r="AM10" s="1">
        <f t="shared" si="9"/>
        <v>12.5</v>
      </c>
      <c r="AN10" s="1">
        <f t="shared" si="10"/>
        <v>1.5</v>
      </c>
    </row>
    <row r="11" spans="1:45" ht="43.5" customHeight="1" x14ac:dyDescent="0.45">
      <c r="A11" s="1" t="s">
        <v>900</v>
      </c>
      <c r="B11" s="17" t="s">
        <v>478</v>
      </c>
      <c r="C11" s="2" t="s">
        <v>514</v>
      </c>
      <c r="D11" s="2" t="s">
        <v>0</v>
      </c>
      <c r="E11" s="2" t="s">
        <v>430</v>
      </c>
      <c r="F11" s="2" t="s">
        <v>411</v>
      </c>
      <c r="G11" s="3" t="s">
        <v>3</v>
      </c>
      <c r="H11" s="21">
        <f>COUNTIF('1. LNP-LNP訴訟関連特許'!A:A,B11)</f>
        <v>0</v>
      </c>
      <c r="I11" s="11" t="s">
        <v>426</v>
      </c>
      <c r="J11" s="5">
        <v>40</v>
      </c>
      <c r="K11" s="5">
        <v>60</v>
      </c>
      <c r="L11" s="12" t="s">
        <v>438</v>
      </c>
      <c r="M11" s="5" t="s">
        <v>89</v>
      </c>
      <c r="N11" s="5">
        <v>35</v>
      </c>
      <c r="O11" s="5">
        <v>50</v>
      </c>
      <c r="P11" s="12" t="s">
        <v>334</v>
      </c>
      <c r="Q11" s="30"/>
      <c r="R11" s="30"/>
      <c r="S11" s="30"/>
      <c r="T11" s="16"/>
      <c r="U11" s="5" t="s">
        <v>78</v>
      </c>
      <c r="V11" s="30"/>
      <c r="W11" s="30"/>
      <c r="X11" s="16"/>
      <c r="Y11" s="11" t="s">
        <v>433</v>
      </c>
      <c r="Z11" s="11" t="s">
        <v>440</v>
      </c>
      <c r="AA11" s="1" t="s">
        <v>483</v>
      </c>
      <c r="AB11" s="1" cm="1">
        <f t="array" ref="AB11">SUM(J11:K11/2)</f>
        <v>50</v>
      </c>
      <c r="AC11" s="1">
        <f t="shared" si="0"/>
        <v>10</v>
      </c>
      <c r="AD11" s="1">
        <f t="shared" si="1"/>
        <v>42.5</v>
      </c>
      <c r="AE11" s="1">
        <f t="shared" si="2"/>
        <v>7.5</v>
      </c>
      <c r="AF11" s="1">
        <f t="shared" si="3"/>
        <v>0</v>
      </c>
      <c r="AG11" s="1">
        <f t="shared" si="4"/>
        <v>0</v>
      </c>
      <c r="AH11" s="1">
        <f t="shared" si="5"/>
        <v>0</v>
      </c>
      <c r="AI11" s="1">
        <f t="shared" si="6"/>
        <v>0</v>
      </c>
      <c r="AJ11" s="17"/>
      <c r="AK11" s="1">
        <f t="shared" si="7"/>
        <v>45</v>
      </c>
      <c r="AL11" s="1">
        <f t="shared" si="8"/>
        <v>41</v>
      </c>
      <c r="AM11" s="1">
        <f t="shared" si="9"/>
        <v>12.5</v>
      </c>
      <c r="AN11" s="1">
        <f t="shared" si="10"/>
        <v>1.5</v>
      </c>
    </row>
    <row r="12" spans="1:45" ht="43.95" customHeight="1" x14ac:dyDescent="0.45">
      <c r="A12" s="1" t="s">
        <v>902</v>
      </c>
      <c r="B12" s="1" t="s">
        <v>901</v>
      </c>
      <c r="C12" s="2" t="s">
        <v>879</v>
      </c>
      <c r="D12" s="2" t="s">
        <v>0</v>
      </c>
      <c r="E12" s="2" t="s">
        <v>46</v>
      </c>
      <c r="F12" s="2" t="s">
        <v>47</v>
      </c>
      <c r="G12" s="3" t="s">
        <v>3</v>
      </c>
      <c r="H12" s="21">
        <f>COUNTIF('1. LNP-LNP訴訟関連特許'!A:A,B12)</f>
        <v>0</v>
      </c>
      <c r="I12" s="11" t="s">
        <v>158</v>
      </c>
      <c r="J12" s="5">
        <v>40</v>
      </c>
      <c r="K12" s="5">
        <v>58</v>
      </c>
      <c r="M12" s="11" t="s">
        <v>159</v>
      </c>
      <c r="N12" s="5">
        <v>25</v>
      </c>
      <c r="O12" s="5">
        <v>45</v>
      </c>
      <c r="P12" s="12" t="s">
        <v>143</v>
      </c>
      <c r="Q12" s="5" t="s">
        <v>84</v>
      </c>
      <c r="R12" s="5">
        <v>4</v>
      </c>
      <c r="S12" s="5">
        <v>16.5</v>
      </c>
      <c r="T12" s="12" t="s">
        <v>143</v>
      </c>
      <c r="U12" s="11" t="s">
        <v>160</v>
      </c>
      <c r="V12" s="5">
        <v>0.3</v>
      </c>
      <c r="W12" s="5">
        <v>2</v>
      </c>
      <c r="Y12" s="11" t="s">
        <v>161</v>
      </c>
      <c r="AA12" s="1" t="s">
        <v>395</v>
      </c>
      <c r="AB12" s="1" cm="1">
        <f t="array" ref="AB12">SUM(J12:K12/2)</f>
        <v>49</v>
      </c>
      <c r="AC12" s="1">
        <f t="shared" si="0"/>
        <v>9</v>
      </c>
      <c r="AD12" s="1">
        <f t="shared" si="1"/>
        <v>35</v>
      </c>
      <c r="AE12" s="1">
        <f t="shared" si="2"/>
        <v>10</v>
      </c>
      <c r="AF12" s="1">
        <f t="shared" si="3"/>
        <v>10.25</v>
      </c>
      <c r="AG12" s="1">
        <f t="shared" si="4"/>
        <v>6.25</v>
      </c>
      <c r="AH12" s="1">
        <f t="shared" si="5"/>
        <v>1.1499999999999999</v>
      </c>
      <c r="AI12" s="1">
        <f t="shared" si="6"/>
        <v>0.85000000000000009</v>
      </c>
      <c r="AK12" s="1">
        <f t="shared" si="7"/>
        <v>45</v>
      </c>
      <c r="AL12" s="1">
        <f t="shared" si="8"/>
        <v>41</v>
      </c>
      <c r="AM12" s="1">
        <f t="shared" si="9"/>
        <v>12.5</v>
      </c>
      <c r="AN12" s="1">
        <f t="shared" si="10"/>
        <v>1.5</v>
      </c>
    </row>
    <row r="13" spans="1:45" ht="43.95" customHeight="1" x14ac:dyDescent="0.45">
      <c r="A13" s="1" t="s">
        <v>904</v>
      </c>
      <c r="B13" s="1" t="s">
        <v>903</v>
      </c>
      <c r="C13" s="2" t="s">
        <v>879</v>
      </c>
      <c r="D13" s="2" t="s">
        <v>0</v>
      </c>
      <c r="E13" s="2" t="s">
        <v>48</v>
      </c>
      <c r="F13" s="2" t="s">
        <v>47</v>
      </c>
      <c r="G13" s="3" t="s">
        <v>3</v>
      </c>
      <c r="H13" s="21">
        <f>COUNTIF('1. LNP-LNP訴訟関連特許'!A:A,B13)</f>
        <v>0</v>
      </c>
      <c r="I13" s="11" t="s">
        <v>158</v>
      </c>
      <c r="J13" s="5">
        <v>40</v>
      </c>
      <c r="K13" s="5">
        <v>58</v>
      </c>
      <c r="M13" s="11" t="s">
        <v>159</v>
      </c>
      <c r="N13" s="5">
        <v>25</v>
      </c>
      <c r="O13" s="5">
        <v>45</v>
      </c>
      <c r="P13" s="12" t="s">
        <v>168</v>
      </c>
      <c r="Q13" s="5" t="s">
        <v>84</v>
      </c>
      <c r="R13" s="5">
        <v>4</v>
      </c>
      <c r="S13" s="5">
        <v>16.5</v>
      </c>
      <c r="T13" s="12" t="s">
        <v>168</v>
      </c>
      <c r="U13" s="11" t="s">
        <v>160</v>
      </c>
      <c r="V13" s="5">
        <v>0.3</v>
      </c>
      <c r="W13" s="5">
        <v>1.5</v>
      </c>
      <c r="Y13" s="11" t="s">
        <v>161</v>
      </c>
      <c r="AA13" s="1" t="s">
        <v>395</v>
      </c>
      <c r="AB13" s="1" cm="1">
        <f t="array" ref="AB13">SUM(J13:K13/2)</f>
        <v>49</v>
      </c>
      <c r="AC13" s="1">
        <f t="shared" si="0"/>
        <v>9</v>
      </c>
      <c r="AD13" s="1">
        <f t="shared" si="1"/>
        <v>35</v>
      </c>
      <c r="AE13" s="1">
        <f t="shared" si="2"/>
        <v>10</v>
      </c>
      <c r="AF13" s="1">
        <f t="shared" si="3"/>
        <v>10.25</v>
      </c>
      <c r="AG13" s="1">
        <f t="shared" si="4"/>
        <v>6.25</v>
      </c>
      <c r="AH13" s="1">
        <f t="shared" si="5"/>
        <v>0.9</v>
      </c>
      <c r="AI13" s="1">
        <f t="shared" si="6"/>
        <v>0.6</v>
      </c>
      <c r="AK13" s="1">
        <f t="shared" si="7"/>
        <v>45</v>
      </c>
      <c r="AL13" s="1">
        <f t="shared" si="8"/>
        <v>41</v>
      </c>
      <c r="AM13" s="1">
        <f t="shared" si="9"/>
        <v>12.5</v>
      </c>
      <c r="AN13" s="1">
        <f t="shared" si="10"/>
        <v>1.5</v>
      </c>
    </row>
    <row r="14" spans="1:45" ht="43.95" customHeight="1" x14ac:dyDescent="0.45">
      <c r="A14" s="1" t="s">
        <v>906</v>
      </c>
      <c r="B14" s="1" t="s">
        <v>905</v>
      </c>
      <c r="C14" s="2" t="s">
        <v>880</v>
      </c>
      <c r="D14" s="2" t="s">
        <v>0</v>
      </c>
      <c r="E14" s="2" t="s">
        <v>25</v>
      </c>
      <c r="F14" s="2" t="s">
        <v>26</v>
      </c>
      <c r="G14" s="3" t="s">
        <v>3</v>
      </c>
      <c r="H14" s="21">
        <f>COUNTIF('1. LNP-LNP訴訟関連特許'!A:A,B14)</f>
        <v>0</v>
      </c>
      <c r="I14" s="11" t="s">
        <v>125</v>
      </c>
      <c r="J14" s="5">
        <v>50</v>
      </c>
      <c r="K14" s="5">
        <v>60</v>
      </c>
      <c r="M14" s="5" t="s">
        <v>128</v>
      </c>
      <c r="N14" s="5">
        <v>26</v>
      </c>
      <c r="O14" s="5">
        <v>39.5</v>
      </c>
      <c r="P14" s="12" t="s">
        <v>129</v>
      </c>
      <c r="Q14" s="5" t="s">
        <v>126</v>
      </c>
      <c r="R14" s="5">
        <v>8</v>
      </c>
      <c r="S14" s="5">
        <v>10</v>
      </c>
      <c r="U14" s="5" t="s">
        <v>78</v>
      </c>
      <c r="V14" s="5">
        <v>2.5</v>
      </c>
      <c r="W14" s="5">
        <v>4</v>
      </c>
      <c r="Y14" s="11" t="s">
        <v>127</v>
      </c>
      <c r="AA14" s="1" t="s">
        <v>396</v>
      </c>
      <c r="AB14" s="1" cm="1">
        <f t="array" ref="AB14">SUM(J14:K14/2)</f>
        <v>55</v>
      </c>
      <c r="AC14" s="1">
        <f t="shared" si="0"/>
        <v>5</v>
      </c>
      <c r="AD14" s="1">
        <f t="shared" si="1"/>
        <v>32.75</v>
      </c>
      <c r="AE14" s="1">
        <f t="shared" si="2"/>
        <v>6.75</v>
      </c>
      <c r="AF14" s="1">
        <f t="shared" si="3"/>
        <v>9</v>
      </c>
      <c r="AG14" s="1">
        <f t="shared" si="4"/>
        <v>1</v>
      </c>
      <c r="AH14" s="1">
        <f t="shared" si="5"/>
        <v>3.25</v>
      </c>
      <c r="AI14" s="1">
        <f t="shared" si="6"/>
        <v>0.75</v>
      </c>
      <c r="AK14" s="1">
        <f t="shared" si="7"/>
        <v>45</v>
      </c>
      <c r="AL14" s="1">
        <f t="shared" si="8"/>
        <v>41</v>
      </c>
      <c r="AM14" s="1">
        <f t="shared" si="9"/>
        <v>12.5</v>
      </c>
      <c r="AN14" s="1">
        <f t="shared" si="10"/>
        <v>1.5</v>
      </c>
    </row>
    <row r="15" spans="1:45" ht="43.95" customHeight="1" x14ac:dyDescent="0.45">
      <c r="A15" s="1" t="s">
        <v>908</v>
      </c>
      <c r="B15" s="1" t="s">
        <v>907</v>
      </c>
      <c r="C15" s="2" t="s">
        <v>880</v>
      </c>
      <c r="D15" s="2" t="s">
        <v>0</v>
      </c>
      <c r="E15" s="2" t="s">
        <v>27</v>
      </c>
      <c r="F15" s="2" t="s">
        <v>26</v>
      </c>
      <c r="G15" s="3" t="s">
        <v>3</v>
      </c>
      <c r="H15" s="21">
        <f>COUNTIF('1. LNP-LNP訴訟関連特許'!A:A,B15)</f>
        <v>0</v>
      </c>
      <c r="I15" s="11" t="s">
        <v>125</v>
      </c>
      <c r="J15" s="5">
        <v>50</v>
      </c>
      <c r="K15" s="5">
        <v>60</v>
      </c>
      <c r="M15" s="5" t="s">
        <v>128</v>
      </c>
      <c r="N15" s="5">
        <v>26</v>
      </c>
      <c r="O15" s="5">
        <v>39.5</v>
      </c>
      <c r="P15" s="12" t="s">
        <v>129</v>
      </c>
      <c r="Q15" s="5" t="s">
        <v>126</v>
      </c>
      <c r="R15" s="5">
        <v>8</v>
      </c>
      <c r="S15" s="5">
        <v>10</v>
      </c>
      <c r="U15" s="5" t="s">
        <v>78</v>
      </c>
      <c r="V15" s="5">
        <v>2.5</v>
      </c>
      <c r="W15" s="5">
        <v>4</v>
      </c>
      <c r="Y15" s="11" t="s">
        <v>127</v>
      </c>
      <c r="Z15" s="11" t="s">
        <v>130</v>
      </c>
      <c r="AA15" s="1" t="s">
        <v>396</v>
      </c>
      <c r="AB15" s="1" cm="1">
        <f t="array" ref="AB15">SUM(J15:K15/2)</f>
        <v>55</v>
      </c>
      <c r="AC15" s="1">
        <f t="shared" si="0"/>
        <v>5</v>
      </c>
      <c r="AD15" s="1">
        <f t="shared" si="1"/>
        <v>32.75</v>
      </c>
      <c r="AE15" s="1">
        <f t="shared" si="2"/>
        <v>6.75</v>
      </c>
      <c r="AF15" s="1">
        <f t="shared" si="3"/>
        <v>9</v>
      </c>
      <c r="AG15" s="1">
        <f t="shared" si="4"/>
        <v>1</v>
      </c>
      <c r="AH15" s="1">
        <f t="shared" si="5"/>
        <v>3.25</v>
      </c>
      <c r="AI15" s="1">
        <f t="shared" si="6"/>
        <v>0.75</v>
      </c>
      <c r="AK15" s="1">
        <f t="shared" si="7"/>
        <v>45</v>
      </c>
      <c r="AL15" s="1">
        <f t="shared" si="8"/>
        <v>41</v>
      </c>
      <c r="AM15" s="1">
        <f t="shared" si="9"/>
        <v>12.5</v>
      </c>
      <c r="AN15" s="1">
        <f t="shared" si="10"/>
        <v>1.5</v>
      </c>
    </row>
    <row r="16" spans="1:45" ht="43.95" customHeight="1" x14ac:dyDescent="0.45">
      <c r="A16" s="1" t="s">
        <v>910</v>
      </c>
      <c r="B16" s="17" t="s">
        <v>909</v>
      </c>
      <c r="C16" s="2" t="s">
        <v>881</v>
      </c>
      <c r="D16" s="2" t="s">
        <v>0</v>
      </c>
      <c r="E16" s="2" t="s">
        <v>256</v>
      </c>
      <c r="F16" s="2" t="s">
        <v>26</v>
      </c>
      <c r="G16" s="3" t="s">
        <v>3</v>
      </c>
      <c r="H16" s="21">
        <f>COUNTIF('1. LNP-LNP訴訟関連特許'!A:A,B16)</f>
        <v>0</v>
      </c>
      <c r="I16" s="11" t="s">
        <v>326</v>
      </c>
      <c r="J16" s="5">
        <v>30</v>
      </c>
      <c r="K16" s="5">
        <v>60</v>
      </c>
      <c r="L16" s="12" t="s">
        <v>327</v>
      </c>
      <c r="M16" s="5" t="s">
        <v>323</v>
      </c>
      <c r="N16" s="5">
        <v>30</v>
      </c>
      <c r="O16" s="5">
        <v>60</v>
      </c>
      <c r="P16" s="12" t="s">
        <v>328</v>
      </c>
      <c r="Q16" s="5" t="s">
        <v>324</v>
      </c>
      <c r="R16" s="5">
        <v>1</v>
      </c>
      <c r="S16" s="5">
        <v>20</v>
      </c>
      <c r="T16" s="12" t="s">
        <v>187</v>
      </c>
      <c r="U16" s="5" t="s">
        <v>325</v>
      </c>
      <c r="V16" s="5">
        <v>1</v>
      </c>
      <c r="W16" s="5">
        <v>10</v>
      </c>
      <c r="X16" s="12" t="s">
        <v>186</v>
      </c>
      <c r="Y16" s="11" t="s">
        <v>322</v>
      </c>
      <c r="AA16" s="1" t="s">
        <v>396</v>
      </c>
      <c r="AB16" s="17" cm="1">
        <f t="array" ref="AB16">SUM(J16:K16/2)</f>
        <v>45</v>
      </c>
      <c r="AC16" s="17">
        <f t="shared" si="0"/>
        <v>15</v>
      </c>
      <c r="AD16" s="17">
        <f t="shared" si="1"/>
        <v>45</v>
      </c>
      <c r="AE16" s="17">
        <f t="shared" si="2"/>
        <v>15</v>
      </c>
      <c r="AF16" s="17">
        <f t="shared" si="3"/>
        <v>10.5</v>
      </c>
      <c r="AG16" s="17">
        <f t="shared" si="4"/>
        <v>9.5</v>
      </c>
      <c r="AH16" s="17">
        <f t="shared" si="5"/>
        <v>5.5</v>
      </c>
      <c r="AI16" s="17">
        <f t="shared" si="6"/>
        <v>4.5</v>
      </c>
      <c r="AJ16" s="17"/>
      <c r="AK16" s="1">
        <f t="shared" si="7"/>
        <v>45</v>
      </c>
      <c r="AL16" s="1">
        <f t="shared" si="8"/>
        <v>41</v>
      </c>
      <c r="AM16" s="1">
        <f t="shared" si="9"/>
        <v>12.5</v>
      </c>
      <c r="AN16" s="1">
        <f t="shared" si="10"/>
        <v>1.5</v>
      </c>
    </row>
    <row r="17" spans="1:40" ht="43.95" customHeight="1" x14ac:dyDescent="0.45">
      <c r="A17" s="1" t="s">
        <v>912</v>
      </c>
      <c r="B17" s="17" t="s">
        <v>911</v>
      </c>
      <c r="C17" s="2" t="s">
        <v>882</v>
      </c>
      <c r="D17" s="2" t="s">
        <v>0</v>
      </c>
      <c r="E17" s="2" t="s">
        <v>250</v>
      </c>
      <c r="F17" s="2" t="s">
        <v>233</v>
      </c>
      <c r="G17" s="3" t="s">
        <v>3</v>
      </c>
      <c r="H17" s="21">
        <f>COUNTIF('1. LNP-LNP訴訟関連特許'!A:A,B17)</f>
        <v>0</v>
      </c>
      <c r="I17" s="5" t="s">
        <v>115</v>
      </c>
      <c r="J17" s="5">
        <v>30</v>
      </c>
      <c r="K17" s="5">
        <v>65</v>
      </c>
      <c r="M17" s="5" t="s">
        <v>89</v>
      </c>
      <c r="N17" s="5">
        <v>10</v>
      </c>
      <c r="O17" s="5">
        <v>40</v>
      </c>
      <c r="Q17" s="5" t="s">
        <v>84</v>
      </c>
      <c r="R17" s="5">
        <v>5</v>
      </c>
      <c r="S17" s="5">
        <v>30</v>
      </c>
      <c r="U17" s="5" t="s">
        <v>78</v>
      </c>
      <c r="V17" s="5">
        <v>0.5</v>
      </c>
      <c r="W17" s="5">
        <v>4</v>
      </c>
      <c r="Y17" s="11" t="s">
        <v>286</v>
      </c>
      <c r="AA17" s="1" t="s">
        <v>397</v>
      </c>
      <c r="AB17" s="17" cm="1">
        <f t="array" ref="AB17">SUM(J17:K17/2)</f>
        <v>47.5</v>
      </c>
      <c r="AC17" s="17">
        <f t="shared" si="0"/>
        <v>17.5</v>
      </c>
      <c r="AD17" s="17">
        <f t="shared" si="1"/>
        <v>25</v>
      </c>
      <c r="AE17" s="17">
        <f t="shared" si="2"/>
        <v>15</v>
      </c>
      <c r="AF17" s="17">
        <f t="shared" si="3"/>
        <v>17.5</v>
      </c>
      <c r="AG17" s="17">
        <f t="shared" si="4"/>
        <v>12.5</v>
      </c>
      <c r="AH17" s="17">
        <f t="shared" si="5"/>
        <v>2.25</v>
      </c>
      <c r="AI17" s="17">
        <f t="shared" si="6"/>
        <v>1.75</v>
      </c>
      <c r="AJ17" s="17"/>
      <c r="AK17" s="1">
        <f t="shared" si="7"/>
        <v>45</v>
      </c>
      <c r="AL17" s="1">
        <f t="shared" si="8"/>
        <v>41</v>
      </c>
      <c r="AM17" s="1">
        <f t="shared" si="9"/>
        <v>12.5</v>
      </c>
      <c r="AN17" s="1">
        <f t="shared" si="10"/>
        <v>1.5</v>
      </c>
    </row>
    <row r="18" spans="1:40" ht="43.95" customHeight="1" x14ac:dyDescent="0.45">
      <c r="A18" s="1" t="s">
        <v>913</v>
      </c>
      <c r="B18" s="17" t="s">
        <v>609</v>
      </c>
      <c r="C18" s="2" t="s">
        <v>883</v>
      </c>
      <c r="D18" s="2" t="s">
        <v>0</v>
      </c>
      <c r="E18" s="2" t="s">
        <v>569</v>
      </c>
      <c r="F18" s="2" t="s">
        <v>8</v>
      </c>
      <c r="G18" s="3" t="s">
        <v>3</v>
      </c>
      <c r="H18" s="21">
        <f>COUNTIF('1. LNP-LNP訴訟関連特許'!A:A,B18)</f>
        <v>0</v>
      </c>
      <c r="I18" s="5" t="s">
        <v>115</v>
      </c>
      <c r="J18" s="5">
        <v>20</v>
      </c>
      <c r="K18" s="5">
        <v>60</v>
      </c>
      <c r="M18" s="5" t="s">
        <v>81</v>
      </c>
      <c r="N18" s="5">
        <v>25</v>
      </c>
      <c r="O18" s="5">
        <v>55</v>
      </c>
      <c r="Q18" s="5" t="s">
        <v>174</v>
      </c>
      <c r="R18" s="5">
        <v>5</v>
      </c>
      <c r="S18" s="5">
        <v>25</v>
      </c>
      <c r="U18" s="5" t="s">
        <v>454</v>
      </c>
      <c r="V18" s="5">
        <v>0.5</v>
      </c>
      <c r="W18" s="5">
        <v>15</v>
      </c>
      <c r="Y18" s="11" t="s">
        <v>586</v>
      </c>
      <c r="AA18" s="1" t="s">
        <v>619</v>
      </c>
      <c r="AB18" s="1" cm="1">
        <f t="array" ref="AB18">SUM(J18:K18/2)</f>
        <v>40</v>
      </c>
      <c r="AC18" s="1">
        <f t="shared" si="0"/>
        <v>20</v>
      </c>
      <c r="AD18" s="1">
        <f t="shared" si="1"/>
        <v>40</v>
      </c>
      <c r="AE18" s="1">
        <f t="shared" si="2"/>
        <v>15</v>
      </c>
      <c r="AF18" s="1">
        <f t="shared" si="3"/>
        <v>15</v>
      </c>
      <c r="AG18" s="1">
        <f t="shared" si="4"/>
        <v>10</v>
      </c>
      <c r="AH18" s="1">
        <f t="shared" si="5"/>
        <v>7.75</v>
      </c>
      <c r="AI18" s="1">
        <f t="shared" si="6"/>
        <v>7.25</v>
      </c>
      <c r="AJ18" s="17"/>
      <c r="AK18" s="1">
        <f t="shared" si="7"/>
        <v>45</v>
      </c>
      <c r="AL18" s="1">
        <f t="shared" si="8"/>
        <v>41</v>
      </c>
      <c r="AM18" s="1">
        <f t="shared" si="9"/>
        <v>12.5</v>
      </c>
      <c r="AN18" s="1">
        <f t="shared" si="10"/>
        <v>1.5</v>
      </c>
    </row>
    <row r="19" spans="1:40" ht="43.95" customHeight="1" x14ac:dyDescent="0.45">
      <c r="A19" s="1" t="s">
        <v>914</v>
      </c>
      <c r="B19" s="17" t="s">
        <v>610</v>
      </c>
      <c r="C19" s="2" t="s">
        <v>883</v>
      </c>
      <c r="D19" s="14" t="s">
        <v>0</v>
      </c>
      <c r="E19" s="14" t="s">
        <v>571</v>
      </c>
      <c r="F19" s="14" t="s">
        <v>8</v>
      </c>
      <c r="G19" s="15" t="s">
        <v>3</v>
      </c>
      <c r="H19" s="21">
        <f>COUNTIF('1. LNP-LNP訴訟関連特許'!A:A,B19)</f>
        <v>0</v>
      </c>
      <c r="I19" s="16" t="s">
        <v>115</v>
      </c>
      <c r="J19" s="16">
        <v>20</v>
      </c>
      <c r="K19" s="16">
        <v>60</v>
      </c>
      <c r="L19" s="16"/>
      <c r="M19" s="16" t="s">
        <v>81</v>
      </c>
      <c r="N19" s="16">
        <v>25</v>
      </c>
      <c r="O19" s="16">
        <v>55</v>
      </c>
      <c r="P19" s="16"/>
      <c r="Q19" s="16" t="s">
        <v>174</v>
      </c>
      <c r="R19" s="16">
        <v>5</v>
      </c>
      <c r="S19" s="16">
        <v>25</v>
      </c>
      <c r="T19" s="16"/>
      <c r="U19" s="5" t="s">
        <v>454</v>
      </c>
      <c r="V19" s="16">
        <v>0.5</v>
      </c>
      <c r="W19" s="16">
        <v>15</v>
      </c>
      <c r="X19" s="16"/>
      <c r="Y19" s="11" t="s">
        <v>588</v>
      </c>
      <c r="Z19" s="16"/>
      <c r="AA19" s="1" t="s">
        <v>619</v>
      </c>
      <c r="AB19" s="1" cm="1">
        <f t="array" ref="AB19">SUM(J19:K19/2)</f>
        <v>40</v>
      </c>
      <c r="AC19" s="1">
        <f t="shared" si="0"/>
        <v>20</v>
      </c>
      <c r="AD19" s="1">
        <f t="shared" si="1"/>
        <v>40</v>
      </c>
      <c r="AE19" s="1">
        <f t="shared" si="2"/>
        <v>15</v>
      </c>
      <c r="AF19" s="1">
        <f t="shared" si="3"/>
        <v>15</v>
      </c>
      <c r="AG19" s="1">
        <f t="shared" si="4"/>
        <v>10</v>
      </c>
      <c r="AH19" s="1">
        <f t="shared" si="5"/>
        <v>7.75</v>
      </c>
      <c r="AI19" s="1">
        <f t="shared" si="6"/>
        <v>7.25</v>
      </c>
      <c r="AJ19" s="17"/>
      <c r="AK19" s="1">
        <f t="shared" si="7"/>
        <v>45</v>
      </c>
      <c r="AL19" s="1">
        <f t="shared" si="8"/>
        <v>41</v>
      </c>
      <c r="AM19" s="1">
        <f t="shared" si="9"/>
        <v>12.5</v>
      </c>
      <c r="AN19" s="1">
        <f t="shared" si="10"/>
        <v>1.5</v>
      </c>
    </row>
    <row r="20" spans="1:40" ht="43.95" customHeight="1" x14ac:dyDescent="0.45">
      <c r="A20" s="1" t="s">
        <v>915</v>
      </c>
      <c r="B20" s="17" t="s">
        <v>573</v>
      </c>
      <c r="C20" s="2" t="s">
        <v>884</v>
      </c>
      <c r="D20" s="2" t="s">
        <v>0</v>
      </c>
      <c r="E20" s="2" t="s">
        <v>574</v>
      </c>
      <c r="F20" s="2" t="s">
        <v>8</v>
      </c>
      <c r="G20" s="3" t="s">
        <v>3</v>
      </c>
      <c r="H20" s="21">
        <f>COUNTIF('1. LNP-LNP訴訟関連特許'!A:A,B20)</f>
        <v>0</v>
      </c>
      <c r="I20" s="16" t="s">
        <v>115</v>
      </c>
      <c r="J20" s="5">
        <v>45</v>
      </c>
      <c r="K20" s="5">
        <v>55</v>
      </c>
      <c r="L20" s="12" t="s">
        <v>184</v>
      </c>
      <c r="M20" s="5" t="s">
        <v>81</v>
      </c>
      <c r="N20" s="5">
        <v>35</v>
      </c>
      <c r="O20" s="5">
        <v>40</v>
      </c>
      <c r="P20" s="12" t="s">
        <v>184</v>
      </c>
      <c r="Q20" s="16" t="s">
        <v>174</v>
      </c>
      <c r="R20" s="5">
        <v>5</v>
      </c>
      <c r="S20" s="5">
        <v>15</v>
      </c>
      <c r="T20" s="12" t="s">
        <v>184</v>
      </c>
      <c r="U20" s="5" t="s">
        <v>454</v>
      </c>
      <c r="V20" s="5">
        <v>1</v>
      </c>
      <c r="W20" s="5">
        <v>2</v>
      </c>
      <c r="X20" s="12" t="s">
        <v>184</v>
      </c>
      <c r="Y20" s="11" t="s">
        <v>590</v>
      </c>
      <c r="AA20" s="1" t="s">
        <v>621</v>
      </c>
      <c r="AB20" s="1" cm="1">
        <f t="array" ref="AB20">SUM(J20:K20/2)</f>
        <v>50</v>
      </c>
      <c r="AC20" s="1">
        <f t="shared" si="0"/>
        <v>5</v>
      </c>
      <c r="AD20" s="1">
        <f t="shared" si="1"/>
        <v>37.5</v>
      </c>
      <c r="AE20" s="1">
        <f t="shared" si="2"/>
        <v>2.5</v>
      </c>
      <c r="AF20" s="1">
        <f t="shared" si="3"/>
        <v>10</v>
      </c>
      <c r="AG20" s="1">
        <f t="shared" si="4"/>
        <v>5</v>
      </c>
      <c r="AH20" s="1">
        <f t="shared" si="5"/>
        <v>1.5</v>
      </c>
      <c r="AI20" s="1">
        <f t="shared" si="6"/>
        <v>0.5</v>
      </c>
      <c r="AJ20" s="17"/>
      <c r="AK20" s="1">
        <f t="shared" si="7"/>
        <v>45</v>
      </c>
      <c r="AL20" s="1">
        <f t="shared" si="8"/>
        <v>41</v>
      </c>
      <c r="AM20" s="1">
        <f t="shared" si="9"/>
        <v>12.5</v>
      </c>
      <c r="AN20" s="1">
        <f t="shared" si="10"/>
        <v>1.5</v>
      </c>
    </row>
    <row r="21" spans="1:40" ht="43.95" customHeight="1" x14ac:dyDescent="0.45">
      <c r="A21" s="1" t="s">
        <v>917</v>
      </c>
      <c r="B21" s="17" t="s">
        <v>916</v>
      </c>
      <c r="C21" s="2" t="s">
        <v>885</v>
      </c>
      <c r="D21" s="2" t="s">
        <v>0</v>
      </c>
      <c r="E21" s="2" t="s">
        <v>226</v>
      </c>
      <c r="F21" s="2" t="s">
        <v>8</v>
      </c>
      <c r="G21" s="3" t="s">
        <v>3</v>
      </c>
      <c r="H21" s="21">
        <f>COUNTIF('1. LNP-LNP訴訟関連特許'!A:A,B21)</f>
        <v>0</v>
      </c>
      <c r="I21" s="5" t="s">
        <v>312</v>
      </c>
      <c r="J21" s="5">
        <v>20</v>
      </c>
      <c r="K21" s="5">
        <v>60</v>
      </c>
      <c r="M21" s="5" t="s">
        <v>81</v>
      </c>
      <c r="N21" s="5">
        <v>25</v>
      </c>
      <c r="O21" s="5">
        <v>55</v>
      </c>
      <c r="Q21" s="5" t="s">
        <v>126</v>
      </c>
      <c r="R21" s="5">
        <v>5</v>
      </c>
      <c r="S21" s="5">
        <v>25</v>
      </c>
      <c r="U21" s="5" t="s">
        <v>78</v>
      </c>
      <c r="V21" s="5">
        <v>0.5</v>
      </c>
      <c r="W21" s="5">
        <v>15</v>
      </c>
      <c r="Y21" s="11" t="s">
        <v>307</v>
      </c>
      <c r="AA21" s="1" t="s">
        <v>406</v>
      </c>
      <c r="AB21" s="17" cm="1">
        <f t="array" ref="AB21">SUM(J21:K21/2)</f>
        <v>40</v>
      </c>
      <c r="AC21" s="17">
        <f t="shared" si="0"/>
        <v>20</v>
      </c>
      <c r="AD21" s="17">
        <f t="shared" si="1"/>
        <v>40</v>
      </c>
      <c r="AE21" s="17">
        <f t="shared" si="2"/>
        <v>15</v>
      </c>
      <c r="AF21" s="17">
        <f t="shared" si="3"/>
        <v>15</v>
      </c>
      <c r="AG21" s="17">
        <f t="shared" si="4"/>
        <v>10</v>
      </c>
      <c r="AH21" s="17">
        <f t="shared" si="5"/>
        <v>7.75</v>
      </c>
      <c r="AI21" s="17">
        <f t="shared" si="6"/>
        <v>7.25</v>
      </c>
      <c r="AJ21" s="17"/>
      <c r="AK21" s="1">
        <f t="shared" si="7"/>
        <v>45</v>
      </c>
      <c r="AL21" s="1">
        <f t="shared" si="8"/>
        <v>41</v>
      </c>
      <c r="AM21" s="1">
        <f t="shared" si="9"/>
        <v>12.5</v>
      </c>
      <c r="AN21" s="1">
        <f t="shared" si="10"/>
        <v>1.5</v>
      </c>
    </row>
    <row r="22" spans="1:40" ht="43.95" customHeight="1" x14ac:dyDescent="0.45">
      <c r="A22" s="1" t="s">
        <v>919</v>
      </c>
      <c r="B22" s="17" t="s">
        <v>918</v>
      </c>
      <c r="C22" s="2" t="s">
        <v>886</v>
      </c>
      <c r="D22" s="2" t="s">
        <v>0</v>
      </c>
      <c r="E22" s="2" t="s">
        <v>246</v>
      </c>
      <c r="F22" s="2" t="s">
        <v>8</v>
      </c>
      <c r="G22" s="3" t="s">
        <v>3</v>
      </c>
      <c r="H22" s="21">
        <f>COUNTIF('1. LNP-LNP訴訟関連特許'!A:A,B22)</f>
        <v>0</v>
      </c>
      <c r="I22" s="11" t="s">
        <v>314</v>
      </c>
      <c r="J22" s="5">
        <v>20</v>
      </c>
      <c r="K22" s="5">
        <v>60</v>
      </c>
      <c r="M22" s="5" t="s">
        <v>89</v>
      </c>
      <c r="N22" s="5">
        <v>25</v>
      </c>
      <c r="O22" s="5">
        <v>55</v>
      </c>
      <c r="Q22" s="5" t="s">
        <v>126</v>
      </c>
      <c r="R22" s="5">
        <v>5</v>
      </c>
      <c r="S22" s="5">
        <v>25</v>
      </c>
      <c r="U22" s="5" t="s">
        <v>78</v>
      </c>
      <c r="V22" s="5">
        <v>0.5</v>
      </c>
      <c r="W22" s="5">
        <v>15</v>
      </c>
      <c r="Y22" s="11" t="s">
        <v>313</v>
      </c>
      <c r="AA22" s="1" t="s">
        <v>405</v>
      </c>
      <c r="AB22" s="17" cm="1">
        <f t="array" ref="AB22">SUM(J22:K22/2)</f>
        <v>40</v>
      </c>
      <c r="AC22" s="17">
        <f t="shared" si="0"/>
        <v>20</v>
      </c>
      <c r="AD22" s="17">
        <f t="shared" si="1"/>
        <v>40</v>
      </c>
      <c r="AE22" s="17">
        <f t="shared" si="2"/>
        <v>15</v>
      </c>
      <c r="AF22" s="17">
        <f t="shared" si="3"/>
        <v>15</v>
      </c>
      <c r="AG22" s="17">
        <f t="shared" si="4"/>
        <v>10</v>
      </c>
      <c r="AH22" s="17">
        <f t="shared" si="5"/>
        <v>7.75</v>
      </c>
      <c r="AI22" s="17">
        <f t="shared" si="6"/>
        <v>7.25</v>
      </c>
      <c r="AJ22" s="17"/>
      <c r="AK22" s="1">
        <f t="shared" si="7"/>
        <v>45</v>
      </c>
      <c r="AL22" s="1">
        <f t="shared" si="8"/>
        <v>41</v>
      </c>
      <c r="AM22" s="1">
        <f t="shared" si="9"/>
        <v>12.5</v>
      </c>
      <c r="AN22" s="1">
        <f t="shared" si="10"/>
        <v>1.5</v>
      </c>
    </row>
    <row r="23" spans="1:40" ht="43.95" customHeight="1" x14ac:dyDescent="0.45">
      <c r="A23" s="1" t="s">
        <v>921</v>
      </c>
      <c r="B23" s="17" t="s">
        <v>920</v>
      </c>
      <c r="C23" s="2" t="s">
        <v>886</v>
      </c>
      <c r="D23" s="2" t="s">
        <v>0</v>
      </c>
      <c r="E23" s="2" t="s">
        <v>236</v>
      </c>
      <c r="F23" s="2" t="s">
        <v>8</v>
      </c>
      <c r="G23" s="3" t="s">
        <v>3</v>
      </c>
      <c r="H23" s="21">
        <f>COUNTIF('1. LNP-LNP訴訟関連特許'!A:A,B23)</f>
        <v>0</v>
      </c>
      <c r="I23" s="11" t="s">
        <v>311</v>
      </c>
      <c r="J23" s="5">
        <v>40</v>
      </c>
      <c r="K23" s="5">
        <v>50</v>
      </c>
      <c r="M23" s="5" t="s">
        <v>89</v>
      </c>
      <c r="N23" s="5">
        <v>35</v>
      </c>
      <c r="O23" s="5">
        <v>45</v>
      </c>
      <c r="Q23" s="5" t="s">
        <v>126</v>
      </c>
      <c r="R23" s="5">
        <v>10</v>
      </c>
      <c r="S23" s="5">
        <v>20</v>
      </c>
      <c r="U23" s="5" t="s">
        <v>78</v>
      </c>
      <c r="V23" s="5">
        <v>1</v>
      </c>
      <c r="W23" s="5">
        <v>5</v>
      </c>
      <c r="Y23" s="11" t="s">
        <v>315</v>
      </c>
      <c r="AA23" s="1" t="s">
        <v>406</v>
      </c>
      <c r="AB23" s="17" cm="1">
        <f t="array" ref="AB23">SUM(J23:K23/2)</f>
        <v>45</v>
      </c>
      <c r="AC23" s="17">
        <f t="shared" si="0"/>
        <v>5</v>
      </c>
      <c r="AD23" s="17">
        <f t="shared" si="1"/>
        <v>40</v>
      </c>
      <c r="AE23" s="17">
        <f t="shared" si="2"/>
        <v>5</v>
      </c>
      <c r="AF23" s="17">
        <f t="shared" si="3"/>
        <v>15</v>
      </c>
      <c r="AG23" s="17">
        <f t="shared" si="4"/>
        <v>5</v>
      </c>
      <c r="AH23" s="17">
        <f t="shared" si="5"/>
        <v>3</v>
      </c>
      <c r="AI23" s="17">
        <f t="shared" si="6"/>
        <v>2</v>
      </c>
      <c r="AJ23" s="17"/>
      <c r="AK23" s="1">
        <f t="shared" si="7"/>
        <v>45</v>
      </c>
      <c r="AL23" s="1">
        <f t="shared" si="8"/>
        <v>41</v>
      </c>
      <c r="AM23" s="1">
        <f t="shared" si="9"/>
        <v>12.5</v>
      </c>
      <c r="AN23" s="1">
        <f t="shared" si="10"/>
        <v>1.5</v>
      </c>
    </row>
    <row r="24" spans="1:40" ht="43.95" customHeight="1" x14ac:dyDescent="0.45">
      <c r="A24" s="1" t="s">
        <v>923</v>
      </c>
      <c r="B24" s="17" t="s">
        <v>922</v>
      </c>
      <c r="C24" s="2" t="s">
        <v>886</v>
      </c>
      <c r="D24" s="2" t="s">
        <v>0</v>
      </c>
      <c r="E24" s="2" t="s">
        <v>241</v>
      </c>
      <c r="F24" s="2" t="s">
        <v>8</v>
      </c>
      <c r="G24" s="3" t="s">
        <v>3</v>
      </c>
      <c r="H24" s="21">
        <f>COUNTIF('1. LNP-LNP訴訟関連特許'!A:A,B24)</f>
        <v>0</v>
      </c>
      <c r="I24" s="5" t="s">
        <v>312</v>
      </c>
      <c r="J24" s="5">
        <v>20</v>
      </c>
      <c r="K24" s="5">
        <v>60</v>
      </c>
      <c r="M24" s="5" t="s">
        <v>89</v>
      </c>
      <c r="N24" s="5">
        <v>25</v>
      </c>
      <c r="O24" s="5">
        <v>55</v>
      </c>
      <c r="Q24" s="5" t="s">
        <v>126</v>
      </c>
      <c r="R24" s="5">
        <v>5</v>
      </c>
      <c r="S24" s="5">
        <v>25</v>
      </c>
      <c r="U24" s="5" t="s">
        <v>78</v>
      </c>
      <c r="V24" s="5">
        <v>0.5</v>
      </c>
      <c r="W24" s="5">
        <v>15</v>
      </c>
      <c r="Y24" s="11" t="s">
        <v>284</v>
      </c>
      <c r="Z24" s="11" t="s">
        <v>285</v>
      </c>
      <c r="AA24" s="1" t="s">
        <v>401</v>
      </c>
      <c r="AB24" s="17" cm="1">
        <f t="array" ref="AB24">SUM(J24:K24/2)</f>
        <v>40</v>
      </c>
      <c r="AC24" s="17">
        <f t="shared" si="0"/>
        <v>20</v>
      </c>
      <c r="AD24" s="17">
        <f t="shared" si="1"/>
        <v>40</v>
      </c>
      <c r="AE24" s="17">
        <f t="shared" si="2"/>
        <v>15</v>
      </c>
      <c r="AF24" s="17">
        <f t="shared" si="3"/>
        <v>15</v>
      </c>
      <c r="AG24" s="17">
        <f t="shared" si="4"/>
        <v>10</v>
      </c>
      <c r="AH24" s="17">
        <f t="shared" si="5"/>
        <v>7.75</v>
      </c>
      <c r="AI24" s="17">
        <f t="shared" si="6"/>
        <v>7.25</v>
      </c>
      <c r="AJ24" s="17"/>
      <c r="AK24" s="1">
        <f t="shared" si="7"/>
        <v>45</v>
      </c>
      <c r="AL24" s="1">
        <f t="shared" si="8"/>
        <v>41</v>
      </c>
      <c r="AM24" s="1">
        <f t="shared" si="9"/>
        <v>12.5</v>
      </c>
      <c r="AN24" s="1">
        <f t="shared" si="10"/>
        <v>1.5</v>
      </c>
    </row>
    <row r="25" spans="1:40" ht="43.95" customHeight="1" x14ac:dyDescent="0.45">
      <c r="A25" s="1" t="s">
        <v>925</v>
      </c>
      <c r="B25" s="17" t="s">
        <v>924</v>
      </c>
      <c r="C25" s="2" t="s">
        <v>886</v>
      </c>
      <c r="D25" s="2" t="s">
        <v>0</v>
      </c>
      <c r="E25" s="2" t="s">
        <v>240</v>
      </c>
      <c r="F25" s="2" t="s">
        <v>8</v>
      </c>
      <c r="G25" s="3" t="s">
        <v>3</v>
      </c>
      <c r="H25" s="21">
        <f>COUNTIF('1. LNP-LNP訴訟関連特許'!A:A,B25)</f>
        <v>0</v>
      </c>
      <c r="I25" s="11" t="s">
        <v>311</v>
      </c>
      <c r="J25" s="5">
        <v>20</v>
      </c>
      <c r="K25" s="5">
        <v>60</v>
      </c>
      <c r="M25" s="5" t="s">
        <v>89</v>
      </c>
      <c r="N25" s="5">
        <v>25</v>
      </c>
      <c r="O25" s="5">
        <v>55</v>
      </c>
      <c r="Q25" s="5" t="s">
        <v>126</v>
      </c>
      <c r="R25" s="5">
        <v>5</v>
      </c>
      <c r="S25" s="5">
        <v>25</v>
      </c>
      <c r="U25" s="5" t="s">
        <v>78</v>
      </c>
      <c r="V25" s="5">
        <v>0.5</v>
      </c>
      <c r="W25" s="5">
        <v>15</v>
      </c>
      <c r="Y25" s="11" t="s">
        <v>316</v>
      </c>
      <c r="AA25" s="1" t="s">
        <v>401</v>
      </c>
      <c r="AB25" s="17" cm="1">
        <f t="array" ref="AB25">SUM(J25:K25/2)</f>
        <v>40</v>
      </c>
      <c r="AC25" s="17">
        <f t="shared" si="0"/>
        <v>20</v>
      </c>
      <c r="AD25" s="17">
        <f t="shared" si="1"/>
        <v>40</v>
      </c>
      <c r="AE25" s="17">
        <f t="shared" si="2"/>
        <v>15</v>
      </c>
      <c r="AF25" s="17">
        <f t="shared" si="3"/>
        <v>15</v>
      </c>
      <c r="AG25" s="17">
        <f t="shared" si="4"/>
        <v>10</v>
      </c>
      <c r="AH25" s="17">
        <f t="shared" si="5"/>
        <v>7.75</v>
      </c>
      <c r="AI25" s="17">
        <f t="shared" si="6"/>
        <v>7.25</v>
      </c>
      <c r="AJ25" s="17"/>
      <c r="AK25" s="1">
        <f t="shared" si="7"/>
        <v>45</v>
      </c>
      <c r="AL25" s="1">
        <f t="shared" si="8"/>
        <v>41</v>
      </c>
      <c r="AM25" s="1">
        <f t="shared" si="9"/>
        <v>12.5</v>
      </c>
      <c r="AN25" s="1">
        <f t="shared" si="10"/>
        <v>1.5</v>
      </c>
    </row>
    <row r="26" spans="1:40" ht="43.95" customHeight="1" x14ac:dyDescent="0.45">
      <c r="A26" s="1" t="s">
        <v>926</v>
      </c>
      <c r="B26" s="17" t="s">
        <v>615</v>
      </c>
      <c r="C26" s="2" t="s">
        <v>887</v>
      </c>
      <c r="D26" s="2" t="s">
        <v>0</v>
      </c>
      <c r="E26" s="2" t="s">
        <v>579</v>
      </c>
      <c r="F26" s="2" t="s">
        <v>8</v>
      </c>
      <c r="G26" s="3" t="s">
        <v>3</v>
      </c>
      <c r="H26" s="21">
        <f>COUNTIF('1. LNP-LNP訴訟関連特許'!A:A,B26)</f>
        <v>0</v>
      </c>
      <c r="I26" s="11" t="s">
        <v>597</v>
      </c>
      <c r="J26" s="5">
        <v>40</v>
      </c>
      <c r="K26" s="5">
        <v>50</v>
      </c>
      <c r="L26" s="12" t="s">
        <v>591</v>
      </c>
      <c r="M26" s="16" t="s">
        <v>89</v>
      </c>
      <c r="N26" s="5">
        <v>35</v>
      </c>
      <c r="O26" s="5">
        <v>45</v>
      </c>
      <c r="P26" s="12" t="s">
        <v>591</v>
      </c>
      <c r="Q26" s="11" t="s">
        <v>97</v>
      </c>
      <c r="R26" s="5">
        <v>10</v>
      </c>
      <c r="S26" s="5">
        <v>20</v>
      </c>
      <c r="T26" s="12" t="s">
        <v>591</v>
      </c>
      <c r="U26" s="11" t="s">
        <v>594</v>
      </c>
      <c r="V26" s="5">
        <v>1</v>
      </c>
      <c r="W26" s="5">
        <v>5</v>
      </c>
      <c r="Y26" s="11" t="s">
        <v>590</v>
      </c>
      <c r="AA26" s="1" t="s">
        <v>621</v>
      </c>
      <c r="AB26" s="1" cm="1">
        <f t="array" ref="AB26">SUM(J26:K26/2)</f>
        <v>45</v>
      </c>
      <c r="AC26" s="1">
        <f t="shared" si="0"/>
        <v>5</v>
      </c>
      <c r="AD26" s="1">
        <f t="shared" si="1"/>
        <v>40</v>
      </c>
      <c r="AE26" s="1">
        <f t="shared" si="2"/>
        <v>5</v>
      </c>
      <c r="AF26" s="1">
        <f t="shared" si="3"/>
        <v>15</v>
      </c>
      <c r="AG26" s="1">
        <f t="shared" si="4"/>
        <v>5</v>
      </c>
      <c r="AH26" s="1">
        <f t="shared" si="5"/>
        <v>3</v>
      </c>
      <c r="AI26" s="1">
        <f t="shared" si="6"/>
        <v>2</v>
      </c>
      <c r="AJ26" s="17"/>
      <c r="AK26" s="1">
        <f t="shared" si="7"/>
        <v>45</v>
      </c>
      <c r="AL26" s="1">
        <f t="shared" si="8"/>
        <v>41</v>
      </c>
      <c r="AM26" s="1">
        <f t="shared" si="9"/>
        <v>12.5</v>
      </c>
      <c r="AN26" s="1">
        <f t="shared" si="10"/>
        <v>1.5</v>
      </c>
    </row>
    <row r="27" spans="1:40" ht="43.95" customHeight="1" x14ac:dyDescent="0.45">
      <c r="A27" s="1" t="s">
        <v>928</v>
      </c>
      <c r="B27" s="17" t="s">
        <v>927</v>
      </c>
      <c r="C27" s="2" t="s">
        <v>888</v>
      </c>
      <c r="D27" s="2" t="s">
        <v>0</v>
      </c>
      <c r="E27" s="2" t="s">
        <v>255</v>
      </c>
      <c r="F27" s="2" t="s">
        <v>8</v>
      </c>
      <c r="G27" s="3" t="s">
        <v>3</v>
      </c>
      <c r="H27" s="21">
        <f>COUNTIF('1. LNP-LNP訴訟関連特許'!A:A,B27)</f>
        <v>0</v>
      </c>
      <c r="I27" s="5" t="s">
        <v>115</v>
      </c>
      <c r="J27" s="5">
        <v>20</v>
      </c>
      <c r="K27" s="5">
        <v>60</v>
      </c>
      <c r="M27" s="5" t="s">
        <v>81</v>
      </c>
      <c r="N27" s="5">
        <v>25</v>
      </c>
      <c r="O27" s="5">
        <v>55</v>
      </c>
      <c r="Q27" s="5" t="s">
        <v>174</v>
      </c>
      <c r="R27" s="5">
        <v>5</v>
      </c>
      <c r="S27" s="5">
        <v>25</v>
      </c>
      <c r="U27" s="5" t="s">
        <v>78</v>
      </c>
      <c r="V27" s="5">
        <v>0.5</v>
      </c>
      <c r="W27" s="5">
        <v>15</v>
      </c>
      <c r="Y27" s="11" t="s">
        <v>318</v>
      </c>
      <c r="Z27" s="11" t="s">
        <v>309</v>
      </c>
      <c r="AA27" s="1" t="s">
        <v>400</v>
      </c>
      <c r="AB27" s="17" cm="1">
        <f t="array" ref="AB27">SUM(J27:K27/2)</f>
        <v>40</v>
      </c>
      <c r="AC27" s="17">
        <f t="shared" si="0"/>
        <v>20</v>
      </c>
      <c r="AD27" s="17">
        <f t="shared" si="1"/>
        <v>40</v>
      </c>
      <c r="AE27" s="17">
        <f t="shared" si="2"/>
        <v>15</v>
      </c>
      <c r="AF27" s="17">
        <f t="shared" si="3"/>
        <v>15</v>
      </c>
      <c r="AG27" s="17">
        <f t="shared" si="4"/>
        <v>10</v>
      </c>
      <c r="AH27" s="17">
        <f t="shared" si="5"/>
        <v>7.75</v>
      </c>
      <c r="AI27" s="17">
        <f t="shared" si="6"/>
        <v>7.25</v>
      </c>
      <c r="AJ27" s="17"/>
      <c r="AK27" s="1">
        <f t="shared" si="7"/>
        <v>45</v>
      </c>
      <c r="AL27" s="1">
        <f t="shared" si="8"/>
        <v>41</v>
      </c>
      <c r="AM27" s="1">
        <f t="shared" si="9"/>
        <v>12.5</v>
      </c>
      <c r="AN27" s="1">
        <f t="shared" si="10"/>
        <v>1.5</v>
      </c>
    </row>
    <row r="28" spans="1:40" ht="43.95" customHeight="1" x14ac:dyDescent="0.45">
      <c r="A28" s="1" t="s">
        <v>930</v>
      </c>
      <c r="B28" s="17" t="s">
        <v>929</v>
      </c>
      <c r="C28" s="2" t="s">
        <v>521</v>
      </c>
      <c r="D28" s="2" t="s">
        <v>0</v>
      </c>
      <c r="E28" s="2" t="s">
        <v>219</v>
      </c>
      <c r="F28" s="2" t="s">
        <v>551</v>
      </c>
      <c r="G28" s="3" t="s">
        <v>3</v>
      </c>
      <c r="H28" s="21">
        <f>COUNTIF('1. LNP-LNP訴訟関連特許'!A:A,B28)</f>
        <v>0</v>
      </c>
      <c r="I28" s="5" t="s">
        <v>312</v>
      </c>
      <c r="J28" s="5">
        <v>20</v>
      </c>
      <c r="K28" s="5">
        <v>60</v>
      </c>
      <c r="M28" s="5" t="s">
        <v>81</v>
      </c>
      <c r="N28" s="5">
        <v>25</v>
      </c>
      <c r="O28" s="5">
        <v>55</v>
      </c>
      <c r="Q28" s="5" t="s">
        <v>174</v>
      </c>
      <c r="R28" s="5">
        <v>5</v>
      </c>
      <c r="S28" s="5">
        <v>25</v>
      </c>
      <c r="U28" s="5" t="s">
        <v>78</v>
      </c>
      <c r="V28" s="5">
        <v>0.5</v>
      </c>
      <c r="W28" s="5">
        <v>15</v>
      </c>
      <c r="Y28" s="11" t="s">
        <v>308</v>
      </c>
      <c r="Z28" s="11" t="s">
        <v>309</v>
      </c>
      <c r="AA28" s="1" t="s">
        <v>398</v>
      </c>
      <c r="AB28" s="17" cm="1">
        <f t="array" ref="AB28">SUM(J28:K28/2)</f>
        <v>40</v>
      </c>
      <c r="AC28" s="17">
        <f t="shared" si="0"/>
        <v>20</v>
      </c>
      <c r="AD28" s="17">
        <f t="shared" si="1"/>
        <v>40</v>
      </c>
      <c r="AE28" s="17">
        <f t="shared" si="2"/>
        <v>15</v>
      </c>
      <c r="AF28" s="17">
        <f t="shared" si="3"/>
        <v>15</v>
      </c>
      <c r="AG28" s="17">
        <f t="shared" si="4"/>
        <v>10</v>
      </c>
      <c r="AH28" s="17">
        <f t="shared" si="5"/>
        <v>7.75</v>
      </c>
      <c r="AI28" s="17">
        <f t="shared" si="6"/>
        <v>7.25</v>
      </c>
      <c r="AJ28" s="17"/>
      <c r="AK28" s="1">
        <f t="shared" si="7"/>
        <v>45</v>
      </c>
      <c r="AL28" s="1">
        <f t="shared" si="8"/>
        <v>41</v>
      </c>
      <c r="AM28" s="1">
        <f t="shared" si="9"/>
        <v>12.5</v>
      </c>
      <c r="AN28" s="1">
        <f t="shared" si="10"/>
        <v>1.5</v>
      </c>
    </row>
    <row r="29" spans="1:40" ht="43.95" customHeight="1" x14ac:dyDescent="0.45">
      <c r="A29" s="1" t="s">
        <v>932</v>
      </c>
      <c r="B29" s="17" t="s">
        <v>931</v>
      </c>
      <c r="C29" s="2" t="s">
        <v>521</v>
      </c>
      <c r="D29" s="2" t="s">
        <v>0</v>
      </c>
      <c r="E29" s="2" t="s">
        <v>265</v>
      </c>
      <c r="F29" s="2" t="s">
        <v>8</v>
      </c>
      <c r="G29" s="3" t="s">
        <v>3</v>
      </c>
      <c r="H29" s="21">
        <f>COUNTIF('1. LNP-LNP訴訟関連特許'!A:A,B29)</f>
        <v>0</v>
      </c>
      <c r="I29" s="5" t="s">
        <v>312</v>
      </c>
      <c r="J29" s="5">
        <v>20</v>
      </c>
      <c r="K29" s="5">
        <v>60</v>
      </c>
      <c r="M29" s="5" t="s">
        <v>81</v>
      </c>
      <c r="N29" s="5">
        <v>25</v>
      </c>
      <c r="O29" s="5">
        <v>55</v>
      </c>
      <c r="Q29" s="5" t="s">
        <v>174</v>
      </c>
      <c r="R29" s="5">
        <v>5</v>
      </c>
      <c r="S29" s="5">
        <v>25</v>
      </c>
      <c r="U29" s="5" t="s">
        <v>78</v>
      </c>
      <c r="V29" s="5">
        <v>0.5</v>
      </c>
      <c r="W29" s="5">
        <v>15</v>
      </c>
      <c r="Y29" s="11" t="s">
        <v>283</v>
      </c>
      <c r="Z29" s="11" t="s">
        <v>281</v>
      </c>
      <c r="AA29" s="1" t="s">
        <v>400</v>
      </c>
      <c r="AB29" s="17" cm="1">
        <f t="array" ref="AB29">SUM(J29:K29/2)</f>
        <v>40</v>
      </c>
      <c r="AC29" s="17">
        <f t="shared" si="0"/>
        <v>20</v>
      </c>
      <c r="AD29" s="17">
        <f t="shared" si="1"/>
        <v>40</v>
      </c>
      <c r="AE29" s="17">
        <f t="shared" si="2"/>
        <v>15</v>
      </c>
      <c r="AF29" s="17">
        <f t="shared" si="3"/>
        <v>15</v>
      </c>
      <c r="AG29" s="17">
        <f t="shared" si="4"/>
        <v>10</v>
      </c>
      <c r="AH29" s="17">
        <f t="shared" si="5"/>
        <v>7.75</v>
      </c>
      <c r="AI29" s="17">
        <f t="shared" si="6"/>
        <v>7.25</v>
      </c>
      <c r="AJ29" s="17"/>
      <c r="AK29" s="1">
        <f t="shared" si="7"/>
        <v>45</v>
      </c>
      <c r="AL29" s="1">
        <f t="shared" si="8"/>
        <v>41</v>
      </c>
      <c r="AM29" s="1">
        <f t="shared" si="9"/>
        <v>12.5</v>
      </c>
      <c r="AN29" s="1">
        <f t="shared" si="10"/>
        <v>1.5</v>
      </c>
    </row>
    <row r="30" spans="1:40" ht="43.95" customHeight="1" x14ac:dyDescent="0.45">
      <c r="A30" s="1" t="s">
        <v>934</v>
      </c>
      <c r="B30" s="17" t="s">
        <v>933</v>
      </c>
      <c r="C30" s="2" t="s">
        <v>521</v>
      </c>
      <c r="D30" s="2" t="s">
        <v>0</v>
      </c>
      <c r="E30" s="2" t="s">
        <v>266</v>
      </c>
      <c r="F30" s="2" t="s">
        <v>8</v>
      </c>
      <c r="G30" s="3" t="s">
        <v>3</v>
      </c>
      <c r="H30" s="21">
        <f>COUNTIF('1. LNP-LNP訴訟関連特許'!A:A,B30)</f>
        <v>0</v>
      </c>
      <c r="I30" s="5" t="s">
        <v>115</v>
      </c>
      <c r="J30" s="5">
        <v>20</v>
      </c>
      <c r="K30" s="5">
        <v>60</v>
      </c>
      <c r="M30" s="5" t="s">
        <v>81</v>
      </c>
      <c r="N30" s="5">
        <v>25</v>
      </c>
      <c r="O30" s="5">
        <v>55</v>
      </c>
      <c r="Q30" s="5" t="s">
        <v>174</v>
      </c>
      <c r="R30" s="5">
        <v>5</v>
      </c>
      <c r="S30" s="5">
        <v>25</v>
      </c>
      <c r="U30" s="5" t="s">
        <v>78</v>
      </c>
      <c r="V30" s="5">
        <v>0.5</v>
      </c>
      <c r="W30" s="5">
        <v>15</v>
      </c>
      <c r="Y30" s="11" t="s">
        <v>283</v>
      </c>
      <c r="Z30" s="11" t="s">
        <v>281</v>
      </c>
      <c r="AA30" s="1" t="s">
        <v>400</v>
      </c>
      <c r="AB30" s="17" cm="1">
        <f t="array" ref="AB30">SUM(J30:K30/2)</f>
        <v>40</v>
      </c>
      <c r="AC30" s="17">
        <f t="shared" si="0"/>
        <v>20</v>
      </c>
      <c r="AD30" s="17">
        <f t="shared" si="1"/>
        <v>40</v>
      </c>
      <c r="AE30" s="17">
        <f t="shared" si="2"/>
        <v>15</v>
      </c>
      <c r="AF30" s="17">
        <f t="shared" si="3"/>
        <v>15</v>
      </c>
      <c r="AG30" s="17">
        <f t="shared" si="4"/>
        <v>10</v>
      </c>
      <c r="AH30" s="17">
        <f t="shared" si="5"/>
        <v>7.75</v>
      </c>
      <c r="AI30" s="17">
        <f t="shared" si="6"/>
        <v>7.25</v>
      </c>
      <c r="AJ30" s="17"/>
      <c r="AK30" s="1">
        <f t="shared" si="7"/>
        <v>45</v>
      </c>
      <c r="AL30" s="1">
        <f t="shared" si="8"/>
        <v>41</v>
      </c>
      <c r="AM30" s="1">
        <f t="shared" si="9"/>
        <v>12.5</v>
      </c>
      <c r="AN30" s="1">
        <f t="shared" si="10"/>
        <v>1.5</v>
      </c>
    </row>
    <row r="31" spans="1:40" ht="43.95" customHeight="1" x14ac:dyDescent="0.45">
      <c r="A31" s="1" t="s">
        <v>936</v>
      </c>
      <c r="B31" s="17" t="s">
        <v>935</v>
      </c>
      <c r="C31" s="2" t="s">
        <v>521</v>
      </c>
      <c r="D31" s="2" t="s">
        <v>0</v>
      </c>
      <c r="E31" s="2" t="s">
        <v>224</v>
      </c>
      <c r="F31" s="2" t="s">
        <v>8</v>
      </c>
      <c r="G31" s="3" t="s">
        <v>3</v>
      </c>
      <c r="H31" s="21">
        <f>COUNTIF('1. LNP-LNP訴訟関連特許'!A:A,B31)</f>
        <v>0</v>
      </c>
      <c r="I31" s="5" t="s">
        <v>115</v>
      </c>
      <c r="J31" s="5">
        <v>20</v>
      </c>
      <c r="K31" s="5">
        <v>60</v>
      </c>
      <c r="M31" s="5" t="s">
        <v>81</v>
      </c>
      <c r="N31" s="5">
        <v>25</v>
      </c>
      <c r="O31" s="5">
        <v>55</v>
      </c>
      <c r="Q31" s="5" t="s">
        <v>126</v>
      </c>
      <c r="R31" s="5">
        <v>5</v>
      </c>
      <c r="S31" s="5">
        <v>25</v>
      </c>
      <c r="U31" s="5" t="s">
        <v>78</v>
      </c>
      <c r="V31" s="5">
        <v>0.5</v>
      </c>
      <c r="W31" s="5">
        <v>15</v>
      </c>
      <c r="Y31" s="11" t="s">
        <v>290</v>
      </c>
      <c r="AA31" s="1" t="s">
        <v>402</v>
      </c>
      <c r="AB31" s="17" cm="1">
        <f t="array" ref="AB31">SUM(J31:K31/2)</f>
        <v>40</v>
      </c>
      <c r="AC31" s="17">
        <f t="shared" si="0"/>
        <v>20</v>
      </c>
      <c r="AD31" s="17">
        <f t="shared" si="1"/>
        <v>40</v>
      </c>
      <c r="AE31" s="17">
        <f t="shared" si="2"/>
        <v>15</v>
      </c>
      <c r="AF31" s="17">
        <f t="shared" si="3"/>
        <v>15</v>
      </c>
      <c r="AG31" s="17">
        <f t="shared" si="4"/>
        <v>10</v>
      </c>
      <c r="AH31" s="17">
        <f t="shared" si="5"/>
        <v>7.75</v>
      </c>
      <c r="AI31" s="17">
        <f t="shared" si="6"/>
        <v>7.25</v>
      </c>
      <c r="AJ31" s="17"/>
      <c r="AK31" s="1">
        <f t="shared" si="7"/>
        <v>45</v>
      </c>
      <c r="AL31" s="1">
        <f t="shared" si="8"/>
        <v>41</v>
      </c>
      <c r="AM31" s="1">
        <f t="shared" si="9"/>
        <v>12.5</v>
      </c>
      <c r="AN31" s="1">
        <f t="shared" si="10"/>
        <v>1.5</v>
      </c>
    </row>
    <row r="32" spans="1:40" ht="43.95" customHeight="1" x14ac:dyDescent="0.45">
      <c r="A32" s="1" t="s">
        <v>938</v>
      </c>
      <c r="B32" s="17" t="s">
        <v>937</v>
      </c>
      <c r="C32" s="2" t="s">
        <v>521</v>
      </c>
      <c r="D32" s="2" t="s">
        <v>0</v>
      </c>
      <c r="E32" s="2" t="s">
        <v>220</v>
      </c>
      <c r="F32" s="2" t="s">
        <v>8</v>
      </c>
      <c r="G32" s="3" t="s">
        <v>3</v>
      </c>
      <c r="H32" s="21">
        <f>COUNTIF('1. LNP-LNP訴訟関連特許'!A:A,B32)</f>
        <v>0</v>
      </c>
      <c r="I32" s="5" t="s">
        <v>312</v>
      </c>
      <c r="J32" s="5">
        <v>20</v>
      </c>
      <c r="K32" s="5">
        <v>60</v>
      </c>
      <c r="M32" s="5" t="s">
        <v>81</v>
      </c>
      <c r="N32" s="5">
        <v>25</v>
      </c>
      <c r="O32" s="5">
        <v>55</v>
      </c>
      <c r="Q32" s="5" t="s">
        <v>174</v>
      </c>
      <c r="R32" s="5">
        <v>5</v>
      </c>
      <c r="S32" s="5">
        <v>25</v>
      </c>
      <c r="U32" s="5" t="s">
        <v>78</v>
      </c>
      <c r="V32" s="5">
        <v>0.5</v>
      </c>
      <c r="W32" s="5">
        <v>15</v>
      </c>
      <c r="Y32" s="11" t="s">
        <v>290</v>
      </c>
      <c r="Z32" s="11" t="s">
        <v>281</v>
      </c>
      <c r="AA32" s="1" t="s">
        <v>402</v>
      </c>
      <c r="AB32" s="17" cm="1">
        <f t="array" ref="AB32">SUM(J32:K32/2)</f>
        <v>40</v>
      </c>
      <c r="AC32" s="17">
        <f t="shared" si="0"/>
        <v>20</v>
      </c>
      <c r="AD32" s="17">
        <f t="shared" si="1"/>
        <v>40</v>
      </c>
      <c r="AE32" s="17">
        <f t="shared" si="2"/>
        <v>15</v>
      </c>
      <c r="AF32" s="17">
        <f t="shared" si="3"/>
        <v>15</v>
      </c>
      <c r="AG32" s="17">
        <f t="shared" si="4"/>
        <v>10</v>
      </c>
      <c r="AH32" s="17">
        <f t="shared" si="5"/>
        <v>7.75</v>
      </c>
      <c r="AI32" s="17">
        <f t="shared" si="6"/>
        <v>7.25</v>
      </c>
      <c r="AJ32" s="17"/>
      <c r="AK32" s="1">
        <f t="shared" si="7"/>
        <v>45</v>
      </c>
      <c r="AL32" s="1">
        <f t="shared" si="8"/>
        <v>41</v>
      </c>
      <c r="AM32" s="1">
        <f t="shared" si="9"/>
        <v>12.5</v>
      </c>
      <c r="AN32" s="1">
        <f t="shared" si="10"/>
        <v>1.5</v>
      </c>
    </row>
    <row r="33" spans="1:40" ht="43.95" customHeight="1" x14ac:dyDescent="0.45">
      <c r="A33" s="1" t="s">
        <v>940</v>
      </c>
      <c r="B33" s="17" t="s">
        <v>939</v>
      </c>
      <c r="C33" s="2" t="s">
        <v>521</v>
      </c>
      <c r="D33" s="2" t="s">
        <v>0</v>
      </c>
      <c r="E33" s="2" t="s">
        <v>225</v>
      </c>
      <c r="F33" s="2" t="s">
        <v>8</v>
      </c>
      <c r="G33" s="3" t="s">
        <v>3</v>
      </c>
      <c r="H33" s="21">
        <f>COUNTIF('1. LNP-LNP訴訟関連特許'!A:A,B33)</f>
        <v>0</v>
      </c>
      <c r="I33" s="5" t="s">
        <v>312</v>
      </c>
      <c r="J33" s="5">
        <v>20</v>
      </c>
      <c r="K33" s="5">
        <v>60</v>
      </c>
      <c r="M33" s="5" t="s">
        <v>81</v>
      </c>
      <c r="N33" s="5">
        <v>25</v>
      </c>
      <c r="O33" s="5">
        <v>55</v>
      </c>
      <c r="Q33" s="5" t="s">
        <v>174</v>
      </c>
      <c r="R33" s="5">
        <v>5</v>
      </c>
      <c r="S33" s="5">
        <v>25</v>
      </c>
      <c r="U33" s="5" t="s">
        <v>78</v>
      </c>
      <c r="V33" s="5">
        <v>0.5</v>
      </c>
      <c r="W33" s="5">
        <v>15</v>
      </c>
      <c r="Y33" s="11" t="s">
        <v>308</v>
      </c>
      <c r="Z33" s="11" t="s">
        <v>281</v>
      </c>
      <c r="AA33" s="1" t="s">
        <v>398</v>
      </c>
      <c r="AB33" s="17" cm="1">
        <f t="array" ref="AB33">SUM(J33:K33/2)</f>
        <v>40</v>
      </c>
      <c r="AC33" s="17">
        <f t="shared" si="0"/>
        <v>20</v>
      </c>
      <c r="AD33" s="17">
        <f t="shared" si="1"/>
        <v>40</v>
      </c>
      <c r="AE33" s="17">
        <f t="shared" si="2"/>
        <v>15</v>
      </c>
      <c r="AF33" s="17">
        <f t="shared" si="3"/>
        <v>15</v>
      </c>
      <c r="AG33" s="17">
        <f t="shared" si="4"/>
        <v>10</v>
      </c>
      <c r="AH33" s="17">
        <f t="shared" si="5"/>
        <v>7.75</v>
      </c>
      <c r="AI33" s="17">
        <f t="shared" si="6"/>
        <v>7.25</v>
      </c>
      <c r="AJ33" s="17"/>
      <c r="AK33" s="1">
        <f t="shared" si="7"/>
        <v>45</v>
      </c>
      <c r="AL33" s="1">
        <f t="shared" si="8"/>
        <v>41</v>
      </c>
      <c r="AM33" s="1">
        <f t="shared" si="9"/>
        <v>12.5</v>
      </c>
      <c r="AN33" s="1">
        <f t="shared" si="10"/>
        <v>1.5</v>
      </c>
    </row>
    <row r="34" spans="1:40" s="17" customFormat="1" ht="43.95" customHeight="1" x14ac:dyDescent="0.45">
      <c r="A34" s="1" t="s">
        <v>942</v>
      </c>
      <c r="B34" s="17" t="s">
        <v>941</v>
      </c>
      <c r="C34" s="2" t="s">
        <v>521</v>
      </c>
      <c r="D34" s="2" t="s">
        <v>0</v>
      </c>
      <c r="E34" s="2" t="s">
        <v>228</v>
      </c>
      <c r="F34" s="2" t="s">
        <v>8</v>
      </c>
      <c r="G34" s="3" t="s">
        <v>3</v>
      </c>
      <c r="H34" s="21">
        <f>COUNTIF('1. LNP-LNP訴訟関連特許'!A:A,B34)</f>
        <v>0</v>
      </c>
      <c r="I34" s="5" t="s">
        <v>115</v>
      </c>
      <c r="J34" s="5">
        <v>20</v>
      </c>
      <c r="K34" s="5">
        <v>60</v>
      </c>
      <c r="L34" s="5"/>
      <c r="M34" s="5" t="s">
        <v>81</v>
      </c>
      <c r="N34" s="5">
        <v>25</v>
      </c>
      <c r="O34" s="5">
        <v>55</v>
      </c>
      <c r="P34" s="5"/>
      <c r="Q34" s="5" t="s">
        <v>174</v>
      </c>
      <c r="R34" s="5">
        <v>5</v>
      </c>
      <c r="S34" s="5">
        <v>25</v>
      </c>
      <c r="T34" s="5"/>
      <c r="U34" s="5" t="s">
        <v>78</v>
      </c>
      <c r="V34" s="5">
        <v>0.5</v>
      </c>
      <c r="W34" s="5">
        <v>15</v>
      </c>
      <c r="X34" s="5"/>
      <c r="Y34" s="11" t="s">
        <v>319</v>
      </c>
      <c r="Z34" s="11" t="s">
        <v>309</v>
      </c>
      <c r="AA34" s="1" t="s">
        <v>404</v>
      </c>
      <c r="AB34" s="17" cm="1">
        <f t="array" ref="AB34">SUM(J34:K34/2)</f>
        <v>40</v>
      </c>
      <c r="AC34" s="17">
        <f t="shared" si="0"/>
        <v>20</v>
      </c>
      <c r="AD34" s="17">
        <f t="shared" si="1"/>
        <v>40</v>
      </c>
      <c r="AE34" s="17">
        <f t="shared" si="2"/>
        <v>15</v>
      </c>
      <c r="AF34" s="17">
        <f t="shared" si="3"/>
        <v>15</v>
      </c>
      <c r="AG34" s="17">
        <f t="shared" si="4"/>
        <v>10</v>
      </c>
      <c r="AH34" s="17">
        <f t="shared" si="5"/>
        <v>7.75</v>
      </c>
      <c r="AI34" s="17">
        <f t="shared" si="6"/>
        <v>7.25</v>
      </c>
      <c r="AK34" s="1">
        <f t="shared" si="7"/>
        <v>45</v>
      </c>
      <c r="AL34" s="1">
        <f t="shared" si="8"/>
        <v>41</v>
      </c>
      <c r="AM34" s="1">
        <f t="shared" si="9"/>
        <v>12.5</v>
      </c>
      <c r="AN34" s="1">
        <f t="shared" si="10"/>
        <v>1.5</v>
      </c>
    </row>
    <row r="35" spans="1:40" ht="43.95" customHeight="1" x14ac:dyDescent="0.45">
      <c r="A35" s="1" t="s">
        <v>944</v>
      </c>
      <c r="B35" s="17" t="s">
        <v>943</v>
      </c>
      <c r="C35" s="2" t="s">
        <v>521</v>
      </c>
      <c r="D35" s="2" t="s">
        <v>0</v>
      </c>
      <c r="E35" s="2" t="s">
        <v>235</v>
      </c>
      <c r="F35" s="2" t="s">
        <v>8</v>
      </c>
      <c r="G35" s="3" t="s">
        <v>3</v>
      </c>
      <c r="H35" s="21">
        <f>COUNTIF('1. LNP-LNP訴訟関連特許'!A:A,B35)</f>
        <v>0</v>
      </c>
      <c r="I35" s="11" t="s">
        <v>311</v>
      </c>
      <c r="J35" s="5">
        <v>20</v>
      </c>
      <c r="K35" s="5">
        <v>60</v>
      </c>
      <c r="M35" s="5" t="s">
        <v>81</v>
      </c>
      <c r="N35" s="5">
        <v>25</v>
      </c>
      <c r="O35" s="5">
        <v>55</v>
      </c>
      <c r="Q35" s="5" t="s">
        <v>174</v>
      </c>
      <c r="R35" s="5">
        <v>5</v>
      </c>
      <c r="S35" s="5">
        <v>25</v>
      </c>
      <c r="U35" s="5" t="s">
        <v>78</v>
      </c>
      <c r="V35" s="5">
        <v>0.5</v>
      </c>
      <c r="W35" s="5">
        <v>15</v>
      </c>
      <c r="Y35" s="11" t="s">
        <v>310</v>
      </c>
      <c r="Z35" s="11" t="s">
        <v>309</v>
      </c>
      <c r="AA35" s="1" t="s">
        <v>397</v>
      </c>
      <c r="AB35" s="17" cm="1">
        <f t="array" ref="AB35">SUM(J35:K35/2)</f>
        <v>40</v>
      </c>
      <c r="AC35" s="17">
        <f t="shared" ref="AC35:AC66" si="11">K35-AB35</f>
        <v>20</v>
      </c>
      <c r="AD35" s="17">
        <f t="shared" ref="AD35:AD56" si="12">SUM(N35:O35)/2</f>
        <v>40</v>
      </c>
      <c r="AE35" s="17">
        <f t="shared" ref="AE35:AE66" si="13">O35-AD35</f>
        <v>15</v>
      </c>
      <c r="AF35" s="17">
        <f t="shared" ref="AF35:AF56" si="14">SUM(R35:S35)/2</f>
        <v>15</v>
      </c>
      <c r="AG35" s="17">
        <f t="shared" ref="AG35:AG66" si="15">S35-AF35</f>
        <v>10</v>
      </c>
      <c r="AH35" s="17">
        <f t="shared" ref="AH35:AH56" si="16">SUM(V35:W35)/2</f>
        <v>7.75</v>
      </c>
      <c r="AI35" s="17">
        <f t="shared" ref="AI35:AI66" si="17">W35-AH35</f>
        <v>7.25</v>
      </c>
      <c r="AJ35" s="17"/>
      <c r="AK35" s="1">
        <f t="shared" ref="AK35:AK56" si="18">AP$2</f>
        <v>45</v>
      </c>
      <c r="AL35" s="1">
        <f t="shared" ref="AL35:AL56" si="19">AQ$2</f>
        <v>41</v>
      </c>
      <c r="AM35" s="1">
        <f t="shared" ref="AM35:AM56" si="20">AR$2</f>
        <v>12.5</v>
      </c>
      <c r="AN35" s="1">
        <f t="shared" ref="AN35:AN56" si="21">AS$2</f>
        <v>1.5</v>
      </c>
    </row>
    <row r="36" spans="1:40" ht="43.95" customHeight="1" x14ac:dyDescent="0.45">
      <c r="A36" s="1" t="s">
        <v>946</v>
      </c>
      <c r="B36" s="17" t="s">
        <v>945</v>
      </c>
      <c r="C36" s="2" t="s">
        <v>521</v>
      </c>
      <c r="D36" s="2" t="s">
        <v>0</v>
      </c>
      <c r="E36" s="2" t="s">
        <v>264</v>
      </c>
      <c r="F36" s="2" t="s">
        <v>8</v>
      </c>
      <c r="G36" s="3" t="s">
        <v>3</v>
      </c>
      <c r="H36" s="21">
        <f>COUNTIF('1. LNP-LNP訴訟関連特許'!A:A,B36)</f>
        <v>0</v>
      </c>
      <c r="I36" s="5" t="s">
        <v>115</v>
      </c>
      <c r="J36" s="5">
        <v>20</v>
      </c>
      <c r="K36" s="5">
        <v>60</v>
      </c>
      <c r="M36" s="5" t="s">
        <v>89</v>
      </c>
      <c r="N36" s="5">
        <v>25</v>
      </c>
      <c r="O36" s="5">
        <v>55</v>
      </c>
      <c r="Q36" s="5" t="s">
        <v>126</v>
      </c>
      <c r="R36" s="5">
        <v>5</v>
      </c>
      <c r="S36" s="5">
        <v>25</v>
      </c>
      <c r="U36" s="5" t="s">
        <v>78</v>
      </c>
      <c r="V36" s="5">
        <v>0.5</v>
      </c>
      <c r="W36" s="5">
        <v>15</v>
      </c>
      <c r="Y36" s="11" t="s">
        <v>282</v>
      </c>
      <c r="AA36" s="1" t="s">
        <v>401</v>
      </c>
      <c r="AB36" s="17" cm="1">
        <f t="array" ref="AB36">SUM(J36:K36/2)</f>
        <v>40</v>
      </c>
      <c r="AC36" s="17">
        <f t="shared" si="11"/>
        <v>20</v>
      </c>
      <c r="AD36" s="17">
        <f t="shared" si="12"/>
        <v>40</v>
      </c>
      <c r="AE36" s="17">
        <f t="shared" si="13"/>
        <v>15</v>
      </c>
      <c r="AF36" s="17">
        <f t="shared" si="14"/>
        <v>15</v>
      </c>
      <c r="AG36" s="17">
        <f t="shared" si="15"/>
        <v>10</v>
      </c>
      <c r="AH36" s="17">
        <f t="shared" si="16"/>
        <v>7.75</v>
      </c>
      <c r="AI36" s="17">
        <f t="shared" si="17"/>
        <v>7.25</v>
      </c>
      <c r="AJ36" s="17"/>
      <c r="AK36" s="1">
        <f t="shared" si="18"/>
        <v>45</v>
      </c>
      <c r="AL36" s="1">
        <f t="shared" si="19"/>
        <v>41</v>
      </c>
      <c r="AM36" s="1">
        <f t="shared" si="20"/>
        <v>12.5</v>
      </c>
      <c r="AN36" s="1">
        <f t="shared" si="21"/>
        <v>1.5</v>
      </c>
    </row>
    <row r="37" spans="1:40" ht="43.95" customHeight="1" x14ac:dyDescent="0.45">
      <c r="A37" s="1" t="s">
        <v>948</v>
      </c>
      <c r="B37" s="17" t="s">
        <v>947</v>
      </c>
      <c r="C37" s="2" t="s">
        <v>521</v>
      </c>
      <c r="D37" s="2" t="s">
        <v>0</v>
      </c>
      <c r="E37" s="2" t="s">
        <v>260</v>
      </c>
      <c r="F37" s="2" t="s">
        <v>8</v>
      </c>
      <c r="G37" s="3" t="s">
        <v>3</v>
      </c>
      <c r="H37" s="21">
        <f>COUNTIF('1. LNP-LNP訴訟関連特許'!A:A,B37)</f>
        <v>0</v>
      </c>
      <c r="I37" s="5" t="s">
        <v>115</v>
      </c>
      <c r="J37" s="5">
        <v>40</v>
      </c>
      <c r="K37" s="5">
        <v>50</v>
      </c>
      <c r="M37" s="5" t="s">
        <v>89</v>
      </c>
      <c r="N37" s="5">
        <v>20</v>
      </c>
      <c r="O37" s="5">
        <v>40</v>
      </c>
      <c r="Q37" s="11" t="s">
        <v>97</v>
      </c>
      <c r="R37" s="5">
        <v>5</v>
      </c>
      <c r="S37" s="5">
        <v>15</v>
      </c>
      <c r="U37" s="5" t="s">
        <v>78</v>
      </c>
      <c r="V37" s="5">
        <v>0.5</v>
      </c>
      <c r="W37" s="5">
        <v>3</v>
      </c>
      <c r="Y37" s="11" t="s">
        <v>333</v>
      </c>
      <c r="AA37" s="1" t="s">
        <v>401</v>
      </c>
      <c r="AB37" s="17" cm="1">
        <f t="array" ref="AB37">SUM(J37:K37/2)</f>
        <v>45</v>
      </c>
      <c r="AC37" s="17">
        <f t="shared" si="11"/>
        <v>5</v>
      </c>
      <c r="AD37" s="17">
        <f t="shared" si="12"/>
        <v>30</v>
      </c>
      <c r="AE37" s="17">
        <f t="shared" si="13"/>
        <v>10</v>
      </c>
      <c r="AF37" s="17">
        <f t="shared" si="14"/>
        <v>10</v>
      </c>
      <c r="AG37" s="17">
        <f t="shared" si="15"/>
        <v>5</v>
      </c>
      <c r="AH37" s="17">
        <f t="shared" si="16"/>
        <v>1.75</v>
      </c>
      <c r="AI37" s="17">
        <f t="shared" si="17"/>
        <v>1.25</v>
      </c>
      <c r="AJ37" s="17"/>
      <c r="AK37" s="1">
        <f t="shared" si="18"/>
        <v>45</v>
      </c>
      <c r="AL37" s="1">
        <f t="shared" si="19"/>
        <v>41</v>
      </c>
      <c r="AM37" s="1">
        <f t="shared" si="20"/>
        <v>12.5</v>
      </c>
      <c r="AN37" s="1">
        <f t="shared" si="21"/>
        <v>1.5</v>
      </c>
    </row>
    <row r="38" spans="1:40" ht="43.95" customHeight="1" x14ac:dyDescent="0.45">
      <c r="A38" s="1" t="s">
        <v>949</v>
      </c>
      <c r="B38" s="17" t="s">
        <v>244</v>
      </c>
      <c r="C38" s="2" t="s">
        <v>521</v>
      </c>
      <c r="D38" s="2" t="s">
        <v>0</v>
      </c>
      <c r="E38" s="2" t="s">
        <v>245</v>
      </c>
      <c r="F38" s="2" t="s">
        <v>8</v>
      </c>
      <c r="G38" s="3" t="s">
        <v>3</v>
      </c>
      <c r="H38" s="21">
        <f>COUNTIF('1. LNP-LNP訴訟関連特許'!A:A,B38)</f>
        <v>0</v>
      </c>
      <c r="I38" s="5" t="s">
        <v>115</v>
      </c>
      <c r="J38" s="5">
        <v>40</v>
      </c>
      <c r="K38" s="5">
        <v>60</v>
      </c>
      <c r="M38" s="5" t="s">
        <v>89</v>
      </c>
      <c r="N38" s="5">
        <v>30</v>
      </c>
      <c r="O38" s="5">
        <v>50</v>
      </c>
      <c r="Q38" s="5" t="s">
        <v>126</v>
      </c>
      <c r="R38" s="5">
        <v>5</v>
      </c>
      <c r="S38" s="5">
        <v>15</v>
      </c>
      <c r="U38" s="5" t="s">
        <v>78</v>
      </c>
      <c r="V38" s="5">
        <v>0.5</v>
      </c>
      <c r="W38" s="5">
        <v>3</v>
      </c>
      <c r="Y38" s="11" t="s">
        <v>333</v>
      </c>
      <c r="AA38" s="1" t="s">
        <v>401</v>
      </c>
      <c r="AB38" s="17" cm="1">
        <f t="array" ref="AB38">SUM(J38:K38/2)</f>
        <v>50</v>
      </c>
      <c r="AC38" s="17">
        <f t="shared" si="11"/>
        <v>10</v>
      </c>
      <c r="AD38" s="17">
        <f t="shared" si="12"/>
        <v>40</v>
      </c>
      <c r="AE38" s="17">
        <f t="shared" si="13"/>
        <v>10</v>
      </c>
      <c r="AF38" s="17">
        <f t="shared" si="14"/>
        <v>10</v>
      </c>
      <c r="AG38" s="17">
        <f t="shared" si="15"/>
        <v>5</v>
      </c>
      <c r="AH38" s="17">
        <f t="shared" si="16"/>
        <v>1.75</v>
      </c>
      <c r="AI38" s="17">
        <f t="shared" si="17"/>
        <v>1.25</v>
      </c>
      <c r="AJ38" s="17"/>
      <c r="AK38" s="1">
        <f t="shared" si="18"/>
        <v>45</v>
      </c>
      <c r="AL38" s="1">
        <f t="shared" si="19"/>
        <v>41</v>
      </c>
      <c r="AM38" s="1">
        <f t="shared" si="20"/>
        <v>12.5</v>
      </c>
      <c r="AN38" s="1">
        <f t="shared" si="21"/>
        <v>1.5</v>
      </c>
    </row>
    <row r="39" spans="1:40" ht="43.95" customHeight="1" x14ac:dyDescent="0.45">
      <c r="A39" s="1" t="s">
        <v>950</v>
      </c>
      <c r="B39" s="17" t="s">
        <v>520</v>
      </c>
      <c r="C39" s="2" t="s">
        <v>521</v>
      </c>
      <c r="D39" s="2" t="s">
        <v>0</v>
      </c>
      <c r="E39" s="2" t="s">
        <v>251</v>
      </c>
      <c r="F39" s="2" t="s">
        <v>8</v>
      </c>
      <c r="G39" s="3" t="s">
        <v>3</v>
      </c>
      <c r="H39" s="21">
        <f>COUNTIF('1. LNP-LNP訴訟関連特許'!A:A,B39)</f>
        <v>1</v>
      </c>
      <c r="I39" s="5" t="s">
        <v>312</v>
      </c>
      <c r="J39" s="5">
        <v>20</v>
      </c>
      <c r="K39" s="5">
        <v>60</v>
      </c>
      <c r="M39" s="5" t="s">
        <v>89</v>
      </c>
      <c r="N39" s="5">
        <v>25</v>
      </c>
      <c r="O39" s="5">
        <v>55</v>
      </c>
      <c r="Q39" s="5" t="s">
        <v>126</v>
      </c>
      <c r="R39" s="5">
        <v>5</v>
      </c>
      <c r="S39" s="5">
        <v>25</v>
      </c>
      <c r="U39" s="5" t="s">
        <v>78</v>
      </c>
      <c r="V39" s="5">
        <v>0.5</v>
      </c>
      <c r="W39" s="5">
        <v>15</v>
      </c>
      <c r="Y39" s="11" t="s">
        <v>291</v>
      </c>
      <c r="AA39" s="1" t="s">
        <v>403</v>
      </c>
      <c r="AB39" s="17" cm="1">
        <f t="array" ref="AB39">SUM(J39:K39/2)</f>
        <v>40</v>
      </c>
      <c r="AC39" s="17">
        <f t="shared" si="11"/>
        <v>20</v>
      </c>
      <c r="AD39" s="17">
        <f t="shared" si="12"/>
        <v>40</v>
      </c>
      <c r="AE39" s="17">
        <f t="shared" si="13"/>
        <v>15</v>
      </c>
      <c r="AF39" s="17">
        <f t="shared" si="14"/>
        <v>15</v>
      </c>
      <c r="AG39" s="17">
        <f t="shared" si="15"/>
        <v>10</v>
      </c>
      <c r="AH39" s="17">
        <f t="shared" si="16"/>
        <v>7.75</v>
      </c>
      <c r="AI39" s="17">
        <f t="shared" si="17"/>
        <v>7.25</v>
      </c>
      <c r="AJ39" s="17"/>
      <c r="AK39" s="1">
        <f t="shared" si="18"/>
        <v>45</v>
      </c>
      <c r="AL39" s="1">
        <f t="shared" si="19"/>
        <v>41</v>
      </c>
      <c r="AM39" s="1">
        <f t="shared" si="20"/>
        <v>12.5</v>
      </c>
      <c r="AN39" s="1">
        <f t="shared" si="21"/>
        <v>1.5</v>
      </c>
    </row>
    <row r="40" spans="1:40" ht="43.95" customHeight="1" x14ac:dyDescent="0.45">
      <c r="A40" s="1" t="s">
        <v>951</v>
      </c>
      <c r="B40" s="17" t="s">
        <v>522</v>
      </c>
      <c r="C40" s="2" t="s">
        <v>521</v>
      </c>
      <c r="D40" s="2" t="s">
        <v>0</v>
      </c>
      <c r="E40" s="2" t="s">
        <v>242</v>
      </c>
      <c r="F40" s="2" t="s">
        <v>8</v>
      </c>
      <c r="G40" s="3" t="s">
        <v>3</v>
      </c>
      <c r="H40" s="21">
        <f>COUNTIF('1. LNP-LNP訴訟関連特許'!A:A,B40)</f>
        <v>1</v>
      </c>
      <c r="I40" s="5" t="s">
        <v>312</v>
      </c>
      <c r="J40" s="5">
        <v>20</v>
      </c>
      <c r="K40" s="5">
        <v>60</v>
      </c>
      <c r="L40" s="12" t="s">
        <v>143</v>
      </c>
      <c r="M40" s="5" t="s">
        <v>89</v>
      </c>
      <c r="N40" s="5">
        <v>25</v>
      </c>
      <c r="O40" s="5">
        <v>55</v>
      </c>
      <c r="P40" s="12" t="s">
        <v>143</v>
      </c>
      <c r="Q40" s="5" t="s">
        <v>126</v>
      </c>
      <c r="R40" s="5">
        <v>5</v>
      </c>
      <c r="S40" s="5">
        <v>25</v>
      </c>
      <c r="T40" s="12" t="s">
        <v>143</v>
      </c>
      <c r="U40" s="5" t="s">
        <v>78</v>
      </c>
      <c r="V40" s="5">
        <v>0.5</v>
      </c>
      <c r="W40" s="5">
        <v>15</v>
      </c>
      <c r="X40" s="12" t="s">
        <v>143</v>
      </c>
      <c r="Y40" s="11" t="s">
        <v>291</v>
      </c>
      <c r="AA40" s="1" t="s">
        <v>403</v>
      </c>
      <c r="AB40" s="17" cm="1">
        <f t="array" ref="AB40">SUM(J40:K40/2)</f>
        <v>40</v>
      </c>
      <c r="AC40" s="17">
        <f t="shared" si="11"/>
        <v>20</v>
      </c>
      <c r="AD40" s="17">
        <f t="shared" si="12"/>
        <v>40</v>
      </c>
      <c r="AE40" s="17">
        <f t="shared" si="13"/>
        <v>15</v>
      </c>
      <c r="AF40" s="17">
        <f t="shared" si="14"/>
        <v>15</v>
      </c>
      <c r="AG40" s="17">
        <f t="shared" si="15"/>
        <v>10</v>
      </c>
      <c r="AH40" s="17">
        <f t="shared" si="16"/>
        <v>7.75</v>
      </c>
      <c r="AI40" s="17">
        <f t="shared" si="17"/>
        <v>7.25</v>
      </c>
      <c r="AJ40" s="17"/>
      <c r="AK40" s="1">
        <f t="shared" si="18"/>
        <v>45</v>
      </c>
      <c r="AL40" s="1">
        <f t="shared" si="19"/>
        <v>41</v>
      </c>
      <c r="AM40" s="1">
        <f t="shared" si="20"/>
        <v>12.5</v>
      </c>
      <c r="AN40" s="1">
        <f t="shared" si="21"/>
        <v>1.5</v>
      </c>
    </row>
    <row r="41" spans="1:40" ht="43.95" customHeight="1" x14ac:dyDescent="0.45">
      <c r="A41" s="1" t="s">
        <v>952</v>
      </c>
      <c r="B41" s="17" t="s">
        <v>523</v>
      </c>
      <c r="C41" s="2" t="s">
        <v>521</v>
      </c>
      <c r="D41" s="2" t="s">
        <v>0</v>
      </c>
      <c r="E41" s="2" t="s">
        <v>215</v>
      </c>
      <c r="F41" s="2" t="s">
        <v>8</v>
      </c>
      <c r="G41" s="3" t="s">
        <v>3</v>
      </c>
      <c r="H41" s="21">
        <f>COUNTIF('1. LNP-LNP訴訟関連特許'!A:A,B41)</f>
        <v>1</v>
      </c>
      <c r="I41" s="5" t="s">
        <v>115</v>
      </c>
      <c r="J41" s="5">
        <v>40</v>
      </c>
      <c r="K41" s="5">
        <v>60</v>
      </c>
      <c r="M41" s="5" t="s">
        <v>89</v>
      </c>
      <c r="N41" s="5">
        <v>30</v>
      </c>
      <c r="O41" s="5">
        <v>50</v>
      </c>
      <c r="Q41" s="5" t="s">
        <v>174</v>
      </c>
      <c r="R41" s="5">
        <v>5</v>
      </c>
      <c r="S41" s="5">
        <v>15</v>
      </c>
      <c r="U41" s="5" t="s">
        <v>78</v>
      </c>
      <c r="V41" s="5">
        <v>1</v>
      </c>
      <c r="W41" s="5">
        <v>2</v>
      </c>
      <c r="Y41" s="11" t="s">
        <v>291</v>
      </c>
      <c r="AA41" s="1" t="s">
        <v>403</v>
      </c>
      <c r="AB41" s="17" cm="1">
        <f t="array" ref="AB41">SUM(J41:K41/2)</f>
        <v>50</v>
      </c>
      <c r="AC41" s="17">
        <f t="shared" si="11"/>
        <v>10</v>
      </c>
      <c r="AD41" s="17">
        <f t="shared" si="12"/>
        <v>40</v>
      </c>
      <c r="AE41" s="17">
        <f t="shared" si="13"/>
        <v>10</v>
      </c>
      <c r="AF41" s="17">
        <f t="shared" si="14"/>
        <v>10</v>
      </c>
      <c r="AG41" s="17">
        <f t="shared" si="15"/>
        <v>5</v>
      </c>
      <c r="AH41" s="17">
        <f t="shared" si="16"/>
        <v>1.5</v>
      </c>
      <c r="AI41" s="17">
        <f t="shared" si="17"/>
        <v>0.5</v>
      </c>
      <c r="AJ41" s="17"/>
      <c r="AK41" s="1">
        <f t="shared" si="18"/>
        <v>45</v>
      </c>
      <c r="AL41" s="1">
        <f t="shared" si="19"/>
        <v>41</v>
      </c>
      <c r="AM41" s="1">
        <f t="shared" si="20"/>
        <v>12.5</v>
      </c>
      <c r="AN41" s="1">
        <f t="shared" si="21"/>
        <v>1.5</v>
      </c>
    </row>
    <row r="42" spans="1:40" ht="43.95" customHeight="1" x14ac:dyDescent="0.45">
      <c r="A42" s="1" t="s">
        <v>953</v>
      </c>
      <c r="B42" s="17" t="s">
        <v>611</v>
      </c>
      <c r="C42" s="2" t="s">
        <v>889</v>
      </c>
      <c r="D42" s="2" t="s">
        <v>0</v>
      </c>
      <c r="E42" s="2" t="s">
        <v>572</v>
      </c>
      <c r="F42" s="2" t="s">
        <v>8</v>
      </c>
      <c r="G42" s="3" t="s">
        <v>3</v>
      </c>
      <c r="H42" s="21">
        <f>COUNTIF('1. LNP-LNP訴訟関連特許'!A:A,B42)</f>
        <v>0</v>
      </c>
      <c r="I42" s="16" t="s">
        <v>115</v>
      </c>
      <c r="J42" s="5">
        <v>20</v>
      </c>
      <c r="K42" s="5">
        <v>60</v>
      </c>
      <c r="L42" s="12" t="s">
        <v>327</v>
      </c>
      <c r="M42" s="5" t="s">
        <v>81</v>
      </c>
      <c r="N42" s="5">
        <v>25</v>
      </c>
      <c r="O42" s="5">
        <v>55</v>
      </c>
      <c r="P42" s="12" t="s">
        <v>327</v>
      </c>
      <c r="Q42" s="16" t="s">
        <v>174</v>
      </c>
      <c r="R42" s="5">
        <v>5</v>
      </c>
      <c r="S42" s="5">
        <v>25</v>
      </c>
      <c r="T42" s="12" t="s">
        <v>327</v>
      </c>
      <c r="U42" s="5" t="s">
        <v>454</v>
      </c>
      <c r="V42" s="5">
        <v>0.5</v>
      </c>
      <c r="W42" s="5">
        <v>5</v>
      </c>
      <c r="X42" s="12" t="s">
        <v>327</v>
      </c>
      <c r="Y42" s="11" t="s">
        <v>589</v>
      </c>
      <c r="AA42" s="1" t="s">
        <v>620</v>
      </c>
      <c r="AB42" s="1" cm="1">
        <f t="array" ref="AB42">SUM(J42:K42/2)</f>
        <v>40</v>
      </c>
      <c r="AC42" s="1">
        <f t="shared" si="11"/>
        <v>20</v>
      </c>
      <c r="AD42" s="1">
        <f t="shared" si="12"/>
        <v>40</v>
      </c>
      <c r="AE42" s="1">
        <f t="shared" si="13"/>
        <v>15</v>
      </c>
      <c r="AF42" s="1">
        <f t="shared" si="14"/>
        <v>15</v>
      </c>
      <c r="AG42" s="1">
        <f t="shared" si="15"/>
        <v>10</v>
      </c>
      <c r="AH42" s="1">
        <f t="shared" si="16"/>
        <v>2.75</v>
      </c>
      <c r="AI42" s="1">
        <f t="shared" si="17"/>
        <v>2.25</v>
      </c>
      <c r="AJ42" s="17"/>
      <c r="AK42" s="1">
        <f t="shared" si="18"/>
        <v>45</v>
      </c>
      <c r="AL42" s="1">
        <f t="shared" si="19"/>
        <v>41</v>
      </c>
      <c r="AM42" s="1">
        <f t="shared" si="20"/>
        <v>12.5</v>
      </c>
      <c r="AN42" s="1">
        <f t="shared" si="21"/>
        <v>1.5</v>
      </c>
    </row>
    <row r="43" spans="1:40" ht="43.95" customHeight="1" x14ac:dyDescent="0.45">
      <c r="A43" s="1" t="s">
        <v>954</v>
      </c>
      <c r="B43" s="17" t="s">
        <v>612</v>
      </c>
      <c r="C43" s="2" t="s">
        <v>889</v>
      </c>
      <c r="D43" s="2" t="s">
        <v>0</v>
      </c>
      <c r="E43" s="2" t="s">
        <v>575</v>
      </c>
      <c r="F43" s="2" t="s">
        <v>8</v>
      </c>
      <c r="G43" s="3" t="s">
        <v>3</v>
      </c>
      <c r="H43" s="21">
        <f>COUNTIF('1. LNP-LNP訴訟関連特許'!A:A,B43)</f>
        <v>0</v>
      </c>
      <c r="I43" s="5" t="s">
        <v>115</v>
      </c>
      <c r="J43" s="5">
        <v>20</v>
      </c>
      <c r="K43" s="5">
        <v>60</v>
      </c>
      <c r="L43" s="12" t="s">
        <v>591</v>
      </c>
      <c r="M43" s="5" t="s">
        <v>81</v>
      </c>
      <c r="N43" s="5">
        <v>25</v>
      </c>
      <c r="O43" s="5">
        <v>55</v>
      </c>
      <c r="P43" s="12" t="s">
        <v>591</v>
      </c>
      <c r="Q43" s="16" t="s">
        <v>174</v>
      </c>
      <c r="R43" s="5">
        <v>5</v>
      </c>
      <c r="S43" s="5">
        <v>25</v>
      </c>
      <c r="T43" s="12" t="s">
        <v>591</v>
      </c>
      <c r="U43" s="5" t="s">
        <v>454</v>
      </c>
      <c r="V43" s="5">
        <v>0.5</v>
      </c>
      <c r="W43" s="5">
        <v>15</v>
      </c>
      <c r="X43" s="12" t="s">
        <v>591</v>
      </c>
      <c r="Y43" s="11" t="s">
        <v>589</v>
      </c>
      <c r="AA43" s="1" t="s">
        <v>620</v>
      </c>
      <c r="AB43" s="1" cm="1">
        <f t="array" ref="AB43">SUM(J43:K43/2)</f>
        <v>40</v>
      </c>
      <c r="AC43" s="1">
        <f t="shared" si="11"/>
        <v>20</v>
      </c>
      <c r="AD43" s="1">
        <f t="shared" si="12"/>
        <v>40</v>
      </c>
      <c r="AE43" s="1">
        <f t="shared" si="13"/>
        <v>15</v>
      </c>
      <c r="AF43" s="1">
        <f t="shared" si="14"/>
        <v>15</v>
      </c>
      <c r="AG43" s="1">
        <f t="shared" si="15"/>
        <v>10</v>
      </c>
      <c r="AH43" s="1">
        <f t="shared" si="16"/>
        <v>7.75</v>
      </c>
      <c r="AI43" s="1">
        <f t="shared" si="17"/>
        <v>7.25</v>
      </c>
      <c r="AJ43" s="17"/>
      <c r="AK43" s="1">
        <f t="shared" si="18"/>
        <v>45</v>
      </c>
      <c r="AL43" s="1">
        <f t="shared" si="19"/>
        <v>41</v>
      </c>
      <c r="AM43" s="1">
        <f t="shared" si="20"/>
        <v>12.5</v>
      </c>
      <c r="AN43" s="1">
        <f t="shared" si="21"/>
        <v>1.5</v>
      </c>
    </row>
    <row r="44" spans="1:40" ht="43.95" customHeight="1" x14ac:dyDescent="0.45">
      <c r="A44" s="1" t="s">
        <v>955</v>
      </c>
      <c r="B44" s="17" t="s">
        <v>613</v>
      </c>
      <c r="C44" s="2" t="s">
        <v>889</v>
      </c>
      <c r="D44" s="2" t="s">
        <v>0</v>
      </c>
      <c r="E44" s="2" t="s">
        <v>576</v>
      </c>
      <c r="F44" s="2" t="s">
        <v>8</v>
      </c>
      <c r="G44" s="3" t="s">
        <v>3</v>
      </c>
      <c r="H44" s="21">
        <f>COUNTIF('1. LNP-LNP訴訟関連特許'!A:A,B44)</f>
        <v>0</v>
      </c>
      <c r="I44" s="5" t="s">
        <v>115</v>
      </c>
      <c r="J44" s="5">
        <v>20</v>
      </c>
      <c r="K44" s="5">
        <v>60</v>
      </c>
      <c r="L44" s="12" t="s">
        <v>328</v>
      </c>
      <c r="M44" s="5" t="s">
        <v>81</v>
      </c>
      <c r="N44" s="5">
        <v>25</v>
      </c>
      <c r="O44" s="5">
        <v>55</v>
      </c>
      <c r="P44" s="12" t="s">
        <v>328</v>
      </c>
      <c r="Q44" s="16" t="s">
        <v>174</v>
      </c>
      <c r="R44" s="5">
        <v>5</v>
      </c>
      <c r="S44" s="5">
        <v>25</v>
      </c>
      <c r="T44" s="12" t="s">
        <v>328</v>
      </c>
      <c r="U44" s="5" t="s">
        <v>454</v>
      </c>
      <c r="V44" s="5">
        <v>0.5</v>
      </c>
      <c r="W44" s="5">
        <v>15</v>
      </c>
      <c r="X44" s="12" t="s">
        <v>328</v>
      </c>
      <c r="Y44" s="11" t="s">
        <v>592</v>
      </c>
      <c r="AA44" s="1" t="s">
        <v>622</v>
      </c>
      <c r="AB44" s="1" cm="1">
        <f t="array" ref="AB44">SUM(J44:K44/2)</f>
        <v>40</v>
      </c>
      <c r="AC44" s="1">
        <f t="shared" si="11"/>
        <v>20</v>
      </c>
      <c r="AD44" s="1">
        <f t="shared" si="12"/>
        <v>40</v>
      </c>
      <c r="AE44" s="1">
        <f t="shared" si="13"/>
        <v>15</v>
      </c>
      <c r="AF44" s="1">
        <f t="shared" si="14"/>
        <v>15</v>
      </c>
      <c r="AG44" s="1">
        <f t="shared" si="15"/>
        <v>10</v>
      </c>
      <c r="AH44" s="1">
        <f t="shared" si="16"/>
        <v>7.75</v>
      </c>
      <c r="AI44" s="1">
        <f t="shared" si="17"/>
        <v>7.25</v>
      </c>
      <c r="AJ44" s="17"/>
      <c r="AK44" s="1">
        <f t="shared" si="18"/>
        <v>45</v>
      </c>
      <c r="AL44" s="1">
        <f t="shared" si="19"/>
        <v>41</v>
      </c>
      <c r="AM44" s="1">
        <f t="shared" si="20"/>
        <v>12.5</v>
      </c>
      <c r="AN44" s="1">
        <f t="shared" si="21"/>
        <v>1.5</v>
      </c>
    </row>
    <row r="45" spans="1:40" ht="43.95" customHeight="1" x14ac:dyDescent="0.45">
      <c r="A45" s="1" t="s">
        <v>956</v>
      </c>
      <c r="B45" s="17" t="s">
        <v>617</v>
      </c>
      <c r="C45" s="2" t="s">
        <v>889</v>
      </c>
      <c r="D45" s="2" t="s">
        <v>0</v>
      </c>
      <c r="E45" s="2" t="s">
        <v>581</v>
      </c>
      <c r="F45" s="2" t="s">
        <v>8</v>
      </c>
      <c r="G45" s="3" t="s">
        <v>3</v>
      </c>
      <c r="H45" s="21">
        <f>COUNTIF('1. LNP-LNP訴訟関連特許'!A:A,B45)</f>
        <v>0</v>
      </c>
      <c r="I45" s="5" t="s">
        <v>115</v>
      </c>
      <c r="J45" s="5">
        <v>20</v>
      </c>
      <c r="K45" s="5">
        <v>60</v>
      </c>
      <c r="L45" s="12" t="s">
        <v>334</v>
      </c>
      <c r="M45" s="5" t="s">
        <v>81</v>
      </c>
      <c r="N45" s="5">
        <v>25</v>
      </c>
      <c r="O45" s="5">
        <v>55</v>
      </c>
      <c r="P45" s="12" t="s">
        <v>334</v>
      </c>
      <c r="Q45" s="5" t="s">
        <v>174</v>
      </c>
      <c r="R45" s="5">
        <v>5</v>
      </c>
      <c r="S45" s="5">
        <v>25</v>
      </c>
      <c r="T45" s="12" t="s">
        <v>334</v>
      </c>
      <c r="U45" s="5" t="s">
        <v>78</v>
      </c>
      <c r="V45" s="5">
        <v>0.5</v>
      </c>
      <c r="W45" s="5">
        <v>15</v>
      </c>
      <c r="X45" s="12" t="s">
        <v>334</v>
      </c>
      <c r="Y45" s="11" t="s">
        <v>592</v>
      </c>
      <c r="AA45" s="1" t="s">
        <v>622</v>
      </c>
      <c r="AB45" s="1" cm="1">
        <f t="array" ref="AB45">SUM(J45:K45/2)</f>
        <v>40</v>
      </c>
      <c r="AC45" s="1">
        <f t="shared" si="11"/>
        <v>20</v>
      </c>
      <c r="AD45" s="1">
        <f t="shared" si="12"/>
        <v>40</v>
      </c>
      <c r="AE45" s="1">
        <f t="shared" si="13"/>
        <v>15</v>
      </c>
      <c r="AF45" s="1">
        <f t="shared" si="14"/>
        <v>15</v>
      </c>
      <c r="AG45" s="1">
        <f t="shared" si="15"/>
        <v>10</v>
      </c>
      <c r="AH45" s="1">
        <f t="shared" si="16"/>
        <v>7.75</v>
      </c>
      <c r="AI45" s="1">
        <f t="shared" si="17"/>
        <v>7.25</v>
      </c>
      <c r="AJ45" s="17"/>
      <c r="AK45" s="1">
        <f t="shared" si="18"/>
        <v>45</v>
      </c>
      <c r="AL45" s="1">
        <f t="shared" si="19"/>
        <v>41</v>
      </c>
      <c r="AM45" s="1">
        <f t="shared" si="20"/>
        <v>12.5</v>
      </c>
      <c r="AN45" s="1">
        <f t="shared" si="21"/>
        <v>1.5</v>
      </c>
    </row>
    <row r="46" spans="1:40" ht="43.95" customHeight="1" x14ac:dyDescent="0.45">
      <c r="A46" s="1" t="s">
        <v>958</v>
      </c>
      <c r="B46" s="1" t="s">
        <v>957</v>
      </c>
      <c r="C46" s="2" t="s">
        <v>798</v>
      </c>
      <c r="D46" s="2" t="s">
        <v>0</v>
      </c>
      <c r="E46" s="2" t="s">
        <v>55</v>
      </c>
      <c r="F46" s="2" t="s">
        <v>8</v>
      </c>
      <c r="G46" s="3" t="s">
        <v>3</v>
      </c>
      <c r="H46" s="21">
        <f>COUNTIF('1. LNP-LNP訴訟関連特許'!A:A,B46)</f>
        <v>0</v>
      </c>
      <c r="I46" s="5" t="s">
        <v>115</v>
      </c>
      <c r="J46" s="5">
        <v>20</v>
      </c>
      <c r="K46" s="5">
        <v>60</v>
      </c>
      <c r="M46" s="5" t="s">
        <v>81</v>
      </c>
      <c r="N46" s="5">
        <v>25</v>
      </c>
      <c r="O46" s="5">
        <v>55</v>
      </c>
      <c r="Q46" s="5" t="s">
        <v>174</v>
      </c>
      <c r="R46" s="5">
        <v>5</v>
      </c>
      <c r="S46" s="5">
        <v>25</v>
      </c>
      <c r="U46" s="5" t="s">
        <v>177</v>
      </c>
      <c r="V46" s="5">
        <v>0.5</v>
      </c>
      <c r="W46" s="5">
        <v>15</v>
      </c>
      <c r="Y46" s="11" t="s">
        <v>179</v>
      </c>
      <c r="AA46" s="1" t="s">
        <v>399</v>
      </c>
      <c r="AB46" s="1" cm="1">
        <f t="array" ref="AB46">SUM(J46:K46/2)</f>
        <v>40</v>
      </c>
      <c r="AC46" s="1">
        <f t="shared" si="11"/>
        <v>20</v>
      </c>
      <c r="AD46" s="1">
        <f t="shared" si="12"/>
        <v>40</v>
      </c>
      <c r="AE46" s="1">
        <f t="shared" si="13"/>
        <v>15</v>
      </c>
      <c r="AF46" s="1">
        <f t="shared" si="14"/>
        <v>15</v>
      </c>
      <c r="AG46" s="1">
        <f t="shared" si="15"/>
        <v>10</v>
      </c>
      <c r="AH46" s="1">
        <f t="shared" si="16"/>
        <v>7.75</v>
      </c>
      <c r="AI46" s="1">
        <f t="shared" si="17"/>
        <v>7.25</v>
      </c>
      <c r="AK46" s="1">
        <f t="shared" si="18"/>
        <v>45</v>
      </c>
      <c r="AL46" s="1">
        <f t="shared" si="19"/>
        <v>41</v>
      </c>
      <c r="AM46" s="1">
        <f t="shared" si="20"/>
        <v>12.5</v>
      </c>
      <c r="AN46" s="1">
        <f t="shared" si="21"/>
        <v>1.5</v>
      </c>
    </row>
    <row r="47" spans="1:40" ht="43.95" customHeight="1" x14ac:dyDescent="0.45">
      <c r="A47" s="1" t="s">
        <v>959</v>
      </c>
      <c r="B47" s="17" t="s">
        <v>616</v>
      </c>
      <c r="C47" s="2" t="s">
        <v>890</v>
      </c>
      <c r="D47" s="2" t="s">
        <v>0</v>
      </c>
      <c r="E47" s="2" t="s">
        <v>580</v>
      </c>
      <c r="F47" s="2" t="s">
        <v>8</v>
      </c>
      <c r="G47" s="3" t="s">
        <v>3</v>
      </c>
      <c r="H47" s="21">
        <f>COUNTIF('1. LNP-LNP訴訟関連特許'!A:A,B47)</f>
        <v>0</v>
      </c>
      <c r="I47" s="11" t="s">
        <v>599</v>
      </c>
      <c r="J47" s="30"/>
      <c r="K47" s="30"/>
      <c r="L47" s="16"/>
      <c r="M47" s="5" t="s">
        <v>89</v>
      </c>
      <c r="N47" s="30"/>
      <c r="O47" s="30"/>
      <c r="P47" s="16"/>
      <c r="Q47" s="5" t="s">
        <v>593</v>
      </c>
      <c r="R47" s="30"/>
      <c r="S47" s="30"/>
      <c r="T47" s="16"/>
      <c r="U47" s="5" t="s">
        <v>78</v>
      </c>
      <c r="V47" s="30"/>
      <c r="W47" s="30"/>
      <c r="X47" s="16"/>
      <c r="Y47" s="11" t="s">
        <v>598</v>
      </c>
      <c r="Z47" s="11" t="s">
        <v>600</v>
      </c>
      <c r="AA47" s="1" t="s">
        <v>408</v>
      </c>
      <c r="AB47" s="1" cm="1">
        <f t="array" ref="AB47">SUM(J47:K47/2)</f>
        <v>0</v>
      </c>
      <c r="AC47" s="1">
        <f t="shared" si="11"/>
        <v>0</v>
      </c>
      <c r="AD47" s="1">
        <f t="shared" si="12"/>
        <v>0</v>
      </c>
      <c r="AE47" s="1">
        <f t="shared" si="13"/>
        <v>0</v>
      </c>
      <c r="AF47" s="1">
        <f t="shared" si="14"/>
        <v>0</v>
      </c>
      <c r="AG47" s="1">
        <f t="shared" si="15"/>
        <v>0</v>
      </c>
      <c r="AH47" s="1">
        <f t="shared" si="16"/>
        <v>0</v>
      </c>
      <c r="AI47" s="1">
        <f t="shared" si="17"/>
        <v>0</v>
      </c>
      <c r="AJ47" s="17"/>
      <c r="AK47" s="1">
        <f t="shared" si="18"/>
        <v>45</v>
      </c>
      <c r="AL47" s="1">
        <f t="shared" si="19"/>
        <v>41</v>
      </c>
      <c r="AM47" s="1">
        <f t="shared" si="20"/>
        <v>12.5</v>
      </c>
      <c r="AN47" s="1">
        <f t="shared" si="21"/>
        <v>1.5</v>
      </c>
    </row>
    <row r="48" spans="1:40" ht="43.95" customHeight="1" x14ac:dyDescent="0.45">
      <c r="A48" s="1" t="s">
        <v>960</v>
      </c>
      <c r="B48" s="17" t="s">
        <v>618</v>
      </c>
      <c r="C48" s="2" t="s">
        <v>890</v>
      </c>
      <c r="D48" s="2" t="s">
        <v>0</v>
      </c>
      <c r="E48" s="2" t="s">
        <v>582</v>
      </c>
      <c r="F48" s="2" t="s">
        <v>8</v>
      </c>
      <c r="G48" s="3" t="s">
        <v>3</v>
      </c>
      <c r="H48" s="21">
        <f>COUNTIF('1. LNP-LNP訴訟関連特許'!A:A,B48)</f>
        <v>0</v>
      </c>
      <c r="I48" s="11" t="s">
        <v>601</v>
      </c>
      <c r="J48" s="5">
        <v>50</v>
      </c>
      <c r="K48" s="5">
        <v>50</v>
      </c>
      <c r="L48" s="16"/>
      <c r="M48" s="5" t="s">
        <v>89</v>
      </c>
      <c r="N48" s="5">
        <v>38.5</v>
      </c>
      <c r="O48" s="5">
        <v>38.5</v>
      </c>
      <c r="Q48" s="11" t="s">
        <v>97</v>
      </c>
      <c r="R48" s="5">
        <v>10</v>
      </c>
      <c r="S48" s="5">
        <v>10</v>
      </c>
      <c r="U48" s="11" t="s">
        <v>602</v>
      </c>
      <c r="V48" s="5">
        <v>1.5</v>
      </c>
      <c r="W48" s="5">
        <v>1.5</v>
      </c>
      <c r="X48" s="16"/>
      <c r="Y48" s="11" t="s">
        <v>603</v>
      </c>
      <c r="AA48" s="1" t="s">
        <v>624</v>
      </c>
      <c r="AB48" s="1" cm="1">
        <f t="array" ref="AB48">SUM(J48:K48/2)</f>
        <v>50</v>
      </c>
      <c r="AC48" s="1">
        <f t="shared" si="11"/>
        <v>0</v>
      </c>
      <c r="AD48" s="1">
        <f t="shared" si="12"/>
        <v>38.5</v>
      </c>
      <c r="AE48" s="1">
        <f t="shared" si="13"/>
        <v>0</v>
      </c>
      <c r="AF48" s="1">
        <f t="shared" si="14"/>
        <v>10</v>
      </c>
      <c r="AG48" s="1">
        <f t="shared" si="15"/>
        <v>0</v>
      </c>
      <c r="AH48" s="1">
        <f t="shared" si="16"/>
        <v>1.5</v>
      </c>
      <c r="AI48" s="1">
        <f t="shared" si="17"/>
        <v>0</v>
      </c>
      <c r="AJ48" s="17"/>
      <c r="AK48" s="1">
        <f t="shared" si="18"/>
        <v>45</v>
      </c>
      <c r="AL48" s="1">
        <f t="shared" si="19"/>
        <v>41</v>
      </c>
      <c r="AM48" s="1">
        <f t="shared" si="20"/>
        <v>12.5</v>
      </c>
      <c r="AN48" s="1">
        <f t="shared" si="21"/>
        <v>1.5</v>
      </c>
    </row>
    <row r="49" spans="1:40" ht="43.95" customHeight="1" x14ac:dyDescent="0.45">
      <c r="A49" s="1" t="s">
        <v>962</v>
      </c>
      <c r="B49" s="1" t="s">
        <v>961</v>
      </c>
      <c r="C49" s="2" t="s">
        <v>800</v>
      </c>
      <c r="D49" s="2" t="s">
        <v>38</v>
      </c>
      <c r="E49" s="2" t="s">
        <v>39</v>
      </c>
      <c r="F49" s="2" t="s">
        <v>40</v>
      </c>
      <c r="G49" s="3" t="s">
        <v>3</v>
      </c>
      <c r="H49" s="21">
        <f>COUNTIF('1. LNP-LNP訴訟関連特許'!A:A,B49)</f>
        <v>0</v>
      </c>
      <c r="I49" s="5" t="s">
        <v>115</v>
      </c>
      <c r="J49" s="5">
        <v>25</v>
      </c>
      <c r="K49" s="5">
        <v>35</v>
      </c>
      <c r="L49" s="16"/>
      <c r="M49" s="5" t="s">
        <v>89</v>
      </c>
      <c r="N49" s="5">
        <v>15</v>
      </c>
      <c r="O49" s="5">
        <v>25</v>
      </c>
      <c r="Q49" s="5" t="s">
        <v>144</v>
      </c>
      <c r="R49" s="5">
        <v>40</v>
      </c>
      <c r="S49" s="5">
        <v>50</v>
      </c>
      <c r="U49" s="11" t="s">
        <v>145</v>
      </c>
      <c r="V49" s="5">
        <v>1</v>
      </c>
      <c r="W49" s="5">
        <v>5</v>
      </c>
      <c r="X49" s="16"/>
      <c r="Y49" s="11" t="s">
        <v>146</v>
      </c>
      <c r="Z49" s="11" t="s">
        <v>147</v>
      </c>
      <c r="AA49" s="1" t="s">
        <v>407</v>
      </c>
      <c r="AB49" s="1" cm="1">
        <f t="array" ref="AB49">SUM(J49:K49/2)</f>
        <v>30</v>
      </c>
      <c r="AC49" s="1">
        <f t="shared" si="11"/>
        <v>5</v>
      </c>
      <c r="AD49" s="1">
        <f t="shared" si="12"/>
        <v>20</v>
      </c>
      <c r="AE49" s="1">
        <f t="shared" si="13"/>
        <v>5</v>
      </c>
      <c r="AF49" s="1">
        <f t="shared" si="14"/>
        <v>45</v>
      </c>
      <c r="AG49" s="1">
        <f t="shared" si="15"/>
        <v>5</v>
      </c>
      <c r="AH49" s="1">
        <f t="shared" si="16"/>
        <v>3</v>
      </c>
      <c r="AI49" s="1">
        <f t="shared" si="17"/>
        <v>2</v>
      </c>
      <c r="AK49" s="1">
        <f t="shared" si="18"/>
        <v>45</v>
      </c>
      <c r="AL49" s="1">
        <f t="shared" si="19"/>
        <v>41</v>
      </c>
      <c r="AM49" s="1">
        <f t="shared" si="20"/>
        <v>12.5</v>
      </c>
      <c r="AN49" s="1">
        <f t="shared" si="21"/>
        <v>1.5</v>
      </c>
    </row>
    <row r="50" spans="1:40" ht="43.95" customHeight="1" x14ac:dyDescent="0.45">
      <c r="A50" s="1" t="s">
        <v>964</v>
      </c>
      <c r="B50" s="1" t="s">
        <v>963</v>
      </c>
      <c r="C50" s="2" t="s">
        <v>793</v>
      </c>
      <c r="D50" s="2" t="s">
        <v>0</v>
      </c>
      <c r="E50" s="2" t="s">
        <v>69</v>
      </c>
      <c r="F50" s="2" t="s">
        <v>70</v>
      </c>
      <c r="G50" s="3" t="s">
        <v>3</v>
      </c>
      <c r="H50" s="21">
        <f>COUNTIF('1. LNP-LNP訴訟関連特許'!A:A,B50)</f>
        <v>0</v>
      </c>
      <c r="I50" s="5" t="s">
        <v>115</v>
      </c>
      <c r="J50" s="5">
        <v>50</v>
      </c>
      <c r="K50" s="5">
        <v>65</v>
      </c>
      <c r="L50" s="16"/>
      <c r="M50" s="5" t="s">
        <v>90</v>
      </c>
      <c r="N50" s="5">
        <v>25</v>
      </c>
      <c r="O50" s="5">
        <v>35</v>
      </c>
      <c r="P50" s="12" t="s">
        <v>132</v>
      </c>
      <c r="Q50" s="5" t="s">
        <v>84</v>
      </c>
      <c r="R50" s="5">
        <v>5</v>
      </c>
      <c r="S50" s="5">
        <v>10</v>
      </c>
      <c r="T50" s="12" t="s">
        <v>184</v>
      </c>
      <c r="U50" s="5" t="s">
        <v>175</v>
      </c>
      <c r="V50" s="5">
        <v>5</v>
      </c>
      <c r="W50" s="5">
        <v>10</v>
      </c>
      <c r="X50" s="16"/>
      <c r="Y50" s="11" t="s">
        <v>199</v>
      </c>
      <c r="AA50" s="1" t="s">
        <v>394</v>
      </c>
      <c r="AB50" s="1" cm="1">
        <f t="array" ref="AB50">SUM(J50:K50/2)</f>
        <v>57.5</v>
      </c>
      <c r="AC50" s="1">
        <f t="shared" si="11"/>
        <v>7.5</v>
      </c>
      <c r="AD50" s="1">
        <f t="shared" si="12"/>
        <v>30</v>
      </c>
      <c r="AE50" s="1">
        <f t="shared" si="13"/>
        <v>5</v>
      </c>
      <c r="AF50" s="1">
        <f t="shared" si="14"/>
        <v>7.5</v>
      </c>
      <c r="AG50" s="1">
        <f t="shared" si="15"/>
        <v>2.5</v>
      </c>
      <c r="AH50" s="1">
        <f t="shared" si="16"/>
        <v>7.5</v>
      </c>
      <c r="AI50" s="1">
        <f t="shared" si="17"/>
        <v>2.5</v>
      </c>
      <c r="AK50" s="1">
        <f t="shared" si="18"/>
        <v>45</v>
      </c>
      <c r="AL50" s="1">
        <f t="shared" si="19"/>
        <v>41</v>
      </c>
      <c r="AM50" s="1">
        <f t="shared" si="20"/>
        <v>12.5</v>
      </c>
      <c r="AN50" s="1">
        <f t="shared" si="21"/>
        <v>1.5</v>
      </c>
    </row>
    <row r="51" spans="1:40" ht="43.95" customHeight="1" x14ac:dyDescent="0.45">
      <c r="A51" s="1" t="s">
        <v>966</v>
      </c>
      <c r="B51" s="1" t="s">
        <v>965</v>
      </c>
      <c r="C51" s="2" t="s">
        <v>793</v>
      </c>
      <c r="D51" s="2" t="s">
        <v>0</v>
      </c>
      <c r="E51" s="2" t="s">
        <v>71</v>
      </c>
      <c r="F51" s="2" t="s">
        <v>70</v>
      </c>
      <c r="G51" s="3" t="s">
        <v>3</v>
      </c>
      <c r="H51" s="21">
        <f>COUNTIF('1. LNP-LNP訴訟関連特許'!A:A,B51)</f>
        <v>0</v>
      </c>
      <c r="I51" s="5" t="s">
        <v>115</v>
      </c>
      <c r="J51" s="5">
        <v>50</v>
      </c>
      <c r="K51" s="5">
        <v>65</v>
      </c>
      <c r="L51" s="16"/>
      <c r="M51" s="5" t="s">
        <v>90</v>
      </c>
      <c r="N51" s="5">
        <v>25</v>
      </c>
      <c r="O51" s="5">
        <v>35</v>
      </c>
      <c r="P51" s="12" t="s">
        <v>200</v>
      </c>
      <c r="Q51" s="5" t="s">
        <v>84</v>
      </c>
      <c r="R51" s="5">
        <v>5</v>
      </c>
      <c r="S51" s="5">
        <v>10</v>
      </c>
      <c r="T51" s="12" t="s">
        <v>200</v>
      </c>
      <c r="U51" s="5" t="s">
        <v>175</v>
      </c>
      <c r="V51" s="5">
        <v>5</v>
      </c>
      <c r="W51" s="5">
        <v>10</v>
      </c>
      <c r="X51" s="16"/>
      <c r="Y51" s="11" t="s">
        <v>199</v>
      </c>
      <c r="AA51" s="1" t="s">
        <v>394</v>
      </c>
      <c r="AB51" s="1" cm="1">
        <f t="array" ref="AB51">SUM(J51:K51/2)</f>
        <v>57.5</v>
      </c>
      <c r="AC51" s="1">
        <f t="shared" si="11"/>
        <v>7.5</v>
      </c>
      <c r="AD51" s="1">
        <f t="shared" si="12"/>
        <v>30</v>
      </c>
      <c r="AE51" s="1">
        <f t="shared" si="13"/>
        <v>5</v>
      </c>
      <c r="AF51" s="1">
        <f t="shared" si="14"/>
        <v>7.5</v>
      </c>
      <c r="AG51" s="1">
        <f t="shared" si="15"/>
        <v>2.5</v>
      </c>
      <c r="AH51" s="1">
        <f t="shared" si="16"/>
        <v>7.5</v>
      </c>
      <c r="AI51" s="1">
        <f t="shared" si="17"/>
        <v>2.5</v>
      </c>
      <c r="AK51" s="1">
        <f t="shared" si="18"/>
        <v>45</v>
      </c>
      <c r="AL51" s="1">
        <f t="shared" si="19"/>
        <v>41</v>
      </c>
      <c r="AM51" s="1">
        <f t="shared" si="20"/>
        <v>12.5</v>
      </c>
      <c r="AN51" s="1">
        <f t="shared" si="21"/>
        <v>1.5</v>
      </c>
    </row>
    <row r="52" spans="1:40" ht="43.95" customHeight="1" x14ac:dyDescent="0.45">
      <c r="A52" s="1" t="s">
        <v>968</v>
      </c>
      <c r="B52" s="17" t="s">
        <v>967</v>
      </c>
      <c r="C52" s="2" t="s">
        <v>806</v>
      </c>
      <c r="D52" s="14" t="s">
        <v>0</v>
      </c>
      <c r="E52" s="14" t="s">
        <v>269</v>
      </c>
      <c r="F52" s="14" t="s">
        <v>53</v>
      </c>
      <c r="G52" s="15" t="s">
        <v>3</v>
      </c>
      <c r="H52" s="21">
        <f>COUNTIF('1. LNP-LNP訴訟関連特許'!A:A,B52)</f>
        <v>0</v>
      </c>
      <c r="I52" s="16" t="s">
        <v>348</v>
      </c>
      <c r="J52" s="30"/>
      <c r="K52" s="30"/>
      <c r="L52" s="16"/>
      <c r="M52" s="16" t="s">
        <v>351</v>
      </c>
      <c r="N52" s="30"/>
      <c r="O52" s="30"/>
      <c r="P52" s="16"/>
      <c r="Q52" s="16" t="s">
        <v>340</v>
      </c>
      <c r="R52" s="30"/>
      <c r="S52" s="30"/>
      <c r="T52" s="16"/>
      <c r="U52" s="16" t="s">
        <v>349</v>
      </c>
      <c r="V52" s="30"/>
      <c r="W52" s="30"/>
      <c r="X52" s="16"/>
      <c r="Y52" s="11" t="s">
        <v>353</v>
      </c>
      <c r="Z52" s="11" t="s">
        <v>352</v>
      </c>
      <c r="AA52" s="1" t="s">
        <v>408</v>
      </c>
      <c r="AB52" s="1" cm="1">
        <f t="array" ref="AB52">SUM(J52:K52/2)</f>
        <v>0</v>
      </c>
      <c r="AC52" s="1">
        <f t="shared" si="11"/>
        <v>0</v>
      </c>
      <c r="AD52" s="1">
        <f t="shared" si="12"/>
        <v>0</v>
      </c>
      <c r="AE52" s="1">
        <f t="shared" si="13"/>
        <v>0</v>
      </c>
      <c r="AF52" s="1">
        <f t="shared" si="14"/>
        <v>0</v>
      </c>
      <c r="AG52" s="1">
        <f t="shared" si="15"/>
        <v>0</v>
      </c>
      <c r="AH52" s="1">
        <f t="shared" si="16"/>
        <v>0</v>
      </c>
      <c r="AI52" s="1">
        <f t="shared" si="17"/>
        <v>0</v>
      </c>
      <c r="AJ52" s="17"/>
      <c r="AK52" s="1">
        <f t="shared" si="18"/>
        <v>45</v>
      </c>
      <c r="AL52" s="1">
        <f t="shared" si="19"/>
        <v>41</v>
      </c>
      <c r="AM52" s="1">
        <f t="shared" si="20"/>
        <v>12.5</v>
      </c>
      <c r="AN52" s="1">
        <f t="shared" si="21"/>
        <v>1.5</v>
      </c>
    </row>
    <row r="53" spans="1:40" ht="43.95" customHeight="1" x14ac:dyDescent="0.45">
      <c r="A53" s="1" t="s">
        <v>970</v>
      </c>
      <c r="B53" s="17" t="s">
        <v>969</v>
      </c>
      <c r="C53" s="2" t="s">
        <v>806</v>
      </c>
      <c r="D53" s="2" t="s">
        <v>0</v>
      </c>
      <c r="E53" s="2" t="s">
        <v>247</v>
      </c>
      <c r="F53" s="2" t="s">
        <v>12</v>
      </c>
      <c r="G53" s="3" t="s">
        <v>3</v>
      </c>
      <c r="H53" s="21">
        <f>COUNTIF('1. LNP-LNP訴訟関連特許'!A:A,B53)</f>
        <v>0</v>
      </c>
      <c r="I53" s="5" t="s">
        <v>115</v>
      </c>
      <c r="J53" s="5">
        <v>20</v>
      </c>
      <c r="K53" s="5">
        <v>70</v>
      </c>
      <c r="L53" s="12" t="s">
        <v>86</v>
      </c>
      <c r="M53" s="5" t="s">
        <v>89</v>
      </c>
      <c r="N53" s="5">
        <v>10</v>
      </c>
      <c r="O53" s="5">
        <v>84</v>
      </c>
      <c r="P53" s="12" t="s">
        <v>279</v>
      </c>
      <c r="Q53" s="5" t="s">
        <v>174</v>
      </c>
      <c r="R53" s="5">
        <v>5</v>
      </c>
      <c r="S53" s="5">
        <v>79</v>
      </c>
      <c r="T53" s="12" t="s">
        <v>279</v>
      </c>
      <c r="U53" s="5" t="s">
        <v>78</v>
      </c>
      <c r="V53" s="5">
        <v>1</v>
      </c>
      <c r="W53" s="5">
        <v>15</v>
      </c>
      <c r="X53" s="12" t="s">
        <v>141</v>
      </c>
      <c r="Y53" s="11" t="s">
        <v>272</v>
      </c>
      <c r="Z53" s="11" t="s">
        <v>273</v>
      </c>
      <c r="AA53" s="1" t="s">
        <v>471</v>
      </c>
      <c r="AB53" s="1" cm="1">
        <f t="array" ref="AB53">SUM(J53:K53/2)</f>
        <v>45</v>
      </c>
      <c r="AC53" s="1">
        <f t="shared" si="11"/>
        <v>25</v>
      </c>
      <c r="AD53" s="1">
        <f t="shared" si="12"/>
        <v>47</v>
      </c>
      <c r="AE53" s="1">
        <f t="shared" si="13"/>
        <v>37</v>
      </c>
      <c r="AF53" s="1">
        <f t="shared" si="14"/>
        <v>42</v>
      </c>
      <c r="AG53" s="1">
        <f t="shared" si="15"/>
        <v>37</v>
      </c>
      <c r="AH53" s="1">
        <f t="shared" si="16"/>
        <v>8</v>
      </c>
      <c r="AI53" s="1">
        <f t="shared" si="17"/>
        <v>7</v>
      </c>
      <c r="AJ53" s="17"/>
      <c r="AK53" s="1">
        <f t="shared" si="18"/>
        <v>45</v>
      </c>
      <c r="AL53" s="1">
        <f t="shared" si="19"/>
        <v>41</v>
      </c>
      <c r="AM53" s="1">
        <f t="shared" si="20"/>
        <v>12.5</v>
      </c>
      <c r="AN53" s="1">
        <f t="shared" si="21"/>
        <v>1.5</v>
      </c>
    </row>
    <row r="54" spans="1:40" ht="43.95" customHeight="1" x14ac:dyDescent="0.45">
      <c r="A54" s="1" t="s">
        <v>972</v>
      </c>
      <c r="B54" s="17" t="s">
        <v>971</v>
      </c>
      <c r="C54" s="2" t="s">
        <v>806</v>
      </c>
      <c r="D54" s="2" t="s">
        <v>0</v>
      </c>
      <c r="E54" s="2" t="s">
        <v>239</v>
      </c>
      <c r="F54" s="2" t="s">
        <v>12</v>
      </c>
      <c r="G54" s="3" t="s">
        <v>3</v>
      </c>
      <c r="H54" s="21">
        <f>COUNTIF('1. LNP-LNP訴訟関連特許'!A:A,B54)</f>
        <v>0</v>
      </c>
      <c r="I54" s="5" t="s">
        <v>115</v>
      </c>
      <c r="J54" s="5">
        <v>20</v>
      </c>
      <c r="K54" s="5">
        <v>70</v>
      </c>
      <c r="L54" s="12" t="s">
        <v>86</v>
      </c>
      <c r="M54" s="5" t="s">
        <v>89</v>
      </c>
      <c r="N54" s="5">
        <v>10</v>
      </c>
      <c r="O54" s="5">
        <v>84</v>
      </c>
      <c r="P54" s="12" t="s">
        <v>279</v>
      </c>
      <c r="Q54" s="5" t="s">
        <v>174</v>
      </c>
      <c r="R54" s="5">
        <v>5</v>
      </c>
      <c r="S54" s="5">
        <v>79</v>
      </c>
      <c r="T54" s="12" t="s">
        <v>279</v>
      </c>
      <c r="U54" s="5" t="s">
        <v>78</v>
      </c>
      <c r="V54" s="5">
        <v>1</v>
      </c>
      <c r="W54" s="5">
        <v>15</v>
      </c>
      <c r="X54" s="12" t="s">
        <v>141</v>
      </c>
      <c r="Y54" s="11" t="s">
        <v>274</v>
      </c>
      <c r="Z54" s="11" t="s">
        <v>273</v>
      </c>
      <c r="AA54" s="1" t="s">
        <v>472</v>
      </c>
      <c r="AB54" s="1" cm="1">
        <f t="array" ref="AB54">SUM(J54:K54/2)</f>
        <v>45</v>
      </c>
      <c r="AC54" s="1">
        <f t="shared" si="11"/>
        <v>25</v>
      </c>
      <c r="AD54" s="1">
        <f t="shared" si="12"/>
        <v>47</v>
      </c>
      <c r="AE54" s="1">
        <f t="shared" si="13"/>
        <v>37</v>
      </c>
      <c r="AF54" s="1">
        <f t="shared" si="14"/>
        <v>42</v>
      </c>
      <c r="AG54" s="1">
        <f t="shared" si="15"/>
        <v>37</v>
      </c>
      <c r="AH54" s="1">
        <f t="shared" si="16"/>
        <v>8</v>
      </c>
      <c r="AI54" s="1">
        <f t="shared" si="17"/>
        <v>7</v>
      </c>
      <c r="AJ54" s="17"/>
      <c r="AK54" s="1">
        <f t="shared" si="18"/>
        <v>45</v>
      </c>
      <c r="AL54" s="1">
        <f t="shared" si="19"/>
        <v>41</v>
      </c>
      <c r="AM54" s="1">
        <f t="shared" si="20"/>
        <v>12.5</v>
      </c>
      <c r="AN54" s="1">
        <f t="shared" si="21"/>
        <v>1.5</v>
      </c>
    </row>
    <row r="55" spans="1:40" ht="43.95" customHeight="1" x14ac:dyDescent="0.45">
      <c r="A55" s="1" t="s">
        <v>974</v>
      </c>
      <c r="B55" s="17" t="s">
        <v>973</v>
      </c>
      <c r="C55" s="2" t="s">
        <v>806</v>
      </c>
      <c r="D55" s="2" t="s">
        <v>0</v>
      </c>
      <c r="E55" s="2" t="s">
        <v>234</v>
      </c>
      <c r="F55" s="2" t="s">
        <v>12</v>
      </c>
      <c r="G55" s="3" t="s">
        <v>3</v>
      </c>
      <c r="H55" s="21">
        <f>COUNTIF('1. LNP-LNP訴訟関連特許'!A:A,B55)</f>
        <v>0</v>
      </c>
      <c r="I55" s="5" t="s">
        <v>115</v>
      </c>
      <c r="J55" s="5">
        <v>20</v>
      </c>
      <c r="K55" s="5">
        <v>70</v>
      </c>
      <c r="L55" s="12" t="s">
        <v>86</v>
      </c>
      <c r="M55" s="5" t="s">
        <v>89</v>
      </c>
      <c r="N55" s="5">
        <v>10</v>
      </c>
      <c r="O55" s="5">
        <v>84</v>
      </c>
      <c r="P55" s="12" t="s">
        <v>279</v>
      </c>
      <c r="Q55" s="5" t="s">
        <v>174</v>
      </c>
      <c r="R55" s="5">
        <v>5</v>
      </c>
      <c r="S55" s="5">
        <v>79</v>
      </c>
      <c r="T55" s="12" t="s">
        <v>279</v>
      </c>
      <c r="U55" s="5" t="s">
        <v>78</v>
      </c>
      <c r="V55" s="5">
        <v>1</v>
      </c>
      <c r="W55" s="5">
        <v>15</v>
      </c>
      <c r="X55" s="12" t="s">
        <v>141</v>
      </c>
      <c r="Y55" s="11" t="s">
        <v>275</v>
      </c>
      <c r="Z55" s="11" t="s">
        <v>273</v>
      </c>
      <c r="AA55" s="1" t="s">
        <v>473</v>
      </c>
      <c r="AB55" s="1" cm="1">
        <f t="array" ref="AB55">SUM(J55:K55/2)</f>
        <v>45</v>
      </c>
      <c r="AC55" s="1">
        <f t="shared" si="11"/>
        <v>25</v>
      </c>
      <c r="AD55" s="1">
        <f t="shared" si="12"/>
        <v>47</v>
      </c>
      <c r="AE55" s="1">
        <f t="shared" si="13"/>
        <v>37</v>
      </c>
      <c r="AF55" s="1">
        <f t="shared" si="14"/>
        <v>42</v>
      </c>
      <c r="AG55" s="1">
        <f t="shared" si="15"/>
        <v>37</v>
      </c>
      <c r="AH55" s="1">
        <f t="shared" si="16"/>
        <v>8</v>
      </c>
      <c r="AI55" s="1">
        <f t="shared" si="17"/>
        <v>7</v>
      </c>
      <c r="AJ55" s="17"/>
      <c r="AK55" s="1">
        <f t="shared" si="18"/>
        <v>45</v>
      </c>
      <c r="AL55" s="1">
        <f t="shared" si="19"/>
        <v>41</v>
      </c>
      <c r="AM55" s="1">
        <f t="shared" si="20"/>
        <v>12.5</v>
      </c>
      <c r="AN55" s="1">
        <f t="shared" si="21"/>
        <v>1.5</v>
      </c>
    </row>
    <row r="56" spans="1:40" ht="43.95" customHeight="1" x14ac:dyDescent="0.45">
      <c r="A56" s="1" t="s">
        <v>975</v>
      </c>
      <c r="B56" s="17" t="s">
        <v>614</v>
      </c>
      <c r="C56" s="2" t="s">
        <v>806</v>
      </c>
      <c r="D56" s="14" t="s">
        <v>0</v>
      </c>
      <c r="E56" s="14" t="s">
        <v>578</v>
      </c>
      <c r="F56" s="14" t="s">
        <v>12</v>
      </c>
      <c r="G56" s="15" t="s">
        <v>3</v>
      </c>
      <c r="H56" s="21">
        <f>COUNTIF('1. LNP-LNP訴訟関連特許'!A:A,B56)</f>
        <v>0</v>
      </c>
      <c r="I56" s="16" t="s">
        <v>181</v>
      </c>
      <c r="J56" s="30"/>
      <c r="K56" s="30"/>
      <c r="L56" s="16"/>
      <c r="M56" s="16" t="s">
        <v>89</v>
      </c>
      <c r="N56" s="30"/>
      <c r="O56" s="30"/>
      <c r="P56" s="16"/>
      <c r="Q56" s="11" t="s">
        <v>155</v>
      </c>
      <c r="R56" s="30"/>
      <c r="S56" s="30"/>
      <c r="T56" s="16"/>
      <c r="U56" s="11" t="s">
        <v>594</v>
      </c>
      <c r="V56" s="30"/>
      <c r="W56" s="30"/>
      <c r="X56" s="16"/>
      <c r="Y56" s="11" t="s">
        <v>595</v>
      </c>
      <c r="Z56" s="11" t="s">
        <v>596</v>
      </c>
      <c r="AA56" s="1" t="s">
        <v>623</v>
      </c>
      <c r="AB56" s="1" cm="1">
        <f t="array" ref="AB56">SUM(J56:K56/2)</f>
        <v>0</v>
      </c>
      <c r="AC56" s="1">
        <f t="shared" si="11"/>
        <v>0</v>
      </c>
      <c r="AD56" s="1">
        <f t="shared" si="12"/>
        <v>0</v>
      </c>
      <c r="AE56" s="1">
        <f t="shared" si="13"/>
        <v>0</v>
      </c>
      <c r="AF56" s="1">
        <f t="shared" si="14"/>
        <v>0</v>
      </c>
      <c r="AG56" s="1">
        <f t="shared" si="15"/>
        <v>0</v>
      </c>
      <c r="AH56" s="1">
        <f t="shared" si="16"/>
        <v>0</v>
      </c>
      <c r="AI56" s="1">
        <f t="shared" si="17"/>
        <v>0</v>
      </c>
      <c r="AJ56" s="17"/>
      <c r="AK56" s="1">
        <f t="shared" si="18"/>
        <v>45</v>
      </c>
      <c r="AL56" s="1">
        <f t="shared" si="19"/>
        <v>41</v>
      </c>
      <c r="AM56" s="1">
        <f t="shared" si="20"/>
        <v>12.5</v>
      </c>
      <c r="AN56" s="1">
        <f t="shared" si="21"/>
        <v>1.5</v>
      </c>
    </row>
  </sheetData>
  <autoFilter ref="B2:AN2" xr:uid="{C69597BC-CEC1-41D3-97B7-BAEA9BEF6CD3}">
    <sortState xmlns:xlrd2="http://schemas.microsoft.com/office/spreadsheetml/2017/richdata2" ref="B3:AN56">
      <sortCondition ref="F2"/>
    </sortState>
  </autoFilter>
  <mergeCells count="9">
    <mergeCell ref="I1:L1"/>
    <mergeCell ref="M1:P1"/>
    <mergeCell ref="Q1:T1"/>
    <mergeCell ref="U1:X1"/>
    <mergeCell ref="AB1:AC1"/>
    <mergeCell ref="AD1:AE1"/>
    <mergeCell ref="AF1:AG1"/>
    <mergeCell ref="AH1:AI1"/>
    <mergeCell ref="Y1:Z1"/>
  </mergeCells>
  <phoneticPr fontId="1"/>
  <conditionalFormatting sqref="H3:H56">
    <cfRule type="colorScale" priority="1">
      <colorScale>
        <cfvo type="min"/>
        <cfvo type="percentile" val="50"/>
        <cfvo type="max"/>
        <color rgb="FF5A8AC6"/>
        <color rgb="FFFCFCFF"/>
        <color rgb="FFF8696B"/>
      </colorScale>
    </cfRule>
  </conditionalFormatting>
  <hyperlinks>
    <hyperlink ref="G14" r:id="rId1" xr:uid="{E6D7DE55-4E43-4918-AA46-C05694301800}"/>
    <hyperlink ref="G15" r:id="rId2" xr:uid="{64B04D6B-3512-4AD5-87AC-286EB7999E57}"/>
    <hyperlink ref="G49" r:id="rId3" xr:uid="{2C695037-5F1B-47DA-A6C5-DFBD7E985A87}"/>
    <hyperlink ref="G12" r:id="rId4" xr:uid="{0566BB1B-F7F7-4885-A3B7-A3138CAB5EB9}"/>
    <hyperlink ref="G13" r:id="rId5" xr:uid="{F69457E2-0588-4DA9-BC2E-1C78383421EF}"/>
    <hyperlink ref="G46" r:id="rId6" xr:uid="{F857B487-055E-488E-B228-603E4593778B}"/>
    <hyperlink ref="G3" r:id="rId7" xr:uid="{F0AF5BE0-7860-4977-89DD-D41EBFFAA41E}"/>
    <hyperlink ref="G50" r:id="rId8" xr:uid="{59232BB1-3E5A-4042-8167-46920AD4B776}"/>
    <hyperlink ref="G51" r:id="rId9" xr:uid="{69F09856-D21B-4F1B-819C-F638341CDA7E}"/>
    <hyperlink ref="G29" r:id="rId10" xr:uid="{1FADA5C3-CAAB-4CB4-902E-7C45AFCBEE20}"/>
    <hyperlink ref="G36" r:id="rId11" xr:uid="{398C8216-FA5E-4504-99FC-6DB9B4167442}"/>
    <hyperlink ref="G24" r:id="rId12" xr:uid="{432EF83E-3CC9-4D9F-B90C-3320040433F1}"/>
    <hyperlink ref="G17" r:id="rId13" xr:uid="{83E29818-F31A-4479-B322-8F89F8933055}"/>
    <hyperlink ref="G31" r:id="rId14" xr:uid="{C3ECF595-1F74-443C-9B22-F3A45C04830F}"/>
    <hyperlink ref="G39" r:id="rId15" xr:uid="{3863B916-31E3-4091-9A92-83ED30DFFA2C}"/>
    <hyperlink ref="G40" r:id="rId16" xr:uid="{23AE45FE-F58F-4658-A856-54270A3C3867}"/>
    <hyperlink ref="G33" r:id="rId17" xr:uid="{6DB0F0D1-07C5-45C5-A51F-4DC32D57BB4F}"/>
    <hyperlink ref="G32" r:id="rId18" xr:uid="{A6F8DC35-9772-43F4-AF22-DCC54A0378BC}"/>
    <hyperlink ref="G21" r:id="rId19" xr:uid="{C5CBAD6D-240A-41AF-B64A-A73729364BA2}"/>
    <hyperlink ref="G28" r:id="rId20" xr:uid="{033EBDBF-3600-48F3-B298-88941ABF1EE1}"/>
    <hyperlink ref="G35" r:id="rId21" xr:uid="{4FDF48F8-7C00-4B56-A7E3-2D144A71444C}"/>
    <hyperlink ref="G22" r:id="rId22" xr:uid="{8437DE19-22FA-4295-A578-66D29D7B0AEA}"/>
    <hyperlink ref="G23" r:id="rId23" xr:uid="{055A57EE-DE30-4F82-8093-CEBAFDF8ADDF}"/>
    <hyperlink ref="G25" r:id="rId24" xr:uid="{A656B03E-D24F-43A6-880F-CCD2470C8AAD}"/>
    <hyperlink ref="G27" r:id="rId25" xr:uid="{9822E8B2-C6A2-42CF-AFC8-353B4F44A5DE}"/>
    <hyperlink ref="G34" r:id="rId26" xr:uid="{A3957473-F71F-4A09-A92B-C63388E4A259}"/>
    <hyperlink ref="G16" r:id="rId27" xr:uid="{2B59F3B6-5DCB-4BC5-A9FB-D39AD10357C5}"/>
    <hyperlink ref="G41" r:id="rId28" xr:uid="{2F310568-0EAF-45C9-AC22-60DB58D87B07}"/>
    <hyperlink ref="G37" r:id="rId29" xr:uid="{54EA306C-53E2-4B07-B6B6-7C0F5DEBC704}"/>
    <hyperlink ref="G30" r:id="rId30" xr:uid="{89750F25-8E97-4163-AED9-5C449BE473E3}"/>
    <hyperlink ref="G38" r:id="rId31" xr:uid="{817C8125-B4DA-4056-BDAE-E8D448F802FB}"/>
    <hyperlink ref="G52" r:id="rId32" xr:uid="{6F3AAC53-F9CD-421C-A6CB-846E7234DE90}"/>
    <hyperlink ref="G53" r:id="rId33" xr:uid="{35465DA8-A944-4207-BB78-5650B6A1E44C}"/>
    <hyperlink ref="G54" r:id="rId34" xr:uid="{0FCDBAF4-5C84-4197-A0CD-B42066E2EE2B}"/>
    <hyperlink ref="G55" r:id="rId35" xr:uid="{1402DEF1-A3B9-4CF7-9E82-CE80CF7296BB}"/>
    <hyperlink ref="G7" r:id="rId36" xr:uid="{CB8163EC-B254-45ED-B2D4-1A12B1001E31}"/>
    <hyperlink ref="G8" r:id="rId37" xr:uid="{CEFF429A-BA1C-4023-8A50-D70F0D16967D}"/>
    <hyperlink ref="G9" r:id="rId38" xr:uid="{534ACF02-F627-4221-9132-BD457A7084C6}"/>
    <hyperlink ref="G10" r:id="rId39" xr:uid="{85CCE392-4C1E-43FB-96A2-A6C514A3F6CA}"/>
    <hyperlink ref="G11" r:id="rId40" xr:uid="{BE77A810-D915-4438-BC3A-6539072EB4C1}"/>
    <hyperlink ref="G4" r:id="rId41" xr:uid="{413E22E7-D345-4ED9-A278-10C68F5A68B3}"/>
    <hyperlink ref="G5" r:id="rId42" xr:uid="{ACE7A956-CABD-4D83-A2AD-0D996C988580}"/>
    <hyperlink ref="G6" r:id="rId43" xr:uid="{E7776B19-BEF0-4E2B-B84C-837C20BBE2AB}"/>
    <hyperlink ref="G18" r:id="rId44" xr:uid="{2EC3D57A-485C-4832-9A0C-2B9EF232E737}"/>
    <hyperlink ref="G19" r:id="rId45" xr:uid="{CB355151-DC87-482D-A3A7-DDF7FFBF64B9}"/>
    <hyperlink ref="G42" r:id="rId46" xr:uid="{0DF20527-20E1-43DE-B2A9-C0C6F19A26BC}"/>
    <hyperlink ref="G20" r:id="rId47" xr:uid="{677BDE12-41DE-4EF4-97C7-FCB4F269FC04}"/>
    <hyperlink ref="G43" r:id="rId48" xr:uid="{403A6FCE-11C4-4679-AA1C-0FD1363D70A3}"/>
    <hyperlink ref="G44" r:id="rId49" xr:uid="{2DC9D7A4-C4E8-40A8-BDC2-E57B12AFD2F3}"/>
    <hyperlink ref="G56" r:id="rId50" xr:uid="{65F00994-BB1F-4C4F-840D-F9CC7551577B}"/>
    <hyperlink ref="G26" r:id="rId51" xr:uid="{223DBCF5-B776-47C5-8802-1808EF6126C0}"/>
    <hyperlink ref="G47" r:id="rId52" xr:uid="{987A0299-3F14-4C2E-87C7-AC95A1E449B4}"/>
    <hyperlink ref="G45" r:id="rId53" xr:uid="{3E81BF29-B7B4-4025-89A8-41E5C920C69E}"/>
    <hyperlink ref="G48" r:id="rId54" xr:uid="{C29B1E3A-C9A7-41FB-AD6F-3B26C1F7E1C7}"/>
    <hyperlink ref="A1" location="表紙!A1" display="表紙に戻る" xr:uid="{85379960-92AF-4EE0-9A5A-E904C0B6AEFE}"/>
  </hyperlinks>
  <pageMargins left="0.7" right="0.7" top="0.75" bottom="0.75" header="0.3" footer="0.3"/>
  <pageSetup paperSize="9" orientation="portrait" r:id="rId55"/>
  <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CE98-C105-4BD0-B8B0-E308A44DF718}">
  <sheetPr>
    <tabColor rgb="FF0090A8"/>
  </sheetPr>
  <dimension ref="A1:Y32"/>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69921875" defaultRowHeight="15" x14ac:dyDescent="0.45"/>
  <cols>
    <col min="1" max="1" width="11.59765625" style="1" customWidth="1"/>
    <col min="2" max="2" width="12.5" style="1" customWidth="1"/>
    <col min="3" max="3" width="6.296875" style="1" customWidth="1"/>
    <col min="4" max="4" width="16.59765625" style="1" customWidth="1"/>
    <col min="5" max="5" width="12.296875" style="1" customWidth="1"/>
    <col min="6" max="7" width="6.19921875" style="1" customWidth="1"/>
    <col min="8" max="10" width="8.69921875" style="5"/>
    <col min="11" max="11" width="8.69921875" style="5" customWidth="1"/>
    <col min="12" max="23" width="8.69921875" style="5"/>
    <col min="24" max="25" width="8.69921875" style="5" customWidth="1"/>
    <col min="26" max="16384" width="8.69921875" style="1"/>
  </cols>
  <sheetData>
    <row r="1" spans="1:25" ht="64.95" customHeight="1" x14ac:dyDescent="0.45">
      <c r="A1" s="29" t="s">
        <v>1061</v>
      </c>
      <c r="H1" s="46" t="s">
        <v>75</v>
      </c>
      <c r="I1" s="46"/>
      <c r="J1" s="46"/>
      <c r="K1" s="46"/>
      <c r="L1" s="47" t="s">
        <v>81</v>
      </c>
      <c r="M1" s="47"/>
      <c r="N1" s="47"/>
      <c r="O1" s="47"/>
      <c r="P1" s="48" t="s">
        <v>305</v>
      </c>
      <c r="Q1" s="48"/>
      <c r="R1" s="48"/>
      <c r="S1" s="48"/>
      <c r="T1" s="49" t="s">
        <v>78</v>
      </c>
      <c r="U1" s="49"/>
      <c r="V1" s="49"/>
      <c r="W1" s="49"/>
      <c r="X1" s="51" t="s">
        <v>79</v>
      </c>
      <c r="Y1" s="51"/>
    </row>
    <row r="2" spans="1:25" s="5" customFormat="1" ht="72.45" customHeight="1" x14ac:dyDescent="0.3">
      <c r="A2" s="4" t="s">
        <v>1021</v>
      </c>
      <c r="B2" s="4" t="s">
        <v>203</v>
      </c>
      <c r="C2" s="4" t="s">
        <v>1022</v>
      </c>
      <c r="D2" s="4" t="s">
        <v>1023</v>
      </c>
      <c r="E2" s="4" t="s">
        <v>1024</v>
      </c>
      <c r="F2" s="4" t="s">
        <v>1025</v>
      </c>
      <c r="G2" s="4" t="s">
        <v>534</v>
      </c>
      <c r="H2" s="6" t="s">
        <v>76</v>
      </c>
      <c r="I2" s="6" t="s">
        <v>983</v>
      </c>
      <c r="J2" s="6" t="s">
        <v>982</v>
      </c>
      <c r="K2" s="6" t="s">
        <v>77</v>
      </c>
      <c r="L2" s="7" t="s">
        <v>76</v>
      </c>
      <c r="M2" s="7" t="s">
        <v>983</v>
      </c>
      <c r="N2" s="7" t="s">
        <v>982</v>
      </c>
      <c r="O2" s="7" t="s">
        <v>77</v>
      </c>
      <c r="P2" s="9" t="s">
        <v>76</v>
      </c>
      <c r="Q2" s="9" t="s">
        <v>983</v>
      </c>
      <c r="R2" s="9" t="s">
        <v>982</v>
      </c>
      <c r="S2" s="9" t="s">
        <v>77</v>
      </c>
      <c r="T2" s="8" t="s">
        <v>76</v>
      </c>
      <c r="U2" s="8" t="s">
        <v>983</v>
      </c>
      <c r="V2" s="8" t="s">
        <v>982</v>
      </c>
      <c r="W2" s="8" t="s">
        <v>77</v>
      </c>
      <c r="X2" s="10" t="s">
        <v>550</v>
      </c>
      <c r="Y2" s="10" t="s">
        <v>108</v>
      </c>
    </row>
    <row r="3" spans="1:25" ht="43.5" customHeight="1" x14ac:dyDescent="0.45">
      <c r="A3" s="17" t="s">
        <v>986</v>
      </c>
      <c r="B3" s="2" t="s">
        <v>489</v>
      </c>
      <c r="C3" s="2" t="s">
        <v>0</v>
      </c>
      <c r="D3" s="2" t="s">
        <v>570</v>
      </c>
      <c r="E3" s="2" t="s">
        <v>238</v>
      </c>
      <c r="F3" s="3" t="s">
        <v>3</v>
      </c>
      <c r="G3" s="21">
        <f>COUNTIF('1. LNP-LNP訴訟関連特許'!A:A,A3)</f>
        <v>0</v>
      </c>
      <c r="H3" s="11" t="s">
        <v>447</v>
      </c>
      <c r="I3" s="5">
        <v>25</v>
      </c>
      <c r="J3" s="5">
        <v>75</v>
      </c>
      <c r="K3" s="12" t="s">
        <v>450</v>
      </c>
      <c r="L3" s="5" t="s">
        <v>81</v>
      </c>
      <c r="M3" s="5">
        <v>5</v>
      </c>
      <c r="N3" s="5">
        <v>50</v>
      </c>
      <c r="O3" s="12" t="s">
        <v>168</v>
      </c>
      <c r="P3" s="5" t="s">
        <v>587</v>
      </c>
      <c r="Q3" s="5">
        <v>0</v>
      </c>
      <c r="R3" s="5">
        <v>15</v>
      </c>
      <c r="S3" s="12" t="s">
        <v>132</v>
      </c>
      <c r="T3" s="5" t="s">
        <v>454</v>
      </c>
      <c r="U3" s="5">
        <v>0.1</v>
      </c>
      <c r="V3" s="5">
        <v>20</v>
      </c>
      <c r="W3" s="12" t="s">
        <v>444</v>
      </c>
      <c r="X3" s="5" t="s">
        <v>354</v>
      </c>
    </row>
    <row r="4" spans="1:25" s="17" customFormat="1" ht="43.5" customHeight="1" x14ac:dyDescent="0.45">
      <c r="A4" s="17" t="s">
        <v>987</v>
      </c>
      <c r="B4" s="2" t="s">
        <v>1011</v>
      </c>
      <c r="C4" s="14" t="s">
        <v>0</v>
      </c>
      <c r="D4" s="14" t="s">
        <v>222</v>
      </c>
      <c r="E4" s="14" t="s">
        <v>5</v>
      </c>
      <c r="F4" s="15" t="s">
        <v>3</v>
      </c>
      <c r="G4" s="21">
        <f>COUNTIF('1. LNP-LNP訴訟関連特許'!A:A,A4)</f>
        <v>0</v>
      </c>
      <c r="H4" s="16" t="s">
        <v>348</v>
      </c>
      <c r="I4" s="30"/>
      <c r="J4" s="30"/>
      <c r="K4" s="16"/>
      <c r="L4" s="16" t="s">
        <v>340</v>
      </c>
      <c r="M4" s="30"/>
      <c r="N4" s="30"/>
      <c r="O4" s="16"/>
      <c r="P4" s="16" t="s">
        <v>340</v>
      </c>
      <c r="Q4" s="30"/>
      <c r="R4" s="30"/>
      <c r="S4" s="16"/>
      <c r="T4" s="11" t="s">
        <v>355</v>
      </c>
      <c r="U4" s="30"/>
      <c r="V4" s="30"/>
      <c r="W4" s="16"/>
      <c r="X4" s="16" t="s">
        <v>354</v>
      </c>
      <c r="Y4" s="16"/>
    </row>
    <row r="5" spans="1:25" s="17" customFormat="1" ht="43.5" customHeight="1" x14ac:dyDescent="0.45">
      <c r="A5" s="17" t="s">
        <v>988</v>
      </c>
      <c r="B5" s="2" t="s">
        <v>1012</v>
      </c>
      <c r="C5" s="2" t="s">
        <v>0</v>
      </c>
      <c r="D5" s="2" t="s">
        <v>1038</v>
      </c>
      <c r="E5" s="2" t="s">
        <v>5</v>
      </c>
      <c r="F5" s="3" t="s">
        <v>3</v>
      </c>
      <c r="G5" s="21">
        <f>COUNTIF('1. LNP-LNP訴訟関連特許'!A:A,A5)</f>
        <v>0</v>
      </c>
      <c r="H5" s="5" t="s">
        <v>115</v>
      </c>
      <c r="I5" s="30"/>
      <c r="J5" s="30"/>
      <c r="K5" s="16"/>
      <c r="L5" s="30"/>
      <c r="M5" s="30"/>
      <c r="N5" s="30"/>
      <c r="O5" s="16"/>
      <c r="P5" s="5" t="s">
        <v>84</v>
      </c>
      <c r="Q5" s="5">
        <v>0</v>
      </c>
      <c r="R5" s="5">
        <v>0.5</v>
      </c>
      <c r="S5" s="16"/>
      <c r="T5" s="5" t="s">
        <v>78</v>
      </c>
      <c r="U5" s="5">
        <v>3</v>
      </c>
      <c r="V5" s="5">
        <v>100</v>
      </c>
      <c r="W5" s="12" t="s">
        <v>321</v>
      </c>
      <c r="X5" s="5" t="s">
        <v>106</v>
      </c>
      <c r="Y5" s="11" t="s">
        <v>409</v>
      </c>
    </row>
    <row r="6" spans="1:25" s="17" customFormat="1" ht="43.5" customHeight="1" x14ac:dyDescent="0.45">
      <c r="A6" s="17" t="s">
        <v>989</v>
      </c>
      <c r="B6" s="2" t="s">
        <v>1013</v>
      </c>
      <c r="C6" s="14" t="s">
        <v>62</v>
      </c>
      <c r="D6" s="14" t="s">
        <v>66</v>
      </c>
      <c r="E6" s="14" t="s">
        <v>67</v>
      </c>
      <c r="F6" s="15" t="s">
        <v>3</v>
      </c>
      <c r="G6" s="21">
        <f>COUNTIF('1. LNP-LNP訴訟関連特許'!A:A,A6)</f>
        <v>0</v>
      </c>
      <c r="H6" s="11" t="s">
        <v>189</v>
      </c>
      <c r="I6" s="30"/>
      <c r="J6" s="30"/>
      <c r="K6" s="16"/>
      <c r="L6" s="16" t="s">
        <v>182</v>
      </c>
      <c r="M6" s="30"/>
      <c r="N6" s="30"/>
      <c r="O6" s="16"/>
      <c r="P6" s="11" t="s">
        <v>191</v>
      </c>
      <c r="Q6" s="30"/>
      <c r="R6" s="30"/>
      <c r="S6" s="16"/>
      <c r="T6" s="30"/>
      <c r="U6" s="30"/>
      <c r="V6" s="30"/>
      <c r="W6" s="16"/>
      <c r="X6" s="11" t="s">
        <v>197</v>
      </c>
      <c r="Y6" s="11" t="s">
        <v>195</v>
      </c>
    </row>
    <row r="7" spans="1:25" s="17" customFormat="1" ht="43.5" customHeight="1" x14ac:dyDescent="0.45">
      <c r="A7" s="17" t="s">
        <v>484</v>
      </c>
      <c r="B7" s="2" t="s">
        <v>514</v>
      </c>
      <c r="C7" s="2" t="s">
        <v>0</v>
      </c>
      <c r="D7" s="2" t="s">
        <v>412</v>
      </c>
      <c r="E7" s="2" t="s">
        <v>411</v>
      </c>
      <c r="F7" s="3" t="s">
        <v>3</v>
      </c>
      <c r="G7" s="21">
        <f>COUNTIF('1. LNP-LNP訴訟関連特許'!A:A,A7)</f>
        <v>1</v>
      </c>
      <c r="H7" s="11" t="s">
        <v>426</v>
      </c>
      <c r="I7" s="5">
        <v>30</v>
      </c>
      <c r="J7" s="5">
        <v>60</v>
      </c>
      <c r="K7" s="12" t="s">
        <v>441</v>
      </c>
      <c r="L7" s="5" t="s">
        <v>89</v>
      </c>
      <c r="M7" s="5">
        <v>30</v>
      </c>
      <c r="N7" s="5">
        <v>50</v>
      </c>
      <c r="O7" s="12" t="s">
        <v>442</v>
      </c>
      <c r="P7" s="5" t="s">
        <v>425</v>
      </c>
      <c r="Q7" s="5">
        <v>0</v>
      </c>
      <c r="R7" s="5">
        <v>30</v>
      </c>
      <c r="S7" s="12" t="s">
        <v>443</v>
      </c>
      <c r="T7" s="5" t="s">
        <v>78</v>
      </c>
      <c r="U7" s="5">
        <v>1</v>
      </c>
      <c r="V7" s="5">
        <v>6</v>
      </c>
      <c r="W7" s="12" t="s">
        <v>445</v>
      </c>
      <c r="X7" s="16" t="s">
        <v>439</v>
      </c>
      <c r="Y7" s="11" t="s">
        <v>440</v>
      </c>
    </row>
    <row r="8" spans="1:25" ht="43.5" customHeight="1" x14ac:dyDescent="0.45">
      <c r="A8" s="17" t="s">
        <v>485</v>
      </c>
      <c r="B8" s="2" t="s">
        <v>514</v>
      </c>
      <c r="C8" s="2" t="s">
        <v>0</v>
      </c>
      <c r="D8" s="2" t="s">
        <v>417</v>
      </c>
      <c r="E8" s="2" t="s">
        <v>411</v>
      </c>
      <c r="F8" s="3" t="s">
        <v>3</v>
      </c>
      <c r="G8" s="21">
        <f>COUNTIF('1. LNP-LNP訴訟関連特許'!A:A,A8)</f>
        <v>1</v>
      </c>
      <c r="H8" s="11" t="s">
        <v>434</v>
      </c>
      <c r="I8" s="5">
        <v>40</v>
      </c>
      <c r="J8" s="5">
        <v>60</v>
      </c>
      <c r="K8" s="12" t="s">
        <v>444</v>
      </c>
      <c r="L8" s="5" t="s">
        <v>89</v>
      </c>
      <c r="M8" s="5">
        <v>35</v>
      </c>
      <c r="N8" s="5">
        <v>50</v>
      </c>
      <c r="O8" s="12" t="s">
        <v>438</v>
      </c>
      <c r="P8" s="30"/>
      <c r="Q8" s="30"/>
      <c r="R8" s="30"/>
      <c r="S8" s="16"/>
      <c r="T8" s="5" t="s">
        <v>78</v>
      </c>
      <c r="U8" s="30"/>
      <c r="V8" s="30"/>
      <c r="W8" s="16"/>
      <c r="X8" s="16" t="s">
        <v>439</v>
      </c>
      <c r="Y8" s="11" t="s">
        <v>451</v>
      </c>
    </row>
    <row r="9" spans="1:25" s="17" customFormat="1" ht="43.5" customHeight="1" x14ac:dyDescent="0.45">
      <c r="A9" s="17" t="s">
        <v>486</v>
      </c>
      <c r="B9" s="2" t="s">
        <v>514</v>
      </c>
      <c r="C9" s="2" t="s">
        <v>0</v>
      </c>
      <c r="D9" s="2" t="s">
        <v>418</v>
      </c>
      <c r="E9" s="2" t="s">
        <v>411</v>
      </c>
      <c r="F9" s="3" t="s">
        <v>3</v>
      </c>
      <c r="G9" s="21">
        <f>COUNTIF('1. LNP-LNP訴訟関連特許'!A:A,A9)</f>
        <v>1</v>
      </c>
      <c r="H9" s="11" t="s">
        <v>434</v>
      </c>
      <c r="I9" s="5">
        <v>40</v>
      </c>
      <c r="J9" s="5">
        <v>60</v>
      </c>
      <c r="K9" s="12" t="s">
        <v>184</v>
      </c>
      <c r="L9" s="5" t="s">
        <v>89</v>
      </c>
      <c r="M9" s="5">
        <v>35</v>
      </c>
      <c r="N9" s="5">
        <v>50</v>
      </c>
      <c r="O9" s="12" t="s">
        <v>132</v>
      </c>
      <c r="P9" s="30"/>
      <c r="Q9" s="30"/>
      <c r="R9" s="30"/>
      <c r="S9" s="16"/>
      <c r="T9" s="5" t="s">
        <v>78</v>
      </c>
      <c r="U9" s="30"/>
      <c r="V9" s="30"/>
      <c r="W9" s="16"/>
      <c r="X9" s="16" t="s">
        <v>439</v>
      </c>
      <c r="Y9" s="11" t="s">
        <v>451</v>
      </c>
    </row>
    <row r="10" spans="1:25" s="17" customFormat="1" ht="43.5" customHeight="1" x14ac:dyDescent="0.45">
      <c r="A10" s="17" t="s">
        <v>990</v>
      </c>
      <c r="B10" s="2" t="s">
        <v>1014</v>
      </c>
      <c r="C10" s="14" t="s">
        <v>0</v>
      </c>
      <c r="D10" s="14" t="s">
        <v>229</v>
      </c>
      <c r="E10" s="14" t="s">
        <v>230</v>
      </c>
      <c r="F10" s="15" t="s">
        <v>3</v>
      </c>
      <c r="G10" s="21">
        <f>COUNTIF('1. LNP-LNP訴訟関連特許'!A:A,A10)</f>
        <v>0</v>
      </c>
      <c r="H10" s="16" t="s">
        <v>96</v>
      </c>
      <c r="I10" s="30"/>
      <c r="J10" s="30"/>
      <c r="K10" s="16"/>
      <c r="L10" s="11" t="s">
        <v>292</v>
      </c>
      <c r="M10" s="30"/>
      <c r="N10" s="30"/>
      <c r="O10" s="16"/>
      <c r="P10" s="16" t="s">
        <v>84</v>
      </c>
      <c r="Q10" s="30"/>
      <c r="R10" s="30"/>
      <c r="S10" s="16"/>
      <c r="T10" s="16" t="s">
        <v>78</v>
      </c>
      <c r="U10" s="30"/>
      <c r="V10" s="30"/>
      <c r="W10" s="16"/>
      <c r="X10" s="16"/>
      <c r="Y10" s="11" t="s">
        <v>293</v>
      </c>
    </row>
    <row r="11" spans="1:25" s="17" customFormat="1" ht="43.5" customHeight="1" x14ac:dyDescent="0.45">
      <c r="A11" s="17" t="s">
        <v>991</v>
      </c>
      <c r="B11" s="2" t="s">
        <v>1013</v>
      </c>
      <c r="C11" s="14" t="s">
        <v>62</v>
      </c>
      <c r="D11" s="14" t="s">
        <v>63</v>
      </c>
      <c r="E11" s="14" t="s">
        <v>64</v>
      </c>
      <c r="F11" s="15" t="s">
        <v>3</v>
      </c>
      <c r="G11" s="21">
        <f>COUNTIF('1. LNP-LNP訴訟関連特許'!A:A,A11)</f>
        <v>0</v>
      </c>
      <c r="H11" s="11" t="s">
        <v>190</v>
      </c>
      <c r="I11" s="30"/>
      <c r="J11" s="30"/>
      <c r="K11" s="16"/>
      <c r="L11" s="16" t="s">
        <v>89</v>
      </c>
      <c r="M11" s="30"/>
      <c r="N11" s="30"/>
      <c r="O11" s="16"/>
      <c r="P11" s="11" t="s">
        <v>192</v>
      </c>
      <c r="Q11" s="30"/>
      <c r="R11" s="30"/>
      <c r="S11" s="16"/>
      <c r="T11" s="30"/>
      <c r="U11" s="30"/>
      <c r="V11" s="30"/>
      <c r="W11" s="16"/>
      <c r="X11" s="11" t="s">
        <v>194</v>
      </c>
      <c r="Y11" s="11" t="s">
        <v>195</v>
      </c>
    </row>
    <row r="12" spans="1:25" s="17" customFormat="1" ht="43.95" customHeight="1" x14ac:dyDescent="0.45">
      <c r="A12" s="17" t="s">
        <v>992</v>
      </c>
      <c r="B12" s="2" t="s">
        <v>1013</v>
      </c>
      <c r="C12" s="14" t="s">
        <v>62</v>
      </c>
      <c r="D12" s="14" t="s">
        <v>65</v>
      </c>
      <c r="E12" s="14" t="s">
        <v>64</v>
      </c>
      <c r="F12" s="15" t="s">
        <v>3</v>
      </c>
      <c r="G12" s="21">
        <f>COUNTIF('1. LNP-LNP訴訟関連特許'!A:A,A12)</f>
        <v>0</v>
      </c>
      <c r="H12" s="11" t="s">
        <v>189</v>
      </c>
      <c r="I12" s="30"/>
      <c r="J12" s="30"/>
      <c r="K12" s="16"/>
      <c r="L12" s="16" t="s">
        <v>182</v>
      </c>
      <c r="M12" s="30"/>
      <c r="N12" s="30"/>
      <c r="O12" s="16"/>
      <c r="P12" s="11" t="s">
        <v>191</v>
      </c>
      <c r="Q12" s="30"/>
      <c r="R12" s="30"/>
      <c r="S12" s="16"/>
      <c r="T12" s="30"/>
      <c r="U12" s="30"/>
      <c r="V12" s="30"/>
      <c r="W12" s="16"/>
      <c r="X12" s="11" t="s">
        <v>193</v>
      </c>
      <c r="Y12" s="11" t="s">
        <v>196</v>
      </c>
    </row>
    <row r="13" spans="1:25" s="17" customFormat="1" ht="43.95" customHeight="1" x14ac:dyDescent="0.45">
      <c r="A13" s="17" t="s">
        <v>487</v>
      </c>
      <c r="B13" s="2" t="s">
        <v>519</v>
      </c>
      <c r="C13" s="2" t="s">
        <v>0</v>
      </c>
      <c r="D13" s="2" t="s">
        <v>424</v>
      </c>
      <c r="E13" s="2" t="s">
        <v>8</v>
      </c>
      <c r="F13" s="3" t="s">
        <v>3</v>
      </c>
      <c r="G13" s="21">
        <f>COUNTIF('1. LNP-LNP訴訟関連特許'!A:A,A13)</f>
        <v>1</v>
      </c>
      <c r="H13" s="5" t="s">
        <v>115</v>
      </c>
      <c r="I13" s="30"/>
      <c r="J13" s="30"/>
      <c r="K13" s="12" t="s">
        <v>86</v>
      </c>
      <c r="L13" s="5" t="s">
        <v>81</v>
      </c>
      <c r="M13" s="30"/>
      <c r="N13" s="30"/>
      <c r="O13" s="12" t="s">
        <v>86</v>
      </c>
      <c r="P13" s="30"/>
      <c r="Q13" s="30"/>
      <c r="R13" s="30"/>
      <c r="S13" s="5"/>
      <c r="T13" s="5" t="s">
        <v>454</v>
      </c>
      <c r="U13" s="30"/>
      <c r="V13" s="30"/>
      <c r="W13" s="12" t="s">
        <v>86</v>
      </c>
      <c r="X13" s="11" t="s">
        <v>455</v>
      </c>
      <c r="Y13" s="5"/>
    </row>
    <row r="14" spans="1:25" ht="43.95" customHeight="1" x14ac:dyDescent="0.45">
      <c r="A14" s="17" t="s">
        <v>993</v>
      </c>
      <c r="B14" s="2" t="s">
        <v>519</v>
      </c>
      <c r="C14" s="2" t="s">
        <v>0</v>
      </c>
      <c r="D14" s="2" t="s">
        <v>431</v>
      </c>
      <c r="E14" s="2" t="s">
        <v>8</v>
      </c>
      <c r="F14" s="3" t="s">
        <v>3</v>
      </c>
      <c r="G14" s="21">
        <f>COUNTIF('1. LNP-LNP訴訟関連特許'!A:A,A14)</f>
        <v>0</v>
      </c>
      <c r="H14" s="11" t="s">
        <v>456</v>
      </c>
      <c r="I14" s="30"/>
      <c r="J14" s="30"/>
      <c r="L14" s="5" t="s">
        <v>89</v>
      </c>
      <c r="M14" s="30"/>
      <c r="N14" s="30"/>
      <c r="P14" s="30"/>
      <c r="Q14" s="30"/>
      <c r="R14" s="30"/>
      <c r="T14" s="5" t="s">
        <v>454</v>
      </c>
      <c r="U14" s="30"/>
      <c r="V14" s="30"/>
      <c r="X14" s="11" t="s">
        <v>455</v>
      </c>
      <c r="Y14" s="5" t="s">
        <v>457</v>
      </c>
    </row>
    <row r="15" spans="1:25" ht="43.95" customHeight="1" x14ac:dyDescent="0.45">
      <c r="A15" s="17" t="s">
        <v>994</v>
      </c>
      <c r="B15" s="2" t="s">
        <v>519</v>
      </c>
      <c r="C15" s="2" t="s">
        <v>0</v>
      </c>
      <c r="D15" s="2" t="s">
        <v>432</v>
      </c>
      <c r="E15" s="2" t="s">
        <v>8</v>
      </c>
      <c r="F15" s="3" t="s">
        <v>3</v>
      </c>
      <c r="G15" s="21">
        <f>COUNTIF('1. LNP-LNP訴訟関連特許'!A:A,A15)</f>
        <v>0</v>
      </c>
      <c r="H15" s="11" t="s">
        <v>456</v>
      </c>
      <c r="I15" s="30"/>
      <c r="J15" s="30"/>
      <c r="L15" s="5" t="s">
        <v>89</v>
      </c>
      <c r="M15" s="30"/>
      <c r="N15" s="30"/>
      <c r="P15" s="30"/>
      <c r="Q15" s="30"/>
      <c r="R15" s="30"/>
      <c r="T15" s="5" t="s">
        <v>454</v>
      </c>
      <c r="U15" s="30"/>
      <c r="V15" s="30"/>
      <c r="X15" s="11" t="s">
        <v>458</v>
      </c>
    </row>
    <row r="16" spans="1:25" ht="43.95" customHeight="1" x14ac:dyDescent="0.45">
      <c r="A16" s="17" t="s">
        <v>217</v>
      </c>
      <c r="B16" s="2" t="s">
        <v>1015</v>
      </c>
      <c r="C16" s="2" t="s">
        <v>0</v>
      </c>
      <c r="D16" s="2" t="s">
        <v>218</v>
      </c>
      <c r="E16" s="2" t="s">
        <v>8</v>
      </c>
      <c r="F16" s="3" t="s">
        <v>3</v>
      </c>
      <c r="G16" s="21">
        <f>COUNTIF('1. LNP-LNP訴訟関連特許'!A:A,A16)</f>
        <v>0</v>
      </c>
      <c r="H16" s="5" t="s">
        <v>115</v>
      </c>
      <c r="I16" s="5">
        <v>20</v>
      </c>
      <c r="J16" s="5">
        <v>60</v>
      </c>
      <c r="K16" s="12" t="s">
        <v>184</v>
      </c>
      <c r="L16" s="5" t="s">
        <v>118</v>
      </c>
      <c r="M16" s="5">
        <v>25</v>
      </c>
      <c r="N16" s="5">
        <v>55</v>
      </c>
      <c r="O16" s="12" t="s">
        <v>184</v>
      </c>
      <c r="P16" s="5" t="s">
        <v>128</v>
      </c>
      <c r="Q16" s="5">
        <v>5</v>
      </c>
      <c r="R16" s="5">
        <v>25</v>
      </c>
      <c r="S16" s="12" t="s">
        <v>184</v>
      </c>
      <c r="T16" s="11" t="s">
        <v>331</v>
      </c>
      <c r="U16" s="5">
        <v>0.15</v>
      </c>
      <c r="V16" s="5">
        <v>15</v>
      </c>
      <c r="W16" s="12" t="s">
        <v>184</v>
      </c>
      <c r="X16" s="5" t="s">
        <v>332</v>
      </c>
    </row>
    <row r="17" spans="1:25" ht="43.95" customHeight="1" x14ac:dyDescent="0.45">
      <c r="A17" s="17" t="s">
        <v>995</v>
      </c>
      <c r="B17" s="2" t="s">
        <v>1015</v>
      </c>
      <c r="C17" s="2" t="s">
        <v>0</v>
      </c>
      <c r="D17" s="2" t="s">
        <v>259</v>
      </c>
      <c r="E17" s="2" t="s">
        <v>8</v>
      </c>
      <c r="F17" s="3" t="s">
        <v>3</v>
      </c>
      <c r="G17" s="21">
        <f>COUNTIF('1. LNP-LNP訴訟関連特許'!A:A,A17)</f>
        <v>0</v>
      </c>
      <c r="H17" s="5" t="s">
        <v>122</v>
      </c>
      <c r="I17" s="5">
        <v>45</v>
      </c>
      <c r="J17" s="5">
        <v>65</v>
      </c>
      <c r="K17" s="12" t="s">
        <v>184</v>
      </c>
      <c r="L17" s="5" t="s">
        <v>89</v>
      </c>
      <c r="M17" s="5">
        <v>15</v>
      </c>
      <c r="N17" s="5">
        <v>45</v>
      </c>
      <c r="O17" s="12" t="s">
        <v>184</v>
      </c>
      <c r="P17" s="5" t="s">
        <v>84</v>
      </c>
      <c r="Q17" s="5">
        <v>5</v>
      </c>
      <c r="R17" s="5">
        <v>25</v>
      </c>
      <c r="S17" s="12" t="s">
        <v>184</v>
      </c>
      <c r="T17" s="11" t="s">
        <v>331</v>
      </c>
      <c r="U17" s="5">
        <v>0.15</v>
      </c>
      <c r="V17" s="5">
        <v>15</v>
      </c>
      <c r="W17" s="12" t="s">
        <v>184</v>
      </c>
      <c r="X17" s="5" t="s">
        <v>332</v>
      </c>
    </row>
    <row r="18" spans="1:25" ht="43.95" customHeight="1" x14ac:dyDescent="0.45">
      <c r="A18" s="17" t="s">
        <v>996</v>
      </c>
      <c r="B18" s="2" t="s">
        <v>1015</v>
      </c>
      <c r="C18" s="2" t="s">
        <v>0</v>
      </c>
      <c r="D18" s="2" t="s">
        <v>214</v>
      </c>
      <c r="E18" s="2" t="s">
        <v>8</v>
      </c>
      <c r="F18" s="3" t="s">
        <v>3</v>
      </c>
      <c r="G18" s="21">
        <f>COUNTIF('1. LNP-LNP訴訟関連特許'!A:A,A18)</f>
        <v>0</v>
      </c>
      <c r="H18" s="5" t="s">
        <v>115</v>
      </c>
      <c r="I18" s="5">
        <v>45</v>
      </c>
      <c r="J18" s="5">
        <v>65</v>
      </c>
      <c r="K18" s="12" t="s">
        <v>132</v>
      </c>
      <c r="L18" s="5" t="s">
        <v>118</v>
      </c>
      <c r="M18" s="5">
        <v>15</v>
      </c>
      <c r="N18" s="5">
        <v>45</v>
      </c>
      <c r="O18" s="12" t="s">
        <v>132</v>
      </c>
      <c r="P18" s="5" t="s">
        <v>128</v>
      </c>
      <c r="Q18" s="5">
        <v>5</v>
      </c>
      <c r="R18" s="5">
        <v>25</v>
      </c>
      <c r="S18" s="12" t="s">
        <v>132</v>
      </c>
      <c r="T18" s="11" t="s">
        <v>331</v>
      </c>
      <c r="U18" s="5">
        <v>0.15</v>
      </c>
      <c r="V18" s="5">
        <v>15</v>
      </c>
      <c r="W18" s="12" t="s">
        <v>132</v>
      </c>
      <c r="X18" s="5" t="s">
        <v>332</v>
      </c>
    </row>
    <row r="19" spans="1:25" ht="43.95" customHeight="1" x14ac:dyDescent="0.45">
      <c r="A19" s="17" t="s">
        <v>997</v>
      </c>
      <c r="B19" s="2" t="s">
        <v>886</v>
      </c>
      <c r="C19" s="14" t="s">
        <v>0</v>
      </c>
      <c r="D19" s="14" t="s">
        <v>31</v>
      </c>
      <c r="E19" s="14" t="s">
        <v>8</v>
      </c>
      <c r="F19" s="15" t="s">
        <v>3</v>
      </c>
      <c r="G19" s="21">
        <f>COUNTIF('1. LNP-LNP訴訟関連特許'!A:A,A19)</f>
        <v>0</v>
      </c>
      <c r="H19" s="30"/>
      <c r="I19" s="30"/>
      <c r="J19" s="30"/>
      <c r="K19" s="16"/>
      <c r="L19" s="30"/>
      <c r="M19" s="30"/>
      <c r="N19" s="30"/>
      <c r="O19" s="16"/>
      <c r="P19" s="30"/>
      <c r="Q19" s="30"/>
      <c r="R19" s="30"/>
      <c r="S19" s="16"/>
      <c r="T19" s="30"/>
      <c r="U19" s="30"/>
      <c r="V19" s="30"/>
      <c r="W19" s="16"/>
      <c r="X19" s="16"/>
      <c r="Y19" s="11" t="s">
        <v>134</v>
      </c>
    </row>
    <row r="20" spans="1:25" ht="43.95" customHeight="1" x14ac:dyDescent="0.45">
      <c r="A20" s="17" t="s">
        <v>998</v>
      </c>
      <c r="B20" s="2" t="s">
        <v>886</v>
      </c>
      <c r="C20" s="14" t="s">
        <v>0</v>
      </c>
      <c r="D20" s="14" t="s">
        <v>32</v>
      </c>
      <c r="E20" s="14" t="s">
        <v>33</v>
      </c>
      <c r="F20" s="15" t="s">
        <v>3</v>
      </c>
      <c r="G20" s="21">
        <f>COUNTIF('1. LNP-LNP訴訟関連特許'!A:A,A20)</f>
        <v>0</v>
      </c>
      <c r="H20" s="30"/>
      <c r="I20" s="30"/>
      <c r="J20" s="30"/>
      <c r="K20" s="16"/>
      <c r="L20" s="30"/>
      <c r="M20" s="30"/>
      <c r="N20" s="30"/>
      <c r="O20" s="16"/>
      <c r="P20" s="30"/>
      <c r="Q20" s="30"/>
      <c r="R20" s="30"/>
      <c r="S20" s="16"/>
      <c r="T20" s="30"/>
      <c r="U20" s="30"/>
      <c r="V20" s="30"/>
      <c r="W20" s="16"/>
      <c r="X20" s="16"/>
      <c r="Y20" s="11" t="s">
        <v>135</v>
      </c>
    </row>
    <row r="21" spans="1:25" ht="43.95" customHeight="1" x14ac:dyDescent="0.45">
      <c r="A21" s="17" t="s">
        <v>999</v>
      </c>
      <c r="B21" s="2" t="s">
        <v>1016</v>
      </c>
      <c r="C21" s="2" t="s">
        <v>0</v>
      </c>
      <c r="D21" s="2" t="s">
        <v>252</v>
      </c>
      <c r="E21" s="2" t="s">
        <v>253</v>
      </c>
      <c r="F21" s="3" t="s">
        <v>3</v>
      </c>
      <c r="G21" s="21">
        <f>COUNTIF('1. LNP-LNP訴訟関連特許'!A:A,A21)</f>
        <v>0</v>
      </c>
      <c r="H21" s="11" t="s">
        <v>345</v>
      </c>
      <c r="I21" s="5">
        <v>45</v>
      </c>
      <c r="J21" s="5">
        <v>45</v>
      </c>
      <c r="K21" s="11" t="s">
        <v>346</v>
      </c>
      <c r="L21" s="30"/>
      <c r="M21" s="30"/>
      <c r="N21" s="30"/>
      <c r="P21" s="30"/>
      <c r="Q21" s="30"/>
      <c r="R21" s="30"/>
      <c r="T21" s="30"/>
      <c r="U21" s="30"/>
      <c r="V21" s="30"/>
      <c r="X21" s="5" t="s">
        <v>347</v>
      </c>
    </row>
    <row r="22" spans="1:25" s="17" customFormat="1" ht="43.95" customHeight="1" x14ac:dyDescent="0.45">
      <c r="A22" s="17" t="s">
        <v>1000</v>
      </c>
      <c r="B22" s="2" t="s">
        <v>1016</v>
      </c>
      <c r="C22" s="2" t="s">
        <v>0</v>
      </c>
      <c r="D22" s="2" t="s">
        <v>270</v>
      </c>
      <c r="E22" s="2" t="s">
        <v>271</v>
      </c>
      <c r="F22" s="3" t="s">
        <v>3</v>
      </c>
      <c r="G22" s="21">
        <f>COUNTIF('1. LNP-LNP訴訟関連特許'!A:A,A22)</f>
        <v>0</v>
      </c>
      <c r="H22" s="11" t="s">
        <v>342</v>
      </c>
      <c r="I22" s="30"/>
      <c r="J22" s="30"/>
      <c r="K22" s="11" t="s">
        <v>343</v>
      </c>
      <c r="L22" s="30"/>
      <c r="M22" s="30"/>
      <c r="N22" s="30"/>
      <c r="O22" s="5"/>
      <c r="P22" s="30"/>
      <c r="Q22" s="30"/>
      <c r="R22" s="30"/>
      <c r="S22" s="5"/>
      <c r="T22" s="30"/>
      <c r="U22" s="30"/>
      <c r="V22" s="30"/>
      <c r="W22" s="5"/>
      <c r="X22" s="5" t="s">
        <v>344</v>
      </c>
      <c r="Y22" s="5"/>
    </row>
    <row r="23" spans="1:25" s="17" customFormat="1" ht="43.95" customHeight="1" x14ac:dyDescent="0.45">
      <c r="A23" s="17" t="s">
        <v>1001</v>
      </c>
      <c r="B23" s="2" t="s">
        <v>1011</v>
      </c>
      <c r="C23" s="2" t="s">
        <v>0</v>
      </c>
      <c r="D23" s="2" t="s">
        <v>258</v>
      </c>
      <c r="E23" s="2" t="s">
        <v>70</v>
      </c>
      <c r="F23" s="3" t="s">
        <v>3</v>
      </c>
      <c r="G23" s="21">
        <f>COUNTIF('1. LNP-LNP訴訟関連特許'!A:A,A23)</f>
        <v>0</v>
      </c>
      <c r="H23" s="5" t="s">
        <v>115</v>
      </c>
      <c r="I23" s="5">
        <v>2</v>
      </c>
      <c r="J23" s="5">
        <v>60</v>
      </c>
      <c r="K23" s="12" t="s">
        <v>132</v>
      </c>
      <c r="L23" s="5" t="s">
        <v>174</v>
      </c>
      <c r="M23" s="5">
        <v>10</v>
      </c>
      <c r="N23" s="5">
        <v>60</v>
      </c>
      <c r="O23" s="12" t="s">
        <v>143</v>
      </c>
      <c r="P23" s="5" t="s">
        <v>174</v>
      </c>
      <c r="Q23" s="5">
        <v>0</v>
      </c>
      <c r="R23" s="5">
        <v>80</v>
      </c>
      <c r="S23" s="12" t="s">
        <v>335</v>
      </c>
      <c r="T23" s="11" t="s">
        <v>336</v>
      </c>
      <c r="U23" s="5">
        <v>0.5</v>
      </c>
      <c r="V23" s="5">
        <v>50</v>
      </c>
      <c r="W23" s="12" t="s">
        <v>438</v>
      </c>
      <c r="X23" s="5" t="s">
        <v>106</v>
      </c>
      <c r="Y23" s="5"/>
    </row>
    <row r="24" spans="1:25" ht="43.95" customHeight="1" x14ac:dyDescent="0.45">
      <c r="A24" s="17" t="s">
        <v>1002</v>
      </c>
      <c r="B24" s="2" t="s">
        <v>1011</v>
      </c>
      <c r="C24" s="14" t="s">
        <v>0</v>
      </c>
      <c r="D24" s="14" t="s">
        <v>254</v>
      </c>
      <c r="E24" s="14" t="s">
        <v>70</v>
      </c>
      <c r="F24" s="15" t="s">
        <v>3</v>
      </c>
      <c r="G24" s="21">
        <f>COUNTIF('1. LNP-LNP訴訟関連特許'!A:A,A24)</f>
        <v>0</v>
      </c>
      <c r="H24" s="16" t="s">
        <v>348</v>
      </c>
      <c r="I24" s="30"/>
      <c r="J24" s="30"/>
      <c r="K24" s="16"/>
      <c r="L24" s="16" t="s">
        <v>340</v>
      </c>
      <c r="M24" s="30"/>
      <c r="N24" s="30"/>
      <c r="O24" s="16"/>
      <c r="P24" s="16" t="s">
        <v>340</v>
      </c>
      <c r="Q24" s="30"/>
      <c r="R24" s="30"/>
      <c r="S24" s="16"/>
      <c r="T24" s="11" t="s">
        <v>355</v>
      </c>
      <c r="U24" s="30"/>
      <c r="V24" s="30"/>
      <c r="W24" s="16"/>
      <c r="X24" s="16" t="s">
        <v>354</v>
      </c>
      <c r="Y24" s="16"/>
    </row>
    <row r="25" spans="1:25" ht="43.95" customHeight="1" x14ac:dyDescent="0.45">
      <c r="A25" s="17" t="s">
        <v>1003</v>
      </c>
      <c r="B25" s="2" t="s">
        <v>1017</v>
      </c>
      <c r="C25" s="2" t="s">
        <v>0</v>
      </c>
      <c r="D25" s="2" t="s">
        <v>584</v>
      </c>
      <c r="E25" s="2" t="s">
        <v>583</v>
      </c>
      <c r="F25" s="3" t="s">
        <v>3</v>
      </c>
      <c r="G25" s="21">
        <f>COUNTIF('1. LNP-LNP訴訟関連特許'!A:A,A25)</f>
        <v>0</v>
      </c>
      <c r="H25" s="11" t="s">
        <v>604</v>
      </c>
      <c r="I25" s="30"/>
      <c r="J25" s="30"/>
      <c r="L25" s="5" t="s">
        <v>89</v>
      </c>
      <c r="M25" s="30"/>
      <c r="N25" s="30"/>
      <c r="P25" s="30"/>
      <c r="Q25" s="30"/>
      <c r="R25" s="30"/>
      <c r="T25" s="11" t="s">
        <v>605</v>
      </c>
      <c r="U25" s="30"/>
      <c r="V25" s="30"/>
      <c r="X25" s="5" t="s">
        <v>354</v>
      </c>
    </row>
    <row r="26" spans="1:25" ht="43.95" customHeight="1" x14ac:dyDescent="0.45">
      <c r="A26" s="17" t="s">
        <v>1004</v>
      </c>
      <c r="B26" s="2" t="s">
        <v>1017</v>
      </c>
      <c r="C26" s="2" t="s">
        <v>0</v>
      </c>
      <c r="D26" s="2" t="s">
        <v>585</v>
      </c>
      <c r="E26" s="2" t="s">
        <v>583</v>
      </c>
      <c r="F26" s="3" t="s">
        <v>3</v>
      </c>
      <c r="G26" s="21">
        <f>COUNTIF('1. LNP-LNP訴訟関連特許'!A:A,A26)</f>
        <v>0</v>
      </c>
      <c r="H26" s="11" t="s">
        <v>604</v>
      </c>
      <c r="I26" s="5">
        <v>43</v>
      </c>
      <c r="J26" s="5">
        <v>43</v>
      </c>
      <c r="K26" s="12" t="s">
        <v>141</v>
      </c>
      <c r="L26" s="5" t="s">
        <v>89</v>
      </c>
      <c r="M26" s="5">
        <v>10</v>
      </c>
      <c r="N26" s="5">
        <v>10</v>
      </c>
      <c r="O26" s="12" t="s">
        <v>141</v>
      </c>
      <c r="P26" s="11" t="s">
        <v>97</v>
      </c>
      <c r="Q26" s="5">
        <v>36</v>
      </c>
      <c r="R26" s="5">
        <v>36</v>
      </c>
      <c r="S26" s="12" t="s">
        <v>141</v>
      </c>
      <c r="T26" s="11" t="s">
        <v>287</v>
      </c>
      <c r="U26" s="5">
        <v>4</v>
      </c>
      <c r="V26" s="5">
        <v>4</v>
      </c>
      <c r="W26" s="12" t="s">
        <v>141</v>
      </c>
      <c r="X26" s="5" t="s">
        <v>354</v>
      </c>
      <c r="Y26" s="11" t="s">
        <v>606</v>
      </c>
    </row>
    <row r="27" spans="1:25" ht="43.95" customHeight="1" x14ac:dyDescent="0.45">
      <c r="A27" s="17" t="s">
        <v>1005</v>
      </c>
      <c r="B27" s="2" t="s">
        <v>1012</v>
      </c>
      <c r="C27" s="2" t="s">
        <v>0</v>
      </c>
      <c r="D27" s="2" t="s">
        <v>261</v>
      </c>
      <c r="E27" s="2" t="s">
        <v>262</v>
      </c>
      <c r="F27" s="3" t="s">
        <v>3</v>
      </c>
      <c r="G27" s="21">
        <f>COUNTIF('1. LNP-LNP訴訟関連特許'!A:A,A27)</f>
        <v>0</v>
      </c>
      <c r="H27" s="5" t="s">
        <v>115</v>
      </c>
      <c r="I27" s="30"/>
      <c r="J27" s="30"/>
      <c r="L27" s="30"/>
      <c r="M27" s="30"/>
      <c r="N27" s="30"/>
      <c r="P27" s="5" t="s">
        <v>84</v>
      </c>
      <c r="Q27" s="5">
        <v>0</v>
      </c>
      <c r="R27" s="5">
        <v>0.5</v>
      </c>
      <c r="S27" s="11" t="s">
        <v>320</v>
      </c>
      <c r="T27" s="5" t="s">
        <v>78</v>
      </c>
      <c r="U27" s="5">
        <v>3</v>
      </c>
      <c r="V27" s="5">
        <v>100</v>
      </c>
      <c r="W27" s="11" t="s">
        <v>321</v>
      </c>
      <c r="X27" s="5" t="s">
        <v>106</v>
      </c>
    </row>
    <row r="28" spans="1:25" ht="43.95" customHeight="1" x14ac:dyDescent="0.45">
      <c r="A28" s="17" t="s">
        <v>1006</v>
      </c>
      <c r="B28" s="2" t="s">
        <v>1018</v>
      </c>
      <c r="C28" s="2" t="s">
        <v>0</v>
      </c>
      <c r="D28" s="2" t="s">
        <v>11</v>
      </c>
      <c r="E28" s="2" t="s">
        <v>12</v>
      </c>
      <c r="F28" s="3" t="s">
        <v>3</v>
      </c>
      <c r="G28" s="21">
        <f>COUNTIF('1. LNP-LNP訴訟関連特許'!A:A,A28)</f>
        <v>0</v>
      </c>
      <c r="H28" s="11" t="s">
        <v>105</v>
      </c>
      <c r="I28" s="5">
        <v>60</v>
      </c>
      <c r="J28" s="5">
        <v>60</v>
      </c>
      <c r="L28" s="30"/>
      <c r="M28" s="30"/>
      <c r="N28" s="30"/>
      <c r="P28" s="30"/>
      <c r="Q28" s="30"/>
      <c r="R28" s="30"/>
      <c r="T28" s="5" t="s">
        <v>78</v>
      </c>
      <c r="U28" s="5">
        <v>5</v>
      </c>
      <c r="V28" s="5">
        <v>5</v>
      </c>
      <c r="X28" s="5" t="s">
        <v>106</v>
      </c>
      <c r="Y28" s="11" t="s">
        <v>107</v>
      </c>
    </row>
    <row r="29" spans="1:25" ht="43.95" customHeight="1" x14ac:dyDescent="0.45">
      <c r="A29" s="17" t="s">
        <v>1007</v>
      </c>
      <c r="B29" s="2" t="s">
        <v>1018</v>
      </c>
      <c r="C29" s="14" t="s">
        <v>0</v>
      </c>
      <c r="D29" s="14" t="s">
        <v>15</v>
      </c>
      <c r="E29" s="14" t="s">
        <v>12</v>
      </c>
      <c r="F29" s="15" t="s">
        <v>3</v>
      </c>
      <c r="G29" s="21">
        <f>COUNTIF('1. LNP-LNP訴訟関連特許'!A:A,A29)</f>
        <v>0</v>
      </c>
      <c r="H29" s="11" t="s">
        <v>105</v>
      </c>
      <c r="I29" s="16">
        <v>50</v>
      </c>
      <c r="J29" s="16">
        <v>65</v>
      </c>
      <c r="K29" s="16" t="s">
        <v>112</v>
      </c>
      <c r="L29" s="30"/>
      <c r="M29" s="30"/>
      <c r="N29" s="30"/>
      <c r="O29" s="16"/>
      <c r="P29" s="30"/>
      <c r="Q29" s="30"/>
      <c r="R29" s="30"/>
      <c r="S29" s="16"/>
      <c r="T29" s="30"/>
      <c r="U29" s="30"/>
      <c r="V29" s="30"/>
      <c r="W29" s="16"/>
      <c r="X29" s="16" t="s">
        <v>106</v>
      </c>
      <c r="Y29" s="11" t="s">
        <v>111</v>
      </c>
    </row>
    <row r="30" spans="1:25" ht="43.95" customHeight="1" x14ac:dyDescent="0.45">
      <c r="A30" s="17" t="s">
        <v>1008</v>
      </c>
      <c r="B30" s="2" t="s">
        <v>1019</v>
      </c>
      <c r="C30" s="14" t="s">
        <v>0</v>
      </c>
      <c r="D30" s="14" t="s">
        <v>16</v>
      </c>
      <c r="E30" s="14" t="s">
        <v>12</v>
      </c>
      <c r="F30" s="15" t="s">
        <v>3</v>
      </c>
      <c r="G30" s="21">
        <f>COUNTIF('1. LNP-LNP訴訟関連特許'!A:A,A30)</f>
        <v>0</v>
      </c>
      <c r="H30" s="30"/>
      <c r="I30" s="30"/>
      <c r="J30" s="30"/>
      <c r="K30" s="16"/>
      <c r="L30" s="30"/>
      <c r="M30" s="30"/>
      <c r="N30" s="30"/>
      <c r="O30" s="16"/>
      <c r="P30" s="30"/>
      <c r="Q30" s="30"/>
      <c r="R30" s="30"/>
      <c r="S30" s="16"/>
      <c r="T30" s="30"/>
      <c r="U30" s="30"/>
      <c r="V30" s="30"/>
      <c r="W30" s="16"/>
      <c r="X30" s="16" t="s">
        <v>106</v>
      </c>
      <c r="Y30" s="11" t="s">
        <v>113</v>
      </c>
    </row>
    <row r="31" spans="1:25" ht="43.95" customHeight="1" x14ac:dyDescent="0.45">
      <c r="A31" s="17" t="s">
        <v>1009</v>
      </c>
      <c r="B31" s="2" t="s">
        <v>1018</v>
      </c>
      <c r="C31" s="2" t="s">
        <v>0</v>
      </c>
      <c r="D31" s="2" t="s">
        <v>34</v>
      </c>
      <c r="E31" s="2" t="s">
        <v>35</v>
      </c>
      <c r="F31" s="3" t="s">
        <v>3</v>
      </c>
      <c r="G31" s="21">
        <f>COUNTIF('1. LNP-LNP訴訟関連特許'!A:A,A31)</f>
        <v>0</v>
      </c>
      <c r="H31" s="5" t="s">
        <v>105</v>
      </c>
      <c r="I31" s="5">
        <v>0</v>
      </c>
      <c r="J31" s="5">
        <v>70</v>
      </c>
      <c r="K31" s="5" t="s">
        <v>136</v>
      </c>
      <c r="L31" s="30"/>
      <c r="M31" s="30"/>
      <c r="N31" s="30"/>
      <c r="P31" s="30"/>
      <c r="Q31" s="30"/>
      <c r="R31" s="30"/>
      <c r="T31" s="30"/>
      <c r="U31" s="30"/>
      <c r="V31" s="30"/>
      <c r="X31" s="5" t="s">
        <v>80</v>
      </c>
      <c r="Y31" s="11" t="s">
        <v>137</v>
      </c>
    </row>
    <row r="32" spans="1:25" ht="43.95" customHeight="1" x14ac:dyDescent="0.45">
      <c r="A32" s="17" t="s">
        <v>1010</v>
      </c>
      <c r="B32" s="2" t="s">
        <v>1020</v>
      </c>
      <c r="C32" s="14" t="s">
        <v>20</v>
      </c>
      <c r="D32" s="14" t="s">
        <v>267</v>
      </c>
      <c r="E32" s="14" t="s">
        <v>268</v>
      </c>
      <c r="F32" s="15" t="s">
        <v>3</v>
      </c>
      <c r="G32" s="21">
        <f>COUNTIF('1. LNP-LNP訴訟関連特許'!A:A,A32)</f>
        <v>0</v>
      </c>
      <c r="H32" s="16" t="s">
        <v>115</v>
      </c>
      <c r="I32" s="30"/>
      <c r="J32" s="30"/>
      <c r="K32" s="16"/>
      <c r="L32" s="16" t="s">
        <v>89</v>
      </c>
      <c r="M32" s="30"/>
      <c r="N32" s="30"/>
      <c r="O32" s="16"/>
      <c r="P32" s="30"/>
      <c r="Q32" s="30"/>
      <c r="R32" s="30"/>
      <c r="S32" s="16"/>
      <c r="T32" s="30"/>
      <c r="U32" s="30"/>
      <c r="V32" s="30"/>
      <c r="W32" s="16"/>
      <c r="X32" s="16" t="s">
        <v>300</v>
      </c>
      <c r="Y32" s="11" t="s">
        <v>301</v>
      </c>
    </row>
  </sheetData>
  <autoFilter ref="A2:Y23" xr:uid="{00000000-0001-0000-0000-000000000000}">
    <sortState xmlns:xlrd2="http://schemas.microsoft.com/office/spreadsheetml/2017/richdata2" ref="A3:Y32">
      <sortCondition ref="E2:E23"/>
    </sortState>
  </autoFilter>
  <mergeCells count="5">
    <mergeCell ref="X1:Y1"/>
    <mergeCell ref="H1:K1"/>
    <mergeCell ref="L1:O1"/>
    <mergeCell ref="P1:S1"/>
    <mergeCell ref="T1:W1"/>
  </mergeCells>
  <phoneticPr fontId="1"/>
  <conditionalFormatting sqref="G3:G32">
    <cfRule type="colorScale" priority="1">
      <colorScale>
        <cfvo type="min"/>
        <cfvo type="percentile" val="50"/>
        <cfvo type="max"/>
        <color rgb="FF5A8AC6"/>
        <color rgb="FFFCFCFF"/>
        <color rgb="FFF8696B"/>
      </colorScale>
    </cfRule>
  </conditionalFormatting>
  <hyperlinks>
    <hyperlink ref="F28" r:id="rId1" xr:uid="{912FD371-0B6C-4FC3-BAC2-395C9B7E2503}"/>
    <hyperlink ref="F29" r:id="rId2" xr:uid="{DB98646F-C933-4BF2-9592-BE4F5FC12E91}"/>
    <hyperlink ref="F30" r:id="rId3" xr:uid="{772C7FC8-5191-4DE1-A8C2-F34F4D5CB267}"/>
    <hyperlink ref="F19" r:id="rId4" xr:uid="{6E57B9A1-9071-4D68-BE6E-DF4B68706CCA}"/>
    <hyperlink ref="F20" r:id="rId5" xr:uid="{6DB1743D-889C-4D57-B455-760600C733EA}"/>
    <hyperlink ref="F31" r:id="rId6" xr:uid="{A8EE1934-7807-485E-8907-06C311C09355}"/>
    <hyperlink ref="F11" r:id="rId7" xr:uid="{C93407F0-198B-41A1-B6C8-CF9A2D7C44A1}"/>
    <hyperlink ref="F12" r:id="rId8" xr:uid="{CEBFCF25-F1B7-4525-AE78-91994354638E}"/>
    <hyperlink ref="F6" r:id="rId9" xr:uid="{CC042A01-8236-4562-9F89-900DB8B1AC38}"/>
    <hyperlink ref="F10" r:id="rId10" xr:uid="{B2E7837F-8A98-4C9F-9B0E-410252A96DBD}"/>
    <hyperlink ref="F32" r:id="rId11" xr:uid="{1EBFE4CC-31B3-4DF7-89AE-399B9FE48986}"/>
    <hyperlink ref="F27" r:id="rId12" xr:uid="{BFD920DA-BAF8-4711-9FFC-525CE3715460}"/>
    <hyperlink ref="F5" r:id="rId13" xr:uid="{67746093-3BA0-4C7D-8156-D447CE5F3D56}"/>
    <hyperlink ref="F16" r:id="rId14" xr:uid="{CE14AEBE-C235-4E0F-9255-EF70FF000E27}"/>
    <hyperlink ref="F17" r:id="rId15" xr:uid="{E2C8E175-41D0-4F2E-BDBC-E641E377BBF9}"/>
    <hyperlink ref="F18" r:id="rId16" xr:uid="{224BFF7B-7BB6-4AEC-81A3-ED0C6E75A8B0}"/>
    <hyperlink ref="F23" r:id="rId17" xr:uid="{C0AC56F8-03F0-4134-8BB6-F8975440E444}"/>
    <hyperlink ref="F22" r:id="rId18" xr:uid="{6AD7DBD4-36CF-4A13-B385-620B37CA6259}"/>
    <hyperlink ref="F21" r:id="rId19" xr:uid="{0CB50D1E-BC15-4953-8EF7-BC7275A6FC14}"/>
    <hyperlink ref="F24" r:id="rId20" xr:uid="{9A5BB6ED-953E-410E-8BCE-9BE5F2E6304E}"/>
    <hyperlink ref="F4" r:id="rId21" xr:uid="{1691085E-2FDF-4480-B3EA-3AD6711B48D7}"/>
    <hyperlink ref="F7" r:id="rId22" xr:uid="{157A1E64-FADF-436F-B375-3933196196C1}"/>
    <hyperlink ref="F8" r:id="rId23" xr:uid="{C13D3571-6B74-4E1B-B474-FFD3101D4D36}"/>
    <hyperlink ref="F9" r:id="rId24" xr:uid="{674CEC20-154D-4BF3-9B31-B5B2C10C27C6}"/>
    <hyperlink ref="F13" r:id="rId25" xr:uid="{86759647-7335-4C18-A4C4-4F2E02179E24}"/>
    <hyperlink ref="F14" r:id="rId26" xr:uid="{C95A0D5D-0148-455B-A410-E87C02387874}"/>
    <hyperlink ref="F15" r:id="rId27" xr:uid="{97E39662-07FF-428E-BC7C-49D189956CA4}"/>
    <hyperlink ref="F3" r:id="rId28" xr:uid="{C44958FE-0A17-4D4F-BF4F-55CA649B2855}"/>
    <hyperlink ref="F25" r:id="rId29" xr:uid="{FA7B8E7E-871D-4ADB-9EC2-44EA4CB09258}"/>
    <hyperlink ref="F26" r:id="rId30" xr:uid="{AA36AEB3-21FE-4D4F-9386-CE5D532DB1DD}"/>
    <hyperlink ref="A1" location="表紙!A1" display="表紙に戻る" xr:uid="{D6CE26BE-D282-4A7D-9197-92F8DB037972}"/>
  </hyperlinks>
  <pageMargins left="0.7" right="0.7" top="0.75" bottom="0.75" header="0.3" footer="0.3"/>
  <pageSetup paperSize="9" orientation="portrait"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FE94-A200-4FFF-BE72-A0120F829E37}">
  <sheetPr>
    <tabColor rgb="FF0090A8"/>
  </sheetPr>
  <dimension ref="A1:Y12"/>
  <sheetViews>
    <sheetView zoomScale="70" zoomScaleNormal="70" workbookViewId="0">
      <pane xSplit="1" ySplit="2" topLeftCell="B3" activePane="bottomRight" state="frozen"/>
      <selection pane="topRight" activeCell="B1" sqref="B1"/>
      <selection pane="bottomLeft" activeCell="A3" sqref="A3"/>
      <selection pane="bottomRight" activeCell="G2" sqref="G2:G4"/>
    </sheetView>
  </sheetViews>
  <sheetFormatPr defaultColWidth="8.69921875" defaultRowHeight="15" x14ac:dyDescent="0.45"/>
  <cols>
    <col min="1" max="1" width="11.59765625" style="1" customWidth="1"/>
    <col min="2" max="2" width="12.5" style="1" customWidth="1"/>
    <col min="3" max="3" width="6.296875" style="1" customWidth="1"/>
    <col min="4" max="4" width="16.59765625" style="1" customWidth="1"/>
    <col min="5" max="5" width="12.296875" style="1" customWidth="1"/>
    <col min="6" max="7" width="6.19921875" style="1" customWidth="1"/>
    <col min="8" max="23" width="8.69921875" style="5"/>
    <col min="24" max="25" width="8.69921875" style="5" customWidth="1"/>
    <col min="26" max="16384" width="8.69921875" style="1"/>
  </cols>
  <sheetData>
    <row r="1" spans="1:25" ht="64.95" customHeight="1" x14ac:dyDescent="0.45">
      <c r="A1" s="29" t="s">
        <v>1061</v>
      </c>
      <c r="H1" s="46" t="s">
        <v>75</v>
      </c>
      <c r="I1" s="46"/>
      <c r="J1" s="46"/>
      <c r="K1" s="46"/>
      <c r="L1" s="47" t="s">
        <v>81</v>
      </c>
      <c r="M1" s="47"/>
      <c r="N1" s="47"/>
      <c r="O1" s="47"/>
      <c r="P1" s="48" t="s">
        <v>305</v>
      </c>
      <c r="Q1" s="48"/>
      <c r="R1" s="48"/>
      <c r="S1" s="48"/>
      <c r="T1" s="49" t="s">
        <v>78</v>
      </c>
      <c r="U1" s="49"/>
      <c r="V1" s="49"/>
      <c r="W1" s="49"/>
      <c r="X1" s="51" t="s">
        <v>79</v>
      </c>
      <c r="Y1" s="51"/>
    </row>
    <row r="2" spans="1:25" s="5" customFormat="1" ht="72.45" customHeight="1" x14ac:dyDescent="0.3">
      <c r="A2" s="4" t="s">
        <v>1021</v>
      </c>
      <c r="B2" s="4" t="s">
        <v>203</v>
      </c>
      <c r="C2" s="4" t="s">
        <v>1022</v>
      </c>
      <c r="D2" s="4" t="s">
        <v>1023</v>
      </c>
      <c r="E2" s="4" t="s">
        <v>1024</v>
      </c>
      <c r="F2" s="4" t="s">
        <v>1025</v>
      </c>
      <c r="G2" s="4" t="s">
        <v>534</v>
      </c>
      <c r="H2" s="6" t="s">
        <v>76</v>
      </c>
      <c r="I2" s="6" t="s">
        <v>983</v>
      </c>
      <c r="J2" s="6" t="s">
        <v>982</v>
      </c>
      <c r="K2" s="6" t="s">
        <v>77</v>
      </c>
      <c r="L2" s="7" t="s">
        <v>76</v>
      </c>
      <c r="M2" s="7" t="s">
        <v>983</v>
      </c>
      <c r="N2" s="7" t="s">
        <v>982</v>
      </c>
      <c r="O2" s="7" t="s">
        <v>77</v>
      </c>
      <c r="P2" s="9" t="s">
        <v>76</v>
      </c>
      <c r="Q2" s="9" t="s">
        <v>983</v>
      </c>
      <c r="R2" s="9" t="s">
        <v>982</v>
      </c>
      <c r="S2" s="9" t="s">
        <v>77</v>
      </c>
      <c r="T2" s="8" t="s">
        <v>76</v>
      </c>
      <c r="U2" s="8" t="s">
        <v>983</v>
      </c>
      <c r="V2" s="8" t="s">
        <v>982</v>
      </c>
      <c r="W2" s="8" t="s">
        <v>77</v>
      </c>
      <c r="X2" s="10" t="s">
        <v>550</v>
      </c>
      <c r="Y2" s="10" t="s">
        <v>108</v>
      </c>
    </row>
    <row r="3" spans="1:25" s="17" customFormat="1" ht="43.5" customHeight="1" x14ac:dyDescent="0.45">
      <c r="A3" s="17" t="s">
        <v>1028</v>
      </c>
      <c r="B3" s="2" t="s">
        <v>1036</v>
      </c>
      <c r="C3" s="14" t="s">
        <v>0</v>
      </c>
      <c r="D3" s="14" t="s">
        <v>237</v>
      </c>
      <c r="E3" s="14" t="s">
        <v>238</v>
      </c>
      <c r="F3" s="15" t="s">
        <v>3</v>
      </c>
      <c r="G3" s="21">
        <f>COUNTIF('1. LNP-LNP訴訟関連特許'!A:A,A3)</f>
        <v>0</v>
      </c>
      <c r="H3" s="11" t="s">
        <v>338</v>
      </c>
      <c r="I3" s="30"/>
      <c r="J3" s="30"/>
      <c r="K3" s="16"/>
      <c r="L3" s="16" t="s">
        <v>340</v>
      </c>
      <c r="M3" s="30"/>
      <c r="N3" s="30"/>
      <c r="O3" s="16"/>
      <c r="P3" s="16" t="s">
        <v>340</v>
      </c>
      <c r="Q3" s="30"/>
      <c r="R3" s="30"/>
      <c r="S3" s="16"/>
      <c r="T3" s="11" t="s">
        <v>339</v>
      </c>
      <c r="U3" s="30"/>
      <c r="V3" s="30"/>
      <c r="W3" s="16"/>
      <c r="X3" s="16"/>
      <c r="Y3" s="11" t="s">
        <v>341</v>
      </c>
    </row>
    <row r="4" spans="1:25" s="17" customFormat="1" ht="43.5" customHeight="1" x14ac:dyDescent="0.45">
      <c r="A4" s="17" t="s">
        <v>507</v>
      </c>
      <c r="B4" s="2" t="s">
        <v>508</v>
      </c>
      <c r="C4" s="14" t="s">
        <v>0</v>
      </c>
      <c r="D4" s="14" t="s">
        <v>52</v>
      </c>
      <c r="E4" s="14" t="s">
        <v>5</v>
      </c>
      <c r="F4" s="15" t="s">
        <v>3</v>
      </c>
      <c r="G4" s="21">
        <f>COUNTIF('1. LNP-LNP訴訟関連特許'!A:A,A4)</f>
        <v>1</v>
      </c>
      <c r="H4" s="16" t="s">
        <v>115</v>
      </c>
      <c r="I4" s="30"/>
      <c r="J4" s="30"/>
      <c r="K4" s="16"/>
      <c r="L4" s="16" t="s">
        <v>174</v>
      </c>
      <c r="M4" s="30"/>
      <c r="N4" s="30"/>
      <c r="O4" s="16"/>
      <c r="P4" s="16" t="s">
        <v>174</v>
      </c>
      <c r="Q4" s="30"/>
      <c r="R4" s="30"/>
      <c r="S4" s="16"/>
      <c r="T4" s="16" t="s">
        <v>175</v>
      </c>
      <c r="U4" s="30"/>
      <c r="V4" s="30"/>
      <c r="W4" s="16"/>
      <c r="X4" s="16" t="s">
        <v>80</v>
      </c>
      <c r="Y4" s="11" t="s">
        <v>176</v>
      </c>
    </row>
    <row r="5" spans="1:25" s="17" customFormat="1" ht="43.5" customHeight="1" x14ac:dyDescent="0.45">
      <c r="A5" s="17" t="s">
        <v>509</v>
      </c>
      <c r="B5" s="2" t="s">
        <v>508</v>
      </c>
      <c r="C5" s="14" t="s">
        <v>0</v>
      </c>
      <c r="D5" s="14" t="s">
        <v>56</v>
      </c>
      <c r="E5" s="14" t="s">
        <v>5</v>
      </c>
      <c r="F5" s="15" t="s">
        <v>3</v>
      </c>
      <c r="G5" s="21">
        <f>COUNTIF('1. LNP-LNP訴訟関連特許'!A:A,A5)</f>
        <v>1</v>
      </c>
      <c r="H5" s="16" t="s">
        <v>115</v>
      </c>
      <c r="I5" s="30"/>
      <c r="J5" s="30"/>
      <c r="K5" s="16"/>
      <c r="L5" s="16" t="s">
        <v>174</v>
      </c>
      <c r="M5" s="30"/>
      <c r="N5" s="30"/>
      <c r="O5" s="16"/>
      <c r="P5" s="16" t="s">
        <v>174</v>
      </c>
      <c r="Q5" s="30"/>
      <c r="R5" s="30"/>
      <c r="S5" s="16"/>
      <c r="T5" s="16" t="s">
        <v>175</v>
      </c>
      <c r="U5" s="30"/>
      <c r="V5" s="30"/>
      <c r="W5" s="16"/>
      <c r="X5" s="16"/>
      <c r="Y5" s="11" t="s">
        <v>180</v>
      </c>
    </row>
    <row r="6" spans="1:25" s="17" customFormat="1" ht="43.5" customHeight="1" x14ac:dyDescent="0.45">
      <c r="A6" s="17" t="s">
        <v>1029</v>
      </c>
      <c r="B6" s="2" t="s">
        <v>890</v>
      </c>
      <c r="C6" s="14" t="s">
        <v>0</v>
      </c>
      <c r="D6" s="14" t="s">
        <v>17</v>
      </c>
      <c r="E6" s="14" t="s">
        <v>8</v>
      </c>
      <c r="F6" s="15" t="s">
        <v>3</v>
      </c>
      <c r="G6" s="21">
        <f>COUNTIF('1. LNP-LNP訴訟関連特許'!A:A,A6)</f>
        <v>0</v>
      </c>
      <c r="H6" s="16" t="s">
        <v>115</v>
      </c>
      <c r="I6" s="30"/>
      <c r="J6" s="30"/>
      <c r="K6" s="16"/>
      <c r="L6" s="30"/>
      <c r="M6" s="30"/>
      <c r="N6" s="30"/>
      <c r="O6" s="16"/>
      <c r="P6" s="30"/>
      <c r="Q6" s="30"/>
      <c r="R6" s="30"/>
      <c r="S6" s="16"/>
      <c r="T6" s="16" t="s">
        <v>78</v>
      </c>
      <c r="U6" s="30"/>
      <c r="V6" s="30"/>
      <c r="W6" s="16"/>
      <c r="X6" s="16" t="s">
        <v>106</v>
      </c>
      <c r="Y6" s="11" t="s">
        <v>116</v>
      </c>
    </row>
    <row r="7" spans="1:25" s="17" customFormat="1" ht="43.95" customHeight="1" x14ac:dyDescent="0.45">
      <c r="A7" s="17" t="s">
        <v>1030</v>
      </c>
      <c r="B7" s="2" t="s">
        <v>890</v>
      </c>
      <c r="C7" s="14" t="s">
        <v>0</v>
      </c>
      <c r="D7" s="14" t="s">
        <v>249</v>
      </c>
      <c r="E7" s="14" t="s">
        <v>8</v>
      </c>
      <c r="F7" s="15" t="s">
        <v>350</v>
      </c>
      <c r="G7" s="21">
        <f>COUNTIF('1. LNP-LNP訴訟関連特許'!A:A,A7)</f>
        <v>0</v>
      </c>
      <c r="H7" s="16" t="s">
        <v>115</v>
      </c>
      <c r="I7" s="30"/>
      <c r="J7" s="30"/>
      <c r="K7" s="16"/>
      <c r="L7" s="16" t="s">
        <v>89</v>
      </c>
      <c r="M7" s="30"/>
      <c r="N7" s="30"/>
      <c r="O7" s="16"/>
      <c r="P7" s="16" t="s">
        <v>126</v>
      </c>
      <c r="Q7" s="30"/>
      <c r="R7" s="30"/>
      <c r="S7" s="16"/>
      <c r="T7" s="16" t="s">
        <v>78</v>
      </c>
      <c r="U7" s="30"/>
      <c r="V7" s="30"/>
      <c r="W7" s="16"/>
      <c r="X7" s="16" t="s">
        <v>298</v>
      </c>
      <c r="Y7" s="11" t="s">
        <v>299</v>
      </c>
    </row>
    <row r="8" spans="1:25" s="17" customFormat="1" ht="43.95" customHeight="1" x14ac:dyDescent="0.45">
      <c r="A8" s="17" t="s">
        <v>1031</v>
      </c>
      <c r="B8" s="2" t="s">
        <v>890</v>
      </c>
      <c r="C8" s="14" t="s">
        <v>0</v>
      </c>
      <c r="D8" s="14" t="s">
        <v>257</v>
      </c>
      <c r="E8" s="14" t="s">
        <v>8</v>
      </c>
      <c r="F8" s="15" t="s">
        <v>3</v>
      </c>
      <c r="G8" s="21">
        <f>COUNTIF('1. LNP-LNP訴訟関連特許'!A:A,A8)</f>
        <v>0</v>
      </c>
      <c r="H8" s="16" t="s">
        <v>115</v>
      </c>
      <c r="I8" s="30"/>
      <c r="J8" s="30"/>
      <c r="K8" s="16"/>
      <c r="L8" s="16" t="s">
        <v>89</v>
      </c>
      <c r="M8" s="30"/>
      <c r="N8" s="30"/>
      <c r="O8" s="16"/>
      <c r="P8" s="16" t="s">
        <v>126</v>
      </c>
      <c r="Q8" s="30"/>
      <c r="R8" s="30"/>
      <c r="S8" s="16"/>
      <c r="T8" s="16" t="s">
        <v>78</v>
      </c>
      <c r="U8" s="30"/>
      <c r="V8" s="30"/>
      <c r="W8" s="16"/>
      <c r="X8" s="16" t="s">
        <v>302</v>
      </c>
      <c r="Y8" s="11" t="s">
        <v>303</v>
      </c>
    </row>
    <row r="9" spans="1:25" s="17" customFormat="1" ht="43.95" customHeight="1" x14ac:dyDescent="0.45">
      <c r="A9" s="17" t="s">
        <v>1032</v>
      </c>
      <c r="B9" s="2" t="s">
        <v>890</v>
      </c>
      <c r="C9" s="14" t="s">
        <v>0</v>
      </c>
      <c r="D9" s="14" t="s">
        <v>231</v>
      </c>
      <c r="E9" s="14" t="s">
        <v>8</v>
      </c>
      <c r="F9" s="15" t="s">
        <v>3</v>
      </c>
      <c r="G9" s="21">
        <f>COUNTIF('1. LNP-LNP訴訟関連特許'!A:A,A9)</f>
        <v>0</v>
      </c>
      <c r="H9" s="16" t="s">
        <v>115</v>
      </c>
      <c r="I9" s="30"/>
      <c r="J9" s="30"/>
      <c r="K9" s="16"/>
      <c r="L9" s="16" t="s">
        <v>89</v>
      </c>
      <c r="M9" s="30"/>
      <c r="N9" s="30"/>
      <c r="O9" s="16"/>
      <c r="P9" s="16" t="s">
        <v>126</v>
      </c>
      <c r="Q9" s="30"/>
      <c r="R9" s="30"/>
      <c r="S9" s="16"/>
      <c r="T9" s="16" t="s">
        <v>78</v>
      </c>
      <c r="U9" s="30"/>
      <c r="V9" s="30"/>
      <c r="W9" s="16"/>
      <c r="X9" s="16" t="s">
        <v>106</v>
      </c>
      <c r="Y9" s="11" t="s">
        <v>304</v>
      </c>
    </row>
    <row r="10" spans="1:25" s="17" customFormat="1" ht="43.95" customHeight="1" x14ac:dyDescent="0.45">
      <c r="A10" s="17" t="s">
        <v>1033</v>
      </c>
      <c r="B10" s="2" t="s">
        <v>890</v>
      </c>
      <c r="C10" s="14" t="s">
        <v>0</v>
      </c>
      <c r="D10" s="14" t="s">
        <v>227</v>
      </c>
      <c r="E10" s="14" t="s">
        <v>8</v>
      </c>
      <c r="F10" s="15" t="s">
        <v>3</v>
      </c>
      <c r="G10" s="21">
        <f>COUNTIF('1. LNP-LNP訴訟関連特許'!A:A,A10)</f>
        <v>0</v>
      </c>
      <c r="H10" s="16" t="s">
        <v>115</v>
      </c>
      <c r="I10" s="30"/>
      <c r="J10" s="30"/>
      <c r="K10" s="16"/>
      <c r="L10" s="16" t="s">
        <v>89</v>
      </c>
      <c r="M10" s="30"/>
      <c r="N10" s="30"/>
      <c r="O10" s="16"/>
      <c r="P10" s="16" t="s">
        <v>126</v>
      </c>
      <c r="Q10" s="30"/>
      <c r="R10" s="30"/>
      <c r="S10" s="16"/>
      <c r="T10" s="16" t="s">
        <v>78</v>
      </c>
      <c r="U10" s="30"/>
      <c r="V10" s="30"/>
      <c r="W10" s="16"/>
      <c r="X10" s="16" t="s">
        <v>106</v>
      </c>
      <c r="Y10" s="11" t="s">
        <v>317</v>
      </c>
    </row>
    <row r="11" spans="1:25" s="17" customFormat="1" ht="43.95" customHeight="1" x14ac:dyDescent="0.45">
      <c r="A11" s="17" t="s">
        <v>1034</v>
      </c>
      <c r="B11" s="2" t="s">
        <v>890</v>
      </c>
      <c r="C11" s="14" t="s">
        <v>0</v>
      </c>
      <c r="D11" s="14" t="s">
        <v>221</v>
      </c>
      <c r="E11" s="14" t="s">
        <v>8</v>
      </c>
      <c r="F11" s="15" t="s">
        <v>3</v>
      </c>
      <c r="G11" s="21">
        <f>COUNTIF('1. LNP-LNP訴訟関連特許'!A:A,A11)</f>
        <v>0</v>
      </c>
      <c r="H11" s="16" t="s">
        <v>115</v>
      </c>
      <c r="I11" s="30"/>
      <c r="J11" s="30"/>
      <c r="K11" s="16"/>
      <c r="L11" s="16" t="s">
        <v>89</v>
      </c>
      <c r="M11" s="30"/>
      <c r="N11" s="30"/>
      <c r="O11" s="16"/>
      <c r="P11" s="16" t="s">
        <v>174</v>
      </c>
      <c r="Q11" s="30"/>
      <c r="R11" s="30"/>
      <c r="S11" s="16"/>
      <c r="T11" s="30"/>
      <c r="U11" s="30"/>
      <c r="V11" s="30"/>
      <c r="W11" s="16"/>
      <c r="X11" s="11" t="s">
        <v>329</v>
      </c>
      <c r="Y11" s="11" t="s">
        <v>330</v>
      </c>
    </row>
    <row r="12" spans="1:25" s="17" customFormat="1" ht="43.95" customHeight="1" x14ac:dyDescent="0.45">
      <c r="A12" s="17" t="s">
        <v>1035</v>
      </c>
      <c r="B12" s="2" t="s">
        <v>1037</v>
      </c>
      <c r="C12" s="14" t="s">
        <v>0</v>
      </c>
      <c r="D12" s="14" t="s">
        <v>29</v>
      </c>
      <c r="E12" s="14" t="s">
        <v>8</v>
      </c>
      <c r="F12" s="15" t="s">
        <v>3</v>
      </c>
      <c r="G12" s="21">
        <f>COUNTIF('1. LNP-LNP訴訟関連特許'!A:A,A12)</f>
        <v>0</v>
      </c>
      <c r="H12" s="30"/>
      <c r="I12" s="30"/>
      <c r="J12" s="30"/>
      <c r="K12" s="16"/>
      <c r="L12" s="30"/>
      <c r="M12" s="30"/>
      <c r="N12" s="30"/>
      <c r="O12" s="16"/>
      <c r="P12" s="30"/>
      <c r="Q12" s="30"/>
      <c r="R12" s="30"/>
      <c r="S12" s="16"/>
      <c r="T12" s="30"/>
      <c r="U12" s="30"/>
      <c r="V12" s="30"/>
      <c r="W12" s="16"/>
      <c r="X12" s="16"/>
      <c r="Y12" s="11" t="s">
        <v>133</v>
      </c>
    </row>
  </sheetData>
  <autoFilter ref="A2:Y12" xr:uid="{00000000-0001-0000-0000-000000000000}">
    <sortState xmlns:xlrd2="http://schemas.microsoft.com/office/spreadsheetml/2017/richdata2" ref="A3:Y12">
      <sortCondition ref="E2:E12"/>
    </sortState>
  </autoFilter>
  <mergeCells count="5">
    <mergeCell ref="X1:Y1"/>
    <mergeCell ref="H1:K1"/>
    <mergeCell ref="L1:O1"/>
    <mergeCell ref="P1:S1"/>
    <mergeCell ref="T1:W1"/>
  </mergeCells>
  <phoneticPr fontId="1"/>
  <conditionalFormatting sqref="G3:G12">
    <cfRule type="colorScale" priority="1">
      <colorScale>
        <cfvo type="min"/>
        <cfvo type="percentile" val="50"/>
        <cfvo type="max"/>
        <color rgb="FF5A8AC6"/>
        <color rgb="FFFCFCFF"/>
        <color rgb="FFF8696B"/>
      </colorScale>
    </cfRule>
  </conditionalFormatting>
  <hyperlinks>
    <hyperlink ref="F6" r:id="rId1" xr:uid="{9703EEFC-5D86-42DF-B4E0-DA056AF541C7}"/>
    <hyperlink ref="F12" r:id="rId2" xr:uid="{D5FE1BF7-35D0-44B4-95C3-105EA7516029}"/>
    <hyperlink ref="F4" r:id="rId3" xr:uid="{78F72949-3676-4E9D-9800-70B88B6AD34C}"/>
    <hyperlink ref="F5" r:id="rId4" xr:uid="{AC35F953-2E26-4C43-9DA9-2F721443AA10}"/>
    <hyperlink ref="F7" r:id="rId5" xr:uid="{1C3E40D4-AC41-42D0-B7DD-4598061BF896}"/>
    <hyperlink ref="F8" r:id="rId6" xr:uid="{9B79ECEA-0545-46A2-AE63-C162CD1906D9}"/>
    <hyperlink ref="F9" r:id="rId7" xr:uid="{BF132FAB-B717-4050-B6DF-AF3CDB367DAD}"/>
    <hyperlink ref="F10" r:id="rId8" xr:uid="{2EC20208-0131-42C6-8058-7C9B1ED5575C}"/>
    <hyperlink ref="F11" r:id="rId9" xr:uid="{98836ABD-4FC5-465A-8203-01453A2446A8}"/>
    <hyperlink ref="F3" r:id="rId10" xr:uid="{C59023C0-9817-4E0A-8EFD-4A179BE1EAA7}"/>
    <hyperlink ref="A1" location="表紙!A1" display="表紙に戻る" xr:uid="{7BEC68A4-2154-4D35-94E4-06564513DA6A}"/>
  </hyperlinks>
  <pageMargins left="0.7" right="0.7" top="0.75" bottom="0.75" header="0.3" footer="0.3"/>
  <pageSetup paperSize="9" orientation="portrait"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197F-5EDA-4405-B377-511F6AC93E3E}">
  <sheetPr>
    <tabColor rgb="FF75EBFF"/>
  </sheetPr>
  <dimension ref="A1:U24"/>
  <sheetViews>
    <sheetView workbookViewId="0"/>
  </sheetViews>
  <sheetFormatPr defaultColWidth="8.69921875" defaultRowHeight="15" x14ac:dyDescent="0.45"/>
  <cols>
    <col min="1" max="1" width="16.296875" style="1" customWidth="1"/>
    <col min="2" max="2" width="13.5" style="1" customWidth="1"/>
    <col min="3" max="6" width="16.69921875" style="1" customWidth="1"/>
    <col min="7" max="7" width="10" style="1" customWidth="1"/>
    <col min="8" max="8" width="8.69921875" style="1"/>
    <col min="9" max="9" width="17.296875" style="5" customWidth="1"/>
    <col min="10" max="16384" width="8.69921875" style="1"/>
  </cols>
  <sheetData>
    <row r="1" spans="1:21" ht="18" x14ac:dyDescent="0.45">
      <c r="A1" s="29" t="s">
        <v>1061</v>
      </c>
      <c r="B1" s="31"/>
      <c r="D1" s="31"/>
      <c r="E1" s="31"/>
      <c r="F1" s="31"/>
      <c r="G1" s="31"/>
      <c r="H1" s="31"/>
      <c r="J1" s="31"/>
      <c r="K1" s="31"/>
      <c r="L1" s="31"/>
      <c r="M1" s="31"/>
      <c r="N1" s="31"/>
      <c r="O1" s="31"/>
      <c r="P1" s="31"/>
      <c r="Q1" s="31"/>
      <c r="R1" s="31"/>
      <c r="S1" s="31"/>
      <c r="T1" s="31"/>
      <c r="U1" s="31"/>
    </row>
    <row r="2" spans="1:21" x14ac:dyDescent="0.45">
      <c r="A2" s="33"/>
      <c r="B2" s="33"/>
      <c r="C2" s="37" t="s">
        <v>75</v>
      </c>
      <c r="D2" s="38" t="s">
        <v>1044</v>
      </c>
      <c r="E2" s="39" t="s">
        <v>1042</v>
      </c>
      <c r="F2" s="40" t="s">
        <v>1043</v>
      </c>
      <c r="G2" s="34" t="s">
        <v>1050</v>
      </c>
      <c r="H2" s="34" t="s">
        <v>1046</v>
      </c>
      <c r="I2" s="35" t="s">
        <v>1047</v>
      </c>
    </row>
    <row r="3" spans="1:21" ht="18" customHeight="1" x14ac:dyDescent="0.45">
      <c r="A3" s="55" t="s">
        <v>1039</v>
      </c>
      <c r="B3" s="33" t="s">
        <v>1040</v>
      </c>
      <c r="C3" s="33" t="s">
        <v>558</v>
      </c>
      <c r="D3" s="36" t="s">
        <v>1041</v>
      </c>
      <c r="E3" s="33" t="s">
        <v>166</v>
      </c>
      <c r="F3" s="33" t="s">
        <v>553</v>
      </c>
      <c r="G3" s="53">
        <f>SUM(C6:F6)</f>
        <v>4.7447359038520321E-6</v>
      </c>
      <c r="H3" s="55" t="s">
        <v>554</v>
      </c>
      <c r="I3" s="56" t="s">
        <v>1048</v>
      </c>
      <c r="J3" s="32"/>
    </row>
    <row r="4" spans="1:21" x14ac:dyDescent="0.45">
      <c r="A4" s="55"/>
      <c r="B4" s="33" t="s">
        <v>162</v>
      </c>
      <c r="C4" s="33">
        <v>750</v>
      </c>
      <c r="D4" s="33">
        <v>386.65</v>
      </c>
      <c r="E4" s="33">
        <v>790.15</v>
      </c>
      <c r="F4" s="33">
        <v>2509.1999999999998</v>
      </c>
      <c r="G4" s="53"/>
      <c r="H4" s="55"/>
      <c r="I4" s="54"/>
    </row>
    <row r="5" spans="1:21" x14ac:dyDescent="0.45">
      <c r="A5" s="55"/>
      <c r="B5" s="33" t="s">
        <v>163</v>
      </c>
      <c r="C5" s="36">
        <v>1.6019999999999999E-3</v>
      </c>
      <c r="D5" s="36">
        <v>7.5199999999999996E-4</v>
      </c>
      <c r="E5" s="36">
        <v>4.685E-4</v>
      </c>
      <c r="F5" s="36">
        <v>1.7789999999999999E-4</v>
      </c>
      <c r="G5" s="53"/>
      <c r="H5" s="55"/>
      <c r="I5" s="54"/>
    </row>
    <row r="6" spans="1:21" x14ac:dyDescent="0.45">
      <c r="A6" s="55"/>
      <c r="B6" s="33" t="s">
        <v>164</v>
      </c>
      <c r="C6" s="36">
        <f>C5/C4</f>
        <v>2.136E-6</v>
      </c>
      <c r="D6" s="36">
        <f>D5/D4</f>
        <v>1.9449114185956293E-6</v>
      </c>
      <c r="E6" s="36">
        <f>E5/E4</f>
        <v>5.9292539391254827E-7</v>
      </c>
      <c r="F6" s="36">
        <f>F5/F4</f>
        <v>7.0899091343854617E-8</v>
      </c>
      <c r="G6" s="53"/>
      <c r="H6" s="55"/>
      <c r="I6" s="54"/>
    </row>
    <row r="7" spans="1:21" x14ac:dyDescent="0.45">
      <c r="A7" s="55"/>
      <c r="B7" s="33" t="s">
        <v>559</v>
      </c>
      <c r="C7" s="41">
        <f>C6/$G3</f>
        <v>0.45018311730814781</v>
      </c>
      <c r="D7" s="41">
        <f>D6/$G3</f>
        <v>0.40990930960280536</v>
      </c>
      <c r="E7" s="41">
        <f>E6/$G3</f>
        <v>0.12496488865295527</v>
      </c>
      <c r="F7" s="41">
        <f>F6/$G3</f>
        <v>1.4942684436091569E-2</v>
      </c>
      <c r="G7" s="53"/>
      <c r="H7" s="55"/>
      <c r="I7" s="54"/>
    </row>
    <row r="8" spans="1:21" ht="18" customHeight="1" x14ac:dyDescent="0.45">
      <c r="A8" s="55" t="s">
        <v>1045</v>
      </c>
      <c r="B8" s="33" t="s">
        <v>1040</v>
      </c>
      <c r="C8" s="33" t="s">
        <v>555</v>
      </c>
      <c r="D8" s="33" t="s">
        <v>165</v>
      </c>
      <c r="E8" s="33" t="s">
        <v>166</v>
      </c>
      <c r="F8" s="33" t="s">
        <v>556</v>
      </c>
      <c r="G8" s="54">
        <f>SUM(C11:F11)</f>
        <v>8.8712587077457324E-6</v>
      </c>
      <c r="H8" s="55" t="s">
        <v>554</v>
      </c>
      <c r="I8" s="52" t="s">
        <v>557</v>
      </c>
    </row>
    <row r="9" spans="1:21" x14ac:dyDescent="0.45">
      <c r="A9" s="55"/>
      <c r="B9" s="33" t="s">
        <v>162</v>
      </c>
      <c r="C9" s="33">
        <v>766.27</v>
      </c>
      <c r="D9" s="33">
        <v>386.65</v>
      </c>
      <c r="E9" s="33">
        <v>790.15</v>
      </c>
      <c r="F9" s="33">
        <v>2464.1</v>
      </c>
      <c r="G9" s="54"/>
      <c r="H9" s="55"/>
      <c r="I9" s="52"/>
    </row>
    <row r="10" spans="1:21" x14ac:dyDescent="0.45">
      <c r="A10" s="55"/>
      <c r="B10" s="33" t="s">
        <v>163</v>
      </c>
      <c r="C10" s="36">
        <v>3.2200000000000002E-3</v>
      </c>
      <c r="D10" s="36">
        <v>1.4E-3</v>
      </c>
      <c r="E10" s="36">
        <v>6.9999999999999999E-4</v>
      </c>
      <c r="F10" s="36">
        <v>4.0000000000000002E-4</v>
      </c>
      <c r="G10" s="54"/>
      <c r="H10" s="55"/>
      <c r="I10" s="52"/>
    </row>
    <row r="11" spans="1:21" x14ac:dyDescent="0.45">
      <c r="A11" s="55"/>
      <c r="B11" s="33" t="s">
        <v>164</v>
      </c>
      <c r="C11" s="36">
        <f>C10/C9</f>
        <v>4.2021741683740723E-6</v>
      </c>
      <c r="D11" s="36">
        <f>D10/D9</f>
        <v>3.6208457261088842E-6</v>
      </c>
      <c r="E11" s="36">
        <f>E10/E9</f>
        <v>8.8590773903689175E-7</v>
      </c>
      <c r="F11" s="36">
        <f>F10/F9</f>
        <v>1.6233107422588371E-7</v>
      </c>
      <c r="G11" s="54"/>
      <c r="H11" s="55"/>
      <c r="I11" s="52"/>
    </row>
    <row r="12" spans="1:21" x14ac:dyDescent="0.45">
      <c r="A12" s="55"/>
      <c r="B12" s="33" t="s">
        <v>559</v>
      </c>
      <c r="C12" s="41">
        <f>C11/$G8</f>
        <v>0.47368409679057627</v>
      </c>
      <c r="D12" s="41">
        <f>D11/$G8</f>
        <v>0.40815467628595109</v>
      </c>
      <c r="E12" s="41">
        <f>E11/$G8</f>
        <v>9.9862687835197736E-2</v>
      </c>
      <c r="F12" s="41">
        <f>F11/$G8</f>
        <v>1.8298539088274828E-2</v>
      </c>
      <c r="G12" s="54"/>
      <c r="H12" s="55"/>
      <c r="I12" s="52"/>
    </row>
    <row r="13" spans="1:21" ht="18" customHeight="1" x14ac:dyDescent="0.45">
      <c r="A13" s="55" t="s">
        <v>1049</v>
      </c>
      <c r="B13" s="33" t="s">
        <v>1040</v>
      </c>
      <c r="C13" s="34" t="s">
        <v>561</v>
      </c>
      <c r="D13" s="34" t="s">
        <v>89</v>
      </c>
      <c r="E13" s="34" t="s">
        <v>97</v>
      </c>
      <c r="F13" s="33" t="s">
        <v>167</v>
      </c>
      <c r="G13" s="53">
        <f>SUM(C16:F16)</f>
        <v>3.1231582270291276E-6</v>
      </c>
      <c r="H13" s="55" t="s">
        <v>554</v>
      </c>
      <c r="I13" s="52" t="s">
        <v>560</v>
      </c>
    </row>
    <row r="14" spans="1:21" x14ac:dyDescent="0.45">
      <c r="A14" s="55"/>
      <c r="B14" s="33" t="s">
        <v>162</v>
      </c>
      <c r="C14" s="33">
        <v>710.17</v>
      </c>
      <c r="D14" s="33">
        <v>386.65</v>
      </c>
      <c r="E14" s="33">
        <v>790.15</v>
      </c>
      <c r="F14" s="33">
        <v>2509.1999999999998</v>
      </c>
      <c r="G14" s="53"/>
      <c r="H14" s="55"/>
      <c r="I14" s="52"/>
    </row>
    <row r="15" spans="1:21" x14ac:dyDescent="0.45">
      <c r="A15" s="55"/>
      <c r="B15" s="33" t="s">
        <v>163</v>
      </c>
      <c r="C15" s="36">
        <v>1.075E-3</v>
      </c>
      <c r="D15" s="36">
        <v>4.6999999999999999E-4</v>
      </c>
      <c r="E15" s="36">
        <v>2.7500000000000002E-4</v>
      </c>
      <c r="F15" s="36">
        <v>1.15E-4</v>
      </c>
      <c r="G15" s="53"/>
      <c r="H15" s="55"/>
      <c r="I15" s="52"/>
    </row>
    <row r="16" spans="1:21" x14ac:dyDescent="0.45">
      <c r="A16" s="55"/>
      <c r="B16" s="33" t="s">
        <v>164</v>
      </c>
      <c r="C16" s="36">
        <f>C15/C14</f>
        <v>1.5137220665474465E-6</v>
      </c>
      <c r="D16" s="36">
        <f>D15/D14</f>
        <v>1.2155696366222683E-6</v>
      </c>
      <c r="E16" s="36">
        <f>E15/E14</f>
        <v>3.4803518319306462E-7</v>
      </c>
      <c r="F16" s="36">
        <f>F15/F14</f>
        <v>4.5831340666347847E-8</v>
      </c>
      <c r="G16" s="53"/>
      <c r="H16" s="55"/>
      <c r="I16" s="52"/>
    </row>
    <row r="17" spans="1:9" x14ac:dyDescent="0.45">
      <c r="A17" s="55"/>
      <c r="B17" s="33" t="s">
        <v>559</v>
      </c>
      <c r="C17" s="41">
        <f>C16/$G13</f>
        <v>0.48467671392600536</v>
      </c>
      <c r="D17" s="41">
        <f>D16/$G13</f>
        <v>0.38921167237132476</v>
      </c>
      <c r="E17" s="41">
        <f>E16/$G13</f>
        <v>0.1114369359134678</v>
      </c>
      <c r="F17" s="41">
        <f>F16/$G13</f>
        <v>1.4674677789202003E-2</v>
      </c>
      <c r="G17" s="53"/>
      <c r="H17" s="55"/>
      <c r="I17" s="52"/>
    </row>
    <row r="18" spans="1:9" x14ac:dyDescent="0.45">
      <c r="I18" s="1"/>
    </row>
    <row r="19" spans="1:9" x14ac:dyDescent="0.45">
      <c r="I19" s="1"/>
    </row>
    <row r="20" spans="1:9" x14ac:dyDescent="0.45">
      <c r="I20" s="1"/>
    </row>
    <row r="21" spans="1:9" x14ac:dyDescent="0.45">
      <c r="I21" s="1"/>
    </row>
    <row r="22" spans="1:9" x14ac:dyDescent="0.45">
      <c r="I22" s="1"/>
    </row>
    <row r="24" spans="1:9" ht="17.55" customHeight="1" x14ac:dyDescent="0.45"/>
  </sheetData>
  <mergeCells count="12">
    <mergeCell ref="A3:A7"/>
    <mergeCell ref="H3:H7"/>
    <mergeCell ref="H8:H12"/>
    <mergeCell ref="H13:H17"/>
    <mergeCell ref="A8:A12"/>
    <mergeCell ref="A13:A17"/>
    <mergeCell ref="I8:I12"/>
    <mergeCell ref="I13:I17"/>
    <mergeCell ref="G3:G7"/>
    <mergeCell ref="G8:G12"/>
    <mergeCell ref="G13:G17"/>
    <mergeCell ref="I3:I7"/>
  </mergeCells>
  <phoneticPr fontId="1"/>
  <hyperlinks>
    <hyperlink ref="I8" r:id="rId1" display="https://www.kegg.jp/medicus-bin/japic_med_product?id=00071029" xr:uid="{F3943C6E-656E-47F4-AF07-3ECFB53DDF8A}"/>
    <hyperlink ref="I13" r:id="rId2" xr:uid="{5B0C51F1-5962-48F4-A00E-CFE2858E3420}"/>
    <hyperlink ref="I3" r:id="rId3" xr:uid="{40F652B9-0F89-4B95-AD75-D0504EC32DC7}"/>
    <hyperlink ref="A1" location="表紙!A1" display="表紙に戻る" xr:uid="{BBC152EA-873A-4507-8355-395801F46C52}"/>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2925-B2C1-4D87-AA9B-9EEA95F26A2D}">
  <sheetPr>
    <tabColor rgb="FF75EBFF"/>
  </sheetPr>
  <dimension ref="A1:H37"/>
  <sheetViews>
    <sheetView workbookViewId="0">
      <pane xSplit="1" ySplit="2" topLeftCell="B3" activePane="bottomRight" state="frozen"/>
      <selection pane="topRight" activeCell="B1" sqref="B1"/>
      <selection pane="bottomLeft" activeCell="A2" sqref="A2"/>
      <selection pane="bottomRight"/>
    </sheetView>
  </sheetViews>
  <sheetFormatPr defaultRowHeight="43.95" customHeight="1" x14ac:dyDescent="0.45"/>
  <cols>
    <col min="1" max="2" width="12.5" customWidth="1"/>
    <col min="3" max="3" width="6.19921875" customWidth="1"/>
    <col min="4" max="4" width="33.19921875" customWidth="1"/>
    <col min="5" max="5" width="16.69921875" customWidth="1"/>
    <col min="6" max="6" width="12.59765625" customWidth="1"/>
    <col min="7" max="7" width="6.19921875" customWidth="1"/>
    <col min="8" max="8" width="12.5" customWidth="1"/>
  </cols>
  <sheetData>
    <row r="1" spans="1:8" ht="15" customHeight="1" x14ac:dyDescent="0.45">
      <c r="A1" s="29" t="s">
        <v>1061</v>
      </c>
    </row>
    <row r="2" spans="1:8" s="18" customFormat="1" ht="60" customHeight="1" x14ac:dyDescent="0.3">
      <c r="A2" s="4" t="s">
        <v>985</v>
      </c>
      <c r="B2" s="4" t="s">
        <v>203</v>
      </c>
      <c r="C2" s="4" t="s">
        <v>544</v>
      </c>
      <c r="D2" s="4" t="s">
        <v>545</v>
      </c>
      <c r="E2" s="4" t="s">
        <v>546</v>
      </c>
      <c r="F2" s="4" t="s">
        <v>791</v>
      </c>
      <c r="G2" s="4" t="s">
        <v>547</v>
      </c>
      <c r="H2" s="4" t="s">
        <v>539</v>
      </c>
    </row>
    <row r="3" spans="1:8" ht="43.95" customHeight="1" x14ac:dyDescent="0.45">
      <c r="A3" s="2" t="s">
        <v>524</v>
      </c>
      <c r="B3" s="2" t="s">
        <v>525</v>
      </c>
      <c r="C3" s="2" t="s">
        <v>0</v>
      </c>
      <c r="D3" s="2" t="s">
        <v>526</v>
      </c>
      <c r="E3" s="2" t="s">
        <v>527</v>
      </c>
      <c r="F3" s="20" t="s">
        <v>518</v>
      </c>
      <c r="G3" s="3" t="s">
        <v>3</v>
      </c>
      <c r="H3" s="2" t="s">
        <v>549</v>
      </c>
    </row>
    <row r="4" spans="1:8" ht="43.95" customHeight="1" x14ac:dyDescent="0.45">
      <c r="A4" s="2" t="s">
        <v>528</v>
      </c>
      <c r="B4" s="2" t="s">
        <v>525</v>
      </c>
      <c r="C4" s="2" t="s">
        <v>0</v>
      </c>
      <c r="D4" s="2" t="s">
        <v>529</v>
      </c>
      <c r="E4" s="2" t="s">
        <v>527</v>
      </c>
      <c r="F4" s="20" t="s">
        <v>518</v>
      </c>
      <c r="G4" s="3" t="s">
        <v>3</v>
      </c>
      <c r="H4" s="2" t="s">
        <v>549</v>
      </c>
    </row>
    <row r="5" spans="1:8" ht="43.95" customHeight="1" x14ac:dyDescent="0.45">
      <c r="A5" s="2" t="s">
        <v>530</v>
      </c>
      <c r="B5" s="2" t="s">
        <v>525</v>
      </c>
      <c r="C5" s="2" t="s">
        <v>0</v>
      </c>
      <c r="D5" s="2" t="s">
        <v>531</v>
      </c>
      <c r="E5" s="2" t="s">
        <v>527</v>
      </c>
      <c r="F5" s="20" t="s">
        <v>518</v>
      </c>
      <c r="G5" s="3" t="s">
        <v>3</v>
      </c>
      <c r="H5" s="2" t="s">
        <v>549</v>
      </c>
    </row>
    <row r="6" spans="1:8" ht="43.95" customHeight="1" x14ac:dyDescent="0.45">
      <c r="A6" s="2" t="s">
        <v>532</v>
      </c>
      <c r="B6" s="2" t="s">
        <v>525</v>
      </c>
      <c r="C6" s="2" t="s">
        <v>0</v>
      </c>
      <c r="D6" s="2" t="s">
        <v>533</v>
      </c>
      <c r="E6" s="2" t="s">
        <v>527</v>
      </c>
      <c r="F6" s="20" t="s">
        <v>518</v>
      </c>
      <c r="G6" s="3" t="s">
        <v>3</v>
      </c>
      <c r="H6" s="2" t="s">
        <v>549</v>
      </c>
    </row>
    <row r="7" spans="1:8" ht="43.95" customHeight="1" x14ac:dyDescent="0.45">
      <c r="A7" s="2" t="s">
        <v>515</v>
      </c>
      <c r="B7" s="2" t="s">
        <v>516</v>
      </c>
      <c r="C7" s="2" t="s">
        <v>0</v>
      </c>
      <c r="D7" s="2" t="s">
        <v>548</v>
      </c>
      <c r="E7" s="2" t="s">
        <v>517</v>
      </c>
      <c r="F7" s="20" t="s">
        <v>518</v>
      </c>
      <c r="G7" s="3" t="s">
        <v>3</v>
      </c>
      <c r="H7" s="2" t="s">
        <v>549</v>
      </c>
    </row>
    <row r="8" spans="1:8" ht="43.95" customHeight="1" x14ac:dyDescent="0.45">
      <c r="A8" s="2" t="s">
        <v>494</v>
      </c>
      <c r="B8" s="2" t="s">
        <v>495</v>
      </c>
      <c r="C8" s="2" t="s">
        <v>0</v>
      </c>
      <c r="D8" s="2" t="s">
        <v>496</v>
      </c>
      <c r="E8" s="2" t="s">
        <v>5</v>
      </c>
      <c r="F8" s="19" t="s">
        <v>491</v>
      </c>
      <c r="G8" s="3" t="s">
        <v>3</v>
      </c>
      <c r="H8" s="2" t="s">
        <v>538</v>
      </c>
    </row>
    <row r="9" spans="1:8" ht="43.95" customHeight="1" x14ac:dyDescent="0.45">
      <c r="A9" s="2" t="s">
        <v>497</v>
      </c>
      <c r="B9" s="2" t="s">
        <v>495</v>
      </c>
      <c r="C9" s="2" t="s">
        <v>0</v>
      </c>
      <c r="D9" s="2" t="s">
        <v>498</v>
      </c>
      <c r="E9" s="2" t="s">
        <v>5</v>
      </c>
      <c r="F9" s="19" t="s">
        <v>491</v>
      </c>
      <c r="G9" s="3" t="s">
        <v>3</v>
      </c>
      <c r="H9" s="2" t="s">
        <v>538</v>
      </c>
    </row>
    <row r="10" spans="1:8" ht="43.95" customHeight="1" x14ac:dyDescent="0.45">
      <c r="A10" s="2" t="s">
        <v>499</v>
      </c>
      <c r="B10" s="2" t="s">
        <v>495</v>
      </c>
      <c r="C10" s="2" t="s">
        <v>0</v>
      </c>
      <c r="D10" s="2" t="s">
        <v>500</v>
      </c>
      <c r="E10" s="2" t="s">
        <v>5</v>
      </c>
      <c r="F10" s="19" t="s">
        <v>491</v>
      </c>
      <c r="G10" s="3" t="s">
        <v>3</v>
      </c>
      <c r="H10" s="2" t="s">
        <v>540</v>
      </c>
    </row>
    <row r="11" spans="1:8" ht="43.95" customHeight="1" x14ac:dyDescent="0.45">
      <c r="A11" s="2" t="s">
        <v>501</v>
      </c>
      <c r="B11" s="2" t="s">
        <v>502</v>
      </c>
      <c r="C11" s="2" t="s">
        <v>0</v>
      </c>
      <c r="D11" s="2" t="s">
        <v>6</v>
      </c>
      <c r="E11" s="2" t="s">
        <v>5</v>
      </c>
      <c r="F11" s="19" t="s">
        <v>491</v>
      </c>
      <c r="G11" s="3" t="s">
        <v>3</v>
      </c>
      <c r="H11" s="2" t="s">
        <v>540</v>
      </c>
    </row>
    <row r="12" spans="1:8" ht="43.95" customHeight="1" x14ac:dyDescent="0.45">
      <c r="A12" s="2" t="s">
        <v>503</v>
      </c>
      <c r="B12" s="2" t="s">
        <v>502</v>
      </c>
      <c r="C12" s="2" t="s">
        <v>0</v>
      </c>
      <c r="D12" s="2" t="s">
        <v>58</v>
      </c>
      <c r="E12" s="2" t="s">
        <v>5</v>
      </c>
      <c r="F12" s="19" t="s">
        <v>491</v>
      </c>
      <c r="G12" s="3" t="s">
        <v>3</v>
      </c>
      <c r="H12" s="2" t="s">
        <v>541</v>
      </c>
    </row>
    <row r="13" spans="1:8" ht="43.95" customHeight="1" x14ac:dyDescent="0.45">
      <c r="A13" s="2" t="s">
        <v>504</v>
      </c>
      <c r="B13" s="2" t="s">
        <v>502</v>
      </c>
      <c r="C13" s="2" t="s">
        <v>0</v>
      </c>
      <c r="D13" s="2" t="s">
        <v>59</v>
      </c>
      <c r="E13" s="2" t="s">
        <v>5</v>
      </c>
      <c r="F13" s="19" t="s">
        <v>491</v>
      </c>
      <c r="G13" s="3" t="s">
        <v>3</v>
      </c>
      <c r="H13" s="2" t="s">
        <v>541</v>
      </c>
    </row>
    <row r="14" spans="1:8" ht="43.95" customHeight="1" x14ac:dyDescent="0.45">
      <c r="A14" s="2" t="s">
        <v>505</v>
      </c>
      <c r="B14" s="2" t="s">
        <v>502</v>
      </c>
      <c r="C14" s="2" t="s">
        <v>0</v>
      </c>
      <c r="D14" s="2" t="s">
        <v>60</v>
      </c>
      <c r="E14" s="2" t="s">
        <v>5</v>
      </c>
      <c r="F14" s="19" t="s">
        <v>491</v>
      </c>
      <c r="G14" s="3" t="s">
        <v>3</v>
      </c>
      <c r="H14" s="2" t="s">
        <v>540</v>
      </c>
    </row>
    <row r="15" spans="1:8" ht="43.95" customHeight="1" x14ac:dyDescent="0.45">
      <c r="A15" s="2" t="s">
        <v>506</v>
      </c>
      <c r="B15" s="2" t="s">
        <v>502</v>
      </c>
      <c r="C15" s="2" t="s">
        <v>0</v>
      </c>
      <c r="D15" s="2" t="s">
        <v>72</v>
      </c>
      <c r="E15" s="2" t="s">
        <v>5</v>
      </c>
      <c r="F15" s="19" t="s">
        <v>491</v>
      </c>
      <c r="G15" s="3" t="s">
        <v>3</v>
      </c>
      <c r="H15" s="2" t="s">
        <v>541</v>
      </c>
    </row>
    <row r="16" spans="1:8" ht="43.95" customHeight="1" x14ac:dyDescent="0.45">
      <c r="A16" s="2" t="s">
        <v>507</v>
      </c>
      <c r="B16" s="2" t="s">
        <v>508</v>
      </c>
      <c r="C16" s="2" t="s">
        <v>0</v>
      </c>
      <c r="D16" s="2" t="s">
        <v>52</v>
      </c>
      <c r="E16" s="2" t="s">
        <v>5</v>
      </c>
      <c r="F16" s="19" t="s">
        <v>491</v>
      </c>
      <c r="G16" s="3" t="s">
        <v>3</v>
      </c>
      <c r="H16" s="2" t="s">
        <v>542</v>
      </c>
    </row>
    <row r="17" spans="1:8" ht="43.95" customHeight="1" x14ac:dyDescent="0.45">
      <c r="A17" s="2" t="s">
        <v>509</v>
      </c>
      <c r="B17" s="2" t="s">
        <v>508</v>
      </c>
      <c r="C17" s="2" t="s">
        <v>0</v>
      </c>
      <c r="D17" s="2" t="s">
        <v>56</v>
      </c>
      <c r="E17" s="2" t="s">
        <v>5</v>
      </c>
      <c r="F17" s="19" t="s">
        <v>491</v>
      </c>
      <c r="G17" s="3" t="s">
        <v>3</v>
      </c>
      <c r="H17" s="2" t="s">
        <v>542</v>
      </c>
    </row>
    <row r="18" spans="1:8" ht="43.95" customHeight="1" x14ac:dyDescent="0.45">
      <c r="A18" s="2" t="s">
        <v>510</v>
      </c>
      <c r="B18" s="2" t="s">
        <v>508</v>
      </c>
      <c r="C18" s="2" t="s">
        <v>0</v>
      </c>
      <c r="D18" s="2" t="s">
        <v>61</v>
      </c>
      <c r="E18" s="2" t="s">
        <v>5</v>
      </c>
      <c r="F18" s="19" t="s">
        <v>491</v>
      </c>
      <c r="G18" s="3" t="s">
        <v>3</v>
      </c>
      <c r="H18" s="2" t="s">
        <v>542</v>
      </c>
    </row>
    <row r="19" spans="1:8" ht="43.95" customHeight="1" x14ac:dyDescent="0.45">
      <c r="A19" s="2" t="s">
        <v>459</v>
      </c>
      <c r="B19" s="2" t="s">
        <v>514</v>
      </c>
      <c r="C19" s="2" t="s">
        <v>0</v>
      </c>
      <c r="D19" s="2" t="s">
        <v>410</v>
      </c>
      <c r="E19" s="2" t="s">
        <v>411</v>
      </c>
      <c r="F19" s="19" t="s">
        <v>491</v>
      </c>
      <c r="G19" s="3" t="s">
        <v>3</v>
      </c>
      <c r="H19" s="2" t="s">
        <v>538</v>
      </c>
    </row>
    <row r="20" spans="1:8" ht="43.95" customHeight="1" x14ac:dyDescent="0.45">
      <c r="A20" s="2" t="s">
        <v>484</v>
      </c>
      <c r="B20" s="2" t="s">
        <v>514</v>
      </c>
      <c r="C20" s="2" t="s">
        <v>0</v>
      </c>
      <c r="D20" s="2" t="s">
        <v>412</v>
      </c>
      <c r="E20" s="2" t="s">
        <v>411</v>
      </c>
      <c r="F20" s="19" t="s">
        <v>491</v>
      </c>
      <c r="G20" s="3" t="s">
        <v>3</v>
      </c>
      <c r="H20" s="2" t="s">
        <v>538</v>
      </c>
    </row>
    <row r="21" spans="1:8" ht="43.95" customHeight="1" x14ac:dyDescent="0.45">
      <c r="A21" s="2" t="s">
        <v>477</v>
      </c>
      <c r="B21" s="2" t="s">
        <v>514</v>
      </c>
      <c r="C21" s="2" t="s">
        <v>0</v>
      </c>
      <c r="D21" s="2" t="s">
        <v>416</v>
      </c>
      <c r="E21" s="2" t="s">
        <v>411</v>
      </c>
      <c r="F21" s="19" t="s">
        <v>491</v>
      </c>
      <c r="G21" s="3" t="s">
        <v>3</v>
      </c>
      <c r="H21" s="2" t="s">
        <v>538</v>
      </c>
    </row>
    <row r="22" spans="1:8" ht="43.95" customHeight="1" x14ac:dyDescent="0.45">
      <c r="A22" s="2" t="s">
        <v>485</v>
      </c>
      <c r="B22" s="2" t="s">
        <v>514</v>
      </c>
      <c r="C22" s="2" t="s">
        <v>0</v>
      </c>
      <c r="D22" s="2" t="s">
        <v>417</v>
      </c>
      <c r="E22" s="2" t="s">
        <v>411</v>
      </c>
      <c r="F22" s="19" t="s">
        <v>491</v>
      </c>
      <c r="G22" s="3" t="s">
        <v>3</v>
      </c>
      <c r="H22" s="2" t="s">
        <v>538</v>
      </c>
    </row>
    <row r="23" spans="1:8" ht="43.95" customHeight="1" x14ac:dyDescent="0.45">
      <c r="A23" s="2" t="s">
        <v>486</v>
      </c>
      <c r="B23" s="2" t="s">
        <v>514</v>
      </c>
      <c r="C23" s="2" t="s">
        <v>0</v>
      </c>
      <c r="D23" s="2" t="s">
        <v>418</v>
      </c>
      <c r="E23" s="2" t="s">
        <v>411</v>
      </c>
      <c r="F23" s="19" t="s">
        <v>491</v>
      </c>
      <c r="G23" s="3" t="s">
        <v>3</v>
      </c>
      <c r="H23" s="2" t="s">
        <v>538</v>
      </c>
    </row>
    <row r="24" spans="1:8" ht="43.95" customHeight="1" x14ac:dyDescent="0.45">
      <c r="A24" s="2" t="s">
        <v>487</v>
      </c>
      <c r="B24" s="2" t="s">
        <v>519</v>
      </c>
      <c r="C24" s="2" t="s">
        <v>0</v>
      </c>
      <c r="D24" s="2" t="s">
        <v>424</v>
      </c>
      <c r="E24" s="2" t="s">
        <v>8</v>
      </c>
      <c r="F24" s="19" t="s">
        <v>491</v>
      </c>
      <c r="G24" s="3" t="s">
        <v>3</v>
      </c>
      <c r="H24" s="2" t="s">
        <v>538</v>
      </c>
    </row>
    <row r="25" spans="1:8" ht="43.95" customHeight="1" x14ac:dyDescent="0.45">
      <c r="A25" s="2" t="s">
        <v>488</v>
      </c>
      <c r="B25" s="2" t="s">
        <v>489</v>
      </c>
      <c r="C25" s="2" t="s">
        <v>0</v>
      </c>
      <c r="D25" s="2" t="s">
        <v>490</v>
      </c>
      <c r="E25" s="2" t="s">
        <v>238</v>
      </c>
      <c r="F25" s="19" t="s">
        <v>491</v>
      </c>
      <c r="G25" s="3" t="s">
        <v>3</v>
      </c>
      <c r="H25" s="2" t="s">
        <v>536</v>
      </c>
    </row>
    <row r="26" spans="1:8" ht="43.95" customHeight="1" x14ac:dyDescent="0.45">
      <c r="A26" s="2" t="s">
        <v>460</v>
      </c>
      <c r="B26" s="2" t="s">
        <v>489</v>
      </c>
      <c r="C26" s="2" t="s">
        <v>0</v>
      </c>
      <c r="D26" s="2" t="s">
        <v>413</v>
      </c>
      <c r="E26" s="2" t="s">
        <v>238</v>
      </c>
      <c r="F26" s="19" t="s">
        <v>491</v>
      </c>
      <c r="G26" s="3" t="s">
        <v>3</v>
      </c>
      <c r="H26" s="2" t="s">
        <v>536</v>
      </c>
    </row>
    <row r="27" spans="1:8" ht="43.95" customHeight="1" x14ac:dyDescent="0.45">
      <c r="A27" s="2" t="s">
        <v>461</v>
      </c>
      <c r="B27" s="2" t="s">
        <v>489</v>
      </c>
      <c r="C27" s="2" t="s">
        <v>0</v>
      </c>
      <c r="D27" s="2" t="s">
        <v>414</v>
      </c>
      <c r="E27" s="2" t="s">
        <v>238</v>
      </c>
      <c r="F27" s="19" t="s">
        <v>491</v>
      </c>
      <c r="G27" s="3" t="s">
        <v>3</v>
      </c>
      <c r="H27" s="2" t="s">
        <v>535</v>
      </c>
    </row>
    <row r="28" spans="1:8" ht="43.95" customHeight="1" x14ac:dyDescent="0.45">
      <c r="A28" s="2" t="s">
        <v>462</v>
      </c>
      <c r="B28" s="2" t="s">
        <v>489</v>
      </c>
      <c r="C28" s="2" t="s">
        <v>0</v>
      </c>
      <c r="D28" s="2" t="s">
        <v>415</v>
      </c>
      <c r="E28" s="2" t="s">
        <v>238</v>
      </c>
      <c r="F28" s="19" t="s">
        <v>491</v>
      </c>
      <c r="G28" s="3" t="s">
        <v>3</v>
      </c>
      <c r="H28" s="2" t="s">
        <v>536</v>
      </c>
    </row>
    <row r="29" spans="1:8" ht="43.95" customHeight="1" x14ac:dyDescent="0.45">
      <c r="A29" s="2" t="s">
        <v>463</v>
      </c>
      <c r="B29" s="2" t="s">
        <v>489</v>
      </c>
      <c r="C29" s="2" t="s">
        <v>0</v>
      </c>
      <c r="D29" s="2" t="s">
        <v>419</v>
      </c>
      <c r="E29" s="2" t="s">
        <v>238</v>
      </c>
      <c r="F29" s="19" t="s">
        <v>491</v>
      </c>
      <c r="G29" s="3" t="s">
        <v>3</v>
      </c>
      <c r="H29" s="2" t="s">
        <v>537</v>
      </c>
    </row>
    <row r="30" spans="1:8" ht="43.95" customHeight="1" x14ac:dyDescent="0.45">
      <c r="A30" s="2" t="s">
        <v>492</v>
      </c>
      <c r="B30" s="2" t="s">
        <v>489</v>
      </c>
      <c r="C30" s="2" t="s">
        <v>0</v>
      </c>
      <c r="D30" s="2" t="s">
        <v>493</v>
      </c>
      <c r="E30" s="2" t="s">
        <v>238</v>
      </c>
      <c r="F30" s="19" t="s">
        <v>491</v>
      </c>
      <c r="G30" s="3" t="s">
        <v>3</v>
      </c>
      <c r="H30" s="2" t="s">
        <v>536</v>
      </c>
    </row>
    <row r="31" spans="1:8" ht="43.95" customHeight="1" x14ac:dyDescent="0.45">
      <c r="A31" s="2" t="s">
        <v>520</v>
      </c>
      <c r="B31" s="2" t="s">
        <v>521</v>
      </c>
      <c r="C31" s="2" t="s">
        <v>0</v>
      </c>
      <c r="D31" s="2" t="s">
        <v>251</v>
      </c>
      <c r="E31" s="2" t="s">
        <v>8</v>
      </c>
      <c r="F31" s="19" t="s">
        <v>491</v>
      </c>
      <c r="G31" s="3" t="s">
        <v>3</v>
      </c>
      <c r="H31" s="2" t="s">
        <v>538</v>
      </c>
    </row>
    <row r="32" spans="1:8" ht="43.95" customHeight="1" x14ac:dyDescent="0.45">
      <c r="A32" s="2" t="s">
        <v>522</v>
      </c>
      <c r="B32" s="2" t="s">
        <v>521</v>
      </c>
      <c r="C32" s="2" t="s">
        <v>0</v>
      </c>
      <c r="D32" s="2" t="s">
        <v>242</v>
      </c>
      <c r="E32" s="2" t="s">
        <v>8</v>
      </c>
      <c r="F32" s="19" t="s">
        <v>491</v>
      </c>
      <c r="G32" s="3" t="s">
        <v>3</v>
      </c>
      <c r="H32" s="2" t="s">
        <v>538</v>
      </c>
    </row>
    <row r="33" spans="1:8" ht="43.95" customHeight="1" x14ac:dyDescent="0.45">
      <c r="A33" s="2" t="s">
        <v>523</v>
      </c>
      <c r="B33" s="2" t="s">
        <v>521</v>
      </c>
      <c r="C33" s="2" t="s">
        <v>0</v>
      </c>
      <c r="D33" s="2" t="s">
        <v>215</v>
      </c>
      <c r="E33" s="2" t="s">
        <v>8</v>
      </c>
      <c r="F33" s="19" t="s">
        <v>491</v>
      </c>
      <c r="G33" s="3" t="s">
        <v>3</v>
      </c>
      <c r="H33" s="2" t="s">
        <v>538</v>
      </c>
    </row>
    <row r="34" spans="1:8" ht="43.95" customHeight="1" x14ac:dyDescent="0.45">
      <c r="A34" s="2" t="s">
        <v>511</v>
      </c>
      <c r="B34" s="2" t="s">
        <v>512</v>
      </c>
      <c r="C34" s="2" t="s">
        <v>216</v>
      </c>
      <c r="D34" s="2" t="s">
        <v>513</v>
      </c>
      <c r="E34" s="2" t="s">
        <v>421</v>
      </c>
      <c r="F34" s="19" t="s">
        <v>491</v>
      </c>
      <c r="G34" s="3" t="s">
        <v>3</v>
      </c>
      <c r="H34" s="2" t="s">
        <v>542</v>
      </c>
    </row>
    <row r="35" spans="1:8" ht="43.95" customHeight="1" x14ac:dyDescent="0.45">
      <c r="A35" s="2" t="s">
        <v>479</v>
      </c>
      <c r="B35" s="2" t="s">
        <v>512</v>
      </c>
      <c r="C35" s="2" t="s">
        <v>216</v>
      </c>
      <c r="D35" s="2" t="s">
        <v>420</v>
      </c>
      <c r="E35" s="2" t="s">
        <v>421</v>
      </c>
      <c r="F35" s="19" t="s">
        <v>491</v>
      </c>
      <c r="G35" s="3" t="s">
        <v>3</v>
      </c>
      <c r="H35" s="2" t="s">
        <v>542</v>
      </c>
    </row>
    <row r="36" spans="1:8" ht="43.95" customHeight="1" x14ac:dyDescent="0.45">
      <c r="A36" s="2" t="s">
        <v>480</v>
      </c>
      <c r="B36" s="2" t="s">
        <v>512</v>
      </c>
      <c r="C36" s="2" t="s">
        <v>216</v>
      </c>
      <c r="D36" s="2" t="s">
        <v>422</v>
      </c>
      <c r="E36" s="2" t="s">
        <v>421</v>
      </c>
      <c r="F36" s="19" t="s">
        <v>491</v>
      </c>
      <c r="G36" s="3" t="s">
        <v>3</v>
      </c>
      <c r="H36" s="2" t="s">
        <v>542</v>
      </c>
    </row>
    <row r="37" spans="1:8" ht="43.95" customHeight="1" x14ac:dyDescent="0.45">
      <c r="A37" s="2" t="s">
        <v>481</v>
      </c>
      <c r="B37" s="2" t="s">
        <v>512</v>
      </c>
      <c r="C37" s="2" t="s">
        <v>216</v>
      </c>
      <c r="D37" s="2" t="s">
        <v>423</v>
      </c>
      <c r="E37" s="2" t="s">
        <v>421</v>
      </c>
      <c r="F37" s="19" t="s">
        <v>491</v>
      </c>
      <c r="G37" s="3" t="s">
        <v>3</v>
      </c>
      <c r="H37" s="2" t="s">
        <v>543</v>
      </c>
    </row>
  </sheetData>
  <autoFilter ref="A2:H37" xr:uid="{D8EC2925-B2C1-4D87-AA9B-9EEA95F26A2D}">
    <sortState xmlns:xlrd2="http://schemas.microsoft.com/office/spreadsheetml/2017/richdata2" ref="A3:H37">
      <sortCondition ref="B2:B37"/>
    </sortState>
  </autoFilter>
  <phoneticPr fontId="1"/>
  <hyperlinks>
    <hyperlink ref="G34" r:id="rId1" xr:uid="{E7E71FE9-7E90-411F-82E7-393B8D2A276B}"/>
    <hyperlink ref="G19" r:id="rId2" xr:uid="{1C6043B4-9B74-4E82-8DEE-A2EBB94EC0B1}"/>
    <hyperlink ref="G20" r:id="rId3" xr:uid="{C7BD111E-A7FE-4D35-A3BC-7DB209BF061D}"/>
    <hyperlink ref="G25" r:id="rId4" xr:uid="{73B83C8F-08B6-479D-9E1A-7771D954CBCE}"/>
    <hyperlink ref="G26" r:id="rId5" xr:uid="{94121679-FA48-43CA-AFA1-0BC244DC8553}"/>
    <hyperlink ref="G27" r:id="rId6" xr:uid="{D9F5271E-BF94-4D8A-BB90-C9F9D4ABD6F0}"/>
    <hyperlink ref="G28" r:id="rId7" xr:uid="{D37D1331-D702-4426-890A-0D5B3E61B039}"/>
    <hyperlink ref="G21" r:id="rId8" xr:uid="{8EBAB4C0-6A9D-4510-98EB-175048DB1E26}"/>
    <hyperlink ref="G22" r:id="rId9" xr:uid="{EF25161F-C385-4372-BDDF-728BA06F1B82}"/>
    <hyperlink ref="G23" r:id="rId10" xr:uid="{47DDC1E1-52DE-42E6-8B8F-7F67442D789A}"/>
    <hyperlink ref="G29" r:id="rId11" xr:uid="{136E72AC-6C97-43D2-A095-634AA0ABAB4D}"/>
    <hyperlink ref="G35" r:id="rId12" xr:uid="{1847460E-5715-4DF1-93D8-63E821B41C6A}"/>
    <hyperlink ref="G36" r:id="rId13" xr:uid="{0F5D4058-3636-4740-9DFB-AF19465A7BFA}"/>
    <hyperlink ref="G8" r:id="rId14" xr:uid="{83E0AC7F-72F2-46A8-9662-67B3A680B028}"/>
    <hyperlink ref="G9" r:id="rId15" xr:uid="{2F263C45-BDEC-4435-B8BA-DAD61DB0E888}"/>
    <hyperlink ref="G30" r:id="rId16" xr:uid="{2E251521-8853-437C-9DDC-9C74D1BB9B0A}"/>
    <hyperlink ref="G37" r:id="rId17" xr:uid="{AC75A7D2-1B63-4F31-A54A-1600DB8D2EED}"/>
    <hyperlink ref="G11" r:id="rId18" xr:uid="{5B8F6BE4-A22E-45F9-A6C8-407929CCF16D}"/>
    <hyperlink ref="G31" r:id="rId19" xr:uid="{338726D5-52DB-44B0-A8E9-E3B263F83BE7}"/>
    <hyperlink ref="G32" r:id="rId20" xr:uid="{F38E3018-D871-499D-A12B-0DD169A7674D}"/>
    <hyperlink ref="G24" r:id="rId21" xr:uid="{A7745114-0ADB-4F18-BB0C-40068954CCF2}"/>
    <hyperlink ref="G33" r:id="rId22" xr:uid="{13D429B2-7607-4298-A567-7805589CCAED}"/>
    <hyperlink ref="G16" r:id="rId23" xr:uid="{647A4595-1B61-4570-8B09-BF2FBB98CEE0}"/>
    <hyperlink ref="G17" r:id="rId24" xr:uid="{D7B9450F-39CB-42B1-91F7-2A237DB8CD3C}"/>
    <hyperlink ref="G12" r:id="rId25" xr:uid="{07EC012F-D337-42E2-8B75-32EA96E41E43}"/>
    <hyperlink ref="G10" r:id="rId26" xr:uid="{C18C0DA0-F3D2-490F-9C96-9F20EA882850}"/>
    <hyperlink ref="G13" r:id="rId27" xr:uid="{59B45752-6ECF-4C58-A70A-4D512D001C35}"/>
    <hyperlink ref="G14" r:id="rId28" xr:uid="{857C4B57-AA5E-48A2-AE41-5F37C250C3E8}"/>
    <hyperlink ref="G18" r:id="rId29" xr:uid="{B47E8237-91AB-49A5-987E-3CD6D8BC68B1}"/>
    <hyperlink ref="G15" r:id="rId30" xr:uid="{B53F6DC6-E1D0-40FA-8BF1-F14C06A3B6ED}"/>
    <hyperlink ref="G3" r:id="rId31" xr:uid="{5BFC03E1-77AA-43A0-896E-AAF84076E27B}"/>
    <hyperlink ref="G7" r:id="rId32" xr:uid="{3B32FE49-376F-43BA-92FE-CFE720B1D084}"/>
    <hyperlink ref="G4" r:id="rId33" xr:uid="{1547911F-B382-40FC-A234-E425E22F6971}"/>
    <hyperlink ref="G5" r:id="rId34" xr:uid="{B9A84413-8A26-46CD-B08C-EB773DA737AB}"/>
    <hyperlink ref="G6" r:id="rId35" xr:uid="{59A1010E-6618-4C22-BA1D-6161A9E25D3E}"/>
    <hyperlink ref="A1" location="表紙!A1" display="表紙に戻る" xr:uid="{BEAB1DC8-EFAA-46F0-A053-C29FA1A9D074}"/>
  </hyperlink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3859-1C81-44F5-95F7-2C4428E507BA}">
  <sheetPr>
    <tabColor rgb="FF7030A0"/>
  </sheetPr>
  <dimension ref="A1:H37"/>
  <sheetViews>
    <sheetView workbookViewId="0">
      <pane xSplit="1" ySplit="2" topLeftCell="B3" activePane="bottomRight" state="frozen"/>
      <selection pane="topRight" activeCell="B1" sqref="B1"/>
      <selection pane="bottomLeft" activeCell="A2" sqref="A2"/>
      <selection pane="bottomRight"/>
    </sheetView>
  </sheetViews>
  <sheetFormatPr defaultColWidth="8.69921875" defaultRowHeight="43.95" customHeight="1" x14ac:dyDescent="0.45"/>
  <cols>
    <col min="1" max="1" width="22.796875" style="1" customWidth="1"/>
    <col min="2" max="2" width="12.5" style="1" customWidth="1"/>
    <col min="3" max="3" width="6.19921875" style="1" customWidth="1"/>
    <col min="4" max="4" width="33.19921875" style="1" customWidth="1"/>
    <col min="5" max="5" width="16.59765625" style="1" customWidth="1"/>
    <col min="6" max="7" width="12.5" style="1" customWidth="1"/>
    <col min="8" max="8" width="6.19921875" style="1" customWidth="1"/>
    <col min="9" max="16384" width="8.69921875" style="1"/>
  </cols>
  <sheetData>
    <row r="1" spans="1:8" ht="14.55" customHeight="1" x14ac:dyDescent="0.45">
      <c r="A1" s="29" t="s">
        <v>1061</v>
      </c>
    </row>
    <row r="2" spans="1:8" s="5" customFormat="1" ht="60" customHeight="1" x14ac:dyDescent="0.3">
      <c r="A2" s="4" t="s">
        <v>790</v>
      </c>
      <c r="B2" s="4" t="s">
        <v>203</v>
      </c>
      <c r="C2" s="4" t="s">
        <v>544</v>
      </c>
      <c r="D2" s="4" t="s">
        <v>545</v>
      </c>
      <c r="E2" s="4" t="s">
        <v>546</v>
      </c>
      <c r="F2" s="4" t="s">
        <v>753</v>
      </c>
      <c r="G2" s="4" t="s">
        <v>754</v>
      </c>
      <c r="H2" s="4" t="s">
        <v>547</v>
      </c>
    </row>
    <row r="3" spans="1:8" ht="43.95" customHeight="1" x14ac:dyDescent="0.45">
      <c r="A3" s="2" t="s">
        <v>755</v>
      </c>
      <c r="B3" s="2" t="s">
        <v>697</v>
      </c>
      <c r="C3" s="2" t="s">
        <v>0</v>
      </c>
      <c r="D3" s="2" t="s">
        <v>698</v>
      </c>
      <c r="E3" s="2" t="s">
        <v>699</v>
      </c>
      <c r="F3" s="2" t="s">
        <v>491</v>
      </c>
      <c r="G3" s="2" t="s">
        <v>700</v>
      </c>
      <c r="H3" s="3" t="s">
        <v>3</v>
      </c>
    </row>
    <row r="4" spans="1:8" ht="43.95" customHeight="1" x14ac:dyDescent="0.45">
      <c r="A4" s="2" t="s">
        <v>756</v>
      </c>
      <c r="B4" s="2" t="s">
        <v>630</v>
      </c>
      <c r="C4" s="2" t="s">
        <v>0</v>
      </c>
      <c r="D4" s="2" t="s">
        <v>631</v>
      </c>
      <c r="E4" s="2" t="s">
        <v>632</v>
      </c>
      <c r="F4" s="2" t="s">
        <v>491</v>
      </c>
      <c r="G4" s="2" t="s">
        <v>633</v>
      </c>
      <c r="H4" s="3" t="s">
        <v>3</v>
      </c>
    </row>
    <row r="5" spans="1:8" ht="43.95" customHeight="1" x14ac:dyDescent="0.45">
      <c r="A5" s="2" t="s">
        <v>757</v>
      </c>
      <c r="B5" s="2" t="s">
        <v>724</v>
      </c>
      <c r="C5" s="2" t="s">
        <v>676</v>
      </c>
      <c r="D5" s="2" t="s">
        <v>725</v>
      </c>
      <c r="E5" s="2" t="s">
        <v>632</v>
      </c>
      <c r="F5" s="2" t="s">
        <v>491</v>
      </c>
      <c r="G5" s="2" t="s">
        <v>726</v>
      </c>
      <c r="H5" s="3" t="s">
        <v>3</v>
      </c>
    </row>
    <row r="6" spans="1:8" ht="43.95" customHeight="1" x14ac:dyDescent="0.45">
      <c r="A6" s="2" t="s">
        <v>758</v>
      </c>
      <c r="B6" s="2" t="s">
        <v>730</v>
      </c>
      <c r="C6" s="2" t="s">
        <v>20</v>
      </c>
      <c r="D6" s="2" t="s">
        <v>731</v>
      </c>
      <c r="E6" s="2" t="s">
        <v>732</v>
      </c>
      <c r="F6" s="2" t="s">
        <v>491</v>
      </c>
      <c r="G6" s="2" t="s">
        <v>733</v>
      </c>
      <c r="H6" s="3" t="s">
        <v>3</v>
      </c>
    </row>
    <row r="7" spans="1:8" ht="43.95" customHeight="1" x14ac:dyDescent="0.45">
      <c r="A7" s="2" t="s">
        <v>759</v>
      </c>
      <c r="B7" s="2" t="s">
        <v>693</v>
      </c>
      <c r="C7" s="2" t="s">
        <v>0</v>
      </c>
      <c r="D7" s="2" t="s">
        <v>694</v>
      </c>
      <c r="E7" s="2" t="s">
        <v>695</v>
      </c>
      <c r="F7" s="2" t="s">
        <v>491</v>
      </c>
      <c r="G7" s="2" t="s">
        <v>696</v>
      </c>
      <c r="H7" s="3" t="s">
        <v>3</v>
      </c>
    </row>
    <row r="8" spans="1:8" ht="43.95" customHeight="1" x14ac:dyDescent="0.45">
      <c r="A8" s="2" t="s">
        <v>760</v>
      </c>
      <c r="B8" s="2" t="s">
        <v>734</v>
      </c>
      <c r="C8" s="2" t="s">
        <v>676</v>
      </c>
      <c r="D8" s="2" t="s">
        <v>735</v>
      </c>
      <c r="E8" s="2" t="s">
        <v>722</v>
      </c>
      <c r="F8" s="2" t="s">
        <v>491</v>
      </c>
      <c r="G8" s="2" t="s">
        <v>736</v>
      </c>
      <c r="H8" s="3" t="s">
        <v>3</v>
      </c>
    </row>
    <row r="9" spans="1:8" ht="43.95" customHeight="1" x14ac:dyDescent="0.45">
      <c r="A9" s="2" t="s">
        <v>761</v>
      </c>
      <c r="B9" s="2" t="s">
        <v>741</v>
      </c>
      <c r="C9" s="2" t="s">
        <v>0</v>
      </c>
      <c r="D9" s="2" t="s">
        <v>742</v>
      </c>
      <c r="E9" s="2" t="s">
        <v>743</v>
      </c>
      <c r="F9" s="2" t="s">
        <v>491</v>
      </c>
      <c r="G9" s="2" t="s">
        <v>744</v>
      </c>
      <c r="H9" s="3" t="s">
        <v>3</v>
      </c>
    </row>
    <row r="10" spans="1:8" ht="43.95" customHeight="1" x14ac:dyDescent="0.45">
      <c r="A10" s="2" t="s">
        <v>762</v>
      </c>
      <c r="B10" s="2" t="s">
        <v>705</v>
      </c>
      <c r="C10" s="2" t="s">
        <v>0</v>
      </c>
      <c r="D10" s="2" t="s">
        <v>706</v>
      </c>
      <c r="E10" s="2" t="s">
        <v>8</v>
      </c>
      <c r="F10" s="2" t="s">
        <v>491</v>
      </c>
      <c r="G10" s="2" t="s">
        <v>707</v>
      </c>
      <c r="H10" s="3" t="s">
        <v>3</v>
      </c>
    </row>
    <row r="11" spans="1:8" ht="43.95" customHeight="1" x14ac:dyDescent="0.45">
      <c r="A11" s="2" t="s">
        <v>763</v>
      </c>
      <c r="B11" s="2" t="s">
        <v>705</v>
      </c>
      <c r="C11" s="2" t="s">
        <v>0</v>
      </c>
      <c r="D11" s="2" t="s">
        <v>708</v>
      </c>
      <c r="E11" s="2" t="s">
        <v>8</v>
      </c>
      <c r="F11" s="2" t="s">
        <v>491</v>
      </c>
      <c r="G11" s="2" t="s">
        <v>709</v>
      </c>
      <c r="H11" s="3" t="s">
        <v>3</v>
      </c>
    </row>
    <row r="12" spans="1:8" ht="43.95" customHeight="1" x14ac:dyDescent="0.45">
      <c r="A12" s="2" t="s">
        <v>764</v>
      </c>
      <c r="B12" s="2" t="s">
        <v>720</v>
      </c>
      <c r="C12" s="2" t="s">
        <v>676</v>
      </c>
      <c r="D12" s="2" t="s">
        <v>721</v>
      </c>
      <c r="E12" s="2" t="s">
        <v>722</v>
      </c>
      <c r="F12" s="2" t="s">
        <v>491</v>
      </c>
      <c r="G12" s="2" t="s">
        <v>723</v>
      </c>
      <c r="H12" s="3" t="s">
        <v>3</v>
      </c>
    </row>
    <row r="13" spans="1:8" ht="43.95" customHeight="1" x14ac:dyDescent="0.45">
      <c r="A13" s="2" t="s">
        <v>765</v>
      </c>
      <c r="B13" s="2" t="s">
        <v>650</v>
      </c>
      <c r="C13" s="2" t="s">
        <v>0</v>
      </c>
      <c r="D13" s="2" t="s">
        <v>651</v>
      </c>
      <c r="E13" s="2" t="s">
        <v>652</v>
      </c>
      <c r="F13" s="2" t="s">
        <v>491</v>
      </c>
      <c r="G13" s="2" t="s">
        <v>653</v>
      </c>
      <c r="H13" s="3" t="s">
        <v>3</v>
      </c>
    </row>
    <row r="14" spans="1:8" ht="43.95" customHeight="1" x14ac:dyDescent="0.45">
      <c r="A14" s="2" t="s">
        <v>766</v>
      </c>
      <c r="B14" s="2" t="s">
        <v>749</v>
      </c>
      <c r="C14" s="2" t="s">
        <v>216</v>
      </c>
      <c r="D14" s="2" t="s">
        <v>750</v>
      </c>
      <c r="E14" s="2" t="s">
        <v>751</v>
      </c>
      <c r="F14" s="2" t="s">
        <v>491</v>
      </c>
      <c r="G14" s="2" t="s">
        <v>752</v>
      </c>
      <c r="H14" s="3" t="s">
        <v>3</v>
      </c>
    </row>
    <row r="15" spans="1:8" ht="43.95" customHeight="1" x14ac:dyDescent="0.45">
      <c r="A15" s="2" t="s">
        <v>767</v>
      </c>
      <c r="B15" s="2" t="s">
        <v>675</v>
      </c>
      <c r="C15" s="2" t="s">
        <v>676</v>
      </c>
      <c r="D15" s="2" t="s">
        <v>677</v>
      </c>
      <c r="E15" s="2" t="s">
        <v>678</v>
      </c>
      <c r="F15" s="2" t="s">
        <v>628</v>
      </c>
      <c r="G15" s="2" t="s">
        <v>679</v>
      </c>
      <c r="H15" s="3" t="s">
        <v>3</v>
      </c>
    </row>
    <row r="16" spans="1:8" ht="43.95" customHeight="1" x14ac:dyDescent="0.45">
      <c r="A16" s="2" t="s">
        <v>768</v>
      </c>
      <c r="B16" s="2" t="s">
        <v>675</v>
      </c>
      <c r="C16" s="2" t="s">
        <v>676</v>
      </c>
      <c r="D16" s="2" t="s">
        <v>680</v>
      </c>
      <c r="E16" s="2" t="s">
        <v>678</v>
      </c>
      <c r="F16" s="2" t="s">
        <v>628</v>
      </c>
      <c r="G16" s="2" t="s">
        <v>681</v>
      </c>
      <c r="H16" s="3" t="s">
        <v>3</v>
      </c>
    </row>
    <row r="17" spans="1:8" ht="43.95" customHeight="1" x14ac:dyDescent="0.45">
      <c r="A17" s="2" t="s">
        <v>769</v>
      </c>
      <c r="B17" s="2" t="s">
        <v>654</v>
      </c>
      <c r="C17" s="2" t="s">
        <v>30</v>
      </c>
      <c r="D17" s="2" t="s">
        <v>655</v>
      </c>
      <c r="E17" s="2" t="s">
        <v>656</v>
      </c>
      <c r="F17" s="2" t="s">
        <v>628</v>
      </c>
      <c r="G17" s="2" t="s">
        <v>657</v>
      </c>
      <c r="H17" s="3" t="s">
        <v>3</v>
      </c>
    </row>
    <row r="18" spans="1:8" ht="43.95" customHeight="1" x14ac:dyDescent="0.45">
      <c r="A18" s="2" t="s">
        <v>770</v>
      </c>
      <c r="B18" s="2" t="s">
        <v>625</v>
      </c>
      <c r="C18" s="2" t="s">
        <v>0</v>
      </c>
      <c r="D18" s="2" t="s">
        <v>626</v>
      </c>
      <c r="E18" s="2" t="s">
        <v>627</v>
      </c>
      <c r="F18" s="2" t="s">
        <v>628</v>
      </c>
      <c r="G18" s="2" t="s">
        <v>629</v>
      </c>
      <c r="H18" s="3" t="s">
        <v>3</v>
      </c>
    </row>
    <row r="19" spans="1:8" ht="43.95" customHeight="1" x14ac:dyDescent="0.45">
      <c r="A19" s="2" t="s">
        <v>771</v>
      </c>
      <c r="B19" s="2" t="s">
        <v>745</v>
      </c>
      <c r="C19" s="2" t="s">
        <v>216</v>
      </c>
      <c r="D19" s="2" t="s">
        <v>746</v>
      </c>
      <c r="E19" s="2" t="s">
        <v>747</v>
      </c>
      <c r="F19" s="2" t="s">
        <v>491</v>
      </c>
      <c r="G19" s="2" t="s">
        <v>748</v>
      </c>
      <c r="H19" s="3" t="s">
        <v>3</v>
      </c>
    </row>
    <row r="20" spans="1:8" ht="43.95" customHeight="1" x14ac:dyDescent="0.45">
      <c r="A20" s="2" t="s">
        <v>772</v>
      </c>
      <c r="B20" s="2" t="s">
        <v>701</v>
      </c>
      <c r="C20" s="2" t="s">
        <v>0</v>
      </c>
      <c r="D20" s="2" t="s">
        <v>702</v>
      </c>
      <c r="E20" s="2" t="s">
        <v>703</v>
      </c>
      <c r="F20" s="2" t="s">
        <v>628</v>
      </c>
      <c r="G20" s="2" t="s">
        <v>704</v>
      </c>
      <c r="H20" s="3" t="s">
        <v>3</v>
      </c>
    </row>
    <row r="21" spans="1:8" ht="43.95" customHeight="1" x14ac:dyDescent="0.45">
      <c r="A21" s="2" t="s">
        <v>773</v>
      </c>
      <c r="B21" s="2" t="s">
        <v>716</v>
      </c>
      <c r="C21" s="2" t="s">
        <v>38</v>
      </c>
      <c r="D21" s="2" t="s">
        <v>717</v>
      </c>
      <c r="E21" s="2" t="s">
        <v>718</v>
      </c>
      <c r="F21" s="2" t="s">
        <v>491</v>
      </c>
      <c r="G21" s="2" t="s">
        <v>719</v>
      </c>
      <c r="H21" s="3" t="s">
        <v>3</v>
      </c>
    </row>
    <row r="22" spans="1:8" ht="43.95" customHeight="1" x14ac:dyDescent="0.45">
      <c r="A22" s="2" t="s">
        <v>774</v>
      </c>
      <c r="B22" s="2" t="s">
        <v>642</v>
      </c>
      <c r="C22" s="2" t="s">
        <v>0</v>
      </c>
      <c r="D22" s="2" t="s">
        <v>643</v>
      </c>
      <c r="E22" s="2" t="s">
        <v>644</v>
      </c>
      <c r="F22" s="2" t="s">
        <v>628</v>
      </c>
      <c r="G22" s="2" t="s">
        <v>645</v>
      </c>
      <c r="H22" s="3" t="s">
        <v>3</v>
      </c>
    </row>
    <row r="23" spans="1:8" ht="43.95" customHeight="1" x14ac:dyDescent="0.45">
      <c r="A23" s="2" t="s">
        <v>775</v>
      </c>
      <c r="B23" s="2" t="s">
        <v>682</v>
      </c>
      <c r="C23" s="2" t="s">
        <v>62</v>
      </c>
      <c r="D23" s="2" t="s">
        <v>683</v>
      </c>
      <c r="E23" s="2" t="s">
        <v>684</v>
      </c>
      <c r="F23" s="2" t="s">
        <v>491</v>
      </c>
      <c r="G23" s="2" t="s">
        <v>685</v>
      </c>
      <c r="H23" s="3" t="s">
        <v>3</v>
      </c>
    </row>
    <row r="24" spans="1:8" ht="43.95" customHeight="1" x14ac:dyDescent="0.45">
      <c r="A24" s="2" t="s">
        <v>776</v>
      </c>
      <c r="B24" s="2" t="s">
        <v>710</v>
      </c>
      <c r="C24" s="2" t="s">
        <v>0</v>
      </c>
      <c r="D24" s="2" t="s">
        <v>711</v>
      </c>
      <c r="E24" s="2" t="s">
        <v>8</v>
      </c>
      <c r="F24" s="2" t="s">
        <v>628</v>
      </c>
      <c r="G24" s="2" t="s">
        <v>712</v>
      </c>
      <c r="H24" s="3" t="s">
        <v>3</v>
      </c>
    </row>
    <row r="25" spans="1:8" ht="43.95" customHeight="1" x14ac:dyDescent="0.45">
      <c r="A25" s="2" t="s">
        <v>777</v>
      </c>
      <c r="B25" s="2" t="s">
        <v>672</v>
      </c>
      <c r="C25" s="2" t="s">
        <v>62</v>
      </c>
      <c r="D25" s="2" t="s">
        <v>673</v>
      </c>
      <c r="E25" s="2" t="s">
        <v>667</v>
      </c>
      <c r="F25" s="2" t="s">
        <v>628</v>
      </c>
      <c r="G25" s="2" t="s">
        <v>674</v>
      </c>
      <c r="H25" s="3" t="s">
        <v>3</v>
      </c>
    </row>
    <row r="26" spans="1:8" ht="43.95" customHeight="1" x14ac:dyDescent="0.45">
      <c r="A26" s="2" t="s">
        <v>778</v>
      </c>
      <c r="B26" s="2" t="s">
        <v>658</v>
      </c>
      <c r="C26" s="2" t="s">
        <v>30</v>
      </c>
      <c r="D26" s="2" t="s">
        <v>659</v>
      </c>
      <c r="E26" s="2" t="s">
        <v>660</v>
      </c>
      <c r="F26" s="2" t="s">
        <v>628</v>
      </c>
      <c r="G26" s="2" t="s">
        <v>661</v>
      </c>
      <c r="H26" s="3" t="s">
        <v>3</v>
      </c>
    </row>
    <row r="27" spans="1:8" ht="43.95" customHeight="1" x14ac:dyDescent="0.45">
      <c r="A27" s="2" t="s">
        <v>779</v>
      </c>
      <c r="B27" s="2" t="s">
        <v>713</v>
      </c>
      <c r="C27" s="2" t="s">
        <v>216</v>
      </c>
      <c r="D27" s="2" t="s">
        <v>714</v>
      </c>
      <c r="E27" s="2" t="s">
        <v>421</v>
      </c>
      <c r="F27" s="2" t="s">
        <v>628</v>
      </c>
      <c r="G27" s="2" t="s">
        <v>715</v>
      </c>
      <c r="H27" s="3" t="s">
        <v>3</v>
      </c>
    </row>
    <row r="28" spans="1:8" ht="43.95" customHeight="1" x14ac:dyDescent="0.45">
      <c r="A28" s="2" t="s">
        <v>780</v>
      </c>
      <c r="B28" s="2" t="s">
        <v>665</v>
      </c>
      <c r="C28" s="2" t="s">
        <v>62</v>
      </c>
      <c r="D28" s="2" t="s">
        <v>666</v>
      </c>
      <c r="E28" s="2" t="s">
        <v>667</v>
      </c>
      <c r="F28" s="2" t="s">
        <v>628</v>
      </c>
      <c r="G28" s="2" t="s">
        <v>668</v>
      </c>
      <c r="H28" s="3" t="s">
        <v>3</v>
      </c>
    </row>
    <row r="29" spans="1:8" ht="43.95" customHeight="1" x14ac:dyDescent="0.45">
      <c r="A29" s="2" t="s">
        <v>781</v>
      </c>
      <c r="B29" s="2" t="s">
        <v>690</v>
      </c>
      <c r="C29" s="2" t="s">
        <v>62</v>
      </c>
      <c r="D29" s="2" t="s">
        <v>691</v>
      </c>
      <c r="E29" s="2" t="s">
        <v>688</v>
      </c>
      <c r="F29" s="2" t="s">
        <v>628</v>
      </c>
      <c r="G29" s="2" t="s">
        <v>692</v>
      </c>
      <c r="H29" s="3" t="s">
        <v>3</v>
      </c>
    </row>
    <row r="30" spans="1:8" ht="43.95" customHeight="1" x14ac:dyDescent="0.45">
      <c r="A30" s="2" t="s">
        <v>782</v>
      </c>
      <c r="B30" s="2" t="s">
        <v>634</v>
      </c>
      <c r="C30" s="2" t="s">
        <v>0</v>
      </c>
      <c r="D30" s="2" t="s">
        <v>635</v>
      </c>
      <c r="E30" s="2" t="s">
        <v>636</v>
      </c>
      <c r="F30" s="2" t="s">
        <v>628</v>
      </c>
      <c r="G30" s="2" t="s">
        <v>637</v>
      </c>
      <c r="H30" s="3" t="s">
        <v>3</v>
      </c>
    </row>
    <row r="31" spans="1:8" ht="43.95" customHeight="1" x14ac:dyDescent="0.45">
      <c r="A31" s="2" t="s">
        <v>783</v>
      </c>
      <c r="B31" s="2" t="s">
        <v>737</v>
      </c>
      <c r="C31" s="2" t="s">
        <v>0</v>
      </c>
      <c r="D31" s="2" t="s">
        <v>738</v>
      </c>
      <c r="E31" s="2" t="s">
        <v>739</v>
      </c>
      <c r="F31" s="2" t="s">
        <v>628</v>
      </c>
      <c r="G31" s="2" t="s">
        <v>740</v>
      </c>
      <c r="H31" s="3" t="s">
        <v>3</v>
      </c>
    </row>
    <row r="32" spans="1:8" ht="43.95" customHeight="1" x14ac:dyDescent="0.45">
      <c r="A32" s="2" t="s">
        <v>784</v>
      </c>
      <c r="B32" s="2" t="s">
        <v>686</v>
      </c>
      <c r="C32" s="2" t="s">
        <v>62</v>
      </c>
      <c r="D32" s="2" t="s">
        <v>687</v>
      </c>
      <c r="E32" s="2" t="s">
        <v>688</v>
      </c>
      <c r="F32" s="2" t="s">
        <v>628</v>
      </c>
      <c r="G32" s="2" t="s">
        <v>689</v>
      </c>
      <c r="H32" s="3" t="s">
        <v>3</v>
      </c>
    </row>
    <row r="33" spans="1:8" ht="43.95" customHeight="1" x14ac:dyDescent="0.45">
      <c r="A33" s="2" t="s">
        <v>785</v>
      </c>
      <c r="B33" s="2" t="s">
        <v>638</v>
      </c>
      <c r="C33" s="2" t="s">
        <v>0</v>
      </c>
      <c r="D33" s="2" t="s">
        <v>639</v>
      </c>
      <c r="E33" s="2" t="s">
        <v>640</v>
      </c>
      <c r="F33" s="2" t="s">
        <v>628</v>
      </c>
      <c r="G33" s="2" t="s">
        <v>641</v>
      </c>
      <c r="H33" s="3" t="s">
        <v>3</v>
      </c>
    </row>
    <row r="34" spans="1:8" ht="43.95" customHeight="1" x14ac:dyDescent="0.45">
      <c r="A34" s="2" t="s">
        <v>786</v>
      </c>
      <c r="B34" s="2" t="s">
        <v>662</v>
      </c>
      <c r="C34" s="2" t="s">
        <v>30</v>
      </c>
      <c r="D34" s="2" t="s">
        <v>663</v>
      </c>
      <c r="E34" s="2" t="s">
        <v>660</v>
      </c>
      <c r="F34" s="2" t="s">
        <v>628</v>
      </c>
      <c r="G34" s="2" t="s">
        <v>664</v>
      </c>
      <c r="H34" s="3" t="s">
        <v>3</v>
      </c>
    </row>
    <row r="35" spans="1:8" ht="43.95" customHeight="1" x14ac:dyDescent="0.45">
      <c r="A35" s="2" t="s">
        <v>787</v>
      </c>
      <c r="B35" s="2" t="s">
        <v>669</v>
      </c>
      <c r="C35" s="2" t="s">
        <v>62</v>
      </c>
      <c r="D35" s="2" t="s">
        <v>670</v>
      </c>
      <c r="E35" s="2" t="s">
        <v>667</v>
      </c>
      <c r="F35" s="2" t="s">
        <v>628</v>
      </c>
      <c r="G35" s="2" t="s">
        <v>671</v>
      </c>
      <c r="H35" s="3" t="s">
        <v>3</v>
      </c>
    </row>
    <row r="36" spans="1:8" ht="43.95" customHeight="1" x14ac:dyDescent="0.45">
      <c r="A36" s="2" t="s">
        <v>788</v>
      </c>
      <c r="B36" s="2" t="s">
        <v>727</v>
      </c>
      <c r="C36" s="2" t="s">
        <v>676</v>
      </c>
      <c r="D36" s="2" t="s">
        <v>728</v>
      </c>
      <c r="E36" s="2" t="s">
        <v>722</v>
      </c>
      <c r="F36" s="2" t="s">
        <v>628</v>
      </c>
      <c r="G36" s="2" t="s">
        <v>729</v>
      </c>
      <c r="H36" s="3" t="s">
        <v>3</v>
      </c>
    </row>
    <row r="37" spans="1:8" ht="43.95" customHeight="1" x14ac:dyDescent="0.45">
      <c r="A37" s="2" t="s">
        <v>789</v>
      </c>
      <c r="B37" s="2" t="s">
        <v>646</v>
      </c>
      <c r="C37" s="2" t="s">
        <v>38</v>
      </c>
      <c r="D37" s="2" t="s">
        <v>647</v>
      </c>
      <c r="E37" s="2" t="s">
        <v>648</v>
      </c>
      <c r="F37" s="2" t="s">
        <v>491</v>
      </c>
      <c r="G37" s="2" t="s">
        <v>649</v>
      </c>
      <c r="H37" s="3" t="s">
        <v>3</v>
      </c>
    </row>
  </sheetData>
  <autoFilter ref="B2:H37" xr:uid="{EC983859-1C81-44F5-95F7-2C4428E507BA}">
    <sortState xmlns:xlrd2="http://schemas.microsoft.com/office/spreadsheetml/2017/richdata2" ref="B3:H37">
      <sortCondition ref="B2:B37"/>
    </sortState>
  </autoFilter>
  <phoneticPr fontId="1"/>
  <conditionalFormatting sqref="F3:F37">
    <cfRule type="cellIs" dxfId="1" priority="1" operator="equal">
      <formula>"PENDING"</formula>
    </cfRule>
    <cfRule type="cellIs" dxfId="0" priority="2" operator="equal">
      <formula>"GRANTED"</formula>
    </cfRule>
  </conditionalFormatting>
  <hyperlinks>
    <hyperlink ref="H18" r:id="rId1" xr:uid="{B3AF516A-FF3F-4FFA-A951-E035242397A2}"/>
    <hyperlink ref="H4" r:id="rId2" xr:uid="{9A3ECB55-DA95-4992-8B97-408F9472E083}"/>
    <hyperlink ref="H30" r:id="rId3" xr:uid="{31F27D50-1499-422E-A5EF-86CC1252FEFA}"/>
    <hyperlink ref="H33" r:id="rId4" xr:uid="{154DEBD5-5DCB-4C71-80BF-076E507974D7}"/>
    <hyperlink ref="H22" r:id="rId5" xr:uid="{60F952D4-3AC3-4693-A025-C90D07742EFB}"/>
    <hyperlink ref="H37" r:id="rId6" xr:uid="{4E6473BD-42C3-4938-93A4-D56058A187C0}"/>
    <hyperlink ref="H13" r:id="rId7" xr:uid="{910D12B5-FCAA-42AF-AFCE-5F1B887F184D}"/>
    <hyperlink ref="H17" r:id="rId8" xr:uid="{7F9A7D08-B55D-443B-9EDC-21BE1A5726EF}"/>
    <hyperlink ref="H26" r:id="rId9" xr:uid="{440B98D1-12D4-4861-8339-48B7346DB1C6}"/>
    <hyperlink ref="H34" r:id="rId10" xr:uid="{DB9B64A0-CC1E-4BCA-B787-BC06D693F7AC}"/>
    <hyperlink ref="H28" r:id="rId11" xr:uid="{F95E9663-A212-47F4-80C6-BD03DE93F418}"/>
    <hyperlink ref="H35" r:id="rId12" xr:uid="{8D9248D7-F25D-4D3B-93C3-3610536EBA0B}"/>
    <hyperlink ref="H25" r:id="rId13" xr:uid="{AEA1AEE6-32D5-4432-9900-E13823B5647F}"/>
    <hyperlink ref="H15" r:id="rId14" xr:uid="{6A6CD8E1-51B0-40AB-A27B-89E4007CE814}"/>
    <hyperlink ref="H16" r:id="rId15" xr:uid="{431BB6BA-590C-4DC5-9849-2AFFBAD5BAB5}"/>
    <hyperlink ref="H23" r:id="rId16" xr:uid="{FF4BE55A-6DEC-4984-8F3A-D146BA5FBD94}"/>
    <hyperlink ref="H32" r:id="rId17" xr:uid="{E76D87BD-AF7E-47C5-9E6A-4272CE5A9057}"/>
    <hyperlink ref="H29" r:id="rId18" xr:uid="{979C0748-3472-4C0D-B5F4-979942C21F58}"/>
    <hyperlink ref="H7" r:id="rId19" xr:uid="{5A0CF43D-1365-471A-912F-B5B99E711306}"/>
    <hyperlink ref="H3" r:id="rId20" xr:uid="{2F89015F-F14D-4A27-B9F2-30AE083032DC}"/>
    <hyperlink ref="H20" r:id="rId21" xr:uid="{6DC16D00-7B28-4161-B21C-29619AB5BAE0}"/>
    <hyperlink ref="H10" r:id="rId22" xr:uid="{0D5F410B-55B7-4E5A-9BE6-7AC27B4FC9A5}"/>
    <hyperlink ref="H11" r:id="rId23" xr:uid="{3C4F7B46-EE3A-4B9F-9386-513BE463F89C}"/>
    <hyperlink ref="H24" r:id="rId24" xr:uid="{C9D4E533-309B-439C-8C92-41F1EE629E10}"/>
    <hyperlink ref="H27" r:id="rId25" xr:uid="{06212275-C4CE-4C9E-BF78-2360ED7291DA}"/>
    <hyperlink ref="H21" r:id="rId26" xr:uid="{415B4371-57B5-4578-9E97-10DEB8D62657}"/>
    <hyperlink ref="H12" r:id="rId27" xr:uid="{2A124508-20FA-4F0B-B1D3-0D9370027936}"/>
    <hyperlink ref="H5" r:id="rId28" xr:uid="{2B5EEF93-60D8-4443-B2F2-1514F1B4460F}"/>
    <hyperlink ref="H36" r:id="rId29" xr:uid="{F8BD2E07-084C-41DE-BEAE-2B6512D56365}"/>
    <hyperlink ref="H6" r:id="rId30" xr:uid="{CC877232-5889-47DB-9129-9F116A961C69}"/>
    <hyperlink ref="H8" r:id="rId31" xr:uid="{DBC4070E-52C7-40F5-B769-DBA4296F4BDD}"/>
    <hyperlink ref="H31" r:id="rId32" xr:uid="{45A04A87-A26D-4153-8296-043EDB7D7AB8}"/>
    <hyperlink ref="H9" r:id="rId33" xr:uid="{325309B0-F51A-4D03-BA96-B9DEFAC6E4B3}"/>
    <hyperlink ref="H19" r:id="rId34" xr:uid="{CCE683AB-B980-4CF2-AB1C-8FAFE3A34F83}"/>
    <hyperlink ref="H14" r:id="rId35" xr:uid="{6784B61A-8690-4AC4-A3F0-EFE2346ACBD4}"/>
    <hyperlink ref="A1" location="表紙!A1" display="表紙に戻る" xr:uid="{93CEB641-FBA7-48A9-A4B3-57969D92F5D6}"/>
  </hyperlink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8</vt:i4>
      </vt:variant>
    </vt:vector>
  </HeadingPairs>
  <TitlesOfParts>
    <vt:vector size="8" baseType="lpstr">
      <vt:lpstr>表紙</vt:lpstr>
      <vt:lpstr>1. LNP-①4成分の配合比に特徴</vt:lpstr>
      <vt:lpstr>1. LNP-②標的に特徴</vt:lpstr>
      <vt:lpstr>1. LNP-③（参考）その他組成に特徴</vt:lpstr>
      <vt:lpstr>1. LNP-④（参考）粒子の性状に特徴</vt:lpstr>
      <vt:lpstr>1. LNP-製品組成</vt:lpstr>
      <vt:lpstr>1. LNP-LNP訴訟関連特許</vt:lpstr>
      <vt:lpstr>2. 5-capping関連特許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